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E:\Documents\GitHub\SolarPanelTiltAngleCalculator\"/>
    </mc:Choice>
  </mc:AlternateContent>
  <xr:revisionPtr revIDLastSave="0" documentId="13_ncr:1_{B47391CF-99CA-4024-B293-E06213C5EF39}" xr6:coauthVersionLast="47" xr6:coauthVersionMax="47" xr10:uidLastSave="{00000000-0000-0000-0000-000000000000}"/>
  <bookViews>
    <workbookView xWindow="-120" yWindow="-120" windowWidth="38640" windowHeight="21120" xr2:uid="{4120C1F8-2EC7-4B2B-A0F2-B3A7B549E858}"/>
  </bookViews>
  <sheets>
    <sheet name="Sheet1" sheetId="1" r:id="rId1"/>
  </sheets>
  <definedNames>
    <definedName name="DaysInPreviousYear">Sheet1!$M$7</definedName>
    <definedName name="DaysInYear">Sheet1!$M$8</definedName>
    <definedName name="DecimalPlaces">Sheet1!$C$12</definedName>
    <definedName name="EarthsTilt">Sheet1!$M$5</definedName>
    <definedName name="Latitude">Sheet1!$C$5</definedName>
    <definedName name="LatitudeMinusTilt">Sheet1!#REF!</definedName>
    <definedName name="ReportingYear">Sheet1!$C$7</definedName>
    <definedName name="SolarHourAngle">Sheet1!$M$10</definedName>
    <definedName name="TargetHour">Sheet1!$C$9</definedName>
    <definedName name="TargetMinute">Sheet1!$C$10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8" i="1" l="1"/>
  <c r="A39" i="1" s="1"/>
  <c r="C420" i="1"/>
  <c r="L55" i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C54" i="1"/>
  <c r="C53" i="1" s="1"/>
  <c r="M10" i="1"/>
  <c r="M8" i="1"/>
  <c r="M7" i="1"/>
  <c r="L53" i="1" s="1"/>
  <c r="M53" i="1" s="1"/>
  <c r="N53" i="1" s="1"/>
  <c r="M22" i="1"/>
  <c r="N22" i="1" s="1"/>
  <c r="O22" i="1" s="1"/>
  <c r="C21" i="1" s="1"/>
  <c r="A21" i="1"/>
  <c r="M31" i="1"/>
  <c r="N31" i="1" s="1"/>
  <c r="O31" i="1" s="1"/>
  <c r="P28" i="1" s="1"/>
  <c r="E25" i="1" s="1"/>
  <c r="M28" i="1"/>
  <c r="N28" i="1" s="1"/>
  <c r="M27" i="1"/>
  <c r="N27" i="1" s="1"/>
  <c r="M26" i="1"/>
  <c r="N26" i="1" s="1"/>
  <c r="M25" i="1"/>
  <c r="N25" i="1" s="1"/>
  <c r="O25" i="1" s="1"/>
  <c r="C22" i="1" s="1"/>
  <c r="A25" i="1"/>
  <c r="A24" i="1"/>
  <c r="A23" i="1"/>
  <c r="A22" i="1"/>
  <c r="L416" i="1" l="1"/>
  <c r="M415" i="1"/>
  <c r="N415" i="1" s="1"/>
  <c r="O415" i="1" s="1"/>
  <c r="H415" i="1" s="1"/>
  <c r="J415" i="1" s="1"/>
  <c r="M414" i="1"/>
  <c r="N414" i="1" s="1"/>
  <c r="O414" i="1" s="1"/>
  <c r="H414" i="1" s="1"/>
  <c r="J414" i="1" s="1"/>
  <c r="M196" i="1"/>
  <c r="M135" i="1"/>
  <c r="A28" i="1"/>
  <c r="A29" i="1"/>
  <c r="A30" i="1"/>
  <c r="A31" i="1"/>
  <c r="A32" i="1"/>
  <c r="A33" i="1"/>
  <c r="A34" i="1"/>
  <c r="A35" i="1"/>
  <c r="A36" i="1"/>
  <c r="A37" i="1"/>
  <c r="A38" i="1"/>
  <c r="L52" i="1"/>
  <c r="M52" i="1" s="1"/>
  <c r="N52" i="1" s="1"/>
  <c r="O53" i="1"/>
  <c r="H53" i="1" s="1"/>
  <c r="J53" i="1" s="1"/>
  <c r="P22" i="1"/>
  <c r="E21" i="1" s="1"/>
  <c r="O26" i="1"/>
  <c r="O27" i="1"/>
  <c r="O28" i="1"/>
  <c r="M416" i="1" l="1"/>
  <c r="N416" i="1" s="1"/>
  <c r="O416" i="1" s="1"/>
  <c r="H416" i="1" s="1"/>
  <c r="J416" i="1" s="1"/>
  <c r="L417" i="1"/>
  <c r="L51" i="1"/>
  <c r="M51" i="1" s="1"/>
  <c r="N51" i="1" s="1"/>
  <c r="O52" i="1"/>
  <c r="H52" i="1" s="1"/>
  <c r="J52" i="1" s="1"/>
  <c r="P26" i="1"/>
  <c r="E23" i="1" s="1"/>
  <c r="C24" i="1"/>
  <c r="P27" i="1"/>
  <c r="E24" i="1" s="1"/>
  <c r="C25" i="1"/>
  <c r="P25" i="1"/>
  <c r="E22" i="1" s="1"/>
  <c r="C23" i="1"/>
  <c r="M417" i="1" l="1"/>
  <c r="N417" i="1" s="1"/>
  <c r="O417" i="1" s="1"/>
  <c r="H417" i="1" s="1"/>
  <c r="J417" i="1" s="1"/>
  <c r="L418" i="1"/>
  <c r="L50" i="1"/>
  <c r="M50" i="1" s="1"/>
  <c r="N50" i="1" s="1"/>
  <c r="O51" i="1"/>
  <c r="M418" i="1" l="1"/>
  <c r="N418" i="1" s="1"/>
  <c r="O418" i="1" s="1"/>
  <c r="H418" i="1" s="1"/>
  <c r="J418" i="1" s="1"/>
  <c r="L419" i="1"/>
  <c r="M419" i="1" s="1"/>
  <c r="N419" i="1" s="1"/>
  <c r="O419" i="1" s="1"/>
  <c r="H419" i="1" s="1"/>
  <c r="J419" i="1" s="1"/>
  <c r="H51" i="1"/>
  <c r="J51" i="1" s="1"/>
  <c r="L49" i="1"/>
  <c r="M49" i="1" s="1"/>
  <c r="N49" i="1" s="1"/>
  <c r="O50" i="1"/>
  <c r="H50" i="1" l="1"/>
  <c r="J50" i="1" s="1"/>
  <c r="L48" i="1"/>
  <c r="M48" i="1" s="1"/>
  <c r="N48" i="1" s="1"/>
  <c r="O49" i="1"/>
  <c r="H49" i="1" l="1"/>
  <c r="J49" i="1" s="1"/>
  <c r="O48" i="1"/>
  <c r="L47" i="1"/>
  <c r="M47" i="1" s="1"/>
  <c r="N47" i="1" s="1"/>
  <c r="H48" i="1" l="1"/>
  <c r="J48" i="1" s="1"/>
  <c r="L46" i="1"/>
  <c r="M46" i="1" s="1"/>
  <c r="N46" i="1" s="1"/>
  <c r="O47" i="1"/>
  <c r="H47" i="1" l="1"/>
  <c r="J47" i="1" s="1"/>
  <c r="L45" i="1"/>
  <c r="M45" i="1" s="1"/>
  <c r="N45" i="1" s="1"/>
  <c r="O46" i="1"/>
  <c r="H46" i="1" l="1"/>
  <c r="J46" i="1" s="1"/>
  <c r="L44" i="1"/>
  <c r="M44" i="1" s="1"/>
  <c r="N44" i="1" s="1"/>
  <c r="O45" i="1"/>
  <c r="H45" i="1" l="1"/>
  <c r="J45" i="1" s="1"/>
  <c r="O44" i="1"/>
  <c r="L43" i="1"/>
  <c r="H44" i="1" l="1"/>
  <c r="J44" i="1" s="1"/>
  <c r="M43" i="1"/>
  <c r="N43" i="1" s="1"/>
  <c r="O43" i="1" l="1"/>
  <c r="H43" i="1" l="1"/>
  <c r="J43" i="1" s="1"/>
  <c r="Q54" i="1" l="1"/>
  <c r="C55" i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AH54" i="1"/>
  <c r="AI54" i="1"/>
  <c r="AG54" i="1"/>
  <c r="AJ54" i="1"/>
  <c r="M70" i="1"/>
  <c r="M405" i="1"/>
  <c r="M189" i="1"/>
  <c r="M311" i="1"/>
  <c r="M397" i="1"/>
  <c r="M92" i="1"/>
  <c r="M183" i="1"/>
  <c r="M254" i="1"/>
  <c r="M362" i="1"/>
  <c r="M361" i="1"/>
  <c r="M285" i="1"/>
  <c r="M344" i="1"/>
  <c r="M325" i="1"/>
  <c r="M106" i="1"/>
  <c r="M209" i="1"/>
  <c r="M396" i="1"/>
  <c r="M356" i="1"/>
  <c r="M77" i="1"/>
  <c r="M162" i="1"/>
  <c r="M121" i="1"/>
  <c r="M168" i="1"/>
  <c r="M358" i="1"/>
  <c r="M222" i="1"/>
  <c r="M351" i="1"/>
  <c r="M148" i="1"/>
  <c r="M304" i="1"/>
  <c r="M350" i="1"/>
  <c r="M59" i="1"/>
  <c r="M108" i="1"/>
  <c r="M158" i="1"/>
  <c r="M385" i="1"/>
  <c r="M201" i="1"/>
  <c r="M130" i="1"/>
  <c r="M88" i="1"/>
  <c r="M391" i="1"/>
  <c r="M167" i="1"/>
  <c r="M376" i="1"/>
  <c r="M259" i="1"/>
  <c r="M139" i="1"/>
  <c r="M126" i="1"/>
  <c r="M58" i="1"/>
  <c r="M213" i="1"/>
  <c r="M381" i="1"/>
  <c r="M239" i="1"/>
  <c r="M207" i="1"/>
  <c r="M371" i="1"/>
  <c r="M200" i="1"/>
  <c r="M337" i="1"/>
  <c r="M83" i="1"/>
  <c r="M275" i="1"/>
  <c r="M383" i="1"/>
  <c r="M334" i="1"/>
  <c r="M161" i="1"/>
  <c r="M346" i="1"/>
  <c r="M171" i="1"/>
  <c r="M208" i="1"/>
  <c r="M252" i="1"/>
  <c r="M327" i="1"/>
  <c r="M317" i="1"/>
  <c r="M373" i="1"/>
  <c r="M287" i="1"/>
  <c r="M74" i="1"/>
  <c r="M402" i="1"/>
  <c r="M409" i="1"/>
  <c r="M110" i="1"/>
  <c r="M340" i="1"/>
  <c r="M225" i="1"/>
  <c r="M136" i="1"/>
  <c r="M63" i="1"/>
  <c r="M339" i="1"/>
  <c r="M95" i="1"/>
  <c r="M412" i="1"/>
  <c r="M105" i="1"/>
  <c r="M306" i="1"/>
  <c r="M179" i="1"/>
  <c r="M370" i="1"/>
  <c r="M138" i="1"/>
  <c r="M233" i="1"/>
  <c r="M267" i="1"/>
  <c r="M260" i="1"/>
  <c r="M220" i="1"/>
  <c r="M282" i="1"/>
  <c r="M335" i="1"/>
  <c r="M347" i="1"/>
  <c r="M269" i="1"/>
  <c r="M305" i="1"/>
  <c r="M190" i="1"/>
  <c r="M111" i="1"/>
  <c r="M273" i="1"/>
  <c r="M246" i="1"/>
  <c r="M263" i="1"/>
  <c r="C415" i="1" l="1"/>
  <c r="Q414" i="1"/>
  <c r="AF414" i="1"/>
  <c r="AG414" i="1"/>
  <c r="AH414" i="1"/>
  <c r="AI414" i="1"/>
  <c r="AJ414" i="1"/>
  <c r="U54" i="1"/>
  <c r="S54" i="1"/>
  <c r="AB54" i="1"/>
  <c r="AA54" i="1"/>
  <c r="V54" i="1"/>
  <c r="AC54" i="1"/>
  <c r="X54" i="1"/>
  <c r="T54" i="1"/>
  <c r="Z54" i="1"/>
  <c r="Y54" i="1"/>
  <c r="W54" i="1"/>
  <c r="Q55" i="1"/>
  <c r="AJ55" i="1"/>
  <c r="AH55" i="1"/>
  <c r="AI55" i="1"/>
  <c r="AG55" i="1"/>
  <c r="C52" i="1"/>
  <c r="Q53" i="1"/>
  <c r="AF53" i="1"/>
  <c r="AI53" i="1"/>
  <c r="AG53" i="1"/>
  <c r="AH53" i="1"/>
  <c r="AJ53" i="1"/>
  <c r="N59" i="1"/>
  <c r="O59" i="1" s="1"/>
  <c r="N273" i="1"/>
  <c r="O273" i="1" s="1"/>
  <c r="N77" i="1"/>
  <c r="O77" i="1" s="1"/>
  <c r="N183" i="1"/>
  <c r="O183" i="1" s="1"/>
  <c r="N317" i="1"/>
  <c r="O317" i="1" s="1"/>
  <c r="N208" i="1"/>
  <c r="O208" i="1" s="1"/>
  <c r="N305" i="1"/>
  <c r="O305" i="1" s="1"/>
  <c r="N162" i="1"/>
  <c r="O162" i="1" s="1"/>
  <c r="N260" i="1"/>
  <c r="O260" i="1" s="1"/>
  <c r="N344" i="1"/>
  <c r="O344" i="1" s="1"/>
  <c r="N158" i="1"/>
  <c r="O158" i="1" s="1"/>
  <c r="N148" i="1"/>
  <c r="O148" i="1" s="1"/>
  <c r="N358" i="1"/>
  <c r="O358" i="1" s="1"/>
  <c r="N334" i="1"/>
  <c r="O334" i="1" s="1"/>
  <c r="N337" i="1"/>
  <c r="O337" i="1" s="1"/>
  <c r="N106" i="1"/>
  <c r="O106" i="1" s="1"/>
  <c r="N370" i="1"/>
  <c r="O370" i="1" s="1"/>
  <c r="N179" i="1"/>
  <c r="O179" i="1" s="1"/>
  <c r="N362" i="1"/>
  <c r="O362" i="1" s="1"/>
  <c r="N95" i="1"/>
  <c r="O95" i="1" s="1"/>
  <c r="N376" i="1"/>
  <c r="O376" i="1" s="1"/>
  <c r="N397" i="1"/>
  <c r="O397" i="1" s="1"/>
  <c r="N108" i="1"/>
  <c r="O108" i="1" s="1"/>
  <c r="N263" i="1"/>
  <c r="O263" i="1" s="1"/>
  <c r="N252" i="1"/>
  <c r="O252" i="1" s="1"/>
  <c r="N171" i="1"/>
  <c r="O171" i="1" s="1"/>
  <c r="N269" i="1"/>
  <c r="O269" i="1" s="1"/>
  <c r="N383" i="1"/>
  <c r="O383" i="1" s="1"/>
  <c r="N220" i="1"/>
  <c r="O220" i="1" s="1"/>
  <c r="N209" i="1"/>
  <c r="O209" i="1" s="1"/>
  <c r="N325" i="1"/>
  <c r="O325" i="1" s="1"/>
  <c r="N381" i="1"/>
  <c r="O381" i="1" s="1"/>
  <c r="N213" i="1"/>
  <c r="O213" i="1" s="1"/>
  <c r="N126" i="1"/>
  <c r="O126" i="1" s="1"/>
  <c r="N311" i="1"/>
  <c r="O311" i="1" s="1"/>
  <c r="N304" i="1"/>
  <c r="O304" i="1" s="1"/>
  <c r="N351" i="1"/>
  <c r="O351" i="1" s="1"/>
  <c r="N168" i="1"/>
  <c r="O168" i="1" s="1"/>
  <c r="N335" i="1"/>
  <c r="O335" i="1" s="1"/>
  <c r="N396" i="1"/>
  <c r="O396" i="1" s="1"/>
  <c r="N233" i="1"/>
  <c r="O233" i="1" s="1"/>
  <c r="N285" i="1"/>
  <c r="O285" i="1" s="1"/>
  <c r="N105" i="1"/>
  <c r="O105" i="1" s="1"/>
  <c r="N412" i="1"/>
  <c r="O412" i="1" s="1"/>
  <c r="N139" i="1"/>
  <c r="O139" i="1" s="1"/>
  <c r="N339" i="1"/>
  <c r="O339" i="1" s="1"/>
  <c r="N63" i="1"/>
  <c r="O63" i="1" s="1"/>
  <c r="N136" i="1"/>
  <c r="O136" i="1" s="1"/>
  <c r="N225" i="1"/>
  <c r="O225" i="1" s="1"/>
  <c r="N391" i="1"/>
  <c r="O391" i="1" s="1"/>
  <c r="N189" i="1"/>
  <c r="O189" i="1" s="1"/>
  <c r="N402" i="1"/>
  <c r="O402" i="1" s="1"/>
  <c r="N74" i="1"/>
  <c r="O74" i="1" s="1"/>
  <c r="N350" i="1"/>
  <c r="O350" i="1" s="1"/>
  <c r="N111" i="1"/>
  <c r="O111" i="1" s="1"/>
  <c r="N190" i="1"/>
  <c r="O190" i="1" s="1"/>
  <c r="N161" i="1"/>
  <c r="O161" i="1" s="1"/>
  <c r="N275" i="1"/>
  <c r="O275" i="1" s="1"/>
  <c r="N83" i="1"/>
  <c r="O83" i="1" s="1"/>
  <c r="N200" i="1"/>
  <c r="O200" i="1" s="1"/>
  <c r="N138" i="1"/>
  <c r="O138" i="1" s="1"/>
  <c r="N239" i="1"/>
  <c r="O239" i="1" s="1"/>
  <c r="N361" i="1"/>
  <c r="O361" i="1" s="1"/>
  <c r="N254" i="1"/>
  <c r="O254" i="1" s="1"/>
  <c r="N259" i="1"/>
  <c r="O259" i="1" s="1"/>
  <c r="N167" i="1"/>
  <c r="O167" i="1" s="1"/>
  <c r="N340" i="1"/>
  <c r="O340" i="1" s="1"/>
  <c r="N88" i="1"/>
  <c r="O88" i="1" s="1"/>
  <c r="N405" i="1"/>
  <c r="O405" i="1" s="1"/>
  <c r="N385" i="1"/>
  <c r="O385" i="1" s="1"/>
  <c r="N373" i="1"/>
  <c r="O373" i="1" s="1"/>
  <c r="N327" i="1"/>
  <c r="O327" i="1" s="1"/>
  <c r="N222" i="1"/>
  <c r="O222" i="1" s="1"/>
  <c r="N347" i="1"/>
  <c r="O347" i="1" s="1"/>
  <c r="N121" i="1"/>
  <c r="O121" i="1" s="1"/>
  <c r="N356" i="1"/>
  <c r="O356" i="1" s="1"/>
  <c r="N267" i="1"/>
  <c r="O267" i="1" s="1"/>
  <c r="N207" i="1"/>
  <c r="O207" i="1" s="1"/>
  <c r="N306" i="1"/>
  <c r="O306" i="1" s="1"/>
  <c r="N287" i="1"/>
  <c r="O287" i="1" s="1"/>
  <c r="N246" i="1"/>
  <c r="O246" i="1" s="1"/>
  <c r="N346" i="1"/>
  <c r="O346" i="1" s="1"/>
  <c r="N282" i="1"/>
  <c r="O282" i="1" s="1"/>
  <c r="N371" i="1"/>
  <c r="O371" i="1" s="1"/>
  <c r="N58" i="1"/>
  <c r="O58" i="1" s="1"/>
  <c r="N92" i="1"/>
  <c r="O92" i="1" s="1"/>
  <c r="N110" i="1"/>
  <c r="O110" i="1" s="1"/>
  <c r="N130" i="1"/>
  <c r="O130" i="1" s="1"/>
  <c r="N409" i="1"/>
  <c r="O409" i="1" s="1"/>
  <c r="N201" i="1"/>
  <c r="O201" i="1" s="1"/>
  <c r="N70" i="1"/>
  <c r="O70" i="1" s="1"/>
  <c r="M394" i="1"/>
  <c r="M79" i="1"/>
  <c r="M215" i="1"/>
  <c r="M238" i="1"/>
  <c r="M143" i="1"/>
  <c r="M197" i="1"/>
  <c r="M318" i="1"/>
  <c r="M301" i="1"/>
  <c r="M374" i="1"/>
  <c r="M302" i="1"/>
  <c r="M316" i="1"/>
  <c r="M309" i="1"/>
  <c r="M324" i="1"/>
  <c r="M180" i="1"/>
  <c r="M56" i="1"/>
  <c r="M107" i="1"/>
  <c r="M297" i="1"/>
  <c r="M369" i="1"/>
  <c r="M100" i="1"/>
  <c r="M114" i="1"/>
  <c r="M234" i="1"/>
  <c r="M144" i="1"/>
  <c r="M174" i="1"/>
  <c r="M134" i="1"/>
  <c r="M307" i="1"/>
  <c r="M226" i="1"/>
  <c r="M407" i="1"/>
  <c r="M120" i="1"/>
  <c r="M392" i="1"/>
  <c r="M137" i="1"/>
  <c r="M312" i="1"/>
  <c r="M166" i="1"/>
  <c r="M193" i="1"/>
  <c r="M54" i="1"/>
  <c r="M398" i="1"/>
  <c r="M170" i="1"/>
  <c r="M216" i="1"/>
  <c r="M236" i="1"/>
  <c r="M60" i="1"/>
  <c r="M343" i="1"/>
  <c r="M133" i="1"/>
  <c r="M349" i="1"/>
  <c r="M359" i="1"/>
  <c r="M266" i="1"/>
  <c r="M289" i="1"/>
  <c r="M278" i="1"/>
  <c r="M84" i="1"/>
  <c r="M272" i="1"/>
  <c r="M315" i="1"/>
  <c r="M243" i="1"/>
  <c r="M153" i="1"/>
  <c r="M367" i="1"/>
  <c r="M212" i="1"/>
  <c r="M257" i="1"/>
  <c r="M72" i="1"/>
  <c r="M322" i="1"/>
  <c r="M249" i="1"/>
  <c r="M244" i="1"/>
  <c r="M97" i="1"/>
  <c r="M117" i="1"/>
  <c r="M366" i="1"/>
  <c r="M150" i="1"/>
  <c r="M308" i="1"/>
  <c r="M348" i="1"/>
  <c r="M303" i="1"/>
  <c r="M205" i="1"/>
  <c r="M393" i="1"/>
  <c r="M378" i="1"/>
  <c r="M336" i="1"/>
  <c r="M127" i="1"/>
  <c r="M333" i="1"/>
  <c r="M181" i="1"/>
  <c r="M395" i="1"/>
  <c r="M214" i="1"/>
  <c r="M314" i="1"/>
  <c r="M102" i="1"/>
  <c r="M352" i="1"/>
  <c r="M229" i="1"/>
  <c r="M199" i="1"/>
  <c r="M360" i="1"/>
  <c r="M274" i="1"/>
  <c r="M389" i="1"/>
  <c r="M151" i="1"/>
  <c r="M160" i="1"/>
  <c r="M271" i="1"/>
  <c r="M270" i="1"/>
  <c r="M235" i="1"/>
  <c r="M250" i="1"/>
  <c r="M379" i="1"/>
  <c r="M323" i="1"/>
  <c r="M141" i="1"/>
  <c r="M118" i="1"/>
  <c r="M172" i="1"/>
  <c r="M241" i="1"/>
  <c r="M112" i="1"/>
  <c r="M338" i="1"/>
  <c r="M242" i="1"/>
  <c r="M294" i="1"/>
  <c r="M98" i="1"/>
  <c r="M388" i="1"/>
  <c r="M90" i="1"/>
  <c r="M164" i="1"/>
  <c r="M142" i="1"/>
  <c r="M192" i="1"/>
  <c r="M169" i="1"/>
  <c r="M291" i="1"/>
  <c r="M223" i="1"/>
  <c r="M268" i="1"/>
  <c r="M217" i="1"/>
  <c r="M265" i="1"/>
  <c r="M182" i="1"/>
  <c r="M198" i="1"/>
  <c r="M298" i="1"/>
  <c r="M104" i="1"/>
  <c r="M255" i="1"/>
  <c r="M256" i="1"/>
  <c r="M194" i="1"/>
  <c r="M124" i="1"/>
  <c r="M218" i="1"/>
  <c r="M281" i="1"/>
  <c r="M188" i="1"/>
  <c r="M210" i="1"/>
  <c r="M75" i="1"/>
  <c r="M101" i="1"/>
  <c r="M154" i="1"/>
  <c r="M206" i="1"/>
  <c r="M69" i="1"/>
  <c r="M253" i="1"/>
  <c r="M184" i="1"/>
  <c r="M195" i="1"/>
  <c r="M237" i="1"/>
  <c r="M191" i="1"/>
  <c r="M355" i="1"/>
  <c r="M232" i="1"/>
  <c r="M410" i="1"/>
  <c r="M357" i="1"/>
  <c r="M320" i="1"/>
  <c r="M178" i="1"/>
  <c r="M293" i="1"/>
  <c r="M365" i="1"/>
  <c r="M262" i="1"/>
  <c r="M331" i="1"/>
  <c r="M176" i="1"/>
  <c r="M277" i="1"/>
  <c r="M156" i="1"/>
  <c r="M68" i="1"/>
  <c r="M329" i="1"/>
  <c r="M296" i="1"/>
  <c r="M384" i="1"/>
  <c r="M57" i="1"/>
  <c r="M147" i="1"/>
  <c r="M157" i="1"/>
  <c r="M276" i="1"/>
  <c r="M177" i="1"/>
  <c r="M94" i="1"/>
  <c r="M292" i="1"/>
  <c r="M319" i="1"/>
  <c r="M80" i="1"/>
  <c r="M364" i="1"/>
  <c r="M310" i="1"/>
  <c r="M204" i="1"/>
  <c r="M380" i="1"/>
  <c r="M211" i="1"/>
  <c r="M99" i="1"/>
  <c r="M81" i="1"/>
  <c r="M404" i="1"/>
  <c r="M353" i="1"/>
  <c r="M264" i="1"/>
  <c r="M401" i="1"/>
  <c r="M78" i="1"/>
  <c r="M332" i="1"/>
  <c r="M330" i="1"/>
  <c r="M295" i="1"/>
  <c r="M85" i="1"/>
  <c r="M65" i="1"/>
  <c r="M175" i="1"/>
  <c r="M131" i="1"/>
  <c r="M386" i="1"/>
  <c r="M93" i="1"/>
  <c r="M87" i="1"/>
  <c r="M186" i="1"/>
  <c r="M163" i="1"/>
  <c r="M245" i="1"/>
  <c r="M375" i="1"/>
  <c r="M187" i="1"/>
  <c r="M219" i="1"/>
  <c r="M399" i="1"/>
  <c r="M62" i="1"/>
  <c r="M247" i="1"/>
  <c r="M91" i="1"/>
  <c r="M64" i="1"/>
  <c r="M403" i="1"/>
  <c r="M89" i="1"/>
  <c r="M125" i="1"/>
  <c r="M129" i="1"/>
  <c r="M76" i="1"/>
  <c r="M382" i="1"/>
  <c r="M288" i="1"/>
  <c r="M290" i="1"/>
  <c r="M113" i="1"/>
  <c r="M82" i="1"/>
  <c r="M149" i="1"/>
  <c r="M326" i="1"/>
  <c r="M203" i="1"/>
  <c r="M61" i="1"/>
  <c r="M251" i="1"/>
  <c r="M140" i="1"/>
  <c r="M368" i="1"/>
  <c r="M279" i="1"/>
  <c r="M116" i="1"/>
  <c r="M145" i="1"/>
  <c r="M71" i="1"/>
  <c r="M354" i="1"/>
  <c r="M411" i="1"/>
  <c r="M387" i="1"/>
  <c r="M119" i="1"/>
  <c r="M202" i="1"/>
  <c r="M342" i="1"/>
  <c r="M103" i="1"/>
  <c r="M96" i="1"/>
  <c r="M115" i="1"/>
  <c r="M146" i="1"/>
  <c r="M132" i="1"/>
  <c r="M165" i="1"/>
  <c r="M73" i="1"/>
  <c r="M228" i="1"/>
  <c r="M408" i="1"/>
  <c r="M284" i="1"/>
  <c r="M258" i="1"/>
  <c r="M280" i="1"/>
  <c r="M231" i="1"/>
  <c r="M152" i="1"/>
  <c r="M123" i="1"/>
  <c r="M221" i="1"/>
  <c r="M300" i="1"/>
  <c r="M390" i="1"/>
  <c r="M122" i="1"/>
  <c r="M248" i="1"/>
  <c r="M55" i="1"/>
  <c r="M413" i="1"/>
  <c r="M313" i="1"/>
  <c r="M230" i="1"/>
  <c r="M173" i="1"/>
  <c r="M283" i="1"/>
  <c r="M400" i="1"/>
  <c r="M227" i="1"/>
  <c r="M240" i="1"/>
  <c r="M321" i="1"/>
  <c r="M406" i="1"/>
  <c r="M328" i="1"/>
  <c r="M86" i="1"/>
  <c r="M299" i="1"/>
  <c r="M372" i="1"/>
  <c r="M341" i="1"/>
  <c r="M67" i="1"/>
  <c r="M363" i="1"/>
  <c r="M128" i="1"/>
  <c r="M345" i="1"/>
  <c r="M185" i="1"/>
  <c r="M155" i="1"/>
  <c r="M109" i="1"/>
  <c r="M286" i="1"/>
  <c r="M66" i="1"/>
  <c r="M261" i="1"/>
  <c r="M377" i="1"/>
  <c r="M224" i="1"/>
  <c r="M159" i="1"/>
  <c r="X414" i="1" l="1"/>
  <c r="W414" i="1"/>
  <c r="U414" i="1"/>
  <c r="T414" i="1"/>
  <c r="AB414" i="1"/>
  <c r="AA414" i="1"/>
  <c r="AC414" i="1"/>
  <c r="Z414" i="1"/>
  <c r="V414" i="1"/>
  <c r="R414" i="1"/>
  <c r="S414" i="1"/>
  <c r="Y414" i="1"/>
  <c r="Q415" i="1"/>
  <c r="AF415" i="1"/>
  <c r="C416" i="1"/>
  <c r="AH415" i="1"/>
  <c r="AI415" i="1"/>
  <c r="AG415" i="1"/>
  <c r="AJ415" i="1"/>
  <c r="AC53" i="1"/>
  <c r="AB53" i="1"/>
  <c r="AA53" i="1"/>
  <c r="S53" i="1"/>
  <c r="Z53" i="1"/>
  <c r="T53" i="1"/>
  <c r="U53" i="1"/>
  <c r="Y53" i="1"/>
  <c r="V53" i="1"/>
  <c r="R53" i="1"/>
  <c r="X53" i="1"/>
  <c r="W53" i="1"/>
  <c r="AB55" i="1"/>
  <c r="X55" i="1"/>
  <c r="V55" i="1"/>
  <c r="U55" i="1"/>
  <c r="S55" i="1"/>
  <c r="AA55" i="1"/>
  <c r="Z55" i="1"/>
  <c r="Y55" i="1"/>
  <c r="W55" i="1"/>
  <c r="T55" i="1"/>
  <c r="AC55" i="1"/>
  <c r="AJ56" i="1"/>
  <c r="AI56" i="1"/>
  <c r="AG56" i="1"/>
  <c r="Q56" i="1"/>
  <c r="AH56" i="1"/>
  <c r="C51" i="1"/>
  <c r="Q52" i="1"/>
  <c r="AI52" i="1"/>
  <c r="AF52" i="1"/>
  <c r="AH52" i="1"/>
  <c r="AG52" i="1"/>
  <c r="AJ52" i="1"/>
  <c r="H371" i="1"/>
  <c r="J371" i="1" s="1"/>
  <c r="H402" i="1"/>
  <c r="J402" i="1" s="1"/>
  <c r="H95" i="1"/>
  <c r="J95" i="1" s="1"/>
  <c r="H282" i="1"/>
  <c r="J282" i="1" s="1"/>
  <c r="H189" i="1"/>
  <c r="J189" i="1" s="1"/>
  <c r="H362" i="1"/>
  <c r="J362" i="1" s="1"/>
  <c r="H346" i="1"/>
  <c r="J346" i="1" s="1"/>
  <c r="H391" i="1"/>
  <c r="J391" i="1" s="1"/>
  <c r="H179" i="1"/>
  <c r="J179" i="1" s="1"/>
  <c r="H246" i="1"/>
  <c r="J246" i="1" s="1"/>
  <c r="H225" i="1"/>
  <c r="J225" i="1" s="1"/>
  <c r="H370" i="1"/>
  <c r="J370" i="1" s="1"/>
  <c r="H287" i="1"/>
  <c r="J287" i="1" s="1"/>
  <c r="H136" i="1"/>
  <c r="J136" i="1" s="1"/>
  <c r="H106" i="1"/>
  <c r="J106" i="1" s="1"/>
  <c r="H306" i="1"/>
  <c r="J306" i="1" s="1"/>
  <c r="H63" i="1"/>
  <c r="J63" i="1" s="1"/>
  <c r="H337" i="1"/>
  <c r="J337" i="1" s="1"/>
  <c r="H207" i="1"/>
  <c r="J207" i="1" s="1"/>
  <c r="H339" i="1"/>
  <c r="J339" i="1" s="1"/>
  <c r="H334" i="1"/>
  <c r="J334" i="1" s="1"/>
  <c r="H267" i="1"/>
  <c r="J267" i="1" s="1"/>
  <c r="H139" i="1"/>
  <c r="J139" i="1" s="1"/>
  <c r="H358" i="1"/>
  <c r="J358" i="1" s="1"/>
  <c r="H356" i="1"/>
  <c r="J356" i="1" s="1"/>
  <c r="H412" i="1"/>
  <c r="J412" i="1" s="1"/>
  <c r="H148" i="1"/>
  <c r="J148" i="1" s="1"/>
  <c r="H121" i="1"/>
  <c r="J121" i="1" s="1"/>
  <c r="H105" i="1"/>
  <c r="J105" i="1" s="1"/>
  <c r="H158" i="1"/>
  <c r="J158" i="1" s="1"/>
  <c r="H347" i="1"/>
  <c r="J347" i="1" s="1"/>
  <c r="H285" i="1"/>
  <c r="J285" i="1" s="1"/>
  <c r="H344" i="1"/>
  <c r="J344" i="1" s="1"/>
  <c r="H233" i="1"/>
  <c r="J233" i="1" s="1"/>
  <c r="H260" i="1"/>
  <c r="J260" i="1" s="1"/>
  <c r="H327" i="1"/>
  <c r="J327" i="1" s="1"/>
  <c r="H396" i="1"/>
  <c r="J396" i="1" s="1"/>
  <c r="H162" i="1"/>
  <c r="J162" i="1" s="1"/>
  <c r="H373" i="1"/>
  <c r="J373" i="1" s="1"/>
  <c r="H335" i="1"/>
  <c r="J335" i="1" s="1"/>
  <c r="H305" i="1"/>
  <c r="J305" i="1" s="1"/>
  <c r="H385" i="1"/>
  <c r="J385" i="1" s="1"/>
  <c r="H168" i="1"/>
  <c r="J168" i="1" s="1"/>
  <c r="H208" i="1"/>
  <c r="J208" i="1" s="1"/>
  <c r="H405" i="1"/>
  <c r="J405" i="1" s="1"/>
  <c r="H351" i="1"/>
  <c r="J351" i="1" s="1"/>
  <c r="H317" i="1"/>
  <c r="J317" i="1" s="1"/>
  <c r="H88" i="1"/>
  <c r="J88" i="1" s="1"/>
  <c r="H304" i="1"/>
  <c r="J304" i="1" s="1"/>
  <c r="H183" i="1"/>
  <c r="J183" i="1" s="1"/>
  <c r="H340" i="1"/>
  <c r="J340" i="1" s="1"/>
  <c r="H311" i="1"/>
  <c r="J311" i="1" s="1"/>
  <c r="H77" i="1"/>
  <c r="J77" i="1" s="1"/>
  <c r="H167" i="1"/>
  <c r="J167" i="1" s="1"/>
  <c r="H126" i="1"/>
  <c r="J126" i="1" s="1"/>
  <c r="H273" i="1"/>
  <c r="J273" i="1" s="1"/>
  <c r="H259" i="1"/>
  <c r="J259" i="1" s="1"/>
  <c r="H213" i="1"/>
  <c r="J213" i="1" s="1"/>
  <c r="H59" i="1"/>
  <c r="J59" i="1" s="1"/>
  <c r="H254" i="1"/>
  <c r="J254" i="1" s="1"/>
  <c r="H381" i="1"/>
  <c r="J381" i="1" s="1"/>
  <c r="H222" i="1"/>
  <c r="J222" i="1" s="1"/>
  <c r="H325" i="1"/>
  <c r="J325" i="1" s="1"/>
  <c r="H239" i="1"/>
  <c r="J239" i="1" s="1"/>
  <c r="H209" i="1"/>
  <c r="J209" i="1" s="1"/>
  <c r="H220" i="1"/>
  <c r="J220" i="1" s="1"/>
  <c r="H200" i="1"/>
  <c r="J200" i="1" s="1"/>
  <c r="H383" i="1"/>
  <c r="J383" i="1" s="1"/>
  <c r="H70" i="1"/>
  <c r="J70" i="1" s="1"/>
  <c r="H83" i="1"/>
  <c r="J83" i="1" s="1"/>
  <c r="H269" i="1"/>
  <c r="J269" i="1" s="1"/>
  <c r="H201" i="1"/>
  <c r="J201" i="1" s="1"/>
  <c r="H275" i="1"/>
  <c r="J275" i="1" s="1"/>
  <c r="H171" i="1"/>
  <c r="J171" i="1" s="1"/>
  <c r="H409" i="1"/>
  <c r="J409" i="1" s="1"/>
  <c r="H161" i="1"/>
  <c r="J161" i="1" s="1"/>
  <c r="H252" i="1"/>
  <c r="J252" i="1" s="1"/>
  <c r="H130" i="1"/>
  <c r="J130" i="1" s="1"/>
  <c r="H190" i="1"/>
  <c r="J190" i="1" s="1"/>
  <c r="H263" i="1"/>
  <c r="J263" i="1" s="1"/>
  <c r="H110" i="1"/>
  <c r="J110" i="1" s="1"/>
  <c r="H111" i="1"/>
  <c r="J111" i="1" s="1"/>
  <c r="H108" i="1"/>
  <c r="J108" i="1" s="1"/>
  <c r="H361" i="1"/>
  <c r="J361" i="1" s="1"/>
  <c r="H92" i="1"/>
  <c r="J92" i="1" s="1"/>
  <c r="H350" i="1"/>
  <c r="J350" i="1" s="1"/>
  <c r="H397" i="1"/>
  <c r="J397" i="1" s="1"/>
  <c r="H138" i="1"/>
  <c r="J138" i="1" s="1"/>
  <c r="H58" i="1"/>
  <c r="J58" i="1" s="1"/>
  <c r="H74" i="1"/>
  <c r="J74" i="1" s="1"/>
  <c r="H376" i="1"/>
  <c r="J376" i="1" s="1"/>
  <c r="N279" i="1"/>
  <c r="O279" i="1" s="1"/>
  <c r="N296" i="1"/>
  <c r="O296" i="1" s="1"/>
  <c r="N188" i="1"/>
  <c r="O188" i="1" s="1"/>
  <c r="N294" i="1"/>
  <c r="O294" i="1" s="1"/>
  <c r="N378" i="1"/>
  <c r="O378" i="1" s="1"/>
  <c r="N170" i="1"/>
  <c r="O170" i="1" s="1"/>
  <c r="N143" i="1"/>
  <c r="O143" i="1" s="1"/>
  <c r="N191" i="1"/>
  <c r="O191" i="1" s="1"/>
  <c r="N281" i="1"/>
  <c r="O281" i="1" s="1"/>
  <c r="N242" i="1"/>
  <c r="O242" i="1" s="1"/>
  <c r="N393" i="1"/>
  <c r="O393" i="1" s="1"/>
  <c r="N398" i="1"/>
  <c r="O398" i="1" s="1"/>
  <c r="N238" i="1"/>
  <c r="O238" i="1" s="1"/>
  <c r="N140" i="1"/>
  <c r="O140" i="1" s="1"/>
  <c r="N386" i="1"/>
  <c r="O386" i="1" s="1"/>
  <c r="N68" i="1"/>
  <c r="O68" i="1" s="1"/>
  <c r="N237" i="1"/>
  <c r="O237" i="1" s="1"/>
  <c r="N218" i="1"/>
  <c r="O218" i="1" s="1"/>
  <c r="N338" i="1"/>
  <c r="O338" i="1" s="1"/>
  <c r="N205" i="1"/>
  <c r="O205" i="1" s="1"/>
  <c r="N54" i="1"/>
  <c r="O54" i="1" s="1"/>
  <c r="N215" i="1"/>
  <c r="O215" i="1" s="1"/>
  <c r="N93" i="1"/>
  <c r="O93" i="1" s="1"/>
  <c r="N135" i="1"/>
  <c r="O135" i="1" s="1"/>
  <c r="N156" i="1"/>
  <c r="O156" i="1" s="1"/>
  <c r="N195" i="1"/>
  <c r="O195" i="1" s="1"/>
  <c r="N124" i="1"/>
  <c r="O124" i="1" s="1"/>
  <c r="N112" i="1"/>
  <c r="O112" i="1" s="1"/>
  <c r="N303" i="1"/>
  <c r="O303" i="1" s="1"/>
  <c r="N193" i="1"/>
  <c r="O193" i="1" s="1"/>
  <c r="N390" i="1"/>
  <c r="O390" i="1" s="1"/>
  <c r="N194" i="1"/>
  <c r="O194" i="1" s="1"/>
  <c r="N241" i="1"/>
  <c r="O241" i="1" s="1"/>
  <c r="N348" i="1"/>
  <c r="O348" i="1" s="1"/>
  <c r="N166" i="1"/>
  <c r="O166" i="1" s="1"/>
  <c r="N79" i="1"/>
  <c r="O79" i="1" s="1"/>
  <c r="N377" i="1"/>
  <c r="O377" i="1" s="1"/>
  <c r="N251" i="1"/>
  <c r="O251" i="1" s="1"/>
  <c r="N155" i="1"/>
  <c r="O155" i="1" s="1"/>
  <c r="N221" i="1"/>
  <c r="O221" i="1" s="1"/>
  <c r="N203" i="1"/>
  <c r="O203" i="1" s="1"/>
  <c r="N65" i="1"/>
  <c r="O65" i="1" s="1"/>
  <c r="N176" i="1"/>
  <c r="O176" i="1" s="1"/>
  <c r="N253" i="1"/>
  <c r="O253" i="1" s="1"/>
  <c r="N256" i="1"/>
  <c r="O256" i="1" s="1"/>
  <c r="N90" i="1"/>
  <c r="O90" i="1" s="1"/>
  <c r="N172" i="1"/>
  <c r="O172" i="1" s="1"/>
  <c r="N308" i="1"/>
  <c r="O308" i="1" s="1"/>
  <c r="N312" i="1"/>
  <c r="O312" i="1" s="1"/>
  <c r="N394" i="1"/>
  <c r="O394" i="1" s="1"/>
  <c r="N261" i="1"/>
  <c r="O261" i="1" s="1"/>
  <c r="N286" i="1"/>
  <c r="O286" i="1" s="1"/>
  <c r="N175" i="1"/>
  <c r="O175" i="1" s="1"/>
  <c r="N185" i="1"/>
  <c r="O185" i="1" s="1"/>
  <c r="N123" i="1"/>
  <c r="O123" i="1" s="1"/>
  <c r="N326" i="1"/>
  <c r="O326" i="1" s="1"/>
  <c r="N85" i="1"/>
  <c r="O85" i="1" s="1"/>
  <c r="N331" i="1"/>
  <c r="O331" i="1" s="1"/>
  <c r="N69" i="1"/>
  <c r="O69" i="1" s="1"/>
  <c r="N255" i="1"/>
  <c r="O255" i="1" s="1"/>
  <c r="N118" i="1"/>
  <c r="O118" i="1" s="1"/>
  <c r="N150" i="1"/>
  <c r="O150" i="1" s="1"/>
  <c r="N137" i="1"/>
  <c r="O137" i="1" s="1"/>
  <c r="N329" i="1"/>
  <c r="O329" i="1" s="1"/>
  <c r="N300" i="1"/>
  <c r="O300" i="1" s="1"/>
  <c r="N345" i="1"/>
  <c r="O345" i="1" s="1"/>
  <c r="N152" i="1"/>
  <c r="O152" i="1" s="1"/>
  <c r="N149" i="1"/>
  <c r="O149" i="1" s="1"/>
  <c r="N295" i="1"/>
  <c r="O295" i="1" s="1"/>
  <c r="N262" i="1"/>
  <c r="O262" i="1" s="1"/>
  <c r="N206" i="1"/>
  <c r="O206" i="1" s="1"/>
  <c r="N366" i="1"/>
  <c r="O366" i="1" s="1"/>
  <c r="N392" i="1"/>
  <c r="O392" i="1" s="1"/>
  <c r="N61" i="1"/>
  <c r="O61" i="1" s="1"/>
  <c r="N128" i="1"/>
  <c r="O128" i="1" s="1"/>
  <c r="N231" i="1"/>
  <c r="O231" i="1" s="1"/>
  <c r="N82" i="1"/>
  <c r="O82" i="1" s="1"/>
  <c r="N330" i="1"/>
  <c r="O330" i="1" s="1"/>
  <c r="N154" i="1"/>
  <c r="O154" i="1" s="1"/>
  <c r="N141" i="1"/>
  <c r="O141" i="1" s="1"/>
  <c r="N117" i="1"/>
  <c r="O117" i="1" s="1"/>
  <c r="N120" i="1"/>
  <c r="O120" i="1" s="1"/>
  <c r="N248" i="1"/>
  <c r="O248" i="1" s="1"/>
  <c r="N277" i="1"/>
  <c r="O277" i="1" s="1"/>
  <c r="N363" i="1"/>
  <c r="O363" i="1" s="1"/>
  <c r="N113" i="1"/>
  <c r="O113" i="1" s="1"/>
  <c r="N332" i="1"/>
  <c r="O332" i="1" s="1"/>
  <c r="N365" i="1"/>
  <c r="O365" i="1" s="1"/>
  <c r="N323" i="1"/>
  <c r="O323" i="1" s="1"/>
  <c r="N97" i="1"/>
  <c r="O97" i="1" s="1"/>
  <c r="N407" i="1"/>
  <c r="O407" i="1" s="1"/>
  <c r="N131" i="1"/>
  <c r="O131" i="1" s="1"/>
  <c r="N109" i="1"/>
  <c r="O109" i="1" s="1"/>
  <c r="N67" i="1"/>
  <c r="O67" i="1" s="1"/>
  <c r="N290" i="1"/>
  <c r="O290" i="1" s="1"/>
  <c r="N78" i="1"/>
  <c r="O78" i="1" s="1"/>
  <c r="N293" i="1"/>
  <c r="O293" i="1" s="1"/>
  <c r="N379" i="1"/>
  <c r="O379" i="1" s="1"/>
  <c r="N244" i="1"/>
  <c r="O244" i="1" s="1"/>
  <c r="N226" i="1"/>
  <c r="O226" i="1" s="1"/>
  <c r="N122" i="1"/>
  <c r="O122" i="1" s="1"/>
  <c r="N184" i="1"/>
  <c r="O184" i="1" s="1"/>
  <c r="N341" i="1"/>
  <c r="O341" i="1" s="1"/>
  <c r="N280" i="1"/>
  <c r="O280" i="1" s="1"/>
  <c r="N288" i="1"/>
  <c r="O288" i="1" s="1"/>
  <c r="N401" i="1"/>
  <c r="O401" i="1" s="1"/>
  <c r="N178" i="1"/>
  <c r="O178" i="1" s="1"/>
  <c r="N169" i="1"/>
  <c r="O169" i="1" s="1"/>
  <c r="N250" i="1"/>
  <c r="O250" i="1" s="1"/>
  <c r="N249" i="1"/>
  <c r="O249" i="1" s="1"/>
  <c r="N307" i="1"/>
  <c r="O307" i="1" s="1"/>
  <c r="N264" i="1"/>
  <c r="O264" i="1" s="1"/>
  <c r="N235" i="1"/>
  <c r="O235" i="1" s="1"/>
  <c r="N322" i="1"/>
  <c r="O322" i="1" s="1"/>
  <c r="N134" i="1"/>
  <c r="O134" i="1" s="1"/>
  <c r="N270" i="1"/>
  <c r="O270" i="1" s="1"/>
  <c r="N72" i="1"/>
  <c r="O72" i="1" s="1"/>
  <c r="N174" i="1"/>
  <c r="O174" i="1" s="1"/>
  <c r="N257" i="1"/>
  <c r="O257" i="1" s="1"/>
  <c r="N144" i="1"/>
  <c r="O144" i="1" s="1"/>
  <c r="N228" i="1"/>
  <c r="O228" i="1" s="1"/>
  <c r="N232" i="1"/>
  <c r="O232" i="1" s="1"/>
  <c r="N271" i="1"/>
  <c r="O271" i="1" s="1"/>
  <c r="N212" i="1"/>
  <c r="O212" i="1" s="1"/>
  <c r="N234" i="1"/>
  <c r="O234" i="1" s="1"/>
  <c r="N86" i="1"/>
  <c r="O86" i="1" s="1"/>
  <c r="N160" i="1"/>
  <c r="O160" i="1" s="1"/>
  <c r="N367" i="1"/>
  <c r="O367" i="1" s="1"/>
  <c r="N114" i="1"/>
  <c r="O114" i="1" s="1"/>
  <c r="N328" i="1"/>
  <c r="O328" i="1" s="1"/>
  <c r="N151" i="1"/>
  <c r="O151" i="1" s="1"/>
  <c r="N153" i="1"/>
  <c r="O153" i="1" s="1"/>
  <c r="N100" i="1"/>
  <c r="O100" i="1" s="1"/>
  <c r="N389" i="1"/>
  <c r="O389" i="1" s="1"/>
  <c r="N243" i="1"/>
  <c r="O243" i="1" s="1"/>
  <c r="N369" i="1"/>
  <c r="O369" i="1" s="1"/>
  <c r="N204" i="1"/>
  <c r="O204" i="1" s="1"/>
  <c r="N274" i="1"/>
  <c r="O274" i="1" s="1"/>
  <c r="N315" i="1"/>
  <c r="O315" i="1" s="1"/>
  <c r="N297" i="1"/>
  <c r="O297" i="1" s="1"/>
  <c r="N321" i="1"/>
  <c r="O321" i="1" s="1"/>
  <c r="N360" i="1"/>
  <c r="O360" i="1" s="1"/>
  <c r="N272" i="1"/>
  <c r="O272" i="1" s="1"/>
  <c r="N107" i="1"/>
  <c r="O107" i="1" s="1"/>
  <c r="N357" i="1"/>
  <c r="O357" i="1" s="1"/>
  <c r="N247" i="1"/>
  <c r="O247" i="1" s="1"/>
  <c r="N199" i="1"/>
  <c r="O199" i="1" s="1"/>
  <c r="N84" i="1"/>
  <c r="O84" i="1" s="1"/>
  <c r="N56" i="1"/>
  <c r="O56" i="1" s="1"/>
  <c r="N382" i="1"/>
  <c r="O382" i="1" s="1"/>
  <c r="N76" i="1"/>
  <c r="O76" i="1" s="1"/>
  <c r="N408" i="1"/>
  <c r="O408" i="1" s="1"/>
  <c r="N62" i="1"/>
  <c r="O62" i="1" s="1"/>
  <c r="N80" i="1"/>
  <c r="O80" i="1" s="1"/>
  <c r="N298" i="1"/>
  <c r="O298" i="1" s="1"/>
  <c r="N229" i="1"/>
  <c r="O229" i="1" s="1"/>
  <c r="N278" i="1"/>
  <c r="O278" i="1" s="1"/>
  <c r="N180" i="1"/>
  <c r="O180" i="1" s="1"/>
  <c r="N299" i="1"/>
  <c r="O299" i="1" s="1"/>
  <c r="N319" i="1"/>
  <c r="O319" i="1" s="1"/>
  <c r="N352" i="1"/>
  <c r="O352" i="1" s="1"/>
  <c r="N289" i="1"/>
  <c r="O289" i="1" s="1"/>
  <c r="N324" i="1"/>
  <c r="O324" i="1" s="1"/>
  <c r="N66" i="1"/>
  <c r="O66" i="1" s="1"/>
  <c r="N81" i="1"/>
  <c r="O81" i="1" s="1"/>
  <c r="N202" i="1"/>
  <c r="O202" i="1" s="1"/>
  <c r="N198" i="1"/>
  <c r="O198" i="1" s="1"/>
  <c r="N102" i="1"/>
  <c r="O102" i="1" s="1"/>
  <c r="N266" i="1"/>
  <c r="O266" i="1" s="1"/>
  <c r="N309" i="1"/>
  <c r="O309" i="1" s="1"/>
  <c r="N258" i="1"/>
  <c r="O258" i="1" s="1"/>
  <c r="N196" i="1"/>
  <c r="O196" i="1" s="1"/>
  <c r="N73" i="1"/>
  <c r="O73" i="1" s="1"/>
  <c r="N406" i="1"/>
  <c r="O406" i="1" s="1"/>
  <c r="N64" i="1"/>
  <c r="O64" i="1" s="1"/>
  <c r="N400" i="1"/>
  <c r="O400" i="1" s="1"/>
  <c r="N119" i="1"/>
  <c r="O119" i="1" s="1"/>
  <c r="N187" i="1"/>
  <c r="O187" i="1" s="1"/>
  <c r="N94" i="1"/>
  <c r="O94" i="1" s="1"/>
  <c r="N182" i="1"/>
  <c r="O182" i="1" s="1"/>
  <c r="N314" i="1"/>
  <c r="O314" i="1" s="1"/>
  <c r="N359" i="1"/>
  <c r="O359" i="1" s="1"/>
  <c r="N316" i="1"/>
  <c r="O316" i="1" s="1"/>
  <c r="N320" i="1"/>
  <c r="O320" i="1" s="1"/>
  <c r="N410" i="1"/>
  <c r="O410" i="1" s="1"/>
  <c r="N89" i="1"/>
  <c r="O89" i="1" s="1"/>
  <c r="N380" i="1"/>
  <c r="O380" i="1" s="1"/>
  <c r="N399" i="1"/>
  <c r="O399" i="1" s="1"/>
  <c r="N283" i="1"/>
  <c r="O283" i="1" s="1"/>
  <c r="N387" i="1"/>
  <c r="O387" i="1" s="1"/>
  <c r="N375" i="1"/>
  <c r="O375" i="1" s="1"/>
  <c r="N177" i="1"/>
  <c r="O177" i="1" s="1"/>
  <c r="N265" i="1"/>
  <c r="O265" i="1" s="1"/>
  <c r="N214" i="1"/>
  <c r="O214" i="1" s="1"/>
  <c r="N349" i="1"/>
  <c r="O349" i="1" s="1"/>
  <c r="N302" i="1"/>
  <c r="O302" i="1" s="1"/>
  <c r="N284" i="1"/>
  <c r="O284" i="1" s="1"/>
  <c r="N99" i="1"/>
  <c r="O99" i="1" s="1"/>
  <c r="N211" i="1"/>
  <c r="O211" i="1" s="1"/>
  <c r="N146" i="1"/>
  <c r="O146" i="1" s="1"/>
  <c r="N104" i="1"/>
  <c r="O104" i="1" s="1"/>
  <c r="N342" i="1"/>
  <c r="O342" i="1" s="1"/>
  <c r="N173" i="1"/>
  <c r="O173" i="1" s="1"/>
  <c r="N411" i="1"/>
  <c r="O411" i="1" s="1"/>
  <c r="N245" i="1"/>
  <c r="O245" i="1" s="1"/>
  <c r="N276" i="1"/>
  <c r="O276" i="1" s="1"/>
  <c r="N217" i="1"/>
  <c r="O217" i="1" s="1"/>
  <c r="N142" i="1"/>
  <c r="O142" i="1" s="1"/>
  <c r="N395" i="1"/>
  <c r="O395" i="1" s="1"/>
  <c r="N133" i="1"/>
  <c r="O133" i="1" s="1"/>
  <c r="N374" i="1"/>
  <c r="O374" i="1" s="1"/>
  <c r="N192" i="1"/>
  <c r="O192" i="1" s="1"/>
  <c r="N372" i="1"/>
  <c r="O372" i="1" s="1"/>
  <c r="N165" i="1"/>
  <c r="O165" i="1" s="1"/>
  <c r="N91" i="1"/>
  <c r="O91" i="1" s="1"/>
  <c r="N96" i="1"/>
  <c r="O96" i="1" s="1"/>
  <c r="N292" i="1"/>
  <c r="O292" i="1" s="1"/>
  <c r="N230" i="1"/>
  <c r="O230" i="1" s="1"/>
  <c r="N354" i="1"/>
  <c r="O354" i="1" s="1"/>
  <c r="N163" i="1"/>
  <c r="O163" i="1" s="1"/>
  <c r="N157" i="1"/>
  <c r="O157" i="1" s="1"/>
  <c r="N268" i="1"/>
  <c r="O268" i="1" s="1"/>
  <c r="N164" i="1"/>
  <c r="O164" i="1" s="1"/>
  <c r="N181" i="1"/>
  <c r="O181" i="1" s="1"/>
  <c r="N343" i="1"/>
  <c r="O343" i="1" s="1"/>
  <c r="N301" i="1"/>
  <c r="O301" i="1" s="1"/>
  <c r="N404" i="1"/>
  <c r="O404" i="1" s="1"/>
  <c r="N355" i="1"/>
  <c r="O355" i="1" s="1"/>
  <c r="N240" i="1"/>
  <c r="O240" i="1" s="1"/>
  <c r="N103" i="1"/>
  <c r="O103" i="1" s="1"/>
  <c r="N313" i="1"/>
  <c r="O313" i="1" s="1"/>
  <c r="N71" i="1"/>
  <c r="O71" i="1" s="1"/>
  <c r="N186" i="1"/>
  <c r="O186" i="1" s="1"/>
  <c r="N147" i="1"/>
  <c r="O147" i="1" s="1"/>
  <c r="N101" i="1"/>
  <c r="O101" i="1" s="1"/>
  <c r="N223" i="1"/>
  <c r="O223" i="1" s="1"/>
  <c r="N333" i="1"/>
  <c r="O333" i="1" s="1"/>
  <c r="N60" i="1"/>
  <c r="O60" i="1" s="1"/>
  <c r="N318" i="1"/>
  <c r="O318" i="1" s="1"/>
  <c r="N129" i="1"/>
  <c r="O129" i="1" s="1"/>
  <c r="N403" i="1"/>
  <c r="O403" i="1" s="1"/>
  <c r="N115" i="1"/>
  <c r="O115" i="1" s="1"/>
  <c r="N364" i="1"/>
  <c r="O364" i="1" s="1"/>
  <c r="N227" i="1"/>
  <c r="O227" i="1" s="1"/>
  <c r="N159" i="1"/>
  <c r="O159" i="1" s="1"/>
  <c r="N413" i="1"/>
  <c r="O413" i="1" s="1"/>
  <c r="N145" i="1"/>
  <c r="O145" i="1" s="1"/>
  <c r="N87" i="1"/>
  <c r="O87" i="1" s="1"/>
  <c r="N57" i="1"/>
  <c r="O57" i="1" s="1"/>
  <c r="N75" i="1"/>
  <c r="O75" i="1" s="1"/>
  <c r="N291" i="1"/>
  <c r="O291" i="1" s="1"/>
  <c r="N388" i="1"/>
  <c r="O388" i="1" s="1"/>
  <c r="N127" i="1"/>
  <c r="O127" i="1" s="1"/>
  <c r="N236" i="1"/>
  <c r="O236" i="1" s="1"/>
  <c r="N368" i="1"/>
  <c r="O368" i="1" s="1"/>
  <c r="N353" i="1"/>
  <c r="O353" i="1" s="1"/>
  <c r="N125" i="1"/>
  <c r="O125" i="1" s="1"/>
  <c r="N132" i="1"/>
  <c r="O132" i="1" s="1"/>
  <c r="N310" i="1"/>
  <c r="O310" i="1" s="1"/>
  <c r="N219" i="1"/>
  <c r="O219" i="1" s="1"/>
  <c r="N224" i="1"/>
  <c r="O224" i="1" s="1"/>
  <c r="N55" i="1"/>
  <c r="O55" i="1" s="1"/>
  <c r="N116" i="1"/>
  <c r="O116" i="1" s="1"/>
  <c r="N384" i="1"/>
  <c r="O384" i="1" s="1"/>
  <c r="N210" i="1"/>
  <c r="O210" i="1" s="1"/>
  <c r="N98" i="1"/>
  <c r="O98" i="1" s="1"/>
  <c r="N336" i="1"/>
  <c r="O336" i="1" s="1"/>
  <c r="N216" i="1"/>
  <c r="O216" i="1" s="1"/>
  <c r="N197" i="1"/>
  <c r="O197" i="1" s="1"/>
  <c r="C421" i="1"/>
  <c r="C417" i="1" l="1"/>
  <c r="AJ416" i="1"/>
  <c r="AH416" i="1"/>
  <c r="AG416" i="1"/>
  <c r="AI416" i="1"/>
  <c r="AF416" i="1"/>
  <c r="Q416" i="1"/>
  <c r="AA415" i="1"/>
  <c r="Y415" i="1"/>
  <c r="AC415" i="1"/>
  <c r="S415" i="1"/>
  <c r="Z415" i="1"/>
  <c r="W415" i="1"/>
  <c r="T415" i="1"/>
  <c r="AB415" i="1"/>
  <c r="V415" i="1"/>
  <c r="X415" i="1"/>
  <c r="R415" i="1"/>
  <c r="U415" i="1"/>
  <c r="C50" i="1"/>
  <c r="Q51" i="1"/>
  <c r="AG51" i="1"/>
  <c r="AJ51" i="1"/>
  <c r="AI51" i="1"/>
  <c r="AH51" i="1"/>
  <c r="AF51" i="1"/>
  <c r="AC56" i="1"/>
  <c r="AB56" i="1"/>
  <c r="Z56" i="1"/>
  <c r="Y56" i="1"/>
  <c r="W56" i="1"/>
  <c r="V56" i="1"/>
  <c r="T56" i="1"/>
  <c r="AA56" i="1"/>
  <c r="X56" i="1"/>
  <c r="U56" i="1"/>
  <c r="S56" i="1"/>
  <c r="AJ57" i="1"/>
  <c r="AG57" i="1"/>
  <c r="Q57" i="1"/>
  <c r="R57" i="1" s="1"/>
  <c r="AH57" i="1"/>
  <c r="AI57" i="1"/>
  <c r="S52" i="1"/>
  <c r="AA52" i="1"/>
  <c r="X52" i="1"/>
  <c r="U52" i="1"/>
  <c r="AB52" i="1"/>
  <c r="Z52" i="1"/>
  <c r="Y52" i="1"/>
  <c r="V52" i="1"/>
  <c r="R52" i="1"/>
  <c r="T52" i="1"/>
  <c r="W52" i="1"/>
  <c r="AC52" i="1"/>
  <c r="H73" i="1"/>
  <c r="J73" i="1" s="1"/>
  <c r="H56" i="1"/>
  <c r="J56" i="1" s="1"/>
  <c r="R56" i="1"/>
  <c r="H174" i="1"/>
  <c r="J174" i="1" s="1"/>
  <c r="H407" i="1"/>
  <c r="J407" i="1" s="1"/>
  <c r="H152" i="1"/>
  <c r="J152" i="1" s="1"/>
  <c r="H203" i="1"/>
  <c r="J203" i="1" s="1"/>
  <c r="H140" i="1"/>
  <c r="J140" i="1" s="1"/>
  <c r="H199" i="1"/>
  <c r="J199" i="1" s="1"/>
  <c r="H270" i="1"/>
  <c r="J270" i="1" s="1"/>
  <c r="H323" i="1"/>
  <c r="J323" i="1" s="1"/>
  <c r="H155" i="1"/>
  <c r="J155" i="1" s="1"/>
  <c r="H238" i="1"/>
  <c r="J238" i="1" s="1"/>
  <c r="H398" i="1"/>
  <c r="J398" i="1" s="1"/>
  <c r="H357" i="1"/>
  <c r="J357" i="1" s="1"/>
  <c r="H134" i="1"/>
  <c r="J134" i="1" s="1"/>
  <c r="H332" i="1"/>
  <c r="J332" i="1" s="1"/>
  <c r="H393" i="1"/>
  <c r="J393" i="1" s="1"/>
  <c r="H354" i="1"/>
  <c r="J354" i="1" s="1"/>
  <c r="H242" i="1"/>
  <c r="J242" i="1" s="1"/>
  <c r="H345" i="1"/>
  <c r="J345" i="1" s="1"/>
  <c r="H349" i="1"/>
  <c r="J349" i="1" s="1"/>
  <c r="H266" i="1"/>
  <c r="J266" i="1" s="1"/>
  <c r="H272" i="1"/>
  <c r="J272" i="1" s="1"/>
  <c r="H235" i="1"/>
  <c r="J235" i="1" s="1"/>
  <c r="H363" i="1"/>
  <c r="J363" i="1" s="1"/>
  <c r="H137" i="1"/>
  <c r="J137" i="1" s="1"/>
  <c r="H251" i="1"/>
  <c r="J251" i="1" s="1"/>
  <c r="H281" i="1"/>
  <c r="J281" i="1" s="1"/>
  <c r="H150" i="1"/>
  <c r="J150" i="1" s="1"/>
  <c r="H377" i="1"/>
  <c r="J377" i="1" s="1"/>
  <c r="H191" i="1"/>
  <c r="J191" i="1" s="1"/>
  <c r="H364" i="1"/>
  <c r="J364" i="1" s="1"/>
  <c r="H196" i="1"/>
  <c r="J196" i="1" s="1"/>
  <c r="H318" i="1"/>
  <c r="J318" i="1" s="1"/>
  <c r="H265" i="1"/>
  <c r="J265" i="1" s="1"/>
  <c r="H198" i="1"/>
  <c r="J198" i="1" s="1"/>
  <c r="H321" i="1"/>
  <c r="J321" i="1" s="1"/>
  <c r="H307" i="1"/>
  <c r="J307" i="1" s="1"/>
  <c r="H118" i="1"/>
  <c r="J118" i="1" s="1"/>
  <c r="H79" i="1"/>
  <c r="J79" i="1" s="1"/>
  <c r="H143" i="1"/>
  <c r="J143" i="1" s="1"/>
  <c r="H221" i="1"/>
  <c r="J221" i="1" s="1"/>
  <c r="H96" i="1"/>
  <c r="J96" i="1" s="1"/>
  <c r="H115" i="1"/>
  <c r="J115" i="1" s="1"/>
  <c r="H210" i="1"/>
  <c r="J210" i="1" s="1"/>
  <c r="H403" i="1"/>
  <c r="J403" i="1" s="1"/>
  <c r="H297" i="1"/>
  <c r="J297" i="1" s="1"/>
  <c r="H333" i="1"/>
  <c r="J333" i="1" s="1"/>
  <c r="H91" i="1"/>
  <c r="J91" i="1" s="1"/>
  <c r="H375" i="1"/>
  <c r="J375" i="1" s="1"/>
  <c r="H81" i="1"/>
  <c r="J81" i="1" s="1"/>
  <c r="H315" i="1"/>
  <c r="J315" i="1" s="1"/>
  <c r="H250" i="1"/>
  <c r="J250" i="1" s="1"/>
  <c r="H248" i="1"/>
  <c r="J248" i="1" s="1"/>
  <c r="H348" i="1"/>
  <c r="J348" i="1" s="1"/>
  <c r="H378" i="1"/>
  <c r="J378" i="1" s="1"/>
  <c r="H72" i="1"/>
  <c r="J72" i="1" s="1"/>
  <c r="H384" i="1"/>
  <c r="J384" i="1" s="1"/>
  <c r="H55" i="1"/>
  <c r="J55" i="1" s="1"/>
  <c r="R55" i="1"/>
  <c r="H241" i="1"/>
  <c r="J241" i="1" s="1"/>
  <c r="H336" i="1"/>
  <c r="J336" i="1" s="1"/>
  <c r="H365" i="1"/>
  <c r="J365" i="1" s="1"/>
  <c r="H102" i="1"/>
  <c r="J102" i="1" s="1"/>
  <c r="H66" i="1"/>
  <c r="J66" i="1" s="1"/>
  <c r="H294" i="1"/>
  <c r="J294" i="1" s="1"/>
  <c r="H125" i="1"/>
  <c r="J125" i="1" s="1"/>
  <c r="H101" i="1"/>
  <c r="J101" i="1" s="1"/>
  <c r="H165" i="1"/>
  <c r="J165" i="1" s="1"/>
  <c r="H283" i="1"/>
  <c r="J283" i="1" s="1"/>
  <c r="H324" i="1"/>
  <c r="J324" i="1" s="1"/>
  <c r="H204" i="1"/>
  <c r="J204" i="1" s="1"/>
  <c r="H178" i="1"/>
  <c r="J178" i="1" s="1"/>
  <c r="H117" i="1"/>
  <c r="J117" i="1" s="1"/>
  <c r="H69" i="1"/>
  <c r="J69" i="1" s="1"/>
  <c r="H194" i="1"/>
  <c r="J194" i="1" s="1"/>
  <c r="H188" i="1"/>
  <c r="J188" i="1" s="1"/>
  <c r="H116" i="1"/>
  <c r="J116" i="1" s="1"/>
  <c r="H224" i="1"/>
  <c r="J224" i="1" s="1"/>
  <c r="H296" i="1"/>
  <c r="J296" i="1" s="1"/>
  <c r="H247" i="1"/>
  <c r="J247" i="1" s="1"/>
  <c r="H399" i="1"/>
  <c r="J399" i="1" s="1"/>
  <c r="H352" i="1"/>
  <c r="J352" i="1" s="1"/>
  <c r="H243" i="1"/>
  <c r="J243" i="1" s="1"/>
  <c r="H288" i="1"/>
  <c r="J288" i="1" s="1"/>
  <c r="H154" i="1"/>
  <c r="J154" i="1" s="1"/>
  <c r="H85" i="1"/>
  <c r="J85" i="1" s="1"/>
  <c r="H390" i="1"/>
  <c r="J390" i="1" s="1"/>
  <c r="H279" i="1"/>
  <c r="J279" i="1" s="1"/>
  <c r="H163" i="1"/>
  <c r="J163" i="1" s="1"/>
  <c r="H129" i="1"/>
  <c r="J129" i="1" s="1"/>
  <c r="H71" i="1"/>
  <c r="J71" i="1" s="1"/>
  <c r="H264" i="1"/>
  <c r="J264" i="1" s="1"/>
  <c r="H120" i="1"/>
  <c r="J120" i="1" s="1"/>
  <c r="H186" i="1"/>
  <c r="J186" i="1" s="1"/>
  <c r="H313" i="1"/>
  <c r="J313" i="1" s="1"/>
  <c r="H133" i="1"/>
  <c r="J133" i="1" s="1"/>
  <c r="H89" i="1"/>
  <c r="J89" i="1" s="1"/>
  <c r="H319" i="1"/>
  <c r="J319" i="1" s="1"/>
  <c r="H100" i="1"/>
  <c r="J100" i="1" s="1"/>
  <c r="H341" i="1"/>
  <c r="J341" i="1" s="1"/>
  <c r="H82" i="1"/>
  <c r="J82" i="1" s="1"/>
  <c r="H123" i="1"/>
  <c r="J123" i="1" s="1"/>
  <c r="H193" i="1"/>
  <c r="J193" i="1" s="1"/>
  <c r="H113" i="1"/>
  <c r="J113" i="1" s="1"/>
  <c r="H177" i="1"/>
  <c r="J177" i="1" s="1"/>
  <c r="H310" i="1"/>
  <c r="J310" i="1" s="1"/>
  <c r="H395" i="1"/>
  <c r="J395" i="1" s="1"/>
  <c r="H230" i="1"/>
  <c r="J230" i="1" s="1"/>
  <c r="H369" i="1"/>
  <c r="J369" i="1" s="1"/>
  <c r="H380" i="1"/>
  <c r="J380" i="1" s="1"/>
  <c r="H320" i="1"/>
  <c r="J320" i="1" s="1"/>
  <c r="H299" i="1"/>
  <c r="J299" i="1" s="1"/>
  <c r="H151" i="1"/>
  <c r="J151" i="1" s="1"/>
  <c r="H128" i="1"/>
  <c r="J128" i="1" s="1"/>
  <c r="H112" i="1"/>
  <c r="J112" i="1" s="1"/>
  <c r="H157" i="1"/>
  <c r="J157" i="1" s="1"/>
  <c r="H107" i="1"/>
  <c r="J107" i="1" s="1"/>
  <c r="H60" i="1"/>
  <c r="J60" i="1" s="1"/>
  <c r="H255" i="1"/>
  <c r="J255" i="1" s="1"/>
  <c r="H236" i="1"/>
  <c r="J236" i="1" s="1"/>
  <c r="H180" i="1"/>
  <c r="J180" i="1" s="1"/>
  <c r="H124" i="1"/>
  <c r="J124" i="1" s="1"/>
  <c r="H309" i="1"/>
  <c r="J309" i="1" s="1"/>
  <c r="H169" i="1"/>
  <c r="J169" i="1" s="1"/>
  <c r="H192" i="1"/>
  <c r="J192" i="1" s="1"/>
  <c r="H276" i="1"/>
  <c r="J276" i="1" s="1"/>
  <c r="H278" i="1"/>
  <c r="J278" i="1" s="1"/>
  <c r="H114" i="1"/>
  <c r="J114" i="1" s="1"/>
  <c r="H122" i="1"/>
  <c r="J122" i="1" s="1"/>
  <c r="H175" i="1"/>
  <c r="J175" i="1" s="1"/>
  <c r="H195" i="1"/>
  <c r="J195" i="1" s="1"/>
  <c r="H389" i="1"/>
  <c r="J389" i="1" s="1"/>
  <c r="H286" i="1"/>
  <c r="J286" i="1" s="1"/>
  <c r="H156" i="1"/>
  <c r="J156" i="1" s="1"/>
  <c r="H98" i="1"/>
  <c r="J98" i="1" s="1"/>
  <c r="H258" i="1"/>
  <c r="J258" i="1" s="1"/>
  <c r="H277" i="1"/>
  <c r="J277" i="1" s="1"/>
  <c r="H289" i="1"/>
  <c r="J289" i="1" s="1"/>
  <c r="H229" i="1"/>
  <c r="J229" i="1" s="1"/>
  <c r="H57" i="1"/>
  <c r="J57" i="1" s="1"/>
  <c r="H240" i="1"/>
  <c r="J240" i="1" s="1"/>
  <c r="H411" i="1"/>
  <c r="J411" i="1" s="1"/>
  <c r="H182" i="1"/>
  <c r="J182" i="1" s="1"/>
  <c r="H298" i="1"/>
  <c r="J298" i="1" s="1"/>
  <c r="H160" i="1"/>
  <c r="J160" i="1" s="1"/>
  <c r="H244" i="1"/>
  <c r="J244" i="1" s="1"/>
  <c r="H61" i="1"/>
  <c r="J61" i="1" s="1"/>
  <c r="H261" i="1"/>
  <c r="J261" i="1" s="1"/>
  <c r="H135" i="1"/>
  <c r="J135" i="1" s="1"/>
  <c r="H322" i="1"/>
  <c r="J322" i="1" s="1"/>
  <c r="H249" i="1"/>
  <c r="J249" i="1" s="1"/>
  <c r="H303" i="1"/>
  <c r="J303" i="1" s="1"/>
  <c r="H245" i="1"/>
  <c r="J245" i="1" s="1"/>
  <c r="H94" i="1"/>
  <c r="J94" i="1" s="1"/>
  <c r="H86" i="1"/>
  <c r="J86" i="1" s="1"/>
  <c r="H379" i="1"/>
  <c r="J379" i="1" s="1"/>
  <c r="H394" i="1"/>
  <c r="J394" i="1" s="1"/>
  <c r="H202" i="1"/>
  <c r="J202" i="1" s="1"/>
  <c r="H401" i="1"/>
  <c r="J401" i="1" s="1"/>
  <c r="H374" i="1"/>
  <c r="J374" i="1" s="1"/>
  <c r="H153" i="1"/>
  <c r="J153" i="1" s="1"/>
  <c r="H127" i="1"/>
  <c r="J127" i="1" s="1"/>
  <c r="H359" i="1"/>
  <c r="J359" i="1" s="1"/>
  <c r="H80" i="1"/>
  <c r="J80" i="1" s="1"/>
  <c r="H93" i="1"/>
  <c r="J93" i="1" s="1"/>
  <c r="H145" i="1"/>
  <c r="J145" i="1" s="1"/>
  <c r="H187" i="1"/>
  <c r="J187" i="1" s="1"/>
  <c r="H62" i="1"/>
  <c r="J62" i="1" s="1"/>
  <c r="H234" i="1"/>
  <c r="J234" i="1" s="1"/>
  <c r="H293" i="1"/>
  <c r="J293" i="1" s="1"/>
  <c r="H312" i="1"/>
  <c r="J312" i="1" s="1"/>
  <c r="H215" i="1"/>
  <c r="J215" i="1" s="1"/>
  <c r="H97" i="1"/>
  <c r="J97" i="1" s="1"/>
  <c r="H292" i="1"/>
  <c r="J292" i="1" s="1"/>
  <c r="H170" i="1"/>
  <c r="J170" i="1" s="1"/>
  <c r="H331" i="1"/>
  <c r="J331" i="1" s="1"/>
  <c r="H75" i="1"/>
  <c r="J75" i="1" s="1"/>
  <c r="H173" i="1"/>
  <c r="J173" i="1" s="1"/>
  <c r="H413" i="1"/>
  <c r="J413" i="1" s="1"/>
  <c r="H342" i="1"/>
  <c r="J342" i="1" s="1"/>
  <c r="H119" i="1"/>
  <c r="J119" i="1" s="1"/>
  <c r="H212" i="1"/>
  <c r="J212" i="1" s="1"/>
  <c r="H392" i="1"/>
  <c r="J392" i="1" s="1"/>
  <c r="H308" i="1"/>
  <c r="J308" i="1" s="1"/>
  <c r="H54" i="1"/>
  <c r="R54" i="1"/>
  <c r="H84" i="1"/>
  <c r="J84" i="1" s="1"/>
  <c r="H302" i="1"/>
  <c r="J302" i="1" s="1"/>
  <c r="H166" i="1"/>
  <c r="J166" i="1" s="1"/>
  <c r="H141" i="1"/>
  <c r="J141" i="1" s="1"/>
  <c r="H368" i="1"/>
  <c r="J368" i="1" s="1"/>
  <c r="H388" i="1"/>
  <c r="J388" i="1" s="1"/>
  <c r="H291" i="1"/>
  <c r="J291" i="1" s="1"/>
  <c r="H314" i="1"/>
  <c r="J314" i="1" s="1"/>
  <c r="H87" i="1"/>
  <c r="J87" i="1" s="1"/>
  <c r="H78" i="1"/>
  <c r="J78" i="1" s="1"/>
  <c r="H159" i="1"/>
  <c r="J159" i="1" s="1"/>
  <c r="H355" i="1"/>
  <c r="J355" i="1" s="1"/>
  <c r="H104" i="1"/>
  <c r="J104" i="1" s="1"/>
  <c r="H400" i="1"/>
  <c r="J400" i="1" s="1"/>
  <c r="H271" i="1"/>
  <c r="J271" i="1" s="1"/>
  <c r="H290" i="1"/>
  <c r="J290" i="1" s="1"/>
  <c r="H366" i="1"/>
  <c r="J366" i="1" s="1"/>
  <c r="H172" i="1"/>
  <c r="J172" i="1" s="1"/>
  <c r="H205" i="1"/>
  <c r="J205" i="1" s="1"/>
  <c r="H353" i="1"/>
  <c r="J353" i="1" s="1"/>
  <c r="H326" i="1"/>
  <c r="J326" i="1" s="1"/>
  <c r="H231" i="1"/>
  <c r="J231" i="1" s="1"/>
  <c r="H184" i="1"/>
  <c r="J184" i="1" s="1"/>
  <c r="H404" i="1"/>
  <c r="J404" i="1" s="1"/>
  <c r="H408" i="1"/>
  <c r="J408" i="1" s="1"/>
  <c r="H232" i="1"/>
  <c r="J232" i="1" s="1"/>
  <c r="H67" i="1"/>
  <c r="J67" i="1" s="1"/>
  <c r="H90" i="1"/>
  <c r="J90" i="1" s="1"/>
  <c r="H338" i="1"/>
  <c r="J338" i="1" s="1"/>
  <c r="H284" i="1"/>
  <c r="J284" i="1" s="1"/>
  <c r="H223" i="1"/>
  <c r="J223" i="1" s="1"/>
  <c r="H147" i="1"/>
  <c r="J147" i="1" s="1"/>
  <c r="H330" i="1"/>
  <c r="J330" i="1" s="1"/>
  <c r="H185" i="1"/>
  <c r="J185" i="1" s="1"/>
  <c r="H328" i="1"/>
  <c r="J328" i="1" s="1"/>
  <c r="H226" i="1"/>
  <c r="J226" i="1" s="1"/>
  <c r="H301" i="1"/>
  <c r="J301" i="1" s="1"/>
  <c r="H76" i="1"/>
  <c r="J76" i="1" s="1"/>
  <c r="H228" i="1"/>
  <c r="J228" i="1" s="1"/>
  <c r="H206" i="1"/>
  <c r="J206" i="1" s="1"/>
  <c r="H256" i="1"/>
  <c r="J256" i="1" s="1"/>
  <c r="H218" i="1"/>
  <c r="J218" i="1" s="1"/>
  <c r="H214" i="1"/>
  <c r="J214" i="1" s="1"/>
  <c r="H132" i="1"/>
  <c r="J132" i="1" s="1"/>
  <c r="H372" i="1"/>
  <c r="J372" i="1" s="1"/>
  <c r="H217" i="1"/>
  <c r="J217" i="1" s="1"/>
  <c r="H103" i="1"/>
  <c r="J103" i="1" s="1"/>
  <c r="H343" i="1"/>
  <c r="J343" i="1" s="1"/>
  <c r="H211" i="1"/>
  <c r="J211" i="1" s="1"/>
  <c r="H382" i="1"/>
  <c r="J382" i="1" s="1"/>
  <c r="H144" i="1"/>
  <c r="J144" i="1" s="1"/>
  <c r="H253" i="1"/>
  <c r="J253" i="1" s="1"/>
  <c r="H268" i="1"/>
  <c r="J268" i="1" s="1"/>
  <c r="H300" i="1"/>
  <c r="J300" i="1" s="1"/>
  <c r="H360" i="1"/>
  <c r="J360" i="1" s="1"/>
  <c r="H387" i="1"/>
  <c r="J387" i="1" s="1"/>
  <c r="H316" i="1"/>
  <c r="J316" i="1" s="1"/>
  <c r="H367" i="1"/>
  <c r="J367" i="1" s="1"/>
  <c r="H146" i="1"/>
  <c r="J146" i="1" s="1"/>
  <c r="H227" i="1"/>
  <c r="J227" i="1" s="1"/>
  <c r="H262" i="1"/>
  <c r="J262" i="1" s="1"/>
  <c r="H237" i="1"/>
  <c r="J237" i="1" s="1"/>
  <c r="H197" i="1"/>
  <c r="J197" i="1" s="1"/>
  <c r="H181" i="1"/>
  <c r="J181" i="1" s="1"/>
  <c r="H64" i="1"/>
  <c r="J64" i="1" s="1"/>
  <c r="H257" i="1"/>
  <c r="J257" i="1" s="1"/>
  <c r="H109" i="1"/>
  <c r="J109" i="1" s="1"/>
  <c r="H295" i="1"/>
  <c r="J295" i="1" s="1"/>
  <c r="H176" i="1"/>
  <c r="J176" i="1" s="1"/>
  <c r="H68" i="1"/>
  <c r="J68" i="1" s="1"/>
  <c r="H329" i="1"/>
  <c r="J329" i="1" s="1"/>
  <c r="H219" i="1"/>
  <c r="J219" i="1" s="1"/>
  <c r="H274" i="1"/>
  <c r="J274" i="1" s="1"/>
  <c r="H280" i="1"/>
  <c r="J280" i="1" s="1"/>
  <c r="H410" i="1"/>
  <c r="J410" i="1" s="1"/>
  <c r="H142" i="1"/>
  <c r="J142" i="1" s="1"/>
  <c r="H216" i="1"/>
  <c r="J216" i="1" s="1"/>
  <c r="H164" i="1"/>
  <c r="J164" i="1" s="1"/>
  <c r="H99" i="1"/>
  <c r="J99" i="1" s="1"/>
  <c r="H406" i="1"/>
  <c r="J406" i="1" s="1"/>
  <c r="H131" i="1"/>
  <c r="J131" i="1" s="1"/>
  <c r="H149" i="1"/>
  <c r="J149" i="1" s="1"/>
  <c r="H65" i="1"/>
  <c r="J65" i="1" s="1"/>
  <c r="H386" i="1"/>
  <c r="J386" i="1" s="1"/>
  <c r="AF56" i="1"/>
  <c r="AF57" i="1"/>
  <c r="AF54" i="1"/>
  <c r="C422" i="1"/>
  <c r="AF55" i="1"/>
  <c r="T416" i="1" l="1"/>
  <c r="S416" i="1"/>
  <c r="R416" i="1"/>
  <c r="Y416" i="1"/>
  <c r="AB416" i="1"/>
  <c r="X416" i="1"/>
  <c r="V416" i="1"/>
  <c r="Z416" i="1"/>
  <c r="AC416" i="1"/>
  <c r="AA416" i="1"/>
  <c r="W416" i="1"/>
  <c r="U416" i="1"/>
  <c r="AI417" i="1"/>
  <c r="AH417" i="1"/>
  <c r="Q417" i="1"/>
  <c r="AG417" i="1"/>
  <c r="AF417" i="1"/>
  <c r="C418" i="1"/>
  <c r="C419" i="1" s="1"/>
  <c r="AJ417" i="1"/>
  <c r="AJ58" i="1"/>
  <c r="Q58" i="1"/>
  <c r="AI58" i="1"/>
  <c r="AH58" i="1"/>
  <c r="AG58" i="1"/>
  <c r="AF58" i="1"/>
  <c r="U57" i="1"/>
  <c r="T57" i="1"/>
  <c r="S57" i="1"/>
  <c r="V57" i="1"/>
  <c r="AC57" i="1"/>
  <c r="AB57" i="1"/>
  <c r="AA57" i="1"/>
  <c r="Z57" i="1"/>
  <c r="Y57" i="1"/>
  <c r="X57" i="1"/>
  <c r="W57" i="1"/>
  <c r="Z51" i="1"/>
  <c r="Y51" i="1"/>
  <c r="X51" i="1"/>
  <c r="R51" i="1"/>
  <c r="W51" i="1"/>
  <c r="V51" i="1"/>
  <c r="U51" i="1"/>
  <c r="T51" i="1"/>
  <c r="AA51" i="1"/>
  <c r="S51" i="1"/>
  <c r="AB51" i="1"/>
  <c r="AC51" i="1"/>
  <c r="C49" i="1"/>
  <c r="Q50" i="1"/>
  <c r="AG50" i="1"/>
  <c r="AJ50" i="1"/>
  <c r="AI50" i="1"/>
  <c r="AH50" i="1"/>
  <c r="AF50" i="1"/>
  <c r="J54" i="1"/>
  <c r="C423" i="1"/>
  <c r="AG419" i="1" l="1"/>
  <c r="AF419" i="1"/>
  <c r="AI419" i="1"/>
  <c r="AJ419" i="1"/>
  <c r="Q419" i="1"/>
  <c r="AH419" i="1"/>
  <c r="AJ418" i="1"/>
  <c r="AF418" i="1"/>
  <c r="AI418" i="1"/>
  <c r="AH418" i="1"/>
  <c r="AG418" i="1"/>
  <c r="Q418" i="1"/>
  <c r="AA417" i="1"/>
  <c r="Z417" i="1"/>
  <c r="Y417" i="1"/>
  <c r="X417" i="1"/>
  <c r="W417" i="1"/>
  <c r="V417" i="1"/>
  <c r="U417" i="1"/>
  <c r="T417" i="1"/>
  <c r="S417" i="1"/>
  <c r="AB417" i="1"/>
  <c r="R417" i="1"/>
  <c r="AC417" i="1"/>
  <c r="C48" i="1"/>
  <c r="Q49" i="1"/>
  <c r="AI49" i="1"/>
  <c r="AH49" i="1"/>
  <c r="AJ49" i="1"/>
  <c r="AG49" i="1"/>
  <c r="AF49" i="1"/>
  <c r="AC58" i="1"/>
  <c r="Z58" i="1"/>
  <c r="AB58" i="1"/>
  <c r="AA58" i="1"/>
  <c r="Y58" i="1"/>
  <c r="X58" i="1"/>
  <c r="W58" i="1"/>
  <c r="V58" i="1"/>
  <c r="T58" i="1"/>
  <c r="S58" i="1"/>
  <c r="U58" i="1"/>
  <c r="R58" i="1"/>
  <c r="T50" i="1"/>
  <c r="S50" i="1"/>
  <c r="R50" i="1"/>
  <c r="Z50" i="1"/>
  <c r="W50" i="1"/>
  <c r="AB50" i="1"/>
  <c r="X50" i="1"/>
  <c r="AA50" i="1"/>
  <c r="Y50" i="1"/>
  <c r="V50" i="1"/>
  <c r="U50" i="1"/>
  <c r="AC50" i="1"/>
  <c r="AJ59" i="1"/>
  <c r="AH59" i="1"/>
  <c r="AI59" i="1"/>
  <c r="AG59" i="1"/>
  <c r="Q59" i="1"/>
  <c r="AF59" i="1"/>
  <c r="C424" i="1"/>
  <c r="V419" i="1" l="1"/>
  <c r="AC419" i="1"/>
  <c r="T419" i="1"/>
  <c r="X419" i="1"/>
  <c r="S419" i="1"/>
  <c r="W419" i="1"/>
  <c r="AA419" i="1"/>
  <c r="R419" i="1"/>
  <c r="U419" i="1"/>
  <c r="Z419" i="1"/>
  <c r="AB419" i="1"/>
  <c r="Y419" i="1"/>
  <c r="AC418" i="1"/>
  <c r="AB418" i="1"/>
  <c r="AA418" i="1"/>
  <c r="Y418" i="1"/>
  <c r="W418" i="1"/>
  <c r="U418" i="1"/>
  <c r="X418" i="1"/>
  <c r="R418" i="1"/>
  <c r="Z418" i="1"/>
  <c r="V418" i="1"/>
  <c r="S418" i="1"/>
  <c r="T418" i="1"/>
  <c r="AC59" i="1"/>
  <c r="AB59" i="1"/>
  <c r="AA59" i="1"/>
  <c r="Z59" i="1"/>
  <c r="Y59" i="1"/>
  <c r="X59" i="1"/>
  <c r="W59" i="1"/>
  <c r="V59" i="1"/>
  <c r="U59" i="1"/>
  <c r="T59" i="1"/>
  <c r="S59" i="1"/>
  <c r="R59" i="1"/>
  <c r="AI60" i="1"/>
  <c r="AG60" i="1"/>
  <c r="Q60" i="1"/>
  <c r="AJ60" i="1"/>
  <c r="AH60" i="1"/>
  <c r="AF60" i="1"/>
  <c r="AB49" i="1"/>
  <c r="U49" i="1"/>
  <c r="R49" i="1"/>
  <c r="AA49" i="1"/>
  <c r="Z49" i="1"/>
  <c r="V49" i="1"/>
  <c r="S49" i="1"/>
  <c r="Y49" i="1"/>
  <c r="X49" i="1"/>
  <c r="T49" i="1"/>
  <c r="W49" i="1"/>
  <c r="AC49" i="1"/>
  <c r="C47" i="1"/>
  <c r="Q48" i="1"/>
  <c r="AJ48" i="1"/>
  <c r="AI48" i="1"/>
  <c r="AH48" i="1"/>
  <c r="AG48" i="1"/>
  <c r="AF48" i="1"/>
  <c r="C425" i="1"/>
  <c r="C426" i="1" s="1"/>
  <c r="L421" i="1" l="1"/>
  <c r="M420" i="1"/>
  <c r="N420" i="1" s="1"/>
  <c r="O420" i="1" s="1"/>
  <c r="AI61" i="1"/>
  <c r="AH61" i="1"/>
  <c r="AJ61" i="1"/>
  <c r="AG61" i="1"/>
  <c r="Q61" i="1"/>
  <c r="AF61" i="1"/>
  <c r="T60" i="1"/>
  <c r="S60" i="1"/>
  <c r="AC60" i="1"/>
  <c r="AB60" i="1"/>
  <c r="AA60" i="1"/>
  <c r="Y60" i="1"/>
  <c r="X60" i="1"/>
  <c r="W60" i="1"/>
  <c r="V60" i="1"/>
  <c r="U60" i="1"/>
  <c r="Z60" i="1"/>
  <c r="R60" i="1"/>
  <c r="C46" i="1"/>
  <c r="Q47" i="1"/>
  <c r="AJ47" i="1"/>
  <c r="AG47" i="1"/>
  <c r="AI47" i="1"/>
  <c r="AH47" i="1"/>
  <c r="AF47" i="1"/>
  <c r="R48" i="1"/>
  <c r="X48" i="1"/>
  <c r="T48" i="1"/>
  <c r="Z48" i="1"/>
  <c r="W48" i="1"/>
  <c r="U48" i="1"/>
  <c r="Y48" i="1"/>
  <c r="AB48" i="1"/>
  <c r="V48" i="1"/>
  <c r="S48" i="1"/>
  <c r="AA48" i="1"/>
  <c r="AC48" i="1"/>
  <c r="C427" i="1"/>
  <c r="L422" i="1" l="1"/>
  <c r="M421" i="1"/>
  <c r="N421" i="1" s="1"/>
  <c r="O421" i="1" s="1"/>
  <c r="H420" i="1"/>
  <c r="J420" i="1" s="1"/>
  <c r="AJ420" i="1"/>
  <c r="C45" i="1"/>
  <c r="Q46" i="1"/>
  <c r="AH46" i="1"/>
  <c r="AG46" i="1"/>
  <c r="AI46" i="1"/>
  <c r="AJ46" i="1"/>
  <c r="AF46" i="1"/>
  <c r="R47" i="1"/>
  <c r="AA47" i="1"/>
  <c r="X47" i="1"/>
  <c r="T47" i="1"/>
  <c r="S47" i="1"/>
  <c r="W47" i="1"/>
  <c r="V47" i="1"/>
  <c r="AB47" i="1"/>
  <c r="Z47" i="1"/>
  <c r="Y47" i="1"/>
  <c r="U47" i="1"/>
  <c r="AC47" i="1"/>
  <c r="AB61" i="1"/>
  <c r="Y61" i="1"/>
  <c r="X61" i="1"/>
  <c r="W61" i="1"/>
  <c r="V61" i="1"/>
  <c r="U61" i="1"/>
  <c r="T61" i="1"/>
  <c r="S61" i="1"/>
  <c r="AC61" i="1"/>
  <c r="AA61" i="1"/>
  <c r="Z61" i="1"/>
  <c r="R61" i="1"/>
  <c r="AJ62" i="1"/>
  <c r="AI62" i="1"/>
  <c r="AH62" i="1"/>
  <c r="AG62" i="1"/>
  <c r="Q62" i="1"/>
  <c r="AF62" i="1"/>
  <c r="C428" i="1"/>
  <c r="H421" i="1" l="1"/>
  <c r="J421" i="1" s="1"/>
  <c r="AJ421" i="1"/>
  <c r="L423" i="1"/>
  <c r="M422" i="1"/>
  <c r="N422" i="1" s="1"/>
  <c r="O422" i="1" s="1"/>
  <c r="AA46" i="1"/>
  <c r="U46" i="1"/>
  <c r="AB46" i="1"/>
  <c r="W46" i="1"/>
  <c r="R46" i="1"/>
  <c r="Z46" i="1"/>
  <c r="V46" i="1"/>
  <c r="X46" i="1"/>
  <c r="T46" i="1"/>
  <c r="Y46" i="1"/>
  <c r="S46" i="1"/>
  <c r="AC46" i="1"/>
  <c r="AC62" i="1"/>
  <c r="AB62" i="1"/>
  <c r="AA62" i="1"/>
  <c r="Z62" i="1"/>
  <c r="Y62" i="1"/>
  <c r="X62" i="1"/>
  <c r="W62" i="1"/>
  <c r="V62" i="1"/>
  <c r="U62" i="1"/>
  <c r="T62" i="1"/>
  <c r="S62" i="1"/>
  <c r="R62" i="1"/>
  <c r="AJ63" i="1"/>
  <c r="AI63" i="1"/>
  <c r="AH63" i="1"/>
  <c r="AG63" i="1"/>
  <c r="Q63" i="1"/>
  <c r="AF63" i="1"/>
  <c r="C44" i="1"/>
  <c r="Q45" i="1"/>
  <c r="AJ45" i="1"/>
  <c r="AH45" i="1"/>
  <c r="AG45" i="1"/>
  <c r="AI45" i="1"/>
  <c r="AF45" i="1"/>
  <c r="C429" i="1"/>
  <c r="H422" i="1" l="1"/>
  <c r="J422" i="1" s="1"/>
  <c r="AJ422" i="1"/>
  <c r="L424" i="1"/>
  <c r="M423" i="1"/>
  <c r="N423" i="1" s="1"/>
  <c r="O423" i="1" s="1"/>
  <c r="AJ64" i="1"/>
  <c r="AI64" i="1"/>
  <c r="AH64" i="1"/>
  <c r="AG64" i="1"/>
  <c r="Q64" i="1"/>
  <c r="AF64" i="1"/>
  <c r="S63" i="1"/>
  <c r="AC63" i="1"/>
  <c r="AB63" i="1"/>
  <c r="AA63" i="1"/>
  <c r="Z63" i="1"/>
  <c r="Y63" i="1"/>
  <c r="X63" i="1"/>
  <c r="W63" i="1"/>
  <c r="V63" i="1"/>
  <c r="U63" i="1"/>
  <c r="T63" i="1"/>
  <c r="R63" i="1"/>
  <c r="C43" i="1"/>
  <c r="Q44" i="1"/>
  <c r="AJ44" i="1"/>
  <c r="AI44" i="1"/>
  <c r="AH44" i="1"/>
  <c r="AG44" i="1"/>
  <c r="AF44" i="1"/>
  <c r="X45" i="1"/>
  <c r="R45" i="1"/>
  <c r="U45" i="1"/>
  <c r="W45" i="1"/>
  <c r="V45" i="1"/>
  <c r="T45" i="1"/>
  <c r="S45" i="1"/>
  <c r="AB45" i="1"/>
  <c r="AA45" i="1"/>
  <c r="Y45" i="1"/>
  <c r="Z45" i="1"/>
  <c r="AC45" i="1"/>
  <c r="C430" i="1"/>
  <c r="H423" i="1" l="1"/>
  <c r="J423" i="1" s="1"/>
  <c r="AJ423" i="1"/>
  <c r="L425" i="1"/>
  <c r="M424" i="1"/>
  <c r="N424" i="1" s="1"/>
  <c r="O424" i="1" s="1"/>
  <c r="R44" i="1"/>
  <c r="AA44" i="1"/>
  <c r="Z44" i="1"/>
  <c r="Y44" i="1"/>
  <c r="V44" i="1"/>
  <c r="T44" i="1"/>
  <c r="AB44" i="1"/>
  <c r="X44" i="1"/>
  <c r="U44" i="1"/>
  <c r="W44" i="1"/>
  <c r="S44" i="1"/>
  <c r="AC44" i="1"/>
  <c r="Q43" i="1"/>
  <c r="AF43" i="1"/>
  <c r="AJ43" i="1"/>
  <c r="AI43" i="1"/>
  <c r="AG43" i="1"/>
  <c r="AH43" i="1"/>
  <c r="AC64" i="1"/>
  <c r="AA64" i="1"/>
  <c r="X64" i="1"/>
  <c r="AB64" i="1"/>
  <c r="Z64" i="1"/>
  <c r="Y64" i="1"/>
  <c r="W64" i="1"/>
  <c r="V64" i="1"/>
  <c r="U64" i="1"/>
  <c r="T64" i="1"/>
  <c r="S64" i="1"/>
  <c r="R64" i="1"/>
  <c r="AJ65" i="1"/>
  <c r="AI65" i="1"/>
  <c r="AH65" i="1"/>
  <c r="AG65" i="1"/>
  <c r="Q65" i="1"/>
  <c r="AF65" i="1"/>
  <c r="C431" i="1"/>
  <c r="H424" i="1" l="1"/>
  <c r="J424" i="1" s="1"/>
  <c r="AJ424" i="1"/>
  <c r="L426" i="1"/>
  <c r="M425" i="1"/>
  <c r="N425" i="1" s="1"/>
  <c r="O425" i="1" s="1"/>
  <c r="AA43" i="1"/>
  <c r="Z43" i="1"/>
  <c r="Y43" i="1"/>
  <c r="X43" i="1"/>
  <c r="W43" i="1"/>
  <c r="S43" i="1"/>
  <c r="R43" i="1"/>
  <c r="V43" i="1"/>
  <c r="U43" i="1"/>
  <c r="T43" i="1"/>
  <c r="AB43" i="1"/>
  <c r="AC43" i="1"/>
  <c r="AC65" i="1"/>
  <c r="AB65" i="1"/>
  <c r="AA65" i="1"/>
  <c r="Z65" i="1"/>
  <c r="Y65" i="1"/>
  <c r="X65" i="1"/>
  <c r="W65" i="1"/>
  <c r="V65" i="1"/>
  <c r="U65" i="1"/>
  <c r="T65" i="1"/>
  <c r="S65" i="1"/>
  <c r="R65" i="1"/>
  <c r="AJ66" i="1"/>
  <c r="AI66" i="1"/>
  <c r="AH66" i="1"/>
  <c r="AG66" i="1"/>
  <c r="Q66" i="1"/>
  <c r="AF66" i="1"/>
  <c r="C432" i="1"/>
  <c r="H425" i="1" l="1"/>
  <c r="J425" i="1" s="1"/>
  <c r="AJ425" i="1"/>
  <c r="L427" i="1"/>
  <c r="M426" i="1"/>
  <c r="N426" i="1" s="1"/>
  <c r="O426" i="1" s="1"/>
  <c r="AC66" i="1"/>
  <c r="AB66" i="1"/>
  <c r="AA66" i="1"/>
  <c r="Z66" i="1"/>
  <c r="Y66" i="1"/>
  <c r="X66" i="1"/>
  <c r="W66" i="1"/>
  <c r="V66" i="1"/>
  <c r="U66" i="1"/>
  <c r="T66" i="1"/>
  <c r="S66" i="1"/>
  <c r="R66" i="1"/>
  <c r="AJ67" i="1"/>
  <c r="AI67" i="1"/>
  <c r="AH67" i="1"/>
  <c r="AG67" i="1"/>
  <c r="Q67" i="1"/>
  <c r="AF67" i="1"/>
  <c r="C433" i="1"/>
  <c r="H426" i="1" l="1"/>
  <c r="J426" i="1" s="1"/>
  <c r="AJ426" i="1"/>
  <c r="L428" i="1"/>
  <c r="M427" i="1"/>
  <c r="N427" i="1" s="1"/>
  <c r="O427" i="1" s="1"/>
  <c r="AB67" i="1"/>
  <c r="Z67" i="1"/>
  <c r="W67" i="1"/>
  <c r="Y67" i="1"/>
  <c r="X67" i="1"/>
  <c r="V67" i="1"/>
  <c r="U67" i="1"/>
  <c r="T67" i="1"/>
  <c r="S67" i="1"/>
  <c r="AA67" i="1"/>
  <c r="AC67" i="1"/>
  <c r="R67" i="1"/>
  <c r="AJ68" i="1"/>
  <c r="AH68" i="1"/>
  <c r="AI68" i="1"/>
  <c r="AG68" i="1"/>
  <c r="Q68" i="1"/>
  <c r="AF68" i="1"/>
  <c r="C434" i="1"/>
  <c r="H427" i="1" l="1"/>
  <c r="J427" i="1" s="1"/>
  <c r="AJ427" i="1"/>
  <c r="L429" i="1"/>
  <c r="M428" i="1"/>
  <c r="N428" i="1" s="1"/>
  <c r="O428" i="1" s="1"/>
  <c r="AB68" i="1"/>
  <c r="AA68" i="1"/>
  <c r="Z68" i="1"/>
  <c r="Y68" i="1"/>
  <c r="X68" i="1"/>
  <c r="W68" i="1"/>
  <c r="V68" i="1"/>
  <c r="U68" i="1"/>
  <c r="T68" i="1"/>
  <c r="S68" i="1"/>
  <c r="AC68" i="1"/>
  <c r="R68" i="1"/>
  <c r="AI69" i="1"/>
  <c r="AH69" i="1"/>
  <c r="AG69" i="1"/>
  <c r="AJ69" i="1"/>
  <c r="Q69" i="1"/>
  <c r="AF69" i="1"/>
  <c r="C435" i="1"/>
  <c r="H428" i="1" l="1"/>
  <c r="J428" i="1" s="1"/>
  <c r="AJ428" i="1"/>
  <c r="L430" i="1"/>
  <c r="M429" i="1"/>
  <c r="N429" i="1" s="1"/>
  <c r="O429" i="1" s="1"/>
  <c r="AC69" i="1"/>
  <c r="AB69" i="1"/>
  <c r="AA69" i="1"/>
  <c r="Z69" i="1"/>
  <c r="Y69" i="1"/>
  <c r="X69" i="1"/>
  <c r="W69" i="1"/>
  <c r="V69" i="1"/>
  <c r="U69" i="1"/>
  <c r="T69" i="1"/>
  <c r="S69" i="1"/>
  <c r="R69" i="1"/>
  <c r="AH70" i="1"/>
  <c r="AG70" i="1"/>
  <c r="AJ70" i="1"/>
  <c r="AI70" i="1"/>
  <c r="Q70" i="1"/>
  <c r="AF70" i="1"/>
  <c r="C436" i="1"/>
  <c r="L431" i="1" l="1"/>
  <c r="M430" i="1"/>
  <c r="N430" i="1" s="1"/>
  <c r="O430" i="1" s="1"/>
  <c r="H429" i="1"/>
  <c r="J429" i="1" s="1"/>
  <c r="AJ429" i="1"/>
  <c r="AC70" i="1"/>
  <c r="AB70" i="1"/>
  <c r="AA70" i="1"/>
  <c r="Y70" i="1"/>
  <c r="V70" i="1"/>
  <c r="Z70" i="1"/>
  <c r="X70" i="1"/>
  <c r="W70" i="1"/>
  <c r="U70" i="1"/>
  <c r="T70" i="1"/>
  <c r="S70" i="1"/>
  <c r="R70" i="1"/>
  <c r="AH71" i="1"/>
  <c r="AG71" i="1"/>
  <c r="AJ71" i="1"/>
  <c r="AI71" i="1"/>
  <c r="Q71" i="1"/>
  <c r="AF71" i="1"/>
  <c r="C437" i="1"/>
  <c r="H430" i="1" l="1"/>
  <c r="J430" i="1" s="1"/>
  <c r="AJ430" i="1"/>
  <c r="L432" i="1"/>
  <c r="M431" i="1"/>
  <c r="N431" i="1" s="1"/>
  <c r="O431" i="1" s="1"/>
  <c r="AH72" i="1"/>
  <c r="AG72" i="1"/>
  <c r="AJ72" i="1"/>
  <c r="AI72" i="1"/>
  <c r="Q72" i="1"/>
  <c r="AF72" i="1"/>
  <c r="AA71" i="1"/>
  <c r="Z71" i="1"/>
  <c r="Y71" i="1"/>
  <c r="X71" i="1"/>
  <c r="W71" i="1"/>
  <c r="V71" i="1"/>
  <c r="U71" i="1"/>
  <c r="T71" i="1"/>
  <c r="S71" i="1"/>
  <c r="AC71" i="1"/>
  <c r="AB71" i="1"/>
  <c r="R71" i="1"/>
  <c r="C438" i="1"/>
  <c r="L433" i="1" l="1"/>
  <c r="M432" i="1"/>
  <c r="N432" i="1" s="1"/>
  <c r="O432" i="1" s="1"/>
  <c r="H431" i="1"/>
  <c r="J431" i="1" s="1"/>
  <c r="AJ431" i="1"/>
  <c r="W72" i="1"/>
  <c r="V72" i="1"/>
  <c r="U72" i="1"/>
  <c r="T72" i="1"/>
  <c r="S72" i="1"/>
  <c r="AC72" i="1"/>
  <c r="AB72" i="1"/>
  <c r="AA72" i="1"/>
  <c r="Z72" i="1"/>
  <c r="Y72" i="1"/>
  <c r="X72" i="1"/>
  <c r="R72" i="1"/>
  <c r="AH73" i="1"/>
  <c r="AG73" i="1"/>
  <c r="AJ73" i="1"/>
  <c r="AI73" i="1"/>
  <c r="Q73" i="1"/>
  <c r="AF73" i="1"/>
  <c r="C439" i="1"/>
  <c r="H432" i="1" l="1"/>
  <c r="J432" i="1" s="1"/>
  <c r="AJ432" i="1"/>
  <c r="L434" i="1"/>
  <c r="M433" i="1"/>
  <c r="N433" i="1" s="1"/>
  <c r="O433" i="1" s="1"/>
  <c r="AC73" i="1"/>
  <c r="AB73" i="1"/>
  <c r="AA73" i="1"/>
  <c r="Z73" i="1"/>
  <c r="X73" i="1"/>
  <c r="U73" i="1"/>
  <c r="Y73" i="1"/>
  <c r="W73" i="1"/>
  <c r="V73" i="1"/>
  <c r="T73" i="1"/>
  <c r="S73" i="1"/>
  <c r="R73" i="1"/>
  <c r="AH74" i="1"/>
  <c r="AG74" i="1"/>
  <c r="AJ74" i="1"/>
  <c r="AI74" i="1"/>
  <c r="Q74" i="1"/>
  <c r="AF74" i="1"/>
  <c r="C440" i="1"/>
  <c r="H433" i="1" l="1"/>
  <c r="J433" i="1" s="1"/>
  <c r="AJ433" i="1"/>
  <c r="L435" i="1"/>
  <c r="M434" i="1"/>
  <c r="N434" i="1" s="1"/>
  <c r="O434" i="1" s="1"/>
  <c r="AH75" i="1"/>
  <c r="AG75" i="1"/>
  <c r="AJ75" i="1"/>
  <c r="AI75" i="1"/>
  <c r="Q75" i="1"/>
  <c r="AF75" i="1"/>
  <c r="Z74" i="1"/>
  <c r="Y74" i="1"/>
  <c r="X74" i="1"/>
  <c r="W74" i="1"/>
  <c r="V74" i="1"/>
  <c r="U74" i="1"/>
  <c r="T74" i="1"/>
  <c r="S74" i="1"/>
  <c r="AC74" i="1"/>
  <c r="AB74" i="1"/>
  <c r="AA74" i="1"/>
  <c r="R74" i="1"/>
  <c r="C441" i="1"/>
  <c r="H434" i="1" l="1"/>
  <c r="J434" i="1" s="1"/>
  <c r="AJ434" i="1"/>
  <c r="L436" i="1"/>
  <c r="M435" i="1"/>
  <c r="N435" i="1" s="1"/>
  <c r="O435" i="1" s="1"/>
  <c r="AC75" i="1"/>
  <c r="AB75" i="1"/>
  <c r="AA75" i="1"/>
  <c r="Z75" i="1"/>
  <c r="Y75" i="1"/>
  <c r="X75" i="1"/>
  <c r="W75" i="1"/>
  <c r="V75" i="1"/>
  <c r="U75" i="1"/>
  <c r="T75" i="1"/>
  <c r="S75" i="1"/>
  <c r="R75" i="1"/>
  <c r="AH76" i="1"/>
  <c r="AG76" i="1"/>
  <c r="AJ76" i="1"/>
  <c r="AI76" i="1"/>
  <c r="Q76" i="1"/>
  <c r="AF76" i="1"/>
  <c r="C442" i="1"/>
  <c r="H435" i="1" l="1"/>
  <c r="J435" i="1" s="1"/>
  <c r="AJ435" i="1"/>
  <c r="L437" i="1"/>
  <c r="M436" i="1"/>
  <c r="N436" i="1" s="1"/>
  <c r="O436" i="1" s="1"/>
  <c r="AH77" i="1"/>
  <c r="AG77" i="1"/>
  <c r="AJ77" i="1"/>
  <c r="AI77" i="1"/>
  <c r="Q77" i="1"/>
  <c r="AF77" i="1"/>
  <c r="AC76" i="1"/>
  <c r="AB76" i="1"/>
  <c r="AA76" i="1"/>
  <c r="Z76" i="1"/>
  <c r="Y76" i="1"/>
  <c r="W76" i="1"/>
  <c r="T76" i="1"/>
  <c r="X76" i="1"/>
  <c r="V76" i="1"/>
  <c r="U76" i="1"/>
  <c r="S76" i="1"/>
  <c r="R76" i="1"/>
  <c r="C443" i="1"/>
  <c r="H436" i="1" l="1"/>
  <c r="J436" i="1" s="1"/>
  <c r="AJ436" i="1"/>
  <c r="L438" i="1"/>
  <c r="M437" i="1"/>
  <c r="N437" i="1" s="1"/>
  <c r="O437" i="1" s="1"/>
  <c r="Y77" i="1"/>
  <c r="X77" i="1"/>
  <c r="W77" i="1"/>
  <c r="V77" i="1"/>
  <c r="U77" i="1"/>
  <c r="T77" i="1"/>
  <c r="S77" i="1"/>
  <c r="AB77" i="1"/>
  <c r="AA77" i="1"/>
  <c r="Z77" i="1"/>
  <c r="AC77" i="1"/>
  <c r="R77" i="1"/>
  <c r="AH78" i="1"/>
  <c r="AG78" i="1"/>
  <c r="AJ78" i="1"/>
  <c r="AI78" i="1"/>
  <c r="Q78" i="1"/>
  <c r="AF78" i="1"/>
  <c r="C444" i="1"/>
  <c r="H437" i="1" l="1"/>
  <c r="J437" i="1" s="1"/>
  <c r="AJ437" i="1"/>
  <c r="L439" i="1"/>
  <c r="M438" i="1"/>
  <c r="N438" i="1" s="1"/>
  <c r="O438" i="1" s="1"/>
  <c r="AH79" i="1"/>
  <c r="AG79" i="1"/>
  <c r="AJ79" i="1"/>
  <c r="AI79" i="1"/>
  <c r="Q79" i="1"/>
  <c r="AF79" i="1"/>
  <c r="AC78" i="1"/>
  <c r="AB78" i="1"/>
  <c r="AA78" i="1"/>
  <c r="Z78" i="1"/>
  <c r="Y78" i="1"/>
  <c r="X78" i="1"/>
  <c r="W78" i="1"/>
  <c r="V78" i="1"/>
  <c r="U78" i="1"/>
  <c r="T78" i="1"/>
  <c r="S78" i="1"/>
  <c r="R78" i="1"/>
  <c r="C445" i="1"/>
  <c r="H438" i="1" l="1"/>
  <c r="J438" i="1" s="1"/>
  <c r="AJ438" i="1"/>
  <c r="L440" i="1"/>
  <c r="M439" i="1"/>
  <c r="N439" i="1" s="1"/>
  <c r="O439" i="1" s="1"/>
  <c r="AC79" i="1"/>
  <c r="AB79" i="1"/>
  <c r="AA79" i="1"/>
  <c r="Z79" i="1"/>
  <c r="Y79" i="1"/>
  <c r="X79" i="1"/>
  <c r="V79" i="1"/>
  <c r="S79" i="1"/>
  <c r="W79" i="1"/>
  <c r="U79" i="1"/>
  <c r="T79" i="1"/>
  <c r="R79" i="1"/>
  <c r="AH80" i="1"/>
  <c r="AG80" i="1"/>
  <c r="AJ80" i="1"/>
  <c r="AI80" i="1"/>
  <c r="Q80" i="1"/>
  <c r="AF80" i="1"/>
  <c r="C446" i="1"/>
  <c r="H439" i="1" l="1"/>
  <c r="J439" i="1" s="1"/>
  <c r="AJ439" i="1"/>
  <c r="L441" i="1"/>
  <c r="M440" i="1"/>
  <c r="N440" i="1" s="1"/>
  <c r="O440" i="1" s="1"/>
  <c r="X80" i="1"/>
  <c r="W80" i="1"/>
  <c r="V80" i="1"/>
  <c r="U80" i="1"/>
  <c r="T80" i="1"/>
  <c r="S80" i="1"/>
  <c r="AC80" i="1"/>
  <c r="AB80" i="1"/>
  <c r="AA80" i="1"/>
  <c r="Z80" i="1"/>
  <c r="Y80" i="1"/>
  <c r="R80" i="1"/>
  <c r="AG81" i="1"/>
  <c r="AJ81" i="1"/>
  <c r="AI81" i="1"/>
  <c r="AH81" i="1"/>
  <c r="Q81" i="1"/>
  <c r="AF81" i="1"/>
  <c r="C447" i="1"/>
  <c r="H440" i="1" l="1"/>
  <c r="J440" i="1" s="1"/>
  <c r="AJ440" i="1"/>
  <c r="L442" i="1"/>
  <c r="M441" i="1"/>
  <c r="N441" i="1" s="1"/>
  <c r="O441" i="1" s="1"/>
  <c r="AC81" i="1"/>
  <c r="AB81" i="1"/>
  <c r="AA81" i="1"/>
  <c r="Z81" i="1"/>
  <c r="Y81" i="1"/>
  <c r="X81" i="1"/>
  <c r="W81" i="1"/>
  <c r="V81" i="1"/>
  <c r="U81" i="1"/>
  <c r="T81" i="1"/>
  <c r="S81" i="1"/>
  <c r="R81" i="1"/>
  <c r="AJ82" i="1"/>
  <c r="AI82" i="1"/>
  <c r="AH82" i="1"/>
  <c r="AG82" i="1"/>
  <c r="Q82" i="1"/>
  <c r="AF82" i="1"/>
  <c r="C448" i="1"/>
  <c r="H441" i="1" l="1"/>
  <c r="J441" i="1" s="1"/>
  <c r="AJ441" i="1"/>
  <c r="L443" i="1"/>
  <c r="M442" i="1"/>
  <c r="N442" i="1" s="1"/>
  <c r="O442" i="1" s="1"/>
  <c r="AC82" i="1"/>
  <c r="AA82" i="1"/>
  <c r="Z82" i="1"/>
  <c r="Y82" i="1"/>
  <c r="X82" i="1"/>
  <c r="W82" i="1"/>
  <c r="T82" i="1"/>
  <c r="AB82" i="1"/>
  <c r="U82" i="1"/>
  <c r="S82" i="1"/>
  <c r="V82" i="1"/>
  <c r="R82" i="1"/>
  <c r="AJ83" i="1"/>
  <c r="AH83" i="1"/>
  <c r="Q83" i="1"/>
  <c r="AI83" i="1"/>
  <c r="AG83" i="1"/>
  <c r="AF83" i="1"/>
  <c r="C449" i="1"/>
  <c r="H442" i="1" l="1"/>
  <c r="J442" i="1" s="1"/>
  <c r="AJ442" i="1"/>
  <c r="L444" i="1"/>
  <c r="M443" i="1"/>
  <c r="N443" i="1" s="1"/>
  <c r="O443" i="1" s="1"/>
  <c r="AJ84" i="1"/>
  <c r="AH84" i="1"/>
  <c r="AI84" i="1"/>
  <c r="AG84" i="1"/>
  <c r="Q84" i="1"/>
  <c r="AF84" i="1"/>
  <c r="W83" i="1"/>
  <c r="V83" i="1"/>
  <c r="U83" i="1"/>
  <c r="T83" i="1"/>
  <c r="S83" i="1"/>
  <c r="AB83" i="1"/>
  <c r="AA83" i="1"/>
  <c r="Z83" i="1"/>
  <c r="Y83" i="1"/>
  <c r="X83" i="1"/>
  <c r="AC83" i="1"/>
  <c r="R83" i="1"/>
  <c r="C450" i="1"/>
  <c r="H443" i="1" l="1"/>
  <c r="J443" i="1" s="1"/>
  <c r="AJ443" i="1"/>
  <c r="L445" i="1"/>
  <c r="M444" i="1"/>
  <c r="N444" i="1" s="1"/>
  <c r="O444" i="1" s="1"/>
  <c r="AB84" i="1"/>
  <c r="AC84" i="1"/>
  <c r="AA84" i="1"/>
  <c r="Z84" i="1"/>
  <c r="Y84" i="1"/>
  <c r="X84" i="1"/>
  <c r="W84" i="1"/>
  <c r="V84" i="1"/>
  <c r="U84" i="1"/>
  <c r="T84" i="1"/>
  <c r="S84" i="1"/>
  <c r="R84" i="1"/>
  <c r="AI85" i="1"/>
  <c r="AH85" i="1"/>
  <c r="AG85" i="1"/>
  <c r="AJ85" i="1"/>
  <c r="Q85" i="1"/>
  <c r="AF85" i="1"/>
  <c r="C451" i="1"/>
  <c r="H444" i="1" l="1"/>
  <c r="J444" i="1" s="1"/>
  <c r="AJ444" i="1"/>
  <c r="L446" i="1"/>
  <c r="M445" i="1"/>
  <c r="N445" i="1" s="1"/>
  <c r="O445" i="1" s="1"/>
  <c r="AC85" i="1"/>
  <c r="AB85" i="1"/>
  <c r="AA85" i="1"/>
  <c r="Z85" i="1"/>
  <c r="Y85" i="1"/>
  <c r="X85" i="1"/>
  <c r="W85" i="1"/>
  <c r="V85" i="1"/>
  <c r="T85" i="1"/>
  <c r="U85" i="1"/>
  <c r="R85" i="1"/>
  <c r="S85" i="1"/>
  <c r="AH86" i="1"/>
  <c r="AG86" i="1"/>
  <c r="AJ86" i="1"/>
  <c r="AI86" i="1"/>
  <c r="Q86" i="1"/>
  <c r="AF86" i="1"/>
  <c r="C452" i="1"/>
  <c r="H445" i="1" l="1"/>
  <c r="J445" i="1" s="1"/>
  <c r="AJ445" i="1"/>
  <c r="L447" i="1"/>
  <c r="M446" i="1"/>
  <c r="N446" i="1" s="1"/>
  <c r="O446" i="1" s="1"/>
  <c r="AH87" i="1"/>
  <c r="AJ87" i="1"/>
  <c r="AG87" i="1"/>
  <c r="AI87" i="1"/>
  <c r="Q87" i="1"/>
  <c r="AF87" i="1"/>
  <c r="V86" i="1"/>
  <c r="AB86" i="1"/>
  <c r="AA86" i="1"/>
  <c r="X86" i="1"/>
  <c r="W86" i="1"/>
  <c r="U86" i="1"/>
  <c r="T86" i="1"/>
  <c r="AC86" i="1"/>
  <c r="Z86" i="1"/>
  <c r="Y86" i="1"/>
  <c r="R86" i="1"/>
  <c r="S86" i="1"/>
  <c r="C453" i="1"/>
  <c r="H446" i="1" l="1"/>
  <c r="J446" i="1" s="1"/>
  <c r="AJ446" i="1"/>
  <c r="L448" i="1"/>
  <c r="M447" i="1"/>
  <c r="N447" i="1" s="1"/>
  <c r="O447" i="1" s="1"/>
  <c r="AA87" i="1"/>
  <c r="X87" i="1"/>
  <c r="W87" i="1"/>
  <c r="V87" i="1"/>
  <c r="U87" i="1"/>
  <c r="T87" i="1"/>
  <c r="AC87" i="1"/>
  <c r="AB87" i="1"/>
  <c r="R87" i="1"/>
  <c r="Z87" i="1"/>
  <c r="Y87" i="1"/>
  <c r="S87" i="1"/>
  <c r="AH88" i="1"/>
  <c r="AJ88" i="1"/>
  <c r="AI88" i="1"/>
  <c r="Q88" i="1"/>
  <c r="AG88" i="1"/>
  <c r="AF88" i="1"/>
  <c r="C454" i="1"/>
  <c r="H447" i="1" l="1"/>
  <c r="J447" i="1" s="1"/>
  <c r="AJ447" i="1"/>
  <c r="L449" i="1"/>
  <c r="M448" i="1"/>
  <c r="N448" i="1" s="1"/>
  <c r="O448" i="1" s="1"/>
  <c r="AJ89" i="1"/>
  <c r="AH89" i="1"/>
  <c r="AI89" i="1"/>
  <c r="AG89" i="1"/>
  <c r="Q89" i="1"/>
  <c r="AF89" i="1"/>
  <c r="AC88" i="1"/>
  <c r="AB88" i="1"/>
  <c r="AA88" i="1"/>
  <c r="Z88" i="1"/>
  <c r="Y88" i="1"/>
  <c r="X88" i="1"/>
  <c r="W88" i="1"/>
  <c r="V88" i="1"/>
  <c r="U88" i="1"/>
  <c r="T88" i="1"/>
  <c r="R88" i="1"/>
  <c r="S88" i="1"/>
  <c r="C455" i="1"/>
  <c r="H448" i="1" l="1"/>
  <c r="J448" i="1" s="1"/>
  <c r="AJ448" i="1"/>
  <c r="L450" i="1"/>
  <c r="M449" i="1"/>
  <c r="N449" i="1" s="1"/>
  <c r="O449" i="1" s="1"/>
  <c r="U89" i="1"/>
  <c r="T89" i="1"/>
  <c r="AC89" i="1"/>
  <c r="AB89" i="1"/>
  <c r="AA89" i="1"/>
  <c r="Z89" i="1"/>
  <c r="Y89" i="1"/>
  <c r="W89" i="1"/>
  <c r="V89" i="1"/>
  <c r="R89" i="1"/>
  <c r="X89" i="1"/>
  <c r="S89" i="1"/>
  <c r="AI90" i="1"/>
  <c r="AJ90" i="1"/>
  <c r="AH90" i="1"/>
  <c r="AG90" i="1"/>
  <c r="Q90" i="1"/>
  <c r="AF90" i="1"/>
  <c r="C456" i="1"/>
  <c r="H449" i="1" l="1"/>
  <c r="J449" i="1" s="1"/>
  <c r="AJ449" i="1"/>
  <c r="L451" i="1"/>
  <c r="M450" i="1"/>
  <c r="N450" i="1" s="1"/>
  <c r="O450" i="1" s="1"/>
  <c r="AJ91" i="1"/>
  <c r="AH91" i="1"/>
  <c r="AI91" i="1"/>
  <c r="AG91" i="1"/>
  <c r="Q91" i="1"/>
  <c r="AF91" i="1"/>
  <c r="AC90" i="1"/>
  <c r="AA90" i="1"/>
  <c r="Z90" i="1"/>
  <c r="Y90" i="1"/>
  <c r="X90" i="1"/>
  <c r="V90" i="1"/>
  <c r="T90" i="1"/>
  <c r="AB90" i="1"/>
  <c r="W90" i="1"/>
  <c r="U90" i="1"/>
  <c r="R90" i="1"/>
  <c r="S90" i="1"/>
  <c r="C457" i="1"/>
  <c r="H450" i="1" l="1"/>
  <c r="J450" i="1" s="1"/>
  <c r="AJ450" i="1"/>
  <c r="L452" i="1"/>
  <c r="M451" i="1"/>
  <c r="N451" i="1" s="1"/>
  <c r="O451" i="1" s="1"/>
  <c r="AC91" i="1"/>
  <c r="AA91" i="1"/>
  <c r="W91" i="1"/>
  <c r="U91" i="1"/>
  <c r="R91" i="1"/>
  <c r="AB91" i="1"/>
  <c r="Z91" i="1"/>
  <c r="Y91" i="1"/>
  <c r="X91" i="1"/>
  <c r="V91" i="1"/>
  <c r="T91" i="1"/>
  <c r="S91" i="1"/>
  <c r="AI92" i="1"/>
  <c r="AG92" i="1"/>
  <c r="Q92" i="1"/>
  <c r="AJ92" i="1"/>
  <c r="AH92" i="1"/>
  <c r="AF92" i="1"/>
  <c r="C458" i="1"/>
  <c r="H451" i="1" l="1"/>
  <c r="J451" i="1" s="1"/>
  <c r="AJ451" i="1"/>
  <c r="L453" i="1"/>
  <c r="M452" i="1"/>
  <c r="N452" i="1" s="1"/>
  <c r="O452" i="1" s="1"/>
  <c r="AI93" i="1"/>
  <c r="AH93" i="1"/>
  <c r="AG93" i="1"/>
  <c r="Q93" i="1"/>
  <c r="AJ93" i="1"/>
  <c r="AF93" i="1"/>
  <c r="T92" i="1"/>
  <c r="AC92" i="1"/>
  <c r="AB92" i="1"/>
  <c r="AA92" i="1"/>
  <c r="Z92" i="1"/>
  <c r="Y92" i="1"/>
  <c r="X92" i="1"/>
  <c r="W92" i="1"/>
  <c r="V92" i="1"/>
  <c r="R92" i="1"/>
  <c r="U92" i="1"/>
  <c r="S92" i="1"/>
  <c r="C459" i="1"/>
  <c r="H452" i="1" l="1"/>
  <c r="J452" i="1" s="1"/>
  <c r="AJ452" i="1"/>
  <c r="L454" i="1"/>
  <c r="M453" i="1"/>
  <c r="N453" i="1" s="1"/>
  <c r="O453" i="1" s="1"/>
  <c r="AC93" i="1"/>
  <c r="AB93" i="1"/>
  <c r="AA93" i="1"/>
  <c r="Y93" i="1"/>
  <c r="U93" i="1"/>
  <c r="T93" i="1"/>
  <c r="R93" i="1"/>
  <c r="X93" i="1"/>
  <c r="W93" i="1"/>
  <c r="V93" i="1"/>
  <c r="Z93" i="1"/>
  <c r="S93" i="1"/>
  <c r="AH94" i="1"/>
  <c r="AJ94" i="1"/>
  <c r="AG94" i="1"/>
  <c r="Q94" i="1"/>
  <c r="AI94" i="1"/>
  <c r="AF94" i="1"/>
  <c r="C460" i="1"/>
  <c r="H453" i="1" l="1"/>
  <c r="J453" i="1" s="1"/>
  <c r="AJ453" i="1"/>
  <c r="L455" i="1"/>
  <c r="M454" i="1"/>
  <c r="N454" i="1" s="1"/>
  <c r="O454" i="1" s="1"/>
  <c r="AC94" i="1"/>
  <c r="T94" i="1"/>
  <c r="AB94" i="1"/>
  <c r="AA94" i="1"/>
  <c r="Z94" i="1"/>
  <c r="Y94" i="1"/>
  <c r="X94" i="1"/>
  <c r="W94" i="1"/>
  <c r="V94" i="1"/>
  <c r="U94" i="1"/>
  <c r="R94" i="1"/>
  <c r="S94" i="1"/>
  <c r="AJ95" i="1"/>
  <c r="AG95" i="1"/>
  <c r="AI95" i="1"/>
  <c r="AH95" i="1"/>
  <c r="Q95" i="1"/>
  <c r="AF95" i="1"/>
  <c r="C461" i="1"/>
  <c r="H454" i="1" l="1"/>
  <c r="J454" i="1" s="1"/>
  <c r="AJ454" i="1"/>
  <c r="L456" i="1"/>
  <c r="M455" i="1"/>
  <c r="N455" i="1" s="1"/>
  <c r="O455" i="1" s="1"/>
  <c r="AC95" i="1"/>
  <c r="AB95" i="1"/>
  <c r="AA95" i="1"/>
  <c r="R95" i="1"/>
  <c r="Z95" i="1"/>
  <c r="Y95" i="1"/>
  <c r="X95" i="1"/>
  <c r="W95" i="1"/>
  <c r="V95" i="1"/>
  <c r="U95" i="1"/>
  <c r="T95" i="1"/>
  <c r="S95" i="1"/>
  <c r="AJ96" i="1"/>
  <c r="AI96" i="1"/>
  <c r="AH96" i="1"/>
  <c r="AG96" i="1"/>
  <c r="Q96" i="1"/>
  <c r="AF96" i="1"/>
  <c r="C462" i="1"/>
  <c r="H455" i="1" l="1"/>
  <c r="J455" i="1" s="1"/>
  <c r="AJ455" i="1"/>
  <c r="L457" i="1"/>
  <c r="M456" i="1"/>
  <c r="N456" i="1" s="1"/>
  <c r="O456" i="1" s="1"/>
  <c r="AC96" i="1"/>
  <c r="AB96" i="1"/>
  <c r="AA96" i="1"/>
  <c r="Z96" i="1"/>
  <c r="Y96" i="1"/>
  <c r="X96" i="1"/>
  <c r="W96" i="1"/>
  <c r="V96" i="1"/>
  <c r="U96" i="1"/>
  <c r="T96" i="1"/>
  <c r="R96" i="1"/>
  <c r="S96" i="1"/>
  <c r="AJ97" i="1"/>
  <c r="AI97" i="1"/>
  <c r="AH97" i="1"/>
  <c r="AG97" i="1"/>
  <c r="Q97" i="1"/>
  <c r="AF97" i="1"/>
  <c r="C463" i="1"/>
  <c r="H456" i="1" l="1"/>
  <c r="J456" i="1" s="1"/>
  <c r="AJ456" i="1"/>
  <c r="L458" i="1"/>
  <c r="M457" i="1"/>
  <c r="N457" i="1" s="1"/>
  <c r="O457" i="1" s="1"/>
  <c r="AJ98" i="1"/>
  <c r="AI98" i="1"/>
  <c r="AH98" i="1"/>
  <c r="AG98" i="1"/>
  <c r="Q98" i="1"/>
  <c r="AF98" i="1"/>
  <c r="AC97" i="1"/>
  <c r="AB97" i="1"/>
  <c r="AA97" i="1"/>
  <c r="Z97" i="1"/>
  <c r="Y97" i="1"/>
  <c r="X97" i="1"/>
  <c r="W97" i="1"/>
  <c r="V97" i="1"/>
  <c r="T97" i="1"/>
  <c r="R97" i="1"/>
  <c r="U97" i="1"/>
  <c r="S97" i="1"/>
  <c r="C464" i="1"/>
  <c r="H457" i="1" l="1"/>
  <c r="J457" i="1" s="1"/>
  <c r="AJ457" i="1"/>
  <c r="L459" i="1"/>
  <c r="M458" i="1"/>
  <c r="N458" i="1" s="1"/>
  <c r="O458" i="1" s="1"/>
  <c r="AC98" i="1"/>
  <c r="Z98" i="1"/>
  <c r="W98" i="1"/>
  <c r="T98" i="1"/>
  <c r="AB98" i="1"/>
  <c r="Y98" i="1"/>
  <c r="X98" i="1"/>
  <c r="V98" i="1"/>
  <c r="U98" i="1"/>
  <c r="R98" i="1"/>
  <c r="AA98" i="1"/>
  <c r="S98" i="1"/>
  <c r="AJ99" i="1"/>
  <c r="AI99" i="1"/>
  <c r="AG99" i="1"/>
  <c r="Q99" i="1"/>
  <c r="AH99" i="1"/>
  <c r="AF99" i="1"/>
  <c r="C465" i="1"/>
  <c r="H458" i="1" l="1"/>
  <c r="J458" i="1" s="1"/>
  <c r="AJ458" i="1"/>
  <c r="L460" i="1"/>
  <c r="M459" i="1"/>
  <c r="N459" i="1" s="1"/>
  <c r="O459" i="1" s="1"/>
  <c r="AI100" i="1"/>
  <c r="AG100" i="1"/>
  <c r="Q100" i="1"/>
  <c r="AJ100" i="1"/>
  <c r="AH100" i="1"/>
  <c r="AF100" i="1"/>
  <c r="AC99" i="1"/>
  <c r="AB99" i="1"/>
  <c r="Z99" i="1"/>
  <c r="Y99" i="1"/>
  <c r="X99" i="1"/>
  <c r="W99" i="1"/>
  <c r="U99" i="1"/>
  <c r="V99" i="1"/>
  <c r="T99" i="1"/>
  <c r="AA99" i="1"/>
  <c r="R99" i="1"/>
  <c r="S99" i="1"/>
  <c r="C466" i="1"/>
  <c r="H459" i="1" l="1"/>
  <c r="J459" i="1" s="1"/>
  <c r="AJ459" i="1"/>
  <c r="L461" i="1"/>
  <c r="M460" i="1"/>
  <c r="N460" i="1" s="1"/>
  <c r="O460" i="1" s="1"/>
  <c r="AH101" i="1"/>
  <c r="AI101" i="1"/>
  <c r="AG101" i="1"/>
  <c r="AJ101" i="1"/>
  <c r="Q101" i="1"/>
  <c r="AF101" i="1"/>
  <c r="AB100" i="1"/>
  <c r="AA100" i="1"/>
  <c r="Z100" i="1"/>
  <c r="Y100" i="1"/>
  <c r="X100" i="1"/>
  <c r="W100" i="1"/>
  <c r="V100" i="1"/>
  <c r="U100" i="1"/>
  <c r="R100" i="1"/>
  <c r="AC100" i="1"/>
  <c r="T100" i="1"/>
  <c r="S100" i="1"/>
  <c r="C467" i="1"/>
  <c r="L462" i="1" l="1"/>
  <c r="M461" i="1"/>
  <c r="N461" i="1" s="1"/>
  <c r="O461" i="1" s="1"/>
  <c r="H460" i="1"/>
  <c r="J460" i="1" s="1"/>
  <c r="AJ460" i="1"/>
  <c r="R101" i="1"/>
  <c r="AC101" i="1"/>
  <c r="AB101" i="1"/>
  <c r="AA101" i="1"/>
  <c r="Z101" i="1"/>
  <c r="Y101" i="1"/>
  <c r="X101" i="1"/>
  <c r="W101" i="1"/>
  <c r="V101" i="1"/>
  <c r="U101" i="1"/>
  <c r="T101" i="1"/>
  <c r="S101" i="1"/>
  <c r="AH102" i="1"/>
  <c r="AJ102" i="1"/>
  <c r="AG102" i="1"/>
  <c r="Q102" i="1"/>
  <c r="AI102" i="1"/>
  <c r="AF102" i="1"/>
  <c r="C468" i="1"/>
  <c r="H461" i="1" l="1"/>
  <c r="J461" i="1" s="1"/>
  <c r="AJ461" i="1"/>
  <c r="L463" i="1"/>
  <c r="M462" i="1"/>
  <c r="N462" i="1" s="1"/>
  <c r="O462" i="1" s="1"/>
  <c r="AH103" i="1"/>
  <c r="AJ103" i="1"/>
  <c r="AI103" i="1"/>
  <c r="AG103" i="1"/>
  <c r="Q103" i="1"/>
  <c r="AF103" i="1"/>
  <c r="AC102" i="1"/>
  <c r="R102" i="1"/>
  <c r="AB102" i="1"/>
  <c r="AA102" i="1"/>
  <c r="Z102" i="1"/>
  <c r="Y102" i="1"/>
  <c r="W102" i="1"/>
  <c r="V102" i="1"/>
  <c r="U102" i="1"/>
  <c r="X102" i="1"/>
  <c r="T102" i="1"/>
  <c r="S102" i="1"/>
  <c r="C469" i="1"/>
  <c r="H462" i="1" l="1"/>
  <c r="J462" i="1" s="1"/>
  <c r="AJ462" i="1"/>
  <c r="L464" i="1"/>
  <c r="M463" i="1"/>
  <c r="N463" i="1" s="1"/>
  <c r="O463" i="1" s="1"/>
  <c r="AA103" i="1"/>
  <c r="Z103" i="1"/>
  <c r="Y103" i="1"/>
  <c r="X103" i="1"/>
  <c r="W103" i="1"/>
  <c r="V103" i="1"/>
  <c r="U103" i="1"/>
  <c r="T103" i="1"/>
  <c r="R103" i="1"/>
  <c r="AC103" i="1"/>
  <c r="AB103" i="1"/>
  <c r="S103" i="1"/>
  <c r="AH104" i="1"/>
  <c r="AG104" i="1"/>
  <c r="AJ104" i="1"/>
  <c r="AI104" i="1"/>
  <c r="Q104" i="1"/>
  <c r="AF104" i="1"/>
  <c r="C470" i="1"/>
  <c r="H463" i="1" l="1"/>
  <c r="J463" i="1" s="1"/>
  <c r="AJ463" i="1"/>
  <c r="L465" i="1"/>
  <c r="M464" i="1"/>
  <c r="N464" i="1" s="1"/>
  <c r="O464" i="1" s="1"/>
  <c r="R104" i="1"/>
  <c r="AC104" i="1"/>
  <c r="AB104" i="1"/>
  <c r="AA104" i="1"/>
  <c r="Z104" i="1"/>
  <c r="Y104" i="1"/>
  <c r="X104" i="1"/>
  <c r="W104" i="1"/>
  <c r="V104" i="1"/>
  <c r="U104" i="1"/>
  <c r="T104" i="1"/>
  <c r="S104" i="1"/>
  <c r="AH105" i="1"/>
  <c r="AG105" i="1"/>
  <c r="AJ105" i="1"/>
  <c r="AI105" i="1"/>
  <c r="Q105" i="1"/>
  <c r="AF105" i="1"/>
  <c r="C471" i="1"/>
  <c r="H464" i="1" l="1"/>
  <c r="J464" i="1" s="1"/>
  <c r="AJ464" i="1"/>
  <c r="L466" i="1"/>
  <c r="M465" i="1"/>
  <c r="N465" i="1" s="1"/>
  <c r="O465" i="1" s="1"/>
  <c r="R105" i="1"/>
  <c r="AC105" i="1"/>
  <c r="AB105" i="1"/>
  <c r="AA105" i="1"/>
  <c r="Z105" i="1"/>
  <c r="Y105" i="1"/>
  <c r="X105" i="1"/>
  <c r="W105" i="1"/>
  <c r="V105" i="1"/>
  <c r="U105" i="1"/>
  <c r="T105" i="1"/>
  <c r="S105" i="1"/>
  <c r="AH106" i="1"/>
  <c r="AG106" i="1"/>
  <c r="AJ106" i="1"/>
  <c r="AI106" i="1"/>
  <c r="Q106" i="1"/>
  <c r="AF106" i="1"/>
  <c r="C472" i="1"/>
  <c r="H465" i="1" l="1"/>
  <c r="J465" i="1" s="1"/>
  <c r="AJ465" i="1"/>
  <c r="L467" i="1"/>
  <c r="M466" i="1"/>
  <c r="N466" i="1" s="1"/>
  <c r="O466" i="1" s="1"/>
  <c r="Z106" i="1"/>
  <c r="X106" i="1"/>
  <c r="W106" i="1"/>
  <c r="V106" i="1"/>
  <c r="R106" i="1"/>
  <c r="AC106" i="1"/>
  <c r="Y106" i="1"/>
  <c r="U106" i="1"/>
  <c r="T106" i="1"/>
  <c r="AA106" i="1"/>
  <c r="AB106" i="1"/>
  <c r="S106" i="1"/>
  <c r="AG107" i="1"/>
  <c r="Q107" i="1"/>
  <c r="AH107" i="1"/>
  <c r="AI107" i="1"/>
  <c r="AJ107" i="1"/>
  <c r="AF107" i="1"/>
  <c r="C473" i="1"/>
  <c r="H466" i="1" l="1"/>
  <c r="J466" i="1" s="1"/>
  <c r="AJ466" i="1"/>
  <c r="L468" i="1"/>
  <c r="M467" i="1"/>
  <c r="N467" i="1" s="1"/>
  <c r="O467" i="1" s="1"/>
  <c r="R107" i="1"/>
  <c r="AC107" i="1"/>
  <c r="AB107" i="1"/>
  <c r="AA107" i="1"/>
  <c r="Z107" i="1"/>
  <c r="Y107" i="1"/>
  <c r="X107" i="1"/>
  <c r="W107" i="1"/>
  <c r="V107" i="1"/>
  <c r="U107" i="1"/>
  <c r="T107" i="1"/>
  <c r="S107" i="1"/>
  <c r="AH108" i="1"/>
  <c r="AG108" i="1"/>
  <c r="AJ108" i="1"/>
  <c r="AI108" i="1"/>
  <c r="Q108" i="1"/>
  <c r="AF108" i="1"/>
  <c r="C474" i="1"/>
  <c r="H467" i="1" l="1"/>
  <c r="J467" i="1" s="1"/>
  <c r="AJ467" i="1"/>
  <c r="L469" i="1"/>
  <c r="M468" i="1"/>
  <c r="N468" i="1" s="1"/>
  <c r="O468" i="1" s="1"/>
  <c r="AH109" i="1"/>
  <c r="AG109" i="1"/>
  <c r="AJ109" i="1"/>
  <c r="AI109" i="1"/>
  <c r="Q109" i="1"/>
  <c r="AF109" i="1"/>
  <c r="Z108" i="1"/>
  <c r="T108" i="1"/>
  <c r="R108" i="1"/>
  <c r="AC108" i="1"/>
  <c r="AB108" i="1"/>
  <c r="AA108" i="1"/>
  <c r="Y108" i="1"/>
  <c r="X108" i="1"/>
  <c r="W108" i="1"/>
  <c r="V108" i="1"/>
  <c r="U108" i="1"/>
  <c r="S108" i="1"/>
  <c r="C475" i="1"/>
  <c r="H468" i="1" l="1"/>
  <c r="J468" i="1" s="1"/>
  <c r="AJ468" i="1"/>
  <c r="L470" i="1"/>
  <c r="M469" i="1"/>
  <c r="N469" i="1" s="1"/>
  <c r="O469" i="1" s="1"/>
  <c r="AA109" i="1"/>
  <c r="Z109" i="1"/>
  <c r="Y109" i="1"/>
  <c r="R109" i="1"/>
  <c r="X109" i="1"/>
  <c r="W109" i="1"/>
  <c r="V109" i="1"/>
  <c r="U109" i="1"/>
  <c r="T109" i="1"/>
  <c r="AC109" i="1"/>
  <c r="AB109" i="1"/>
  <c r="S109" i="1"/>
  <c r="AH110" i="1"/>
  <c r="AG110" i="1"/>
  <c r="AJ110" i="1"/>
  <c r="AI110" i="1"/>
  <c r="Q110" i="1"/>
  <c r="AF110" i="1"/>
  <c r="C476" i="1"/>
  <c r="H469" i="1" l="1"/>
  <c r="J469" i="1" s="1"/>
  <c r="AJ469" i="1"/>
  <c r="L471" i="1"/>
  <c r="M470" i="1"/>
  <c r="N470" i="1" s="1"/>
  <c r="O470" i="1" s="1"/>
  <c r="R110" i="1"/>
  <c r="AC110" i="1"/>
  <c r="AB110" i="1"/>
  <c r="AA110" i="1"/>
  <c r="Z110" i="1"/>
  <c r="Y110" i="1"/>
  <c r="X110" i="1"/>
  <c r="W110" i="1"/>
  <c r="V110" i="1"/>
  <c r="U110" i="1"/>
  <c r="T110" i="1"/>
  <c r="S110" i="1"/>
  <c r="AH111" i="1"/>
  <c r="AG111" i="1"/>
  <c r="AJ111" i="1"/>
  <c r="AI111" i="1"/>
  <c r="Q111" i="1"/>
  <c r="AF111" i="1"/>
  <c r="C477" i="1"/>
  <c r="H470" i="1" l="1"/>
  <c r="J470" i="1" s="1"/>
  <c r="AJ470" i="1"/>
  <c r="L472" i="1"/>
  <c r="M471" i="1"/>
  <c r="N471" i="1" s="1"/>
  <c r="O471" i="1" s="1"/>
  <c r="AH112" i="1"/>
  <c r="AG112" i="1"/>
  <c r="AJ112" i="1"/>
  <c r="AI112" i="1"/>
  <c r="Q112" i="1"/>
  <c r="AF112" i="1"/>
  <c r="Y111" i="1"/>
  <c r="R111" i="1"/>
  <c r="AC111" i="1"/>
  <c r="AB111" i="1"/>
  <c r="AA111" i="1"/>
  <c r="Z111" i="1"/>
  <c r="X111" i="1"/>
  <c r="W111" i="1"/>
  <c r="V111" i="1"/>
  <c r="U111" i="1"/>
  <c r="T111" i="1"/>
  <c r="S111" i="1"/>
  <c r="C478" i="1"/>
  <c r="L473" i="1" l="1"/>
  <c r="M472" i="1"/>
  <c r="N472" i="1" s="1"/>
  <c r="O472" i="1" s="1"/>
  <c r="H471" i="1"/>
  <c r="J471" i="1" s="1"/>
  <c r="AJ471" i="1"/>
  <c r="AB112" i="1"/>
  <c r="AA112" i="1"/>
  <c r="Z112" i="1"/>
  <c r="Y112" i="1"/>
  <c r="X112" i="1"/>
  <c r="W112" i="1"/>
  <c r="V112" i="1"/>
  <c r="U112" i="1"/>
  <c r="T112" i="1"/>
  <c r="AC112" i="1"/>
  <c r="R112" i="1"/>
  <c r="S112" i="1"/>
  <c r="AG113" i="1"/>
  <c r="AJ113" i="1"/>
  <c r="AI113" i="1"/>
  <c r="AH113" i="1"/>
  <c r="Q113" i="1"/>
  <c r="AF113" i="1"/>
  <c r="C479" i="1"/>
  <c r="H472" i="1" l="1"/>
  <c r="J472" i="1" s="1"/>
  <c r="AJ472" i="1"/>
  <c r="L474" i="1"/>
  <c r="M473" i="1"/>
  <c r="N473" i="1" s="1"/>
  <c r="O473" i="1" s="1"/>
  <c r="AJ114" i="1"/>
  <c r="AI114" i="1"/>
  <c r="AH114" i="1"/>
  <c r="AG114" i="1"/>
  <c r="Q114" i="1"/>
  <c r="AF114" i="1"/>
  <c r="AC113" i="1"/>
  <c r="R113" i="1"/>
  <c r="AB113" i="1"/>
  <c r="AA113" i="1"/>
  <c r="Z113" i="1"/>
  <c r="Y113" i="1"/>
  <c r="X113" i="1"/>
  <c r="W113" i="1"/>
  <c r="V113" i="1"/>
  <c r="U113" i="1"/>
  <c r="T113" i="1"/>
  <c r="S113" i="1"/>
  <c r="C480" i="1"/>
  <c r="H473" i="1" l="1"/>
  <c r="J473" i="1" s="1"/>
  <c r="AJ473" i="1"/>
  <c r="L475" i="1"/>
  <c r="M474" i="1"/>
  <c r="N474" i="1" s="1"/>
  <c r="O474" i="1" s="1"/>
  <c r="W114" i="1"/>
  <c r="V114" i="1"/>
  <c r="Z114" i="1"/>
  <c r="AC114" i="1"/>
  <c r="AB114" i="1"/>
  <c r="AA114" i="1"/>
  <c r="Y114" i="1"/>
  <c r="R114" i="1"/>
  <c r="X114" i="1"/>
  <c r="U114" i="1"/>
  <c r="S114" i="1"/>
  <c r="T114" i="1"/>
  <c r="AJ115" i="1"/>
  <c r="AI115" i="1"/>
  <c r="AH115" i="1"/>
  <c r="AG115" i="1"/>
  <c r="Q115" i="1"/>
  <c r="AF115" i="1"/>
  <c r="C481" i="1"/>
  <c r="H474" i="1" l="1"/>
  <c r="J474" i="1" s="1"/>
  <c r="AJ474" i="1"/>
  <c r="L476" i="1"/>
  <c r="M475" i="1"/>
  <c r="N475" i="1" s="1"/>
  <c r="O475" i="1" s="1"/>
  <c r="AJ116" i="1"/>
  <c r="AI116" i="1"/>
  <c r="AH116" i="1"/>
  <c r="AG116" i="1"/>
  <c r="Q116" i="1"/>
  <c r="AF116" i="1"/>
  <c r="AC115" i="1"/>
  <c r="AB115" i="1"/>
  <c r="AA115" i="1"/>
  <c r="Z115" i="1"/>
  <c r="Y115" i="1"/>
  <c r="X115" i="1"/>
  <c r="W115" i="1"/>
  <c r="V115" i="1"/>
  <c r="U115" i="1"/>
  <c r="S115" i="1"/>
  <c r="R115" i="1"/>
  <c r="T115" i="1"/>
  <c r="C482" i="1"/>
  <c r="H475" i="1" l="1"/>
  <c r="J475" i="1" s="1"/>
  <c r="AJ475" i="1"/>
  <c r="L477" i="1"/>
  <c r="M476" i="1"/>
  <c r="N476" i="1" s="1"/>
  <c r="O476" i="1" s="1"/>
  <c r="S116" i="1"/>
  <c r="R116" i="1"/>
  <c r="AC116" i="1"/>
  <c r="AB116" i="1"/>
  <c r="AA116" i="1"/>
  <c r="Z116" i="1"/>
  <c r="Y116" i="1"/>
  <c r="X116" i="1"/>
  <c r="W116" i="1"/>
  <c r="V116" i="1"/>
  <c r="U116" i="1"/>
  <c r="T116" i="1"/>
  <c r="AI117" i="1"/>
  <c r="AH117" i="1"/>
  <c r="AG117" i="1"/>
  <c r="AJ117" i="1"/>
  <c r="Q117" i="1"/>
  <c r="AF117" i="1"/>
  <c r="C483" i="1"/>
  <c r="H476" i="1" l="1"/>
  <c r="J476" i="1" s="1"/>
  <c r="AJ476" i="1"/>
  <c r="L478" i="1"/>
  <c r="M477" i="1"/>
  <c r="N477" i="1" s="1"/>
  <c r="O477" i="1" s="1"/>
  <c r="AH118" i="1"/>
  <c r="AG118" i="1"/>
  <c r="AJ118" i="1"/>
  <c r="AI118" i="1"/>
  <c r="Q118" i="1"/>
  <c r="AF118" i="1"/>
  <c r="V117" i="1"/>
  <c r="U117" i="1"/>
  <c r="AA117" i="1"/>
  <c r="S117" i="1"/>
  <c r="AC117" i="1"/>
  <c r="AB117" i="1"/>
  <c r="Z117" i="1"/>
  <c r="Y117" i="1"/>
  <c r="X117" i="1"/>
  <c r="W117" i="1"/>
  <c r="R117" i="1"/>
  <c r="T117" i="1"/>
  <c r="C484" i="1"/>
  <c r="H477" i="1" l="1"/>
  <c r="J477" i="1" s="1"/>
  <c r="AJ477" i="1"/>
  <c r="L479" i="1"/>
  <c r="M478" i="1"/>
  <c r="N478" i="1" s="1"/>
  <c r="O478" i="1" s="1"/>
  <c r="AC118" i="1"/>
  <c r="AA118" i="1"/>
  <c r="Z118" i="1"/>
  <c r="Y118" i="1"/>
  <c r="X118" i="1"/>
  <c r="W118" i="1"/>
  <c r="V118" i="1"/>
  <c r="U118" i="1"/>
  <c r="S118" i="1"/>
  <c r="R118" i="1"/>
  <c r="AB118" i="1"/>
  <c r="T118" i="1"/>
  <c r="AH119" i="1"/>
  <c r="AJ119" i="1"/>
  <c r="AI119" i="1"/>
  <c r="Q119" i="1"/>
  <c r="AG119" i="1"/>
  <c r="AF119" i="1"/>
  <c r="C485" i="1"/>
  <c r="H478" i="1" l="1"/>
  <c r="J478" i="1" s="1"/>
  <c r="AJ478" i="1"/>
  <c r="L480" i="1"/>
  <c r="M479" i="1"/>
  <c r="N479" i="1" s="1"/>
  <c r="O479" i="1" s="1"/>
  <c r="AH120" i="1"/>
  <c r="AJ120" i="1"/>
  <c r="AG120" i="1"/>
  <c r="AI120" i="1"/>
  <c r="Q120" i="1"/>
  <c r="AF120" i="1"/>
  <c r="W119" i="1"/>
  <c r="V119" i="1"/>
  <c r="U119" i="1"/>
  <c r="S119" i="1"/>
  <c r="AC119" i="1"/>
  <c r="AB119" i="1"/>
  <c r="AA119" i="1"/>
  <c r="Z119" i="1"/>
  <c r="Y119" i="1"/>
  <c r="X119" i="1"/>
  <c r="R119" i="1"/>
  <c r="T119" i="1"/>
  <c r="C486" i="1"/>
  <c r="H479" i="1" l="1"/>
  <c r="J479" i="1" s="1"/>
  <c r="AJ479" i="1"/>
  <c r="L481" i="1"/>
  <c r="M480" i="1"/>
  <c r="N480" i="1" s="1"/>
  <c r="O480" i="1" s="1"/>
  <c r="U120" i="1"/>
  <c r="AB120" i="1"/>
  <c r="V120" i="1"/>
  <c r="AC120" i="1"/>
  <c r="AA120" i="1"/>
  <c r="W120" i="1"/>
  <c r="S120" i="1"/>
  <c r="R120" i="1"/>
  <c r="Z120" i="1"/>
  <c r="Y120" i="1"/>
  <c r="X120" i="1"/>
  <c r="T120" i="1"/>
  <c r="AJ121" i="1"/>
  <c r="AH121" i="1"/>
  <c r="AI121" i="1"/>
  <c r="AG121" i="1"/>
  <c r="Q121" i="1"/>
  <c r="AF121" i="1"/>
  <c r="C487" i="1"/>
  <c r="H480" i="1" l="1"/>
  <c r="J480" i="1" s="1"/>
  <c r="AJ480" i="1"/>
  <c r="L482" i="1"/>
  <c r="M481" i="1"/>
  <c r="N481" i="1" s="1"/>
  <c r="O481" i="1" s="1"/>
  <c r="AJ122" i="1"/>
  <c r="AI122" i="1"/>
  <c r="AH122" i="1"/>
  <c r="AG122" i="1"/>
  <c r="Q122" i="1"/>
  <c r="AF122" i="1"/>
  <c r="AC121" i="1"/>
  <c r="AB121" i="1"/>
  <c r="AA121" i="1"/>
  <c r="Z121" i="1"/>
  <c r="Y121" i="1"/>
  <c r="X121" i="1"/>
  <c r="W121" i="1"/>
  <c r="V121" i="1"/>
  <c r="U121" i="1"/>
  <c r="S121" i="1"/>
  <c r="R121" i="1"/>
  <c r="T121" i="1"/>
  <c r="C488" i="1"/>
  <c r="H481" i="1" l="1"/>
  <c r="J481" i="1" s="1"/>
  <c r="AJ481" i="1"/>
  <c r="L483" i="1"/>
  <c r="M482" i="1"/>
  <c r="N482" i="1" s="1"/>
  <c r="O482" i="1" s="1"/>
  <c r="Z122" i="1"/>
  <c r="Y122" i="1"/>
  <c r="X122" i="1"/>
  <c r="W122" i="1"/>
  <c r="V122" i="1"/>
  <c r="U122" i="1"/>
  <c r="S122" i="1"/>
  <c r="R122" i="1"/>
  <c r="AC122" i="1"/>
  <c r="AB122" i="1"/>
  <c r="AA122" i="1"/>
  <c r="T122" i="1"/>
  <c r="AJ123" i="1"/>
  <c r="AI123" i="1"/>
  <c r="AH123" i="1"/>
  <c r="AG123" i="1"/>
  <c r="Q123" i="1"/>
  <c r="AF123" i="1"/>
  <c r="C489" i="1"/>
  <c r="H482" i="1" l="1"/>
  <c r="J482" i="1" s="1"/>
  <c r="AJ482" i="1"/>
  <c r="L484" i="1"/>
  <c r="M483" i="1"/>
  <c r="N483" i="1" s="1"/>
  <c r="O483" i="1" s="1"/>
  <c r="AJ124" i="1"/>
  <c r="AI124" i="1"/>
  <c r="AH124" i="1"/>
  <c r="AG124" i="1"/>
  <c r="Q124" i="1"/>
  <c r="AF124" i="1"/>
  <c r="S123" i="1"/>
  <c r="AC123" i="1"/>
  <c r="W123" i="1"/>
  <c r="AB123" i="1"/>
  <c r="R123" i="1"/>
  <c r="AA123" i="1"/>
  <c r="Z123" i="1"/>
  <c r="Y123" i="1"/>
  <c r="X123" i="1"/>
  <c r="V123" i="1"/>
  <c r="U123" i="1"/>
  <c r="T123" i="1"/>
  <c r="C490" i="1"/>
  <c r="H483" i="1" l="1"/>
  <c r="J483" i="1" s="1"/>
  <c r="AJ483" i="1"/>
  <c r="L485" i="1"/>
  <c r="M484" i="1"/>
  <c r="N484" i="1" s="1"/>
  <c r="O484" i="1" s="1"/>
  <c r="AC124" i="1"/>
  <c r="AB124" i="1"/>
  <c r="AA124" i="1"/>
  <c r="Z124" i="1"/>
  <c r="Y124" i="1"/>
  <c r="X124" i="1"/>
  <c r="W124" i="1"/>
  <c r="V124" i="1"/>
  <c r="U124" i="1"/>
  <c r="S124" i="1"/>
  <c r="R124" i="1"/>
  <c r="T124" i="1"/>
  <c r="AJ125" i="1"/>
  <c r="AI125" i="1"/>
  <c r="AH125" i="1"/>
  <c r="AG125" i="1"/>
  <c r="Q125" i="1"/>
  <c r="AF125" i="1"/>
  <c r="C491" i="1"/>
  <c r="H484" i="1" l="1"/>
  <c r="J484" i="1" s="1"/>
  <c r="AJ484" i="1"/>
  <c r="L486" i="1"/>
  <c r="M485" i="1"/>
  <c r="N485" i="1" s="1"/>
  <c r="O485" i="1" s="1"/>
  <c r="AC125" i="1"/>
  <c r="AB125" i="1"/>
  <c r="AA125" i="1"/>
  <c r="Z125" i="1"/>
  <c r="Y125" i="1"/>
  <c r="X125" i="1"/>
  <c r="W125" i="1"/>
  <c r="V125" i="1"/>
  <c r="U125" i="1"/>
  <c r="S125" i="1"/>
  <c r="R125" i="1"/>
  <c r="T125" i="1"/>
  <c r="AJ126" i="1"/>
  <c r="AI126" i="1"/>
  <c r="AH126" i="1"/>
  <c r="AG126" i="1"/>
  <c r="Q126" i="1"/>
  <c r="AF126" i="1"/>
  <c r="C492" i="1"/>
  <c r="H485" i="1" l="1"/>
  <c r="J485" i="1" s="1"/>
  <c r="AJ485" i="1"/>
  <c r="L487" i="1"/>
  <c r="M486" i="1"/>
  <c r="N486" i="1" s="1"/>
  <c r="O486" i="1" s="1"/>
  <c r="AJ127" i="1"/>
  <c r="AI127" i="1"/>
  <c r="AH127" i="1"/>
  <c r="AG127" i="1"/>
  <c r="Q127" i="1"/>
  <c r="AF127" i="1"/>
  <c r="S126" i="1"/>
  <c r="AC126" i="1"/>
  <c r="X126" i="1"/>
  <c r="R126" i="1"/>
  <c r="AB126" i="1"/>
  <c r="AA126" i="1"/>
  <c r="Z126" i="1"/>
  <c r="Y126" i="1"/>
  <c r="W126" i="1"/>
  <c r="V126" i="1"/>
  <c r="U126" i="1"/>
  <c r="T126" i="1"/>
  <c r="C493" i="1"/>
  <c r="H486" i="1" l="1"/>
  <c r="J486" i="1" s="1"/>
  <c r="AJ486" i="1"/>
  <c r="L488" i="1"/>
  <c r="M487" i="1"/>
  <c r="N487" i="1" s="1"/>
  <c r="O487" i="1" s="1"/>
  <c r="S127" i="1"/>
  <c r="AC127" i="1"/>
  <c r="AB127" i="1"/>
  <c r="AA127" i="1"/>
  <c r="Z127" i="1"/>
  <c r="Y127" i="1"/>
  <c r="X127" i="1"/>
  <c r="W127" i="1"/>
  <c r="V127" i="1"/>
  <c r="U127" i="1"/>
  <c r="R127" i="1"/>
  <c r="T127" i="1"/>
  <c r="AJ128" i="1"/>
  <c r="AI128" i="1"/>
  <c r="AH128" i="1"/>
  <c r="AG128" i="1"/>
  <c r="Q128" i="1"/>
  <c r="AF128" i="1"/>
  <c r="C494" i="1"/>
  <c r="H487" i="1" l="1"/>
  <c r="J487" i="1" s="1"/>
  <c r="AJ487" i="1"/>
  <c r="L489" i="1"/>
  <c r="M488" i="1"/>
  <c r="N488" i="1" s="1"/>
  <c r="O488" i="1" s="1"/>
  <c r="AJ129" i="1"/>
  <c r="AI129" i="1"/>
  <c r="AH129" i="1"/>
  <c r="AG129" i="1"/>
  <c r="Q129" i="1"/>
  <c r="AF129" i="1"/>
  <c r="AC128" i="1"/>
  <c r="AB128" i="1"/>
  <c r="AA128" i="1"/>
  <c r="Z128" i="1"/>
  <c r="Y128" i="1"/>
  <c r="X128" i="1"/>
  <c r="W128" i="1"/>
  <c r="V128" i="1"/>
  <c r="U128" i="1"/>
  <c r="S128" i="1"/>
  <c r="R128" i="1"/>
  <c r="T128" i="1"/>
  <c r="C495" i="1"/>
  <c r="H488" i="1" l="1"/>
  <c r="J488" i="1" s="1"/>
  <c r="AJ488" i="1"/>
  <c r="L490" i="1"/>
  <c r="M489" i="1"/>
  <c r="N489" i="1" s="1"/>
  <c r="O489" i="1" s="1"/>
  <c r="AA129" i="1"/>
  <c r="Y129" i="1"/>
  <c r="X129" i="1"/>
  <c r="W129" i="1"/>
  <c r="V129" i="1"/>
  <c r="U129" i="1"/>
  <c r="S129" i="1"/>
  <c r="AC129" i="1"/>
  <c r="AB129" i="1"/>
  <c r="Z129" i="1"/>
  <c r="R129" i="1"/>
  <c r="T129" i="1"/>
  <c r="AJ130" i="1"/>
  <c r="AI130" i="1"/>
  <c r="AH130" i="1"/>
  <c r="AG130" i="1"/>
  <c r="Q130" i="1"/>
  <c r="AF130" i="1"/>
  <c r="C496" i="1"/>
  <c r="H489" i="1" l="1"/>
  <c r="J489" i="1" s="1"/>
  <c r="AJ489" i="1"/>
  <c r="L491" i="1"/>
  <c r="M490" i="1"/>
  <c r="N490" i="1" s="1"/>
  <c r="O490" i="1" s="1"/>
  <c r="S130" i="1"/>
  <c r="AC130" i="1"/>
  <c r="AB130" i="1"/>
  <c r="AA130" i="1"/>
  <c r="Z130" i="1"/>
  <c r="Y130" i="1"/>
  <c r="X130" i="1"/>
  <c r="W130" i="1"/>
  <c r="V130" i="1"/>
  <c r="U130" i="1"/>
  <c r="R130" i="1"/>
  <c r="T130" i="1"/>
  <c r="AJ131" i="1"/>
  <c r="AI131" i="1"/>
  <c r="AH131" i="1"/>
  <c r="AG131" i="1"/>
  <c r="Q131" i="1"/>
  <c r="AF131" i="1"/>
  <c r="C497" i="1"/>
  <c r="H490" i="1" l="1"/>
  <c r="J490" i="1" s="1"/>
  <c r="AJ490" i="1"/>
  <c r="L492" i="1"/>
  <c r="M491" i="1"/>
  <c r="N491" i="1" s="1"/>
  <c r="O491" i="1" s="1"/>
  <c r="AB131" i="1"/>
  <c r="AA131" i="1"/>
  <c r="AC131" i="1"/>
  <c r="Z131" i="1"/>
  <c r="Y131" i="1"/>
  <c r="X131" i="1"/>
  <c r="W131" i="1"/>
  <c r="V131" i="1"/>
  <c r="U131" i="1"/>
  <c r="S131" i="1"/>
  <c r="R131" i="1"/>
  <c r="T131" i="1"/>
  <c r="AJ132" i="1"/>
  <c r="AI132" i="1"/>
  <c r="AH132" i="1"/>
  <c r="AG132" i="1"/>
  <c r="Q132" i="1"/>
  <c r="AF132" i="1"/>
  <c r="C498" i="1"/>
  <c r="H491" i="1" l="1"/>
  <c r="J491" i="1" s="1"/>
  <c r="AJ491" i="1"/>
  <c r="L493" i="1"/>
  <c r="M492" i="1"/>
  <c r="N492" i="1" s="1"/>
  <c r="O492" i="1" s="1"/>
  <c r="AB132" i="1"/>
  <c r="AA132" i="1"/>
  <c r="Z132" i="1"/>
  <c r="Y132" i="1"/>
  <c r="AC132" i="1"/>
  <c r="X132" i="1"/>
  <c r="W132" i="1"/>
  <c r="V132" i="1"/>
  <c r="U132" i="1"/>
  <c r="S132" i="1"/>
  <c r="R132" i="1"/>
  <c r="T132" i="1"/>
  <c r="AF133" i="1"/>
  <c r="AI133" i="1"/>
  <c r="AH133" i="1"/>
  <c r="AJ133" i="1"/>
  <c r="Q133" i="1"/>
  <c r="AG133" i="1"/>
  <c r="C499" i="1"/>
  <c r="H492" i="1" l="1"/>
  <c r="J492" i="1" s="1"/>
  <c r="AJ492" i="1"/>
  <c r="L494" i="1"/>
  <c r="M493" i="1"/>
  <c r="N493" i="1" s="1"/>
  <c r="O493" i="1" s="1"/>
  <c r="AF134" i="1"/>
  <c r="AH134" i="1"/>
  <c r="AJ134" i="1"/>
  <c r="AI134" i="1"/>
  <c r="Q134" i="1"/>
  <c r="AG134" i="1"/>
  <c r="U133" i="1"/>
  <c r="X133" i="1"/>
  <c r="W133" i="1"/>
  <c r="V133" i="1"/>
  <c r="S133" i="1"/>
  <c r="Z133" i="1"/>
  <c r="Y133" i="1"/>
  <c r="R133" i="1"/>
  <c r="AC133" i="1"/>
  <c r="AB133" i="1"/>
  <c r="AA133" i="1"/>
  <c r="T133" i="1"/>
  <c r="AJ499" i="1"/>
  <c r="H493" i="1" l="1"/>
  <c r="J493" i="1" s="1"/>
  <c r="AJ493" i="1"/>
  <c r="L495" i="1"/>
  <c r="M494" i="1"/>
  <c r="N494" i="1" s="1"/>
  <c r="O494" i="1" s="1"/>
  <c r="AA134" i="1"/>
  <c r="Z134" i="1"/>
  <c r="R134" i="1"/>
  <c r="AC134" i="1"/>
  <c r="AB134" i="1"/>
  <c r="Y134" i="1"/>
  <c r="X134" i="1"/>
  <c r="W134" i="1"/>
  <c r="V134" i="1"/>
  <c r="U134" i="1"/>
  <c r="S134" i="1"/>
  <c r="T134" i="1"/>
  <c r="AF135" i="1"/>
  <c r="AH135" i="1"/>
  <c r="AJ135" i="1"/>
  <c r="AI135" i="1"/>
  <c r="Q135" i="1"/>
  <c r="AG135" i="1"/>
  <c r="H494" i="1" l="1"/>
  <c r="J494" i="1" s="1"/>
  <c r="AJ494" i="1"/>
  <c r="L496" i="1"/>
  <c r="M495" i="1"/>
  <c r="N495" i="1" s="1"/>
  <c r="O495" i="1" s="1"/>
  <c r="AF136" i="1"/>
  <c r="AH136" i="1"/>
  <c r="AJ136" i="1"/>
  <c r="AI136" i="1"/>
  <c r="Q136" i="1"/>
  <c r="AG136" i="1"/>
  <c r="AC135" i="1"/>
  <c r="AB135" i="1"/>
  <c r="AA135" i="1"/>
  <c r="Z135" i="1"/>
  <c r="R135" i="1"/>
  <c r="Y135" i="1"/>
  <c r="X135" i="1"/>
  <c r="W135" i="1"/>
  <c r="V135" i="1"/>
  <c r="U135" i="1"/>
  <c r="S135" i="1"/>
  <c r="T135" i="1"/>
  <c r="H495" i="1" l="1"/>
  <c r="J495" i="1" s="1"/>
  <c r="AJ495" i="1"/>
  <c r="L497" i="1"/>
  <c r="M496" i="1"/>
  <c r="N496" i="1" s="1"/>
  <c r="O496" i="1" s="1"/>
  <c r="V136" i="1"/>
  <c r="U136" i="1"/>
  <c r="AC136" i="1"/>
  <c r="AB136" i="1"/>
  <c r="AA136" i="1"/>
  <c r="Z136" i="1"/>
  <c r="Y136" i="1"/>
  <c r="X136" i="1"/>
  <c r="R136" i="1"/>
  <c r="W136" i="1"/>
  <c r="S136" i="1"/>
  <c r="T136" i="1"/>
  <c r="AF137" i="1"/>
  <c r="AH137" i="1"/>
  <c r="AJ137" i="1"/>
  <c r="AI137" i="1"/>
  <c r="Q137" i="1"/>
  <c r="AG137" i="1"/>
  <c r="H496" i="1" l="1"/>
  <c r="J496" i="1" s="1"/>
  <c r="AJ496" i="1"/>
  <c r="L498" i="1"/>
  <c r="M497" i="1"/>
  <c r="N497" i="1" s="1"/>
  <c r="O497" i="1" s="1"/>
  <c r="AF138" i="1"/>
  <c r="AH138" i="1"/>
  <c r="AJ138" i="1"/>
  <c r="AI138" i="1"/>
  <c r="Q138" i="1"/>
  <c r="AG138" i="1"/>
  <c r="Z137" i="1"/>
  <c r="Y137" i="1"/>
  <c r="S137" i="1"/>
  <c r="R137" i="1"/>
  <c r="AC137" i="1"/>
  <c r="AB137" i="1"/>
  <c r="AA137" i="1"/>
  <c r="X137" i="1"/>
  <c r="W137" i="1"/>
  <c r="V137" i="1"/>
  <c r="U137" i="1"/>
  <c r="T137" i="1"/>
  <c r="H497" i="1" l="1"/>
  <c r="J497" i="1" s="1"/>
  <c r="AJ497" i="1"/>
  <c r="L499" i="1"/>
  <c r="M499" i="1" s="1"/>
  <c r="N499" i="1" s="1"/>
  <c r="O499" i="1" s="1"/>
  <c r="M498" i="1"/>
  <c r="N498" i="1" s="1"/>
  <c r="O498" i="1" s="1"/>
  <c r="AJ498" i="1" s="1"/>
  <c r="AC138" i="1"/>
  <c r="AB138" i="1"/>
  <c r="AA138" i="1"/>
  <c r="R138" i="1"/>
  <c r="Z138" i="1"/>
  <c r="Y138" i="1"/>
  <c r="X138" i="1"/>
  <c r="W138" i="1"/>
  <c r="V138" i="1"/>
  <c r="U138" i="1"/>
  <c r="S138" i="1"/>
  <c r="T138" i="1"/>
  <c r="AF139" i="1"/>
  <c r="AH139" i="1"/>
  <c r="AJ139" i="1"/>
  <c r="AI139" i="1"/>
  <c r="Q139" i="1"/>
  <c r="AG139" i="1"/>
  <c r="H498" i="1" l="1"/>
  <c r="J498" i="1" s="1"/>
  <c r="H499" i="1"/>
  <c r="J499" i="1" s="1"/>
  <c r="W139" i="1"/>
  <c r="V139" i="1"/>
  <c r="S139" i="1"/>
  <c r="R139" i="1"/>
  <c r="AC139" i="1"/>
  <c r="AB139" i="1"/>
  <c r="AA139" i="1"/>
  <c r="Z139" i="1"/>
  <c r="Y139" i="1"/>
  <c r="X139" i="1"/>
  <c r="U139" i="1"/>
  <c r="T139" i="1"/>
  <c r="AF140" i="1"/>
  <c r="AH140" i="1"/>
  <c r="AJ140" i="1"/>
  <c r="AI140" i="1"/>
  <c r="Q140" i="1"/>
  <c r="AG140" i="1"/>
  <c r="AF141" i="1" l="1"/>
  <c r="AH141" i="1"/>
  <c r="AJ141" i="1"/>
  <c r="AI141" i="1"/>
  <c r="Q141" i="1"/>
  <c r="AG141" i="1"/>
  <c r="Y140" i="1"/>
  <c r="X140" i="1"/>
  <c r="AC140" i="1"/>
  <c r="AB140" i="1"/>
  <c r="AA140" i="1"/>
  <c r="Z140" i="1"/>
  <c r="R140" i="1"/>
  <c r="W140" i="1"/>
  <c r="V140" i="1"/>
  <c r="U140" i="1"/>
  <c r="S140" i="1"/>
  <c r="T140" i="1"/>
  <c r="AC141" i="1" l="1"/>
  <c r="AB141" i="1"/>
  <c r="R141" i="1"/>
  <c r="AA141" i="1"/>
  <c r="Z141" i="1"/>
  <c r="Y141" i="1"/>
  <c r="X141" i="1"/>
  <c r="W141" i="1"/>
  <c r="V141" i="1"/>
  <c r="U141" i="1"/>
  <c r="S141" i="1"/>
  <c r="T141" i="1"/>
  <c r="AF142" i="1"/>
  <c r="AH142" i="1"/>
  <c r="AJ142" i="1"/>
  <c r="AI142" i="1"/>
  <c r="Q142" i="1"/>
  <c r="AG142" i="1"/>
  <c r="AF143" i="1" l="1"/>
  <c r="AH143" i="1"/>
  <c r="AJ143" i="1"/>
  <c r="AI143" i="1"/>
  <c r="Q143" i="1"/>
  <c r="AG143" i="1"/>
  <c r="X142" i="1"/>
  <c r="W142" i="1"/>
  <c r="S142" i="1"/>
  <c r="R142" i="1"/>
  <c r="AC142" i="1"/>
  <c r="AB142" i="1"/>
  <c r="AA142" i="1"/>
  <c r="Z142" i="1"/>
  <c r="Y142" i="1"/>
  <c r="V142" i="1"/>
  <c r="U142" i="1"/>
  <c r="T142" i="1"/>
  <c r="X143" i="1" l="1"/>
  <c r="W143" i="1"/>
  <c r="R143" i="1"/>
  <c r="AC143" i="1"/>
  <c r="AB143" i="1"/>
  <c r="AA143" i="1"/>
  <c r="Z143" i="1"/>
  <c r="Y143" i="1"/>
  <c r="V143" i="1"/>
  <c r="U143" i="1"/>
  <c r="S143" i="1"/>
  <c r="T143" i="1"/>
  <c r="AF144" i="1"/>
  <c r="AH144" i="1"/>
  <c r="AJ144" i="1"/>
  <c r="AI144" i="1"/>
  <c r="Q144" i="1"/>
  <c r="AG144" i="1"/>
  <c r="AC144" i="1" l="1"/>
  <c r="Y144" i="1"/>
  <c r="X144" i="1"/>
  <c r="W144" i="1"/>
  <c r="V144" i="1"/>
  <c r="S144" i="1"/>
  <c r="AB144" i="1"/>
  <c r="AA144" i="1"/>
  <c r="Z144" i="1"/>
  <c r="R144" i="1"/>
  <c r="U144" i="1"/>
  <c r="T144" i="1"/>
  <c r="AF145" i="1"/>
  <c r="AJ145" i="1"/>
  <c r="AI145" i="1"/>
  <c r="AH145" i="1"/>
  <c r="Q145" i="1"/>
  <c r="AG145" i="1"/>
  <c r="Y145" i="1" l="1"/>
  <c r="X145" i="1"/>
  <c r="T145" i="1"/>
  <c r="S145" i="1"/>
  <c r="AA145" i="1"/>
  <c r="Z145" i="1"/>
  <c r="W145" i="1"/>
  <c r="V145" i="1"/>
  <c r="R145" i="1"/>
  <c r="AC145" i="1"/>
  <c r="AB145" i="1"/>
  <c r="U145" i="1"/>
  <c r="AF146" i="1"/>
  <c r="AJ146" i="1"/>
  <c r="AI146" i="1"/>
  <c r="AH146" i="1"/>
  <c r="Q146" i="1"/>
  <c r="AG146" i="1"/>
  <c r="W146" i="1" l="1"/>
  <c r="V146" i="1"/>
  <c r="AC146" i="1"/>
  <c r="AB146" i="1"/>
  <c r="AA146" i="1"/>
  <c r="Z146" i="1"/>
  <c r="Y146" i="1"/>
  <c r="X146" i="1"/>
  <c r="T146" i="1"/>
  <c r="S146" i="1"/>
  <c r="R146" i="1"/>
  <c r="U146" i="1"/>
  <c r="AF147" i="1"/>
  <c r="AJ147" i="1"/>
  <c r="AI147" i="1"/>
  <c r="AH147" i="1"/>
  <c r="Q147" i="1"/>
  <c r="AG147" i="1"/>
  <c r="AC147" i="1" l="1"/>
  <c r="AB147" i="1"/>
  <c r="AA147" i="1"/>
  <c r="Z147" i="1"/>
  <c r="Y147" i="1"/>
  <c r="X147" i="1"/>
  <c r="W147" i="1"/>
  <c r="V147" i="1"/>
  <c r="T147" i="1"/>
  <c r="S147" i="1"/>
  <c r="R147" i="1"/>
  <c r="U147" i="1"/>
  <c r="AF148" i="1"/>
  <c r="AJ148" i="1"/>
  <c r="AI148" i="1"/>
  <c r="AH148" i="1"/>
  <c r="Q148" i="1"/>
  <c r="AG148" i="1"/>
  <c r="Z148" i="1" l="1"/>
  <c r="Y148" i="1"/>
  <c r="V148" i="1"/>
  <c r="T148" i="1"/>
  <c r="S148" i="1"/>
  <c r="AA148" i="1"/>
  <c r="X148" i="1"/>
  <c r="W148" i="1"/>
  <c r="R148" i="1"/>
  <c r="AC148" i="1"/>
  <c r="AB148" i="1"/>
  <c r="U148" i="1"/>
  <c r="AF149" i="1"/>
  <c r="AI149" i="1"/>
  <c r="AH149" i="1"/>
  <c r="AJ149" i="1"/>
  <c r="Q149" i="1"/>
  <c r="AG149" i="1"/>
  <c r="V149" i="1" l="1"/>
  <c r="AC149" i="1"/>
  <c r="AB149" i="1"/>
  <c r="R149" i="1"/>
  <c r="AA149" i="1"/>
  <c r="Z149" i="1"/>
  <c r="Y149" i="1"/>
  <c r="X149" i="1"/>
  <c r="W149" i="1"/>
  <c r="T149" i="1"/>
  <c r="S149" i="1"/>
  <c r="U149" i="1"/>
  <c r="AF150" i="1"/>
  <c r="AH150" i="1"/>
  <c r="AJ150" i="1"/>
  <c r="AI150" i="1"/>
  <c r="Q150" i="1"/>
  <c r="AG150" i="1"/>
  <c r="AF151" i="1" l="1"/>
  <c r="AH151" i="1"/>
  <c r="AJ151" i="1"/>
  <c r="AI151" i="1"/>
  <c r="Q151" i="1"/>
  <c r="AG151" i="1"/>
  <c r="AC150" i="1"/>
  <c r="AB150" i="1"/>
  <c r="AA150" i="1"/>
  <c r="Z150" i="1"/>
  <c r="Y150" i="1"/>
  <c r="X150" i="1"/>
  <c r="W150" i="1"/>
  <c r="V150" i="1"/>
  <c r="T150" i="1"/>
  <c r="S150" i="1"/>
  <c r="R150" i="1"/>
  <c r="U150" i="1"/>
  <c r="AA151" i="1" l="1"/>
  <c r="Z151" i="1"/>
  <c r="X151" i="1"/>
  <c r="W151" i="1"/>
  <c r="V151" i="1"/>
  <c r="T151" i="1"/>
  <c r="AC151" i="1"/>
  <c r="AB151" i="1"/>
  <c r="Y151" i="1"/>
  <c r="S151" i="1"/>
  <c r="R151" i="1"/>
  <c r="U151" i="1"/>
  <c r="AF152" i="1"/>
  <c r="AH152" i="1"/>
  <c r="AJ152" i="1"/>
  <c r="AI152" i="1"/>
  <c r="Q152" i="1"/>
  <c r="AG152" i="1"/>
  <c r="T152" i="1" l="1"/>
  <c r="Z152" i="1"/>
  <c r="Y152" i="1"/>
  <c r="X152" i="1"/>
  <c r="W152" i="1"/>
  <c r="V152" i="1"/>
  <c r="S152" i="1"/>
  <c r="R152" i="1"/>
  <c r="AC152" i="1"/>
  <c r="AB152" i="1"/>
  <c r="AA152" i="1"/>
  <c r="U152" i="1"/>
  <c r="AF153" i="1"/>
  <c r="AJ153" i="1"/>
  <c r="AH153" i="1"/>
  <c r="AI153" i="1"/>
  <c r="Q153" i="1"/>
  <c r="AG153" i="1"/>
  <c r="AC153" i="1" l="1"/>
  <c r="AB153" i="1"/>
  <c r="AA153" i="1"/>
  <c r="Z153" i="1"/>
  <c r="Y153" i="1"/>
  <c r="W153" i="1"/>
  <c r="X153" i="1"/>
  <c r="V153" i="1"/>
  <c r="R153" i="1"/>
  <c r="T153" i="1"/>
  <c r="S153" i="1"/>
  <c r="U153" i="1"/>
  <c r="AF154" i="1"/>
  <c r="AJ154" i="1"/>
  <c r="AI154" i="1"/>
  <c r="AH154" i="1"/>
  <c r="Q154" i="1"/>
  <c r="AG154" i="1"/>
  <c r="AB154" i="1" l="1"/>
  <c r="AA154" i="1"/>
  <c r="Y154" i="1"/>
  <c r="X154" i="1"/>
  <c r="W154" i="1"/>
  <c r="V154" i="1"/>
  <c r="AC154" i="1"/>
  <c r="Z154" i="1"/>
  <c r="T154" i="1"/>
  <c r="S154" i="1"/>
  <c r="R154" i="1"/>
  <c r="U154" i="1"/>
  <c r="AF155" i="1"/>
  <c r="AJ155" i="1"/>
  <c r="AI155" i="1"/>
  <c r="AH155" i="1"/>
  <c r="Q155" i="1"/>
  <c r="AG155" i="1"/>
  <c r="AF156" i="1" l="1"/>
  <c r="AJ156" i="1"/>
  <c r="AI156" i="1"/>
  <c r="AH156" i="1"/>
  <c r="Q156" i="1"/>
  <c r="AG156" i="1"/>
  <c r="T155" i="1"/>
  <c r="S155" i="1"/>
  <c r="AC155" i="1"/>
  <c r="AB155" i="1"/>
  <c r="AA155" i="1"/>
  <c r="Z155" i="1"/>
  <c r="Y155" i="1"/>
  <c r="X155" i="1"/>
  <c r="W155" i="1"/>
  <c r="V155" i="1"/>
  <c r="R155" i="1"/>
  <c r="U155" i="1"/>
  <c r="W156" i="1" l="1"/>
  <c r="T156" i="1"/>
  <c r="S156" i="1"/>
  <c r="AC156" i="1"/>
  <c r="AB156" i="1"/>
  <c r="AA156" i="1"/>
  <c r="Z156" i="1"/>
  <c r="R156" i="1"/>
  <c r="V156" i="1"/>
  <c r="Y156" i="1"/>
  <c r="X156" i="1"/>
  <c r="U156" i="1"/>
  <c r="AF157" i="1"/>
  <c r="AI157" i="1"/>
  <c r="AJ157" i="1"/>
  <c r="AH157" i="1"/>
  <c r="Q157" i="1"/>
  <c r="AG157" i="1"/>
  <c r="AF158" i="1" l="1"/>
  <c r="AJ158" i="1"/>
  <c r="AI158" i="1"/>
  <c r="AH158" i="1"/>
  <c r="Q158" i="1"/>
  <c r="AG158" i="1"/>
  <c r="AC157" i="1"/>
  <c r="AB157" i="1"/>
  <c r="Z157" i="1"/>
  <c r="Y157" i="1"/>
  <c r="X157" i="1"/>
  <c r="W157" i="1"/>
  <c r="V157" i="1"/>
  <c r="AA157" i="1"/>
  <c r="T157" i="1"/>
  <c r="S157" i="1"/>
  <c r="R157" i="1"/>
  <c r="U157" i="1"/>
  <c r="S158" i="1" l="1"/>
  <c r="T158" i="1"/>
  <c r="AC158" i="1"/>
  <c r="AB158" i="1"/>
  <c r="AA158" i="1"/>
  <c r="Z158" i="1"/>
  <c r="Y158" i="1"/>
  <c r="X158" i="1"/>
  <c r="W158" i="1"/>
  <c r="V158" i="1"/>
  <c r="R158" i="1"/>
  <c r="U158" i="1"/>
  <c r="AF159" i="1"/>
  <c r="AJ159" i="1"/>
  <c r="AI159" i="1"/>
  <c r="AH159" i="1"/>
  <c r="Q159" i="1"/>
  <c r="AG159" i="1"/>
  <c r="AF160" i="1" l="1"/>
  <c r="AJ160" i="1"/>
  <c r="AI160" i="1"/>
  <c r="AH160" i="1"/>
  <c r="Q160" i="1"/>
  <c r="AG160" i="1"/>
  <c r="AC159" i="1"/>
  <c r="AB159" i="1"/>
  <c r="AA159" i="1"/>
  <c r="Z159" i="1"/>
  <c r="Y159" i="1"/>
  <c r="X159" i="1"/>
  <c r="W159" i="1"/>
  <c r="V159" i="1"/>
  <c r="T159" i="1"/>
  <c r="S159" i="1"/>
  <c r="R159" i="1"/>
  <c r="U159" i="1"/>
  <c r="AC160" i="1" l="1"/>
  <c r="AB160" i="1"/>
  <c r="AA160" i="1"/>
  <c r="Z160" i="1"/>
  <c r="Y160" i="1"/>
  <c r="X160" i="1"/>
  <c r="W160" i="1"/>
  <c r="T160" i="1"/>
  <c r="S160" i="1"/>
  <c r="V160" i="1"/>
  <c r="R160" i="1"/>
  <c r="U160" i="1"/>
  <c r="AF161" i="1"/>
  <c r="AJ161" i="1"/>
  <c r="AI161" i="1"/>
  <c r="AH161" i="1"/>
  <c r="Q161" i="1"/>
  <c r="AG161" i="1"/>
  <c r="T161" i="1" l="1"/>
  <c r="AC161" i="1"/>
  <c r="AB161" i="1"/>
  <c r="AA161" i="1"/>
  <c r="Z161" i="1"/>
  <c r="X161" i="1"/>
  <c r="Y161" i="1"/>
  <c r="W161" i="1"/>
  <c r="V161" i="1"/>
  <c r="S161" i="1"/>
  <c r="R161" i="1"/>
  <c r="U161" i="1"/>
  <c r="AF162" i="1"/>
  <c r="AJ162" i="1"/>
  <c r="AI162" i="1"/>
  <c r="AH162" i="1"/>
  <c r="Q162" i="1"/>
  <c r="AG162" i="1"/>
  <c r="AF163" i="1" l="1"/>
  <c r="AJ163" i="1"/>
  <c r="AI163" i="1"/>
  <c r="AH163" i="1"/>
  <c r="Q163" i="1"/>
  <c r="AG163" i="1"/>
  <c r="AC162" i="1"/>
  <c r="AB162" i="1"/>
  <c r="AA162" i="1"/>
  <c r="Z162" i="1"/>
  <c r="Y162" i="1"/>
  <c r="X162" i="1"/>
  <c r="W162" i="1"/>
  <c r="V162" i="1"/>
  <c r="T162" i="1"/>
  <c r="S162" i="1"/>
  <c r="R162" i="1"/>
  <c r="U162" i="1"/>
  <c r="AB163" i="1" l="1"/>
  <c r="AA163" i="1"/>
  <c r="AC163" i="1"/>
  <c r="Z163" i="1"/>
  <c r="Y163" i="1"/>
  <c r="X163" i="1"/>
  <c r="W163" i="1"/>
  <c r="V163" i="1"/>
  <c r="T163" i="1"/>
  <c r="S163" i="1"/>
  <c r="R163" i="1"/>
  <c r="U163" i="1"/>
  <c r="AF164" i="1"/>
  <c r="AJ164" i="1"/>
  <c r="AI164" i="1"/>
  <c r="AH164" i="1"/>
  <c r="Q164" i="1"/>
  <c r="AG164" i="1"/>
  <c r="AF165" i="1" l="1"/>
  <c r="AI165" i="1"/>
  <c r="AH165" i="1"/>
  <c r="AJ165" i="1"/>
  <c r="Q165" i="1"/>
  <c r="AG165" i="1"/>
  <c r="V164" i="1"/>
  <c r="S164" i="1"/>
  <c r="AA164" i="1"/>
  <c r="Z164" i="1"/>
  <c r="Y164" i="1"/>
  <c r="X164" i="1"/>
  <c r="W164" i="1"/>
  <c r="T164" i="1"/>
  <c r="AC164" i="1"/>
  <c r="AB164" i="1"/>
  <c r="R164" i="1"/>
  <c r="U164" i="1"/>
  <c r="AC165" i="1" l="1"/>
  <c r="AB165" i="1"/>
  <c r="AA165" i="1"/>
  <c r="Z165" i="1"/>
  <c r="Y165" i="1"/>
  <c r="X165" i="1"/>
  <c r="V165" i="1"/>
  <c r="R165" i="1"/>
  <c r="W165" i="1"/>
  <c r="T165" i="1"/>
  <c r="S165" i="1"/>
  <c r="U165" i="1"/>
  <c r="AF166" i="1"/>
  <c r="AH166" i="1"/>
  <c r="AJ166" i="1"/>
  <c r="AI166" i="1"/>
  <c r="Q166" i="1"/>
  <c r="AG166" i="1"/>
  <c r="AA166" i="1" l="1"/>
  <c r="Z166" i="1"/>
  <c r="AC166" i="1"/>
  <c r="AB166" i="1"/>
  <c r="Y166" i="1"/>
  <c r="X166" i="1"/>
  <c r="R166" i="1"/>
  <c r="W166" i="1"/>
  <c r="V166" i="1"/>
  <c r="T166" i="1"/>
  <c r="S166" i="1"/>
  <c r="U166" i="1"/>
  <c r="AF167" i="1"/>
  <c r="AH167" i="1"/>
  <c r="AJ167" i="1"/>
  <c r="AI167" i="1"/>
  <c r="Q167" i="1"/>
  <c r="AG167" i="1"/>
  <c r="W167" i="1" l="1"/>
  <c r="V167" i="1"/>
  <c r="T167" i="1"/>
  <c r="S167" i="1"/>
  <c r="AC167" i="1"/>
  <c r="AB167" i="1"/>
  <c r="R167" i="1"/>
  <c r="AA167" i="1"/>
  <c r="Z167" i="1"/>
  <c r="Y167" i="1"/>
  <c r="X167" i="1"/>
  <c r="U167" i="1"/>
  <c r="AF168" i="1"/>
  <c r="AH168" i="1"/>
  <c r="AJ168" i="1"/>
  <c r="AI168" i="1"/>
  <c r="Q168" i="1"/>
  <c r="AG168" i="1"/>
  <c r="Y168" i="1" l="1"/>
  <c r="X168" i="1"/>
  <c r="W168" i="1"/>
  <c r="V168" i="1"/>
  <c r="T168" i="1"/>
  <c r="S168" i="1"/>
  <c r="R168" i="1"/>
  <c r="AC168" i="1"/>
  <c r="AB168" i="1"/>
  <c r="AA168" i="1"/>
  <c r="Z168" i="1"/>
  <c r="U168" i="1"/>
  <c r="AF169" i="1"/>
  <c r="AH169" i="1"/>
  <c r="AJ169" i="1"/>
  <c r="AI169" i="1"/>
  <c r="Q169" i="1"/>
  <c r="AG169" i="1"/>
  <c r="Z169" i="1" l="1"/>
  <c r="Y169" i="1"/>
  <c r="AC169" i="1"/>
  <c r="AB169" i="1"/>
  <c r="AA169" i="1"/>
  <c r="X169" i="1"/>
  <c r="R169" i="1"/>
  <c r="W169" i="1"/>
  <c r="V169" i="1"/>
  <c r="T169" i="1"/>
  <c r="S169" i="1"/>
  <c r="U169" i="1"/>
  <c r="AF170" i="1"/>
  <c r="AH170" i="1"/>
  <c r="AJ170" i="1"/>
  <c r="AI170" i="1"/>
  <c r="Q170" i="1"/>
  <c r="AG170" i="1"/>
  <c r="X170" i="1" l="1"/>
  <c r="S170" i="1"/>
  <c r="R170" i="1"/>
  <c r="AA170" i="1"/>
  <c r="Y170" i="1"/>
  <c r="W170" i="1"/>
  <c r="V170" i="1"/>
  <c r="T170" i="1"/>
  <c r="AB170" i="1"/>
  <c r="Z170" i="1"/>
  <c r="AC170" i="1"/>
  <c r="U170" i="1"/>
  <c r="AF171" i="1"/>
  <c r="AJ171" i="1"/>
  <c r="AI171" i="1"/>
  <c r="Q171" i="1"/>
  <c r="AH171" i="1"/>
  <c r="AG171" i="1"/>
  <c r="AF172" i="1" l="1"/>
  <c r="AH172" i="1"/>
  <c r="AJ172" i="1"/>
  <c r="AI172" i="1"/>
  <c r="Q172" i="1"/>
  <c r="AG172" i="1"/>
  <c r="R171" i="1"/>
  <c r="AC171" i="1"/>
  <c r="AB171" i="1"/>
  <c r="AA171" i="1"/>
  <c r="Z171" i="1"/>
  <c r="Y171" i="1"/>
  <c r="X171" i="1"/>
  <c r="W171" i="1"/>
  <c r="V171" i="1"/>
  <c r="T171" i="1"/>
  <c r="S171" i="1"/>
  <c r="U171" i="1"/>
  <c r="Y172" i="1" l="1"/>
  <c r="X172" i="1"/>
  <c r="AC172" i="1"/>
  <c r="AB172" i="1"/>
  <c r="AA172" i="1"/>
  <c r="Z172" i="1"/>
  <c r="W172" i="1"/>
  <c r="V172" i="1"/>
  <c r="R172" i="1"/>
  <c r="T172" i="1"/>
  <c r="S172" i="1"/>
  <c r="U172" i="1"/>
  <c r="AF173" i="1"/>
  <c r="AH173" i="1"/>
  <c r="AJ173" i="1"/>
  <c r="AI173" i="1"/>
  <c r="Q173" i="1"/>
  <c r="AG173" i="1"/>
  <c r="Y173" i="1" l="1"/>
  <c r="X173" i="1"/>
  <c r="V173" i="1"/>
  <c r="T173" i="1"/>
  <c r="S173" i="1"/>
  <c r="R173" i="1"/>
  <c r="AC173" i="1"/>
  <c r="AB173" i="1"/>
  <c r="AA173" i="1"/>
  <c r="Z173" i="1"/>
  <c r="W173" i="1"/>
  <c r="U173" i="1"/>
  <c r="AF174" i="1"/>
  <c r="AH174" i="1"/>
  <c r="AJ174" i="1"/>
  <c r="AI174" i="1"/>
  <c r="Q174" i="1"/>
  <c r="AG174" i="1"/>
  <c r="R174" i="1" l="1"/>
  <c r="AC174" i="1"/>
  <c r="AB174" i="1"/>
  <c r="AA174" i="1"/>
  <c r="Z174" i="1"/>
  <c r="Y174" i="1"/>
  <c r="X174" i="1"/>
  <c r="W174" i="1"/>
  <c r="T174" i="1"/>
  <c r="S174" i="1"/>
  <c r="V174" i="1"/>
  <c r="U174" i="1"/>
  <c r="AF175" i="1"/>
  <c r="AH175" i="1"/>
  <c r="AJ175" i="1"/>
  <c r="AI175" i="1"/>
  <c r="Q175" i="1"/>
  <c r="AG175" i="1"/>
  <c r="X175" i="1" l="1"/>
  <c r="W175" i="1"/>
  <c r="AC175" i="1"/>
  <c r="AB175" i="1"/>
  <c r="R175" i="1"/>
  <c r="AA175" i="1"/>
  <c r="Z175" i="1"/>
  <c r="Y175" i="1"/>
  <c r="U175" i="1"/>
  <c r="T175" i="1"/>
  <c r="S175" i="1"/>
  <c r="V175" i="1"/>
  <c r="AF176" i="1"/>
  <c r="AH176" i="1"/>
  <c r="AJ176" i="1"/>
  <c r="AI176" i="1"/>
  <c r="Q176" i="1"/>
  <c r="AG176" i="1"/>
  <c r="AF177" i="1" l="1"/>
  <c r="AJ177" i="1"/>
  <c r="AI177" i="1"/>
  <c r="AH177" i="1"/>
  <c r="Q177" i="1"/>
  <c r="AG177" i="1"/>
  <c r="Z176" i="1"/>
  <c r="Y176" i="1"/>
  <c r="W176" i="1"/>
  <c r="U176" i="1"/>
  <c r="T176" i="1"/>
  <c r="S176" i="1"/>
  <c r="AC176" i="1"/>
  <c r="AB176" i="1"/>
  <c r="AA176" i="1"/>
  <c r="X176" i="1"/>
  <c r="R176" i="1"/>
  <c r="V176" i="1"/>
  <c r="AF178" i="1" l="1"/>
  <c r="AJ178" i="1"/>
  <c r="AI178" i="1"/>
  <c r="AH178" i="1"/>
  <c r="Q178" i="1"/>
  <c r="AG178" i="1"/>
  <c r="W177" i="1"/>
  <c r="U177" i="1"/>
  <c r="T177" i="1"/>
  <c r="S177" i="1"/>
  <c r="AC177" i="1"/>
  <c r="R177" i="1"/>
  <c r="AB177" i="1"/>
  <c r="AA177" i="1"/>
  <c r="Z177" i="1"/>
  <c r="Y177" i="1"/>
  <c r="X177" i="1"/>
  <c r="V177" i="1"/>
  <c r="W178" i="1" l="1"/>
  <c r="AC178" i="1"/>
  <c r="AB178" i="1"/>
  <c r="AA178" i="1"/>
  <c r="Z178" i="1"/>
  <c r="Y178" i="1"/>
  <c r="X178" i="1"/>
  <c r="U178" i="1"/>
  <c r="T178" i="1"/>
  <c r="S178" i="1"/>
  <c r="R178" i="1"/>
  <c r="V178" i="1"/>
  <c r="AF179" i="1"/>
  <c r="AJ179" i="1"/>
  <c r="AI179" i="1"/>
  <c r="AH179" i="1"/>
  <c r="Q179" i="1"/>
  <c r="AG179" i="1"/>
  <c r="AF180" i="1" l="1"/>
  <c r="AJ180" i="1"/>
  <c r="AI180" i="1"/>
  <c r="AH180" i="1"/>
  <c r="Q180" i="1"/>
  <c r="AG180" i="1"/>
  <c r="AA179" i="1"/>
  <c r="Z179" i="1"/>
  <c r="Y179" i="1"/>
  <c r="X179" i="1"/>
  <c r="W179" i="1"/>
  <c r="U179" i="1"/>
  <c r="T179" i="1"/>
  <c r="S179" i="1"/>
  <c r="AC179" i="1"/>
  <c r="AB179" i="1"/>
  <c r="R179" i="1"/>
  <c r="V179" i="1"/>
  <c r="AC180" i="1" l="1"/>
  <c r="AB180" i="1"/>
  <c r="AA180" i="1"/>
  <c r="Z180" i="1"/>
  <c r="Y180" i="1"/>
  <c r="X180" i="1"/>
  <c r="W180" i="1"/>
  <c r="U180" i="1"/>
  <c r="T180" i="1"/>
  <c r="S180" i="1"/>
  <c r="R180" i="1"/>
  <c r="V180" i="1"/>
  <c r="AF181" i="1"/>
  <c r="AI181" i="1"/>
  <c r="AH181" i="1"/>
  <c r="AJ181" i="1"/>
  <c r="Q181" i="1"/>
  <c r="AG181" i="1"/>
  <c r="U181" i="1" l="1"/>
  <c r="Y181" i="1"/>
  <c r="X181" i="1"/>
  <c r="W181" i="1"/>
  <c r="T181" i="1"/>
  <c r="S181" i="1"/>
  <c r="AC181" i="1"/>
  <c r="AB181" i="1"/>
  <c r="AA181" i="1"/>
  <c r="Z181" i="1"/>
  <c r="R181" i="1"/>
  <c r="V181" i="1"/>
  <c r="AF182" i="1"/>
  <c r="AH182" i="1"/>
  <c r="AJ182" i="1"/>
  <c r="AI182" i="1"/>
  <c r="Q182" i="1"/>
  <c r="AG182" i="1"/>
  <c r="AB182" i="1" l="1"/>
  <c r="AA182" i="1"/>
  <c r="Z182" i="1"/>
  <c r="Y182" i="1"/>
  <c r="X182" i="1"/>
  <c r="W182" i="1"/>
  <c r="U182" i="1"/>
  <c r="T182" i="1"/>
  <c r="S182" i="1"/>
  <c r="AC182" i="1"/>
  <c r="R182" i="1"/>
  <c r="V182" i="1"/>
  <c r="AF183" i="1"/>
  <c r="AH183" i="1"/>
  <c r="AJ183" i="1"/>
  <c r="AI183" i="1"/>
  <c r="Q183" i="1"/>
  <c r="AG183" i="1"/>
  <c r="AC183" i="1" l="1"/>
  <c r="AB183" i="1"/>
  <c r="AA183" i="1"/>
  <c r="Z183" i="1"/>
  <c r="Y183" i="1"/>
  <c r="X183" i="1"/>
  <c r="W183" i="1"/>
  <c r="U183" i="1"/>
  <c r="T183" i="1"/>
  <c r="S183" i="1"/>
  <c r="R183" i="1"/>
  <c r="V183" i="1"/>
  <c r="AF184" i="1"/>
  <c r="AH184" i="1"/>
  <c r="AJ184" i="1"/>
  <c r="AI184" i="1"/>
  <c r="Q184" i="1"/>
  <c r="AG184" i="1"/>
  <c r="U184" i="1" l="1"/>
  <c r="T184" i="1"/>
  <c r="AC184" i="1"/>
  <c r="AB184" i="1"/>
  <c r="AA184" i="1"/>
  <c r="Z184" i="1"/>
  <c r="Y184" i="1"/>
  <c r="X184" i="1"/>
  <c r="W184" i="1"/>
  <c r="S184" i="1"/>
  <c r="R184" i="1"/>
  <c r="V184" i="1"/>
  <c r="AF185" i="1"/>
  <c r="AJ185" i="1"/>
  <c r="AH185" i="1"/>
  <c r="AI185" i="1"/>
  <c r="Q185" i="1"/>
  <c r="AG185" i="1"/>
  <c r="AC185" i="1" l="1"/>
  <c r="AB185" i="1"/>
  <c r="AA185" i="1"/>
  <c r="Z185" i="1"/>
  <c r="Y185" i="1"/>
  <c r="X185" i="1"/>
  <c r="W185" i="1"/>
  <c r="U185" i="1"/>
  <c r="T185" i="1"/>
  <c r="S185" i="1"/>
  <c r="R185" i="1"/>
  <c r="V185" i="1"/>
  <c r="AF186" i="1"/>
  <c r="AJ186" i="1"/>
  <c r="AI186" i="1"/>
  <c r="AH186" i="1"/>
  <c r="Q186" i="1"/>
  <c r="AG186" i="1"/>
  <c r="AF187" i="1" l="1"/>
  <c r="AJ187" i="1"/>
  <c r="AI187" i="1"/>
  <c r="AH187" i="1"/>
  <c r="Q187" i="1"/>
  <c r="AG187" i="1"/>
  <c r="X186" i="1"/>
  <c r="W186" i="1"/>
  <c r="U186" i="1"/>
  <c r="T186" i="1"/>
  <c r="S186" i="1"/>
  <c r="AC186" i="1"/>
  <c r="AB186" i="1"/>
  <c r="AA186" i="1"/>
  <c r="Z186" i="1"/>
  <c r="Y186" i="1"/>
  <c r="R186" i="1"/>
  <c r="V186" i="1"/>
  <c r="T187" i="1" l="1"/>
  <c r="S187" i="1"/>
  <c r="AC187" i="1"/>
  <c r="AB187" i="1"/>
  <c r="AA187" i="1"/>
  <c r="Z187" i="1"/>
  <c r="Y187" i="1"/>
  <c r="X187" i="1"/>
  <c r="W187" i="1"/>
  <c r="U187" i="1"/>
  <c r="R187" i="1"/>
  <c r="V187" i="1"/>
  <c r="AF188" i="1"/>
  <c r="AJ188" i="1"/>
  <c r="AI188" i="1"/>
  <c r="AH188" i="1"/>
  <c r="Q188" i="1"/>
  <c r="AG188" i="1"/>
  <c r="AF189" i="1" l="1"/>
  <c r="AJ189" i="1"/>
  <c r="AI189" i="1"/>
  <c r="AH189" i="1"/>
  <c r="Q189" i="1"/>
  <c r="AG189" i="1"/>
  <c r="AC188" i="1"/>
  <c r="AB188" i="1"/>
  <c r="AA188" i="1"/>
  <c r="Z188" i="1"/>
  <c r="Y188" i="1"/>
  <c r="X188" i="1"/>
  <c r="W188" i="1"/>
  <c r="U188" i="1"/>
  <c r="T188" i="1"/>
  <c r="S188" i="1"/>
  <c r="R188" i="1"/>
  <c r="V188" i="1"/>
  <c r="AC189" i="1" l="1"/>
  <c r="S189" i="1"/>
  <c r="AB189" i="1"/>
  <c r="AA189" i="1"/>
  <c r="Z189" i="1"/>
  <c r="Y189" i="1"/>
  <c r="X189" i="1"/>
  <c r="W189" i="1"/>
  <c r="U189" i="1"/>
  <c r="T189" i="1"/>
  <c r="R189" i="1"/>
  <c r="V189" i="1"/>
  <c r="AF190" i="1"/>
  <c r="AJ190" i="1"/>
  <c r="AI190" i="1"/>
  <c r="AH190" i="1"/>
  <c r="Q190" i="1"/>
  <c r="AG190" i="1"/>
  <c r="S190" i="1" l="1"/>
  <c r="Z190" i="1"/>
  <c r="Y190" i="1"/>
  <c r="X190" i="1"/>
  <c r="W190" i="1"/>
  <c r="U190" i="1"/>
  <c r="T190" i="1"/>
  <c r="AC190" i="1"/>
  <c r="AB190" i="1"/>
  <c r="AA190" i="1"/>
  <c r="R190" i="1"/>
  <c r="V190" i="1"/>
  <c r="AF191" i="1"/>
  <c r="AJ191" i="1"/>
  <c r="AI191" i="1"/>
  <c r="AH191" i="1"/>
  <c r="Q191" i="1"/>
  <c r="AG191" i="1"/>
  <c r="AC191" i="1" l="1"/>
  <c r="AB191" i="1"/>
  <c r="AA191" i="1"/>
  <c r="Z191" i="1"/>
  <c r="Y191" i="1"/>
  <c r="X191" i="1"/>
  <c r="W191" i="1"/>
  <c r="U191" i="1"/>
  <c r="R191" i="1"/>
  <c r="T191" i="1"/>
  <c r="S191" i="1"/>
  <c r="V191" i="1"/>
  <c r="AF192" i="1"/>
  <c r="AJ192" i="1"/>
  <c r="AI192" i="1"/>
  <c r="AH192" i="1"/>
  <c r="Q192" i="1"/>
  <c r="AG192" i="1"/>
  <c r="AC192" i="1" l="1"/>
  <c r="AB192" i="1"/>
  <c r="T192" i="1"/>
  <c r="S192" i="1"/>
  <c r="AA192" i="1"/>
  <c r="Z192" i="1"/>
  <c r="Y192" i="1"/>
  <c r="X192" i="1"/>
  <c r="W192" i="1"/>
  <c r="U192" i="1"/>
  <c r="R192" i="1"/>
  <c r="V192" i="1"/>
  <c r="AF193" i="1"/>
  <c r="AJ193" i="1"/>
  <c r="AI193" i="1"/>
  <c r="AH193" i="1"/>
  <c r="Q193" i="1"/>
  <c r="AG193" i="1"/>
  <c r="AC193" i="1" l="1"/>
  <c r="AB193" i="1"/>
  <c r="AA193" i="1"/>
  <c r="Z193" i="1"/>
  <c r="Y193" i="1"/>
  <c r="X193" i="1"/>
  <c r="W193" i="1"/>
  <c r="U193" i="1"/>
  <c r="T193" i="1"/>
  <c r="S193" i="1"/>
  <c r="R193" i="1"/>
  <c r="V193" i="1"/>
  <c r="AF194" i="1"/>
  <c r="AJ194" i="1"/>
  <c r="AI194" i="1"/>
  <c r="AH194" i="1"/>
  <c r="Q194" i="1"/>
  <c r="AG194" i="1"/>
  <c r="AC194" i="1" l="1"/>
  <c r="AB194" i="1"/>
  <c r="AA194" i="1"/>
  <c r="Z194" i="1"/>
  <c r="Y194" i="1"/>
  <c r="X194" i="1"/>
  <c r="W194" i="1"/>
  <c r="U194" i="1"/>
  <c r="T194" i="1"/>
  <c r="S194" i="1"/>
  <c r="R194" i="1"/>
  <c r="V194" i="1"/>
  <c r="AF195" i="1"/>
  <c r="AJ195" i="1"/>
  <c r="AI195" i="1"/>
  <c r="AH195" i="1"/>
  <c r="Q195" i="1"/>
  <c r="AG195" i="1"/>
  <c r="AB195" i="1" l="1"/>
  <c r="AA195" i="1"/>
  <c r="U195" i="1"/>
  <c r="T195" i="1"/>
  <c r="S195" i="1"/>
  <c r="Y195" i="1"/>
  <c r="X195" i="1"/>
  <c r="W195" i="1"/>
  <c r="R195" i="1"/>
  <c r="AC195" i="1"/>
  <c r="Z195" i="1"/>
  <c r="V195" i="1"/>
  <c r="AF196" i="1"/>
  <c r="AJ196" i="1"/>
  <c r="AI196" i="1"/>
  <c r="AH196" i="1"/>
  <c r="Q196" i="1"/>
  <c r="AG196" i="1"/>
  <c r="AF197" i="1" l="1"/>
  <c r="AI197" i="1"/>
  <c r="AH197" i="1"/>
  <c r="AJ197" i="1"/>
  <c r="Q197" i="1"/>
  <c r="AG197" i="1"/>
  <c r="AC196" i="1"/>
  <c r="AB196" i="1"/>
  <c r="AA196" i="1"/>
  <c r="Z196" i="1"/>
  <c r="Y196" i="1"/>
  <c r="X196" i="1"/>
  <c r="W196" i="1"/>
  <c r="R196" i="1"/>
  <c r="U196" i="1"/>
  <c r="T196" i="1"/>
  <c r="S196" i="1"/>
  <c r="V196" i="1"/>
  <c r="AC197" i="1" l="1"/>
  <c r="AB197" i="1"/>
  <c r="AA197" i="1"/>
  <c r="Z197" i="1"/>
  <c r="Y197" i="1"/>
  <c r="X197" i="1"/>
  <c r="W197" i="1"/>
  <c r="U197" i="1"/>
  <c r="T197" i="1"/>
  <c r="S197" i="1"/>
  <c r="R197" i="1"/>
  <c r="V197" i="1"/>
  <c r="AF198" i="1"/>
  <c r="AH198" i="1"/>
  <c r="AJ198" i="1"/>
  <c r="AI198" i="1"/>
  <c r="Q198" i="1"/>
  <c r="AG198" i="1"/>
  <c r="AA198" i="1" l="1"/>
  <c r="Z198" i="1"/>
  <c r="U198" i="1"/>
  <c r="T198" i="1"/>
  <c r="S198" i="1"/>
  <c r="AC198" i="1"/>
  <c r="R198" i="1"/>
  <c r="AB198" i="1"/>
  <c r="Y198" i="1"/>
  <c r="X198" i="1"/>
  <c r="W198" i="1"/>
  <c r="V198" i="1"/>
  <c r="AF199" i="1"/>
  <c r="AH199" i="1"/>
  <c r="AJ199" i="1"/>
  <c r="AI199" i="1"/>
  <c r="Q199" i="1"/>
  <c r="AG199" i="1"/>
  <c r="AA199" i="1" l="1"/>
  <c r="Z199" i="1"/>
  <c r="Y199" i="1"/>
  <c r="X199" i="1"/>
  <c r="W199" i="1"/>
  <c r="U199" i="1"/>
  <c r="T199" i="1"/>
  <c r="S199" i="1"/>
  <c r="R199" i="1"/>
  <c r="AC199" i="1"/>
  <c r="AB199" i="1"/>
  <c r="V199" i="1"/>
  <c r="AF200" i="1"/>
  <c r="AH200" i="1"/>
  <c r="AJ200" i="1"/>
  <c r="AI200" i="1"/>
  <c r="Q200" i="1"/>
  <c r="AG200" i="1"/>
  <c r="AC200" i="1" l="1"/>
  <c r="AB200" i="1"/>
  <c r="AA200" i="1"/>
  <c r="Z200" i="1"/>
  <c r="Y200" i="1"/>
  <c r="R200" i="1"/>
  <c r="X200" i="1"/>
  <c r="W200" i="1"/>
  <c r="U200" i="1"/>
  <c r="T200" i="1"/>
  <c r="S200" i="1"/>
  <c r="V200" i="1"/>
  <c r="AF201" i="1"/>
  <c r="AH201" i="1"/>
  <c r="AJ201" i="1"/>
  <c r="AI201" i="1"/>
  <c r="Q201" i="1"/>
  <c r="AG201" i="1"/>
  <c r="Z201" i="1" l="1"/>
  <c r="Y201" i="1"/>
  <c r="W201" i="1"/>
  <c r="U201" i="1"/>
  <c r="T201" i="1"/>
  <c r="S201" i="1"/>
  <c r="R201" i="1"/>
  <c r="AC201" i="1"/>
  <c r="AB201" i="1"/>
  <c r="AA201" i="1"/>
  <c r="X201" i="1"/>
  <c r="V201" i="1"/>
  <c r="AF202" i="1"/>
  <c r="AH202" i="1"/>
  <c r="AJ202" i="1"/>
  <c r="AI202" i="1"/>
  <c r="Q202" i="1"/>
  <c r="AG202" i="1"/>
  <c r="R202" i="1" l="1"/>
  <c r="AC202" i="1"/>
  <c r="AB202" i="1"/>
  <c r="AA202" i="1"/>
  <c r="Z202" i="1"/>
  <c r="Y202" i="1"/>
  <c r="X202" i="1"/>
  <c r="W202" i="1"/>
  <c r="U202" i="1"/>
  <c r="T202" i="1"/>
  <c r="S202" i="1"/>
  <c r="V202" i="1"/>
  <c r="AF203" i="1"/>
  <c r="AH203" i="1"/>
  <c r="AJ203" i="1"/>
  <c r="AI203" i="1"/>
  <c r="Q203" i="1"/>
  <c r="AG203" i="1"/>
  <c r="AC203" i="1" l="1"/>
  <c r="AB203" i="1"/>
  <c r="AA203" i="1"/>
  <c r="Z203" i="1"/>
  <c r="Y203" i="1"/>
  <c r="X203" i="1"/>
  <c r="W203" i="1"/>
  <c r="R203" i="1"/>
  <c r="U203" i="1"/>
  <c r="T203" i="1"/>
  <c r="S203" i="1"/>
  <c r="V203" i="1"/>
  <c r="AF204" i="1"/>
  <c r="AH204" i="1"/>
  <c r="AJ204" i="1"/>
  <c r="AI204" i="1"/>
  <c r="Q204" i="1"/>
  <c r="AG204" i="1"/>
  <c r="Y204" i="1" l="1"/>
  <c r="X204" i="1"/>
  <c r="Z204" i="1"/>
  <c r="W204" i="1"/>
  <c r="U204" i="1"/>
  <c r="T204" i="1"/>
  <c r="S204" i="1"/>
  <c r="AB204" i="1"/>
  <c r="AA204" i="1"/>
  <c r="R204" i="1"/>
  <c r="AC204" i="1"/>
  <c r="V204" i="1"/>
  <c r="AF205" i="1"/>
  <c r="AH205" i="1"/>
  <c r="AJ205" i="1"/>
  <c r="AI205" i="1"/>
  <c r="Q205" i="1"/>
  <c r="AG205" i="1"/>
  <c r="R205" i="1" l="1"/>
  <c r="AC205" i="1"/>
  <c r="AB205" i="1"/>
  <c r="AA205" i="1"/>
  <c r="Z205" i="1"/>
  <c r="Y205" i="1"/>
  <c r="X205" i="1"/>
  <c r="U205" i="1"/>
  <c r="T205" i="1"/>
  <c r="S205" i="1"/>
  <c r="W205" i="1"/>
  <c r="V205" i="1"/>
  <c r="AF206" i="1"/>
  <c r="AH206" i="1"/>
  <c r="AJ206" i="1"/>
  <c r="AI206" i="1"/>
  <c r="Q206" i="1"/>
  <c r="AG206" i="1"/>
  <c r="AC206" i="1" l="1"/>
  <c r="AB206" i="1"/>
  <c r="AA206" i="1"/>
  <c r="R206" i="1"/>
  <c r="Z206" i="1"/>
  <c r="Y206" i="1"/>
  <c r="X206" i="1"/>
  <c r="V206" i="1"/>
  <c r="U206" i="1"/>
  <c r="T206" i="1"/>
  <c r="S206" i="1"/>
  <c r="W206" i="1"/>
  <c r="AF207" i="1"/>
  <c r="AH207" i="1"/>
  <c r="AJ207" i="1"/>
  <c r="AI207" i="1"/>
  <c r="Q207" i="1"/>
  <c r="AG207" i="1"/>
  <c r="AF208" i="1" l="1"/>
  <c r="AH208" i="1"/>
  <c r="AJ208" i="1"/>
  <c r="AI208" i="1"/>
  <c r="Q208" i="1"/>
  <c r="AG208" i="1"/>
  <c r="X207" i="1"/>
  <c r="AA207" i="1"/>
  <c r="Z207" i="1"/>
  <c r="Y207" i="1"/>
  <c r="V207" i="1"/>
  <c r="U207" i="1"/>
  <c r="T207" i="1"/>
  <c r="S207" i="1"/>
  <c r="R207" i="1"/>
  <c r="AC207" i="1"/>
  <c r="AB207" i="1"/>
  <c r="W207" i="1"/>
  <c r="AB208" i="1" l="1"/>
  <c r="AA208" i="1"/>
  <c r="Z208" i="1"/>
  <c r="Y208" i="1"/>
  <c r="X208" i="1"/>
  <c r="V208" i="1"/>
  <c r="U208" i="1"/>
  <c r="T208" i="1"/>
  <c r="S208" i="1"/>
  <c r="R208" i="1"/>
  <c r="AC208" i="1"/>
  <c r="W208" i="1"/>
  <c r="AF209" i="1"/>
  <c r="AJ209" i="1"/>
  <c r="AI209" i="1"/>
  <c r="AH209" i="1"/>
  <c r="Q209" i="1"/>
  <c r="AG209" i="1"/>
  <c r="AC209" i="1" l="1"/>
  <c r="AB209" i="1"/>
  <c r="AA209" i="1"/>
  <c r="Z209" i="1"/>
  <c r="Y209" i="1"/>
  <c r="X209" i="1"/>
  <c r="V209" i="1"/>
  <c r="U209" i="1"/>
  <c r="R209" i="1"/>
  <c r="T209" i="1"/>
  <c r="S209" i="1"/>
  <c r="W209" i="1"/>
  <c r="AF210" i="1"/>
  <c r="AJ210" i="1"/>
  <c r="AI210" i="1"/>
  <c r="AH210" i="1"/>
  <c r="Q210" i="1"/>
  <c r="AG210" i="1"/>
  <c r="AF211" i="1" l="1"/>
  <c r="AJ211" i="1"/>
  <c r="AI211" i="1"/>
  <c r="AH211" i="1"/>
  <c r="Q211" i="1"/>
  <c r="AG211" i="1"/>
  <c r="V210" i="1"/>
  <c r="U210" i="1"/>
  <c r="AC210" i="1"/>
  <c r="AB210" i="1"/>
  <c r="AA210" i="1"/>
  <c r="Z210" i="1"/>
  <c r="Y210" i="1"/>
  <c r="X210" i="1"/>
  <c r="T210" i="1"/>
  <c r="S210" i="1"/>
  <c r="R210" i="1"/>
  <c r="W210" i="1"/>
  <c r="AC211" i="1" l="1"/>
  <c r="AB211" i="1"/>
  <c r="AA211" i="1"/>
  <c r="Z211" i="1"/>
  <c r="Y211" i="1"/>
  <c r="X211" i="1"/>
  <c r="V211" i="1"/>
  <c r="U211" i="1"/>
  <c r="T211" i="1"/>
  <c r="S211" i="1"/>
  <c r="R211" i="1"/>
  <c r="W211" i="1"/>
  <c r="AF212" i="1"/>
  <c r="AJ212" i="1"/>
  <c r="AI212" i="1"/>
  <c r="AH212" i="1"/>
  <c r="Q212" i="1"/>
  <c r="AG212" i="1"/>
  <c r="AC212" i="1" l="1"/>
  <c r="AB212" i="1"/>
  <c r="AA212" i="1"/>
  <c r="Z212" i="1"/>
  <c r="Y212" i="1"/>
  <c r="X212" i="1"/>
  <c r="V212" i="1"/>
  <c r="U212" i="1"/>
  <c r="T212" i="1"/>
  <c r="S212" i="1"/>
  <c r="R212" i="1"/>
  <c r="W212" i="1"/>
  <c r="AF213" i="1"/>
  <c r="AI213" i="1"/>
  <c r="AH213" i="1"/>
  <c r="AJ213" i="1"/>
  <c r="Q213" i="1"/>
  <c r="AG213" i="1"/>
  <c r="V213" i="1" l="1"/>
  <c r="U213" i="1"/>
  <c r="T213" i="1"/>
  <c r="S213" i="1"/>
  <c r="AC213" i="1"/>
  <c r="AB213" i="1"/>
  <c r="AA213" i="1"/>
  <c r="Z213" i="1"/>
  <c r="Y213" i="1"/>
  <c r="X213" i="1"/>
  <c r="R213" i="1"/>
  <c r="W213" i="1"/>
  <c r="AF214" i="1"/>
  <c r="AH214" i="1"/>
  <c r="AJ214" i="1"/>
  <c r="AI214" i="1"/>
  <c r="Q214" i="1"/>
  <c r="AG214" i="1"/>
  <c r="V214" i="1" l="1"/>
  <c r="U214" i="1"/>
  <c r="T214" i="1"/>
  <c r="S214" i="1"/>
  <c r="AC214" i="1"/>
  <c r="AB214" i="1"/>
  <c r="AA214" i="1"/>
  <c r="Z214" i="1"/>
  <c r="Y214" i="1"/>
  <c r="R214" i="1"/>
  <c r="X214" i="1"/>
  <c r="W214" i="1"/>
  <c r="AF215" i="1"/>
  <c r="AH215" i="1"/>
  <c r="AJ215" i="1"/>
  <c r="AI215" i="1"/>
  <c r="Q215" i="1"/>
  <c r="AG215" i="1"/>
  <c r="AF216" i="1" l="1"/>
  <c r="AH216" i="1"/>
  <c r="AJ216" i="1"/>
  <c r="AI216" i="1"/>
  <c r="Q216" i="1"/>
  <c r="AG216" i="1"/>
  <c r="AC215" i="1"/>
  <c r="AB215" i="1"/>
  <c r="AA215" i="1"/>
  <c r="Z215" i="1"/>
  <c r="Y215" i="1"/>
  <c r="X215" i="1"/>
  <c r="V215" i="1"/>
  <c r="U215" i="1"/>
  <c r="T215" i="1"/>
  <c r="S215" i="1"/>
  <c r="R215" i="1"/>
  <c r="W215" i="1"/>
  <c r="U216" i="1" l="1"/>
  <c r="T216" i="1"/>
  <c r="S216" i="1"/>
  <c r="AC216" i="1"/>
  <c r="AB216" i="1"/>
  <c r="AA216" i="1"/>
  <c r="Z216" i="1"/>
  <c r="Y216" i="1"/>
  <c r="X216" i="1"/>
  <c r="V216" i="1"/>
  <c r="R216" i="1"/>
  <c r="W216" i="1"/>
  <c r="AF217" i="1"/>
  <c r="AJ217" i="1"/>
  <c r="AH217" i="1"/>
  <c r="AI217" i="1"/>
  <c r="Q217" i="1"/>
  <c r="AG217" i="1"/>
  <c r="AF218" i="1" l="1"/>
  <c r="AJ218" i="1"/>
  <c r="AI218" i="1"/>
  <c r="AH218" i="1"/>
  <c r="Q218" i="1"/>
  <c r="AG218" i="1"/>
  <c r="Z217" i="1"/>
  <c r="Y217" i="1"/>
  <c r="X217" i="1"/>
  <c r="V217" i="1"/>
  <c r="U217" i="1"/>
  <c r="T217" i="1"/>
  <c r="S217" i="1"/>
  <c r="AC217" i="1"/>
  <c r="AB217" i="1"/>
  <c r="AA217" i="1"/>
  <c r="R217" i="1"/>
  <c r="W217" i="1"/>
  <c r="AC218" i="1" l="1"/>
  <c r="AB218" i="1"/>
  <c r="AA218" i="1"/>
  <c r="Y218" i="1"/>
  <c r="X218" i="1"/>
  <c r="V218" i="1"/>
  <c r="U218" i="1"/>
  <c r="T218" i="1"/>
  <c r="S218" i="1"/>
  <c r="R218" i="1"/>
  <c r="Z218" i="1"/>
  <c r="W218" i="1"/>
  <c r="AF219" i="1"/>
  <c r="AJ219" i="1"/>
  <c r="AI219" i="1"/>
  <c r="AH219" i="1"/>
  <c r="Q219" i="1"/>
  <c r="AG219" i="1"/>
  <c r="T219" i="1" l="1"/>
  <c r="S219" i="1"/>
  <c r="AC219" i="1"/>
  <c r="AB219" i="1"/>
  <c r="AA219" i="1"/>
  <c r="Z219" i="1"/>
  <c r="Y219" i="1"/>
  <c r="X219" i="1"/>
  <c r="V219" i="1"/>
  <c r="R219" i="1"/>
  <c r="U219" i="1"/>
  <c r="W219" i="1"/>
  <c r="AF220" i="1"/>
  <c r="AJ220" i="1"/>
  <c r="AI220" i="1"/>
  <c r="AH220" i="1"/>
  <c r="Q220" i="1"/>
  <c r="AG220" i="1"/>
  <c r="AC220" i="1" l="1"/>
  <c r="AB220" i="1"/>
  <c r="AA220" i="1"/>
  <c r="Z220" i="1"/>
  <c r="Y220" i="1"/>
  <c r="X220" i="1"/>
  <c r="V220" i="1"/>
  <c r="U220" i="1"/>
  <c r="T220" i="1"/>
  <c r="S220" i="1"/>
  <c r="R220" i="1"/>
  <c r="W220" i="1"/>
  <c r="AF221" i="1"/>
  <c r="AJ221" i="1"/>
  <c r="AI221" i="1"/>
  <c r="AH221" i="1"/>
  <c r="Q221" i="1"/>
  <c r="AG221" i="1"/>
  <c r="AC221" i="1" l="1"/>
  <c r="AB221" i="1"/>
  <c r="AA221" i="1"/>
  <c r="Z221" i="1"/>
  <c r="S221" i="1"/>
  <c r="Y221" i="1"/>
  <c r="X221" i="1"/>
  <c r="V221" i="1"/>
  <c r="U221" i="1"/>
  <c r="T221" i="1"/>
  <c r="R221" i="1"/>
  <c r="W221" i="1"/>
  <c r="AF222" i="1"/>
  <c r="AJ222" i="1"/>
  <c r="AI222" i="1"/>
  <c r="AH222" i="1"/>
  <c r="Q222" i="1"/>
  <c r="AG222" i="1"/>
  <c r="AF223" i="1" l="1"/>
  <c r="AJ223" i="1"/>
  <c r="AI223" i="1"/>
  <c r="AH223" i="1"/>
  <c r="Q223" i="1"/>
  <c r="AG223" i="1"/>
  <c r="S222" i="1"/>
  <c r="AC222" i="1"/>
  <c r="AB222" i="1"/>
  <c r="AA222" i="1"/>
  <c r="Z222" i="1"/>
  <c r="Y222" i="1"/>
  <c r="X222" i="1"/>
  <c r="V222" i="1"/>
  <c r="U222" i="1"/>
  <c r="T222" i="1"/>
  <c r="R222" i="1"/>
  <c r="W222" i="1"/>
  <c r="AC223" i="1" l="1"/>
  <c r="AB223" i="1"/>
  <c r="AA223" i="1"/>
  <c r="Z223" i="1"/>
  <c r="Y223" i="1"/>
  <c r="V223" i="1"/>
  <c r="U223" i="1"/>
  <c r="T223" i="1"/>
  <c r="S223" i="1"/>
  <c r="X223" i="1"/>
  <c r="R223" i="1"/>
  <c r="W223" i="1"/>
  <c r="AF224" i="1"/>
  <c r="AJ224" i="1"/>
  <c r="AI224" i="1"/>
  <c r="AH224" i="1"/>
  <c r="Q224" i="1"/>
  <c r="AG224" i="1"/>
  <c r="AC224" i="1" l="1"/>
  <c r="AB224" i="1"/>
  <c r="AA224" i="1"/>
  <c r="Z224" i="1"/>
  <c r="Y224" i="1"/>
  <c r="V224" i="1"/>
  <c r="U224" i="1"/>
  <c r="T224" i="1"/>
  <c r="S224" i="1"/>
  <c r="X224" i="1"/>
  <c r="R224" i="1"/>
  <c r="W224" i="1"/>
  <c r="AF225" i="1"/>
  <c r="AJ225" i="1"/>
  <c r="AI225" i="1"/>
  <c r="AG225" i="1"/>
  <c r="Q225" i="1"/>
  <c r="AH225" i="1"/>
  <c r="AC225" i="1" l="1"/>
  <c r="AB225" i="1"/>
  <c r="AA225" i="1"/>
  <c r="Z225" i="1"/>
  <c r="Y225" i="1"/>
  <c r="X225" i="1"/>
  <c r="V225" i="1"/>
  <c r="U225" i="1"/>
  <c r="T225" i="1"/>
  <c r="S225" i="1"/>
  <c r="R225" i="1"/>
  <c r="W225" i="1"/>
  <c r="AF226" i="1"/>
  <c r="AJ226" i="1"/>
  <c r="AI226" i="1"/>
  <c r="AG226" i="1"/>
  <c r="Q226" i="1"/>
  <c r="AH226" i="1"/>
  <c r="AC226" i="1" l="1"/>
  <c r="AB226" i="1"/>
  <c r="AA226" i="1"/>
  <c r="Z226" i="1"/>
  <c r="Y226" i="1"/>
  <c r="X226" i="1"/>
  <c r="V226" i="1"/>
  <c r="U226" i="1"/>
  <c r="T226" i="1"/>
  <c r="S226" i="1"/>
  <c r="R226" i="1"/>
  <c r="W226" i="1"/>
  <c r="AF227" i="1"/>
  <c r="AJ227" i="1"/>
  <c r="AI227" i="1"/>
  <c r="AG227" i="1"/>
  <c r="Q227" i="1"/>
  <c r="AH227" i="1"/>
  <c r="AB227" i="1" l="1"/>
  <c r="AA227" i="1"/>
  <c r="Z227" i="1"/>
  <c r="Y227" i="1"/>
  <c r="X227" i="1"/>
  <c r="AC227" i="1"/>
  <c r="V227" i="1"/>
  <c r="U227" i="1"/>
  <c r="T227" i="1"/>
  <c r="S227" i="1"/>
  <c r="R227" i="1"/>
  <c r="W227" i="1"/>
  <c r="AF228" i="1"/>
  <c r="AJ228" i="1"/>
  <c r="AI228" i="1"/>
  <c r="AG228" i="1"/>
  <c r="Q228" i="1"/>
  <c r="AH228" i="1"/>
  <c r="AF229" i="1" l="1"/>
  <c r="AI229" i="1"/>
  <c r="AG229" i="1"/>
  <c r="AJ229" i="1"/>
  <c r="Q229" i="1"/>
  <c r="AH229" i="1"/>
  <c r="U228" i="1"/>
  <c r="T228" i="1"/>
  <c r="S228" i="1"/>
  <c r="AC228" i="1"/>
  <c r="AB228" i="1"/>
  <c r="AA228" i="1"/>
  <c r="Z228" i="1"/>
  <c r="Y228" i="1"/>
  <c r="X228" i="1"/>
  <c r="V228" i="1"/>
  <c r="R228" i="1"/>
  <c r="W228" i="1"/>
  <c r="AC229" i="1" l="1"/>
  <c r="AB229" i="1"/>
  <c r="AA229" i="1"/>
  <c r="Z229" i="1"/>
  <c r="Y229" i="1"/>
  <c r="X229" i="1"/>
  <c r="V229" i="1"/>
  <c r="U229" i="1"/>
  <c r="T229" i="1"/>
  <c r="S229" i="1"/>
  <c r="R229" i="1"/>
  <c r="W229" i="1"/>
  <c r="AF230" i="1"/>
  <c r="AG230" i="1"/>
  <c r="AJ230" i="1"/>
  <c r="AI230" i="1"/>
  <c r="Q230" i="1"/>
  <c r="AH230" i="1"/>
  <c r="AF231" i="1" l="1"/>
  <c r="AG231" i="1"/>
  <c r="AJ231" i="1"/>
  <c r="AI231" i="1"/>
  <c r="Q231" i="1"/>
  <c r="AH231" i="1"/>
  <c r="AC230" i="1"/>
  <c r="AA230" i="1"/>
  <c r="Z230" i="1"/>
  <c r="Y230" i="1"/>
  <c r="X230" i="1"/>
  <c r="AB230" i="1"/>
  <c r="V230" i="1"/>
  <c r="R230" i="1"/>
  <c r="U230" i="1"/>
  <c r="T230" i="1"/>
  <c r="S230" i="1"/>
  <c r="W230" i="1"/>
  <c r="Z231" i="1" l="1"/>
  <c r="Y231" i="1"/>
  <c r="X231" i="1"/>
  <c r="V231" i="1"/>
  <c r="U231" i="1"/>
  <c r="T231" i="1"/>
  <c r="S231" i="1"/>
  <c r="R231" i="1"/>
  <c r="AC231" i="1"/>
  <c r="AB231" i="1"/>
  <c r="AA231" i="1"/>
  <c r="W231" i="1"/>
  <c r="AF232" i="1"/>
  <c r="AG232" i="1"/>
  <c r="AJ232" i="1"/>
  <c r="AI232" i="1"/>
  <c r="Q232" i="1"/>
  <c r="AH232" i="1"/>
  <c r="AF233" i="1" l="1"/>
  <c r="AG233" i="1"/>
  <c r="AJ233" i="1"/>
  <c r="AI233" i="1"/>
  <c r="Q233" i="1"/>
  <c r="AH233" i="1"/>
  <c r="AC232" i="1"/>
  <c r="AB232" i="1"/>
  <c r="AA232" i="1"/>
  <c r="Z232" i="1"/>
  <c r="R232" i="1"/>
  <c r="Y232" i="1"/>
  <c r="X232" i="1"/>
  <c r="V232" i="1"/>
  <c r="U232" i="1"/>
  <c r="T232" i="1"/>
  <c r="S232" i="1"/>
  <c r="W232" i="1"/>
  <c r="AF234" i="1" l="1"/>
  <c r="AG234" i="1"/>
  <c r="AJ234" i="1"/>
  <c r="AI234" i="1"/>
  <c r="Q234" i="1"/>
  <c r="AH234" i="1"/>
  <c r="AC233" i="1"/>
  <c r="AB233" i="1"/>
  <c r="AA233" i="1"/>
  <c r="Z233" i="1"/>
  <c r="Y233" i="1"/>
  <c r="X233" i="1"/>
  <c r="V233" i="1"/>
  <c r="U233" i="1"/>
  <c r="T233" i="1"/>
  <c r="S233" i="1"/>
  <c r="R233" i="1"/>
  <c r="W233" i="1"/>
  <c r="AC234" i="1" l="1"/>
  <c r="AB234" i="1"/>
  <c r="AA234" i="1"/>
  <c r="Z234" i="1"/>
  <c r="Y234" i="1"/>
  <c r="X234" i="1"/>
  <c r="T234" i="1"/>
  <c r="S234" i="1"/>
  <c r="R234" i="1"/>
  <c r="V234" i="1"/>
  <c r="U234" i="1"/>
  <c r="W234" i="1"/>
  <c r="AF235" i="1"/>
  <c r="AG235" i="1"/>
  <c r="AJ235" i="1"/>
  <c r="AI235" i="1"/>
  <c r="Q235" i="1"/>
  <c r="AH235" i="1"/>
  <c r="AF236" i="1" l="1"/>
  <c r="AG236" i="1"/>
  <c r="AJ236" i="1"/>
  <c r="AI236" i="1"/>
  <c r="Q236" i="1"/>
  <c r="AH236" i="1"/>
  <c r="U235" i="1"/>
  <c r="T235" i="1"/>
  <c r="S235" i="1"/>
  <c r="R235" i="1"/>
  <c r="AC235" i="1"/>
  <c r="AB235" i="1"/>
  <c r="AA235" i="1"/>
  <c r="Z235" i="1"/>
  <c r="Y235" i="1"/>
  <c r="V235" i="1"/>
  <c r="X235" i="1"/>
  <c r="W235" i="1"/>
  <c r="AF237" i="1" l="1"/>
  <c r="AG237" i="1"/>
  <c r="AJ237" i="1"/>
  <c r="AI237" i="1"/>
  <c r="Q237" i="1"/>
  <c r="AH237" i="1"/>
  <c r="AB236" i="1"/>
  <c r="AA236" i="1"/>
  <c r="AC236" i="1"/>
  <c r="Z236" i="1"/>
  <c r="Y236" i="1"/>
  <c r="R236" i="1"/>
  <c r="W236" i="1"/>
  <c r="V236" i="1"/>
  <c r="U236" i="1"/>
  <c r="T236" i="1"/>
  <c r="S236" i="1"/>
  <c r="X236" i="1"/>
  <c r="S237" i="1" l="1"/>
  <c r="AC237" i="1"/>
  <c r="Z237" i="1"/>
  <c r="Y237" i="1"/>
  <c r="R237" i="1"/>
  <c r="AB237" i="1"/>
  <c r="AA237" i="1"/>
  <c r="W237" i="1"/>
  <c r="V237" i="1"/>
  <c r="U237" i="1"/>
  <c r="T237" i="1"/>
  <c r="X237" i="1"/>
  <c r="AF238" i="1"/>
  <c r="AG238" i="1"/>
  <c r="AJ238" i="1"/>
  <c r="AI238" i="1"/>
  <c r="Q238" i="1"/>
  <c r="AH238" i="1"/>
  <c r="AA238" i="1" l="1"/>
  <c r="Z238" i="1"/>
  <c r="Y238" i="1"/>
  <c r="W238" i="1"/>
  <c r="V238" i="1"/>
  <c r="U238" i="1"/>
  <c r="T238" i="1"/>
  <c r="S238" i="1"/>
  <c r="R238" i="1"/>
  <c r="AC238" i="1"/>
  <c r="AB238" i="1"/>
  <c r="X238" i="1"/>
  <c r="AF239" i="1"/>
  <c r="AG239" i="1"/>
  <c r="AJ239" i="1"/>
  <c r="AI239" i="1"/>
  <c r="Q239" i="1"/>
  <c r="AH239" i="1"/>
  <c r="AF240" i="1" l="1"/>
  <c r="AG240" i="1"/>
  <c r="AJ240" i="1"/>
  <c r="AI240" i="1"/>
  <c r="Q240" i="1"/>
  <c r="AH240" i="1"/>
  <c r="AA239" i="1"/>
  <c r="Z239" i="1"/>
  <c r="AC239" i="1"/>
  <c r="AB239" i="1"/>
  <c r="Y239" i="1"/>
  <c r="R239" i="1"/>
  <c r="W239" i="1"/>
  <c r="V239" i="1"/>
  <c r="U239" i="1"/>
  <c r="T239" i="1"/>
  <c r="S239" i="1"/>
  <c r="X239" i="1"/>
  <c r="AF241" i="1" l="1"/>
  <c r="AG241" i="1"/>
  <c r="AJ241" i="1"/>
  <c r="AI241" i="1"/>
  <c r="Q241" i="1"/>
  <c r="AH241" i="1"/>
  <c r="T240" i="1"/>
  <c r="S240" i="1"/>
  <c r="AA240" i="1"/>
  <c r="V240" i="1"/>
  <c r="U240" i="1"/>
  <c r="AC240" i="1"/>
  <c r="AB240" i="1"/>
  <c r="Z240" i="1"/>
  <c r="Y240" i="1"/>
  <c r="W240" i="1"/>
  <c r="R240" i="1"/>
  <c r="X240" i="1"/>
  <c r="AC241" i="1" l="1"/>
  <c r="AA241" i="1"/>
  <c r="Y241" i="1"/>
  <c r="T241" i="1"/>
  <c r="AB241" i="1"/>
  <c r="Z241" i="1"/>
  <c r="U241" i="1"/>
  <c r="W241" i="1"/>
  <c r="V241" i="1"/>
  <c r="S241" i="1"/>
  <c r="R241" i="1"/>
  <c r="X241" i="1"/>
  <c r="AF242" i="1"/>
  <c r="AJ242" i="1"/>
  <c r="Q242" i="1"/>
  <c r="AI242" i="1"/>
  <c r="AG242" i="1"/>
  <c r="AH242" i="1"/>
  <c r="AF243" i="1" l="1"/>
  <c r="AJ243" i="1"/>
  <c r="AI243" i="1"/>
  <c r="AG243" i="1"/>
  <c r="Q243" i="1"/>
  <c r="AH243" i="1"/>
  <c r="Z242" i="1"/>
  <c r="Y242" i="1"/>
  <c r="AC242" i="1"/>
  <c r="AB242" i="1"/>
  <c r="V242" i="1"/>
  <c r="U242" i="1"/>
  <c r="T242" i="1"/>
  <c r="S242" i="1"/>
  <c r="AA242" i="1"/>
  <c r="W242" i="1"/>
  <c r="R242" i="1"/>
  <c r="X242" i="1"/>
  <c r="AF244" i="1" l="1"/>
  <c r="AJ244" i="1"/>
  <c r="AI244" i="1"/>
  <c r="AG244" i="1"/>
  <c r="Q244" i="1"/>
  <c r="AH244" i="1"/>
  <c r="U243" i="1"/>
  <c r="T243" i="1"/>
  <c r="S243" i="1"/>
  <c r="AC243" i="1"/>
  <c r="AB243" i="1"/>
  <c r="AA243" i="1"/>
  <c r="Z243" i="1"/>
  <c r="Y243" i="1"/>
  <c r="W243" i="1"/>
  <c r="V243" i="1"/>
  <c r="R243" i="1"/>
  <c r="X243" i="1"/>
  <c r="AA244" i="1" l="1"/>
  <c r="Z244" i="1"/>
  <c r="V244" i="1"/>
  <c r="AC244" i="1"/>
  <c r="AB244" i="1"/>
  <c r="Y244" i="1"/>
  <c r="W244" i="1"/>
  <c r="U244" i="1"/>
  <c r="T244" i="1"/>
  <c r="S244" i="1"/>
  <c r="R244" i="1"/>
  <c r="X244" i="1"/>
  <c r="AF245" i="1"/>
  <c r="AI245" i="1"/>
  <c r="AG245" i="1"/>
  <c r="AJ245" i="1"/>
  <c r="Q245" i="1"/>
  <c r="AH245" i="1"/>
  <c r="AF246" i="1" l="1"/>
  <c r="AG246" i="1"/>
  <c r="AJ246" i="1"/>
  <c r="AI246" i="1"/>
  <c r="Q246" i="1"/>
  <c r="AH246" i="1"/>
  <c r="Y245" i="1"/>
  <c r="AC245" i="1"/>
  <c r="AB245" i="1"/>
  <c r="AA245" i="1"/>
  <c r="Z245" i="1"/>
  <c r="W245" i="1"/>
  <c r="V245" i="1"/>
  <c r="U245" i="1"/>
  <c r="T245" i="1"/>
  <c r="S245" i="1"/>
  <c r="R245" i="1"/>
  <c r="X245" i="1"/>
  <c r="V246" i="1" l="1"/>
  <c r="U246" i="1"/>
  <c r="T246" i="1"/>
  <c r="S246" i="1"/>
  <c r="W246" i="1"/>
  <c r="AB246" i="1"/>
  <c r="AA246" i="1"/>
  <c r="Z246" i="1"/>
  <c r="Y246" i="1"/>
  <c r="AC246" i="1"/>
  <c r="R246" i="1"/>
  <c r="X246" i="1"/>
  <c r="AF247" i="1"/>
  <c r="AG247" i="1"/>
  <c r="AJ247" i="1"/>
  <c r="AI247" i="1"/>
  <c r="Q247" i="1"/>
  <c r="AH247" i="1"/>
  <c r="AB247" i="1" l="1"/>
  <c r="AC247" i="1"/>
  <c r="AA247" i="1"/>
  <c r="Z247" i="1"/>
  <c r="Y247" i="1"/>
  <c r="W247" i="1"/>
  <c r="V247" i="1"/>
  <c r="U247" i="1"/>
  <c r="T247" i="1"/>
  <c r="S247" i="1"/>
  <c r="R247" i="1"/>
  <c r="X247" i="1"/>
  <c r="AF248" i="1"/>
  <c r="AJ248" i="1"/>
  <c r="AG248" i="1"/>
  <c r="AI248" i="1"/>
  <c r="Q248" i="1"/>
  <c r="AH248" i="1"/>
  <c r="W248" i="1" l="1"/>
  <c r="AC248" i="1"/>
  <c r="AB248" i="1"/>
  <c r="AA248" i="1"/>
  <c r="V248" i="1"/>
  <c r="U248" i="1"/>
  <c r="Z248" i="1"/>
  <c r="Y248" i="1"/>
  <c r="T248" i="1"/>
  <c r="S248" i="1"/>
  <c r="R248" i="1"/>
  <c r="X248" i="1"/>
  <c r="AF249" i="1"/>
  <c r="AJ249" i="1"/>
  <c r="AI249" i="1"/>
  <c r="AG249" i="1"/>
  <c r="Q249" i="1"/>
  <c r="AH249" i="1"/>
  <c r="W249" i="1" l="1"/>
  <c r="V249" i="1"/>
  <c r="U249" i="1"/>
  <c r="T249" i="1"/>
  <c r="S249" i="1"/>
  <c r="AC249" i="1"/>
  <c r="AB249" i="1"/>
  <c r="AA249" i="1"/>
  <c r="Z249" i="1"/>
  <c r="Y249" i="1"/>
  <c r="R249" i="1"/>
  <c r="X249" i="1"/>
  <c r="AF250" i="1"/>
  <c r="AJ250" i="1"/>
  <c r="AI250" i="1"/>
  <c r="AG250" i="1"/>
  <c r="Q250" i="1"/>
  <c r="AH250" i="1"/>
  <c r="AF251" i="1" l="1"/>
  <c r="AJ251" i="1"/>
  <c r="AI251" i="1"/>
  <c r="AG251" i="1"/>
  <c r="Q251" i="1"/>
  <c r="AH251" i="1"/>
  <c r="S250" i="1"/>
  <c r="AC250" i="1"/>
  <c r="AB250" i="1"/>
  <c r="AA250" i="1"/>
  <c r="Z250" i="1"/>
  <c r="Y250" i="1"/>
  <c r="W250" i="1"/>
  <c r="V250" i="1"/>
  <c r="U250" i="1"/>
  <c r="T250" i="1"/>
  <c r="R250" i="1"/>
  <c r="X250" i="1"/>
  <c r="W251" i="1" l="1"/>
  <c r="V251" i="1"/>
  <c r="AC251" i="1"/>
  <c r="Y251" i="1"/>
  <c r="AB251" i="1"/>
  <c r="AA251" i="1"/>
  <c r="Z251" i="1"/>
  <c r="U251" i="1"/>
  <c r="T251" i="1"/>
  <c r="S251" i="1"/>
  <c r="R251" i="1"/>
  <c r="X251" i="1"/>
  <c r="AF252" i="1"/>
  <c r="AJ252" i="1"/>
  <c r="AI252" i="1"/>
  <c r="AG252" i="1"/>
  <c r="Q252" i="1"/>
  <c r="AH252" i="1"/>
  <c r="W252" i="1" l="1"/>
  <c r="V252" i="1"/>
  <c r="U252" i="1"/>
  <c r="T252" i="1"/>
  <c r="AC252" i="1"/>
  <c r="AB252" i="1"/>
  <c r="AA252" i="1"/>
  <c r="S252" i="1"/>
  <c r="Z252" i="1"/>
  <c r="Y252" i="1"/>
  <c r="R252" i="1"/>
  <c r="X252" i="1"/>
  <c r="AF253" i="1"/>
  <c r="AJ253" i="1"/>
  <c r="AI253" i="1"/>
  <c r="AG253" i="1"/>
  <c r="Q253" i="1"/>
  <c r="AH253" i="1"/>
  <c r="Y253" i="1" l="1"/>
  <c r="W253" i="1"/>
  <c r="V253" i="1"/>
  <c r="U253" i="1"/>
  <c r="T253" i="1"/>
  <c r="S253" i="1"/>
  <c r="AC253" i="1"/>
  <c r="AB253" i="1"/>
  <c r="AA253" i="1"/>
  <c r="Z253" i="1"/>
  <c r="R253" i="1"/>
  <c r="X253" i="1"/>
  <c r="AF254" i="1"/>
  <c r="AJ254" i="1"/>
  <c r="AI254" i="1"/>
  <c r="AG254" i="1"/>
  <c r="Q254" i="1"/>
  <c r="AH254" i="1"/>
  <c r="V254" i="1" l="1"/>
  <c r="U254" i="1"/>
  <c r="AC254" i="1"/>
  <c r="AB254" i="1"/>
  <c r="AA254" i="1"/>
  <c r="Z254" i="1"/>
  <c r="Y254" i="1"/>
  <c r="W254" i="1"/>
  <c r="T254" i="1"/>
  <c r="S254" i="1"/>
  <c r="R254" i="1"/>
  <c r="X254" i="1"/>
  <c r="AF255" i="1"/>
  <c r="AJ255" i="1"/>
  <c r="AI255" i="1"/>
  <c r="AG255" i="1"/>
  <c r="Q255" i="1"/>
  <c r="AH255" i="1"/>
  <c r="AF256" i="1" l="1"/>
  <c r="AJ256" i="1"/>
  <c r="AI256" i="1"/>
  <c r="AG256" i="1"/>
  <c r="Q256" i="1"/>
  <c r="AH256" i="1"/>
  <c r="Z255" i="1"/>
  <c r="Y255" i="1"/>
  <c r="AA255" i="1"/>
  <c r="W255" i="1"/>
  <c r="V255" i="1"/>
  <c r="U255" i="1"/>
  <c r="T255" i="1"/>
  <c r="AC255" i="1"/>
  <c r="AB255" i="1"/>
  <c r="S255" i="1"/>
  <c r="R255" i="1"/>
  <c r="X255" i="1"/>
  <c r="AC256" i="1" l="1"/>
  <c r="AA256" i="1"/>
  <c r="Z256" i="1"/>
  <c r="T256" i="1"/>
  <c r="V256" i="1"/>
  <c r="R256" i="1"/>
  <c r="AB256" i="1"/>
  <c r="Y256" i="1"/>
  <c r="U256" i="1"/>
  <c r="W256" i="1"/>
  <c r="S256" i="1"/>
  <c r="X256" i="1"/>
  <c r="AF257" i="1"/>
  <c r="AG257" i="1"/>
  <c r="AI257" i="1"/>
  <c r="Q257" i="1"/>
  <c r="AJ257" i="1"/>
  <c r="AH257" i="1"/>
  <c r="W257" i="1" l="1"/>
  <c r="U257" i="1"/>
  <c r="T257" i="1"/>
  <c r="S257" i="1"/>
  <c r="AC257" i="1"/>
  <c r="AB257" i="1"/>
  <c r="AA257" i="1"/>
  <c r="Z257" i="1"/>
  <c r="R257" i="1"/>
  <c r="V257" i="1"/>
  <c r="Y257" i="1"/>
  <c r="X257" i="1"/>
  <c r="AF258" i="1"/>
  <c r="AI258" i="1"/>
  <c r="AG258" i="1"/>
  <c r="Q258" i="1"/>
  <c r="AJ258" i="1"/>
  <c r="AH258" i="1"/>
  <c r="AF259" i="1" l="1"/>
  <c r="AI259" i="1"/>
  <c r="AJ259" i="1"/>
  <c r="AG259" i="1"/>
  <c r="Q259" i="1"/>
  <c r="AH259" i="1"/>
  <c r="Y258" i="1"/>
  <c r="AB258" i="1"/>
  <c r="Z258" i="1"/>
  <c r="V258" i="1"/>
  <c r="T258" i="1"/>
  <c r="R258" i="1"/>
  <c r="AC258" i="1"/>
  <c r="AA258" i="1"/>
  <c r="W258" i="1"/>
  <c r="U258" i="1"/>
  <c r="S258" i="1"/>
  <c r="X258" i="1"/>
  <c r="S259" i="1" l="1"/>
  <c r="AC259" i="1"/>
  <c r="AB259" i="1"/>
  <c r="T259" i="1"/>
  <c r="AA259" i="1"/>
  <c r="Z259" i="1"/>
  <c r="Y259" i="1"/>
  <c r="W259" i="1"/>
  <c r="V259" i="1"/>
  <c r="U259" i="1"/>
  <c r="R259" i="1"/>
  <c r="X259" i="1"/>
  <c r="AF260" i="1"/>
  <c r="AJ260" i="1"/>
  <c r="AI260" i="1"/>
  <c r="AG260" i="1"/>
  <c r="Q260" i="1"/>
  <c r="AH260" i="1"/>
  <c r="AF261" i="1" l="1"/>
  <c r="AI261" i="1"/>
  <c r="AJ261" i="1"/>
  <c r="Q261" i="1"/>
  <c r="AG261" i="1"/>
  <c r="AH261" i="1"/>
  <c r="W260" i="1"/>
  <c r="AC260" i="1"/>
  <c r="AB260" i="1"/>
  <c r="AA260" i="1"/>
  <c r="Z260" i="1"/>
  <c r="Y260" i="1"/>
  <c r="V260" i="1"/>
  <c r="T260" i="1"/>
  <c r="R260" i="1"/>
  <c r="U260" i="1"/>
  <c r="S260" i="1"/>
  <c r="X260" i="1"/>
  <c r="AF262" i="1" l="1"/>
  <c r="AG262" i="1"/>
  <c r="AI262" i="1"/>
  <c r="Q262" i="1"/>
  <c r="AJ262" i="1"/>
  <c r="AH262" i="1"/>
  <c r="W261" i="1"/>
  <c r="AC261" i="1"/>
  <c r="U261" i="1"/>
  <c r="T261" i="1"/>
  <c r="S261" i="1"/>
  <c r="AB261" i="1"/>
  <c r="AA261" i="1"/>
  <c r="Z261" i="1"/>
  <c r="Y261" i="1"/>
  <c r="V261" i="1"/>
  <c r="R261" i="1"/>
  <c r="X261" i="1"/>
  <c r="V262" i="1" l="1"/>
  <c r="U262" i="1"/>
  <c r="T262" i="1"/>
  <c r="S262" i="1"/>
  <c r="R262" i="1"/>
  <c r="AC262" i="1"/>
  <c r="AB262" i="1"/>
  <c r="Z262" i="1"/>
  <c r="Y262" i="1"/>
  <c r="W262" i="1"/>
  <c r="AA262" i="1"/>
  <c r="X262" i="1"/>
  <c r="AF263" i="1"/>
  <c r="AG263" i="1"/>
  <c r="AI263" i="1"/>
  <c r="Q263" i="1"/>
  <c r="AJ263" i="1"/>
  <c r="AH263" i="1"/>
  <c r="AF264" i="1" l="1"/>
  <c r="AG264" i="1"/>
  <c r="AJ264" i="1"/>
  <c r="AI264" i="1"/>
  <c r="Q264" i="1"/>
  <c r="AH264" i="1"/>
  <c r="Y263" i="1"/>
  <c r="AC263" i="1"/>
  <c r="AB263" i="1"/>
  <c r="AA263" i="1"/>
  <c r="Z263" i="1"/>
  <c r="U263" i="1"/>
  <c r="W263" i="1"/>
  <c r="R263" i="1"/>
  <c r="V263" i="1"/>
  <c r="T263" i="1"/>
  <c r="S263" i="1"/>
  <c r="X263" i="1"/>
  <c r="W264" i="1" l="1"/>
  <c r="V264" i="1"/>
  <c r="AC264" i="1"/>
  <c r="AB264" i="1"/>
  <c r="AA264" i="1"/>
  <c r="Z264" i="1"/>
  <c r="Y264" i="1"/>
  <c r="U264" i="1"/>
  <c r="T264" i="1"/>
  <c r="S264" i="1"/>
  <c r="R264" i="1"/>
  <c r="X264" i="1"/>
  <c r="AF265" i="1"/>
  <c r="AG265" i="1"/>
  <c r="AJ265" i="1"/>
  <c r="AI265" i="1"/>
  <c r="Q265" i="1"/>
  <c r="AH265" i="1"/>
  <c r="Y265" i="1" l="1"/>
  <c r="W265" i="1"/>
  <c r="V265" i="1"/>
  <c r="U265" i="1"/>
  <c r="T265" i="1"/>
  <c r="S265" i="1"/>
  <c r="AC265" i="1"/>
  <c r="AB265" i="1"/>
  <c r="AA265" i="1"/>
  <c r="Z265" i="1"/>
  <c r="R265" i="1"/>
  <c r="X265" i="1"/>
  <c r="AF266" i="1"/>
  <c r="AG266" i="1"/>
  <c r="AJ266" i="1"/>
  <c r="AI266" i="1"/>
  <c r="Q266" i="1"/>
  <c r="AH266" i="1"/>
  <c r="Z266" i="1" l="1"/>
  <c r="U266" i="1"/>
  <c r="T266" i="1"/>
  <c r="S266" i="1"/>
  <c r="R266" i="1"/>
  <c r="AC266" i="1"/>
  <c r="AB266" i="1"/>
  <c r="AA266" i="1"/>
  <c r="W266" i="1"/>
  <c r="V266" i="1"/>
  <c r="Y266" i="1"/>
  <c r="X266" i="1"/>
  <c r="AF267" i="1"/>
  <c r="AG267" i="1"/>
  <c r="AJ267" i="1"/>
  <c r="AI267" i="1"/>
  <c r="Q267" i="1"/>
  <c r="AH267" i="1"/>
  <c r="V267" i="1" l="1"/>
  <c r="U267" i="1"/>
  <c r="AB267" i="1"/>
  <c r="AA267" i="1"/>
  <c r="Z267" i="1"/>
  <c r="T267" i="1"/>
  <c r="R267" i="1"/>
  <c r="AC267" i="1"/>
  <c r="X267" i="1"/>
  <c r="S267" i="1"/>
  <c r="W267" i="1"/>
  <c r="Y267" i="1"/>
  <c r="AF268" i="1"/>
  <c r="AG268" i="1"/>
  <c r="AJ268" i="1"/>
  <c r="AI268" i="1"/>
  <c r="Q268" i="1"/>
  <c r="AH268" i="1"/>
  <c r="AB268" i="1" l="1"/>
  <c r="AA268" i="1"/>
  <c r="Z268" i="1"/>
  <c r="X268" i="1"/>
  <c r="AC268" i="1"/>
  <c r="W268" i="1"/>
  <c r="V268" i="1"/>
  <c r="U268" i="1"/>
  <c r="T268" i="1"/>
  <c r="S268" i="1"/>
  <c r="R268" i="1"/>
  <c r="Y268" i="1"/>
  <c r="AF269" i="1"/>
  <c r="AG269" i="1"/>
  <c r="AJ269" i="1"/>
  <c r="AI269" i="1"/>
  <c r="Q269" i="1"/>
  <c r="AH269" i="1"/>
  <c r="AA269" i="1" l="1"/>
  <c r="Z269" i="1"/>
  <c r="V269" i="1"/>
  <c r="U269" i="1"/>
  <c r="T269" i="1"/>
  <c r="S269" i="1"/>
  <c r="R269" i="1"/>
  <c r="AC269" i="1"/>
  <c r="AB269" i="1"/>
  <c r="X269" i="1"/>
  <c r="W269" i="1"/>
  <c r="Y269" i="1"/>
  <c r="AF270" i="1"/>
  <c r="AG270" i="1"/>
  <c r="AJ270" i="1"/>
  <c r="AI270" i="1"/>
  <c r="Q270" i="1"/>
  <c r="AH270" i="1"/>
  <c r="AF271" i="1" l="1"/>
  <c r="AG271" i="1"/>
  <c r="AJ271" i="1"/>
  <c r="AI271" i="1"/>
  <c r="Q271" i="1"/>
  <c r="AH271" i="1"/>
  <c r="U270" i="1"/>
  <c r="T270" i="1"/>
  <c r="R270" i="1"/>
  <c r="AC270" i="1"/>
  <c r="AB270" i="1"/>
  <c r="AA270" i="1"/>
  <c r="Z270" i="1"/>
  <c r="X270" i="1"/>
  <c r="W270" i="1"/>
  <c r="V270" i="1"/>
  <c r="S270" i="1"/>
  <c r="Y270" i="1"/>
  <c r="AC271" i="1" l="1"/>
  <c r="AB271" i="1"/>
  <c r="AA271" i="1"/>
  <c r="Z271" i="1"/>
  <c r="X271" i="1"/>
  <c r="W271" i="1"/>
  <c r="V271" i="1"/>
  <c r="S271" i="1"/>
  <c r="R271" i="1"/>
  <c r="U271" i="1"/>
  <c r="T271" i="1"/>
  <c r="Y271" i="1"/>
  <c r="AF272" i="1"/>
  <c r="AG272" i="1"/>
  <c r="AJ272" i="1"/>
  <c r="AI272" i="1"/>
  <c r="Q272" i="1"/>
  <c r="AH272" i="1"/>
  <c r="AB272" i="1" l="1"/>
  <c r="AA272" i="1"/>
  <c r="T272" i="1"/>
  <c r="S272" i="1"/>
  <c r="AC272" i="1"/>
  <c r="Z272" i="1"/>
  <c r="X272" i="1"/>
  <c r="W272" i="1"/>
  <c r="V272" i="1"/>
  <c r="U272" i="1"/>
  <c r="R272" i="1"/>
  <c r="Y272" i="1"/>
  <c r="AF273" i="1"/>
  <c r="AG273" i="1"/>
  <c r="AJ273" i="1"/>
  <c r="AI273" i="1"/>
  <c r="Q273" i="1"/>
  <c r="AH273" i="1"/>
  <c r="AF274" i="1" l="1"/>
  <c r="AJ274" i="1"/>
  <c r="AI274" i="1"/>
  <c r="AG274" i="1"/>
  <c r="Q274" i="1"/>
  <c r="AH274" i="1"/>
  <c r="T273" i="1"/>
  <c r="S273" i="1"/>
  <c r="W273" i="1"/>
  <c r="V273" i="1"/>
  <c r="U273" i="1"/>
  <c r="AC273" i="1"/>
  <c r="AB273" i="1"/>
  <c r="AA273" i="1"/>
  <c r="Z273" i="1"/>
  <c r="X273" i="1"/>
  <c r="R273" i="1"/>
  <c r="Y273" i="1"/>
  <c r="AF275" i="1" l="1"/>
  <c r="AJ275" i="1"/>
  <c r="AI275" i="1"/>
  <c r="AG275" i="1"/>
  <c r="Q275" i="1"/>
  <c r="AH275" i="1"/>
  <c r="AC274" i="1"/>
  <c r="AB274" i="1"/>
  <c r="AA274" i="1"/>
  <c r="Z274" i="1"/>
  <c r="X274" i="1"/>
  <c r="W274" i="1"/>
  <c r="V274" i="1"/>
  <c r="U274" i="1"/>
  <c r="T274" i="1"/>
  <c r="S274" i="1"/>
  <c r="R274" i="1"/>
  <c r="Y274" i="1"/>
  <c r="AC275" i="1" l="1"/>
  <c r="AB275" i="1"/>
  <c r="W275" i="1"/>
  <c r="V275" i="1"/>
  <c r="U275" i="1"/>
  <c r="T275" i="1"/>
  <c r="S275" i="1"/>
  <c r="AA275" i="1"/>
  <c r="X275" i="1"/>
  <c r="Z275" i="1"/>
  <c r="R275" i="1"/>
  <c r="Y275" i="1"/>
  <c r="AF276" i="1"/>
  <c r="AJ276" i="1"/>
  <c r="AI276" i="1"/>
  <c r="AG276" i="1"/>
  <c r="Q276" i="1"/>
  <c r="AH276" i="1"/>
  <c r="S276" i="1" l="1"/>
  <c r="T276" i="1"/>
  <c r="AC276" i="1"/>
  <c r="AB276" i="1"/>
  <c r="AA276" i="1"/>
  <c r="Z276" i="1"/>
  <c r="X276" i="1"/>
  <c r="W276" i="1"/>
  <c r="V276" i="1"/>
  <c r="U276" i="1"/>
  <c r="R276" i="1"/>
  <c r="Y276" i="1"/>
  <c r="AF277" i="1"/>
  <c r="AI277" i="1"/>
  <c r="AG277" i="1"/>
  <c r="AJ277" i="1"/>
  <c r="Q277" i="1"/>
  <c r="AH277" i="1"/>
  <c r="W277" i="1" l="1"/>
  <c r="V277" i="1"/>
  <c r="U277" i="1"/>
  <c r="T277" i="1"/>
  <c r="S277" i="1"/>
  <c r="AC277" i="1"/>
  <c r="AB277" i="1"/>
  <c r="AA277" i="1"/>
  <c r="Z277" i="1"/>
  <c r="X277" i="1"/>
  <c r="R277" i="1"/>
  <c r="Y277" i="1"/>
  <c r="AF278" i="1"/>
  <c r="AG278" i="1"/>
  <c r="AJ278" i="1"/>
  <c r="AI278" i="1"/>
  <c r="Q278" i="1"/>
  <c r="AH278" i="1"/>
  <c r="AC278" i="1" l="1"/>
  <c r="AB278" i="1"/>
  <c r="Z278" i="1"/>
  <c r="X278" i="1"/>
  <c r="W278" i="1"/>
  <c r="V278" i="1"/>
  <c r="U278" i="1"/>
  <c r="T278" i="1"/>
  <c r="S278" i="1"/>
  <c r="AA278" i="1"/>
  <c r="R278" i="1"/>
  <c r="Y278" i="1"/>
  <c r="AF279" i="1"/>
  <c r="AG279" i="1"/>
  <c r="AJ279" i="1"/>
  <c r="AI279" i="1"/>
  <c r="Q279" i="1"/>
  <c r="AH279" i="1"/>
  <c r="AF280" i="1" l="1"/>
  <c r="AJ280" i="1"/>
  <c r="AG280" i="1"/>
  <c r="AI280" i="1"/>
  <c r="Q280" i="1"/>
  <c r="AH280" i="1"/>
  <c r="U279" i="1"/>
  <c r="T279" i="1"/>
  <c r="AB279" i="1"/>
  <c r="AC279" i="1"/>
  <c r="AA279" i="1"/>
  <c r="Z279" i="1"/>
  <c r="X279" i="1"/>
  <c r="W279" i="1"/>
  <c r="V279" i="1"/>
  <c r="S279" i="1"/>
  <c r="R279" i="1"/>
  <c r="Y279" i="1"/>
  <c r="AC280" i="1" l="1"/>
  <c r="AB280" i="1"/>
  <c r="AA280" i="1"/>
  <c r="Z280" i="1"/>
  <c r="X280" i="1"/>
  <c r="W280" i="1"/>
  <c r="V280" i="1"/>
  <c r="U280" i="1"/>
  <c r="T280" i="1"/>
  <c r="S280" i="1"/>
  <c r="R280" i="1"/>
  <c r="Y280" i="1"/>
  <c r="AF281" i="1"/>
  <c r="AJ281" i="1"/>
  <c r="AI281" i="1"/>
  <c r="AG281" i="1"/>
  <c r="Q281" i="1"/>
  <c r="AH281" i="1"/>
  <c r="AF282" i="1" l="1"/>
  <c r="AJ282" i="1"/>
  <c r="AI282" i="1"/>
  <c r="AG282" i="1"/>
  <c r="Q282" i="1"/>
  <c r="AH282" i="1"/>
  <c r="AB281" i="1"/>
  <c r="AA281" i="1"/>
  <c r="AC281" i="1"/>
  <c r="Z281" i="1"/>
  <c r="X281" i="1"/>
  <c r="W281" i="1"/>
  <c r="V281" i="1"/>
  <c r="U281" i="1"/>
  <c r="T281" i="1"/>
  <c r="S281" i="1"/>
  <c r="R281" i="1"/>
  <c r="Y281" i="1"/>
  <c r="V282" i="1" l="1"/>
  <c r="U282" i="1"/>
  <c r="T282" i="1"/>
  <c r="S282" i="1"/>
  <c r="X282" i="1"/>
  <c r="W282" i="1"/>
  <c r="AC282" i="1"/>
  <c r="AB282" i="1"/>
  <c r="AA282" i="1"/>
  <c r="Z282" i="1"/>
  <c r="R282" i="1"/>
  <c r="Y282" i="1"/>
  <c r="AF283" i="1"/>
  <c r="AJ283" i="1"/>
  <c r="AI283" i="1"/>
  <c r="AG283" i="1"/>
  <c r="Q283" i="1"/>
  <c r="AH283" i="1"/>
  <c r="AF284" i="1" l="1"/>
  <c r="AJ284" i="1"/>
  <c r="AI284" i="1"/>
  <c r="AG284" i="1"/>
  <c r="Q284" i="1"/>
  <c r="AH284" i="1"/>
  <c r="AB283" i="1"/>
  <c r="X283" i="1"/>
  <c r="S283" i="1"/>
  <c r="AC283" i="1"/>
  <c r="AA283" i="1"/>
  <c r="Z283" i="1"/>
  <c r="W283" i="1"/>
  <c r="V283" i="1"/>
  <c r="U283" i="1"/>
  <c r="T283" i="1"/>
  <c r="R283" i="1"/>
  <c r="Y283" i="1"/>
  <c r="AA284" i="1" l="1"/>
  <c r="Z284" i="1"/>
  <c r="AC284" i="1"/>
  <c r="AB284" i="1"/>
  <c r="X284" i="1"/>
  <c r="W284" i="1"/>
  <c r="V284" i="1"/>
  <c r="U284" i="1"/>
  <c r="T284" i="1"/>
  <c r="S284" i="1"/>
  <c r="R284" i="1"/>
  <c r="Y284" i="1"/>
  <c r="AF285" i="1"/>
  <c r="AJ285" i="1"/>
  <c r="AI285" i="1"/>
  <c r="AG285" i="1"/>
  <c r="Q285" i="1"/>
  <c r="AH285" i="1"/>
  <c r="AF286" i="1" l="1"/>
  <c r="AI286" i="1"/>
  <c r="Q286" i="1"/>
  <c r="AJ286" i="1"/>
  <c r="AG286" i="1"/>
  <c r="AH286" i="1"/>
  <c r="W285" i="1"/>
  <c r="U285" i="1"/>
  <c r="S285" i="1"/>
  <c r="AB285" i="1"/>
  <c r="Z285" i="1"/>
  <c r="V285" i="1"/>
  <c r="X285" i="1"/>
  <c r="T285" i="1"/>
  <c r="AC285" i="1"/>
  <c r="AA285" i="1"/>
  <c r="R285" i="1"/>
  <c r="Y285" i="1"/>
  <c r="X286" i="1" l="1"/>
  <c r="W286" i="1"/>
  <c r="V286" i="1"/>
  <c r="U286" i="1"/>
  <c r="T286" i="1"/>
  <c r="AC286" i="1"/>
  <c r="AB286" i="1"/>
  <c r="AA286" i="1"/>
  <c r="R286" i="1"/>
  <c r="S286" i="1"/>
  <c r="Z286" i="1"/>
  <c r="Y286" i="1"/>
  <c r="AF287" i="1"/>
  <c r="AI287" i="1"/>
  <c r="AJ287" i="1"/>
  <c r="AG287" i="1"/>
  <c r="Q287" i="1"/>
  <c r="AH287" i="1"/>
  <c r="AF288" i="1" l="1"/>
  <c r="AJ288" i="1"/>
  <c r="AI288" i="1"/>
  <c r="AG288" i="1"/>
  <c r="Q288" i="1"/>
  <c r="AH288" i="1"/>
  <c r="Z287" i="1"/>
  <c r="AB287" i="1"/>
  <c r="X287" i="1"/>
  <c r="AC287" i="1"/>
  <c r="AA287" i="1"/>
  <c r="W287" i="1"/>
  <c r="V287" i="1"/>
  <c r="U287" i="1"/>
  <c r="T287" i="1"/>
  <c r="S287" i="1"/>
  <c r="R287" i="1"/>
  <c r="Y287" i="1"/>
  <c r="X288" i="1" l="1"/>
  <c r="W288" i="1"/>
  <c r="AB288" i="1"/>
  <c r="AA288" i="1"/>
  <c r="Z288" i="1"/>
  <c r="V288" i="1"/>
  <c r="U288" i="1"/>
  <c r="T288" i="1"/>
  <c r="S288" i="1"/>
  <c r="AC288" i="1"/>
  <c r="R288" i="1"/>
  <c r="Y288" i="1"/>
  <c r="AF289" i="1"/>
  <c r="AJ289" i="1"/>
  <c r="AI289" i="1"/>
  <c r="AG289" i="1"/>
  <c r="Q289" i="1"/>
  <c r="AH289" i="1"/>
  <c r="AC289" i="1" l="1"/>
  <c r="AB289" i="1"/>
  <c r="AA289" i="1"/>
  <c r="Z289" i="1"/>
  <c r="X289" i="1"/>
  <c r="W289" i="1"/>
  <c r="V289" i="1"/>
  <c r="U289" i="1"/>
  <c r="T289" i="1"/>
  <c r="S289" i="1"/>
  <c r="R289" i="1"/>
  <c r="Y289" i="1"/>
  <c r="AF290" i="1"/>
  <c r="AJ290" i="1"/>
  <c r="AI290" i="1"/>
  <c r="AG290" i="1"/>
  <c r="Q290" i="1"/>
  <c r="AH290" i="1"/>
  <c r="X290" i="1" l="1"/>
  <c r="Z290" i="1"/>
  <c r="W290" i="1"/>
  <c r="V290" i="1"/>
  <c r="U290" i="1"/>
  <c r="T290" i="1"/>
  <c r="S290" i="1"/>
  <c r="AC290" i="1"/>
  <c r="AB290" i="1"/>
  <c r="AA290" i="1"/>
  <c r="R290" i="1"/>
  <c r="Y290" i="1"/>
  <c r="AF291" i="1"/>
  <c r="AJ291" i="1"/>
  <c r="AI291" i="1"/>
  <c r="AG291" i="1"/>
  <c r="Q291" i="1"/>
  <c r="AH291" i="1"/>
  <c r="X291" i="1" l="1"/>
  <c r="AC291" i="1"/>
  <c r="AB291" i="1"/>
  <c r="AA291" i="1"/>
  <c r="Z291" i="1"/>
  <c r="W291" i="1"/>
  <c r="V291" i="1"/>
  <c r="U291" i="1"/>
  <c r="T291" i="1"/>
  <c r="S291" i="1"/>
  <c r="R291" i="1"/>
  <c r="Y291" i="1"/>
  <c r="AF292" i="1"/>
  <c r="AJ292" i="1"/>
  <c r="AI292" i="1"/>
  <c r="AG292" i="1"/>
  <c r="Q292" i="1"/>
  <c r="AH292" i="1"/>
  <c r="T292" i="1" l="1"/>
  <c r="S292" i="1"/>
  <c r="AC292" i="1"/>
  <c r="AA292" i="1"/>
  <c r="X292" i="1"/>
  <c r="W292" i="1"/>
  <c r="V292" i="1"/>
  <c r="U292" i="1"/>
  <c r="AB292" i="1"/>
  <c r="Z292" i="1"/>
  <c r="R292" i="1"/>
  <c r="Y292" i="1"/>
  <c r="AF293" i="1"/>
  <c r="AI293" i="1"/>
  <c r="AG293" i="1"/>
  <c r="AJ293" i="1"/>
  <c r="Q293" i="1"/>
  <c r="AH293" i="1"/>
  <c r="X293" i="1" l="1"/>
  <c r="W293" i="1"/>
  <c r="AC293" i="1"/>
  <c r="AB293" i="1"/>
  <c r="AA293" i="1"/>
  <c r="Z293" i="1"/>
  <c r="V293" i="1"/>
  <c r="U293" i="1"/>
  <c r="T293" i="1"/>
  <c r="S293" i="1"/>
  <c r="R293" i="1"/>
  <c r="Y293" i="1"/>
  <c r="AF294" i="1"/>
  <c r="AG294" i="1"/>
  <c r="AJ294" i="1"/>
  <c r="AI294" i="1"/>
  <c r="Q294" i="1"/>
  <c r="AH294" i="1"/>
  <c r="Z294" i="1" l="1"/>
  <c r="AC294" i="1"/>
  <c r="AB294" i="1"/>
  <c r="AA294" i="1"/>
  <c r="X294" i="1"/>
  <c r="W294" i="1"/>
  <c r="V294" i="1"/>
  <c r="U294" i="1"/>
  <c r="T294" i="1"/>
  <c r="S294" i="1"/>
  <c r="R294" i="1"/>
  <c r="Y294" i="1"/>
  <c r="AF295" i="1"/>
  <c r="AG295" i="1"/>
  <c r="AJ295" i="1"/>
  <c r="AI295" i="1"/>
  <c r="Q295" i="1"/>
  <c r="AH295" i="1"/>
  <c r="AF296" i="1" l="1"/>
  <c r="AG296" i="1"/>
  <c r="AJ296" i="1"/>
  <c r="AI296" i="1"/>
  <c r="Q296" i="1"/>
  <c r="AH296" i="1"/>
  <c r="W295" i="1"/>
  <c r="V295" i="1"/>
  <c r="U295" i="1"/>
  <c r="T295" i="1"/>
  <c r="S295" i="1"/>
  <c r="X295" i="1"/>
  <c r="R295" i="1"/>
  <c r="AC295" i="1"/>
  <c r="AB295" i="1"/>
  <c r="AA295" i="1"/>
  <c r="Z295" i="1"/>
  <c r="Y295" i="1"/>
  <c r="W296" i="1" l="1"/>
  <c r="V296" i="1"/>
  <c r="AC296" i="1"/>
  <c r="AB296" i="1"/>
  <c r="AA296" i="1"/>
  <c r="R296" i="1"/>
  <c r="Z296" i="1"/>
  <c r="X296" i="1"/>
  <c r="U296" i="1"/>
  <c r="T296" i="1"/>
  <c r="S296" i="1"/>
  <c r="Y296" i="1"/>
  <c r="AF297" i="1"/>
  <c r="AG297" i="1"/>
  <c r="AJ297" i="1"/>
  <c r="AI297" i="1"/>
  <c r="Q297" i="1"/>
  <c r="AH297" i="1"/>
  <c r="AF298" i="1" l="1"/>
  <c r="AG298" i="1"/>
  <c r="AJ298" i="1"/>
  <c r="AI298" i="1"/>
  <c r="Q298" i="1"/>
  <c r="AH298" i="1"/>
  <c r="AA297" i="1"/>
  <c r="AC297" i="1"/>
  <c r="AB297" i="1"/>
  <c r="X297" i="1"/>
  <c r="W297" i="1"/>
  <c r="V297" i="1"/>
  <c r="U297" i="1"/>
  <c r="T297" i="1"/>
  <c r="S297" i="1"/>
  <c r="R297" i="1"/>
  <c r="Z297" i="1"/>
  <c r="Y297" i="1"/>
  <c r="Y298" i="1" l="1"/>
  <c r="X298" i="1"/>
  <c r="W298" i="1"/>
  <c r="V298" i="1"/>
  <c r="U298" i="1"/>
  <c r="T298" i="1"/>
  <c r="S298" i="1"/>
  <c r="AC298" i="1"/>
  <c r="AB298" i="1"/>
  <c r="AA298" i="1"/>
  <c r="R298" i="1"/>
  <c r="Z298" i="1"/>
  <c r="AF299" i="1"/>
  <c r="AG299" i="1"/>
  <c r="AJ299" i="1"/>
  <c r="AI299" i="1"/>
  <c r="Q299" i="1"/>
  <c r="AH299" i="1"/>
  <c r="V299" i="1" l="1"/>
  <c r="U299" i="1"/>
  <c r="AA299" i="1"/>
  <c r="Y299" i="1"/>
  <c r="X299" i="1"/>
  <c r="W299" i="1"/>
  <c r="T299" i="1"/>
  <c r="S299" i="1"/>
  <c r="R299" i="1"/>
  <c r="AC299" i="1"/>
  <c r="AB299" i="1"/>
  <c r="Z299" i="1"/>
  <c r="AF300" i="1"/>
  <c r="AG300" i="1"/>
  <c r="AJ300" i="1"/>
  <c r="AI300" i="1"/>
  <c r="Q300" i="1"/>
  <c r="AH300" i="1"/>
  <c r="AF301" i="1" l="1"/>
  <c r="AG301" i="1"/>
  <c r="AJ301" i="1"/>
  <c r="AI301" i="1"/>
  <c r="Q301" i="1"/>
  <c r="AH301" i="1"/>
  <c r="AB300" i="1"/>
  <c r="AA300" i="1"/>
  <c r="AC300" i="1"/>
  <c r="Y300" i="1"/>
  <c r="R300" i="1"/>
  <c r="X300" i="1"/>
  <c r="W300" i="1"/>
  <c r="V300" i="1"/>
  <c r="U300" i="1"/>
  <c r="T300" i="1"/>
  <c r="S300" i="1"/>
  <c r="Z300" i="1"/>
  <c r="AC301" i="1" l="1"/>
  <c r="AB301" i="1"/>
  <c r="AA301" i="1"/>
  <c r="Y301" i="1"/>
  <c r="X301" i="1"/>
  <c r="W301" i="1"/>
  <c r="V301" i="1"/>
  <c r="U301" i="1"/>
  <c r="T301" i="1"/>
  <c r="S301" i="1"/>
  <c r="R301" i="1"/>
  <c r="Z301" i="1"/>
  <c r="AF302" i="1"/>
  <c r="AG302" i="1"/>
  <c r="AJ302" i="1"/>
  <c r="AI302" i="1"/>
  <c r="Q302" i="1"/>
  <c r="AH302" i="1"/>
  <c r="AF303" i="1" l="1"/>
  <c r="AG303" i="1"/>
  <c r="AJ303" i="1"/>
  <c r="AI303" i="1"/>
  <c r="Q303" i="1"/>
  <c r="AH303" i="1"/>
  <c r="U302" i="1"/>
  <c r="T302" i="1"/>
  <c r="AC302" i="1"/>
  <c r="AB302" i="1"/>
  <c r="AA302" i="1"/>
  <c r="Y302" i="1"/>
  <c r="X302" i="1"/>
  <c r="W302" i="1"/>
  <c r="V302" i="1"/>
  <c r="S302" i="1"/>
  <c r="R302" i="1"/>
  <c r="Z302" i="1"/>
  <c r="AC303" i="1" l="1"/>
  <c r="AB303" i="1"/>
  <c r="AA303" i="1"/>
  <c r="Y303" i="1"/>
  <c r="X303" i="1"/>
  <c r="W303" i="1"/>
  <c r="V303" i="1"/>
  <c r="U303" i="1"/>
  <c r="T303" i="1"/>
  <c r="S303" i="1"/>
  <c r="R303" i="1"/>
  <c r="Z303" i="1"/>
  <c r="AF304" i="1"/>
  <c r="AG304" i="1"/>
  <c r="AJ304" i="1"/>
  <c r="AI304" i="1"/>
  <c r="Q304" i="1"/>
  <c r="AH304" i="1"/>
  <c r="AF305" i="1" l="1"/>
  <c r="AG305" i="1"/>
  <c r="AJ305" i="1"/>
  <c r="AI305" i="1"/>
  <c r="Q305" i="1"/>
  <c r="AH305" i="1"/>
  <c r="AC304" i="1"/>
  <c r="AB304" i="1"/>
  <c r="AA304" i="1"/>
  <c r="Y304" i="1"/>
  <c r="X304" i="1"/>
  <c r="W304" i="1"/>
  <c r="V304" i="1"/>
  <c r="U304" i="1"/>
  <c r="T304" i="1"/>
  <c r="S304" i="1"/>
  <c r="R304" i="1"/>
  <c r="Z304" i="1"/>
  <c r="AF306" i="1" l="1"/>
  <c r="AJ306" i="1"/>
  <c r="AI306" i="1"/>
  <c r="AG306" i="1"/>
  <c r="Q306" i="1"/>
  <c r="AH306" i="1"/>
  <c r="T305" i="1"/>
  <c r="S305" i="1"/>
  <c r="W305" i="1"/>
  <c r="V305" i="1"/>
  <c r="U305" i="1"/>
  <c r="AC305" i="1"/>
  <c r="AB305" i="1"/>
  <c r="AA305" i="1"/>
  <c r="Y305" i="1"/>
  <c r="X305" i="1"/>
  <c r="R305" i="1"/>
  <c r="Z305" i="1"/>
  <c r="AF307" i="1" l="1"/>
  <c r="AJ307" i="1"/>
  <c r="AI307" i="1"/>
  <c r="AG307" i="1"/>
  <c r="Q307" i="1"/>
  <c r="AH307" i="1"/>
  <c r="AC306" i="1"/>
  <c r="AB306" i="1"/>
  <c r="AA306" i="1"/>
  <c r="Y306" i="1"/>
  <c r="X306" i="1"/>
  <c r="W306" i="1"/>
  <c r="V306" i="1"/>
  <c r="U306" i="1"/>
  <c r="T306" i="1"/>
  <c r="S306" i="1"/>
  <c r="R306" i="1"/>
  <c r="Z306" i="1"/>
  <c r="AF308" i="1" l="1"/>
  <c r="AJ308" i="1"/>
  <c r="AI308" i="1"/>
  <c r="AG308" i="1"/>
  <c r="Q308" i="1"/>
  <c r="AH308" i="1"/>
  <c r="AC307" i="1"/>
  <c r="S307" i="1"/>
  <c r="AB307" i="1"/>
  <c r="AA307" i="1"/>
  <c r="Y307" i="1"/>
  <c r="X307" i="1"/>
  <c r="W307" i="1"/>
  <c r="V307" i="1"/>
  <c r="U307" i="1"/>
  <c r="T307" i="1"/>
  <c r="R307" i="1"/>
  <c r="Z307" i="1"/>
  <c r="S308" i="1" l="1"/>
  <c r="Y308" i="1"/>
  <c r="X308" i="1"/>
  <c r="W308" i="1"/>
  <c r="V308" i="1"/>
  <c r="U308" i="1"/>
  <c r="T308" i="1"/>
  <c r="AB308" i="1"/>
  <c r="AA308" i="1"/>
  <c r="AC308" i="1"/>
  <c r="R308" i="1"/>
  <c r="Z308" i="1"/>
  <c r="AF309" i="1"/>
  <c r="AI309" i="1"/>
  <c r="AG309" i="1"/>
  <c r="AJ309" i="1"/>
  <c r="Q309" i="1"/>
  <c r="AH309" i="1"/>
  <c r="AF310" i="1" l="1"/>
  <c r="AG310" i="1"/>
  <c r="AJ310" i="1"/>
  <c r="AI310" i="1"/>
  <c r="Q310" i="1"/>
  <c r="AH310" i="1"/>
  <c r="AC309" i="1"/>
  <c r="AB309" i="1"/>
  <c r="AA309" i="1"/>
  <c r="Y309" i="1"/>
  <c r="X309" i="1"/>
  <c r="W309" i="1"/>
  <c r="V309" i="1"/>
  <c r="U309" i="1"/>
  <c r="T309" i="1"/>
  <c r="S309" i="1"/>
  <c r="R309" i="1"/>
  <c r="Z309" i="1"/>
  <c r="AF311" i="1" l="1"/>
  <c r="AG311" i="1"/>
  <c r="AJ311" i="1"/>
  <c r="AI311" i="1"/>
  <c r="Q311" i="1"/>
  <c r="AH311" i="1"/>
  <c r="AC310" i="1"/>
  <c r="AB310" i="1"/>
  <c r="T310" i="1"/>
  <c r="S310" i="1"/>
  <c r="AA310" i="1"/>
  <c r="Y310" i="1"/>
  <c r="X310" i="1"/>
  <c r="W310" i="1"/>
  <c r="V310" i="1"/>
  <c r="U310" i="1"/>
  <c r="R310" i="1"/>
  <c r="Z310" i="1"/>
  <c r="AC311" i="1" l="1"/>
  <c r="AB311" i="1"/>
  <c r="AA311" i="1"/>
  <c r="Y311" i="1"/>
  <c r="X311" i="1"/>
  <c r="W311" i="1"/>
  <c r="V311" i="1"/>
  <c r="U311" i="1"/>
  <c r="S311" i="1"/>
  <c r="T311" i="1"/>
  <c r="R311" i="1"/>
  <c r="Z311" i="1"/>
  <c r="AF312" i="1"/>
  <c r="AJ312" i="1"/>
  <c r="AG312" i="1"/>
  <c r="AI312" i="1"/>
  <c r="Q312" i="1"/>
  <c r="AH312" i="1"/>
  <c r="AC312" i="1" l="1"/>
  <c r="AB312" i="1"/>
  <c r="AA312" i="1"/>
  <c r="Y312" i="1"/>
  <c r="X312" i="1"/>
  <c r="W312" i="1"/>
  <c r="V312" i="1"/>
  <c r="U312" i="1"/>
  <c r="T312" i="1"/>
  <c r="S312" i="1"/>
  <c r="R312" i="1"/>
  <c r="Z312" i="1"/>
  <c r="AF313" i="1"/>
  <c r="AJ313" i="1"/>
  <c r="AI313" i="1"/>
  <c r="AG313" i="1"/>
  <c r="Q313" i="1"/>
  <c r="AH313" i="1"/>
  <c r="AF314" i="1" l="1"/>
  <c r="AI314" i="1"/>
  <c r="AJ314" i="1"/>
  <c r="AG314" i="1"/>
  <c r="Q314" i="1"/>
  <c r="AH314" i="1"/>
  <c r="AB313" i="1"/>
  <c r="U313" i="1"/>
  <c r="T313" i="1"/>
  <c r="S313" i="1"/>
  <c r="AC313" i="1"/>
  <c r="Y313" i="1"/>
  <c r="W313" i="1"/>
  <c r="R313" i="1"/>
  <c r="AA313" i="1"/>
  <c r="X313" i="1"/>
  <c r="V313" i="1"/>
  <c r="Z313" i="1"/>
  <c r="AC314" i="1" l="1"/>
  <c r="AB314" i="1"/>
  <c r="AA314" i="1"/>
  <c r="Y314" i="1"/>
  <c r="X314" i="1"/>
  <c r="V314" i="1"/>
  <c r="U314" i="1"/>
  <c r="T314" i="1"/>
  <c r="S314" i="1"/>
  <c r="R314" i="1"/>
  <c r="W314" i="1"/>
  <c r="Z314" i="1"/>
  <c r="AF315" i="1"/>
  <c r="AJ315" i="1"/>
  <c r="AG315" i="1"/>
  <c r="AI315" i="1"/>
  <c r="Q315" i="1"/>
  <c r="AH315" i="1"/>
  <c r="U315" i="1" l="1"/>
  <c r="T315" i="1"/>
  <c r="S315" i="1"/>
  <c r="AC315" i="1"/>
  <c r="AB315" i="1"/>
  <c r="AA315" i="1"/>
  <c r="X315" i="1"/>
  <c r="W315" i="1"/>
  <c r="V315" i="1"/>
  <c r="Y315" i="1"/>
  <c r="R315" i="1"/>
  <c r="Z315" i="1"/>
  <c r="AF316" i="1"/>
  <c r="AJ316" i="1"/>
  <c r="Q316" i="1"/>
  <c r="AI316" i="1"/>
  <c r="AG316" i="1"/>
  <c r="AH316" i="1"/>
  <c r="AF317" i="1" l="1"/>
  <c r="AJ317" i="1"/>
  <c r="AI317" i="1"/>
  <c r="AG317" i="1"/>
  <c r="Q317" i="1"/>
  <c r="AH317" i="1"/>
  <c r="AA316" i="1"/>
  <c r="V316" i="1"/>
  <c r="U316" i="1"/>
  <c r="AC316" i="1"/>
  <c r="AB316" i="1"/>
  <c r="Y316" i="1"/>
  <c r="X316" i="1"/>
  <c r="W316" i="1"/>
  <c r="T316" i="1"/>
  <c r="S316" i="1"/>
  <c r="R316" i="1"/>
  <c r="Z316" i="1"/>
  <c r="AC317" i="1" l="1"/>
  <c r="AB317" i="1"/>
  <c r="AA317" i="1"/>
  <c r="Y317" i="1"/>
  <c r="X317" i="1"/>
  <c r="W317" i="1"/>
  <c r="V317" i="1"/>
  <c r="U317" i="1"/>
  <c r="T317" i="1"/>
  <c r="S317" i="1"/>
  <c r="R317" i="1"/>
  <c r="Z317" i="1"/>
  <c r="AF318" i="1"/>
  <c r="AJ318" i="1"/>
  <c r="AI318" i="1"/>
  <c r="AG318" i="1"/>
  <c r="Q318" i="1"/>
  <c r="AH318" i="1"/>
  <c r="X318" i="1" l="1"/>
  <c r="W318" i="1"/>
  <c r="V318" i="1"/>
  <c r="U318" i="1"/>
  <c r="T318" i="1"/>
  <c r="S318" i="1"/>
  <c r="AC318" i="1"/>
  <c r="AB318" i="1"/>
  <c r="AA318" i="1"/>
  <c r="Y318" i="1"/>
  <c r="R318" i="1"/>
  <c r="Z318" i="1"/>
  <c r="AF319" i="1"/>
  <c r="AJ319" i="1"/>
  <c r="AH319" i="1"/>
  <c r="AG319" i="1"/>
  <c r="Q319" i="1"/>
  <c r="AI319" i="1"/>
  <c r="AF320" i="1" l="1"/>
  <c r="AJ320" i="1"/>
  <c r="AH320" i="1"/>
  <c r="AG320" i="1"/>
  <c r="Q320" i="1"/>
  <c r="AI320" i="1"/>
  <c r="Y319" i="1"/>
  <c r="W319" i="1"/>
  <c r="V319" i="1"/>
  <c r="AC319" i="1"/>
  <c r="AB319" i="1"/>
  <c r="AA319" i="1"/>
  <c r="X319" i="1"/>
  <c r="T319" i="1"/>
  <c r="U319" i="1"/>
  <c r="S319" i="1"/>
  <c r="R319" i="1"/>
  <c r="Z319" i="1"/>
  <c r="AF321" i="1" l="1"/>
  <c r="AJ321" i="1"/>
  <c r="AH321" i="1"/>
  <c r="AG321" i="1"/>
  <c r="Q321" i="1"/>
  <c r="AI321" i="1"/>
  <c r="AB320" i="1"/>
  <c r="AC320" i="1"/>
  <c r="AA320" i="1"/>
  <c r="Y320" i="1"/>
  <c r="X320" i="1"/>
  <c r="W320" i="1"/>
  <c r="V320" i="1"/>
  <c r="U320" i="1"/>
  <c r="T320" i="1"/>
  <c r="S320" i="1"/>
  <c r="R320" i="1"/>
  <c r="Z320" i="1"/>
  <c r="AA321" i="1" l="1"/>
  <c r="Y321" i="1"/>
  <c r="X321" i="1"/>
  <c r="W321" i="1"/>
  <c r="V321" i="1"/>
  <c r="U321" i="1"/>
  <c r="T321" i="1"/>
  <c r="S321" i="1"/>
  <c r="AC321" i="1"/>
  <c r="AB321" i="1"/>
  <c r="R321" i="1"/>
  <c r="Z321" i="1"/>
  <c r="AF322" i="1"/>
  <c r="AJ322" i="1"/>
  <c r="AH322" i="1"/>
  <c r="AG322" i="1"/>
  <c r="Q322" i="1"/>
  <c r="AI322" i="1"/>
  <c r="AF323" i="1" l="1"/>
  <c r="AJ323" i="1"/>
  <c r="AH323" i="1"/>
  <c r="AG323" i="1"/>
  <c r="Q323" i="1"/>
  <c r="AI323" i="1"/>
  <c r="Y322" i="1"/>
  <c r="X322" i="1"/>
  <c r="W322" i="1"/>
  <c r="AC322" i="1"/>
  <c r="AB322" i="1"/>
  <c r="AA322" i="1"/>
  <c r="V322" i="1"/>
  <c r="U322" i="1"/>
  <c r="T322" i="1"/>
  <c r="S322" i="1"/>
  <c r="R322" i="1"/>
  <c r="Z322" i="1"/>
  <c r="AF324" i="1" l="1"/>
  <c r="AJ324" i="1"/>
  <c r="AH324" i="1"/>
  <c r="AG324" i="1"/>
  <c r="Q324" i="1"/>
  <c r="AI324" i="1"/>
  <c r="S323" i="1"/>
  <c r="AC323" i="1"/>
  <c r="AB323" i="1"/>
  <c r="AA323" i="1"/>
  <c r="Y323" i="1"/>
  <c r="X323" i="1"/>
  <c r="W323" i="1"/>
  <c r="V323" i="1"/>
  <c r="U323" i="1"/>
  <c r="T323" i="1"/>
  <c r="R323" i="1"/>
  <c r="Z323" i="1"/>
  <c r="AF325" i="1" l="1"/>
  <c r="AH325" i="1"/>
  <c r="AG325" i="1"/>
  <c r="AJ325" i="1"/>
  <c r="Q325" i="1"/>
  <c r="AI325" i="1"/>
  <c r="AC324" i="1"/>
  <c r="AB324" i="1"/>
  <c r="AA324" i="1"/>
  <c r="Y324" i="1"/>
  <c r="X324" i="1"/>
  <c r="W324" i="1"/>
  <c r="V324" i="1"/>
  <c r="T324" i="1"/>
  <c r="U324" i="1"/>
  <c r="S324" i="1"/>
  <c r="R324" i="1"/>
  <c r="Z324" i="1"/>
  <c r="X325" i="1" l="1"/>
  <c r="W325" i="1"/>
  <c r="AA325" i="1"/>
  <c r="S325" i="1"/>
  <c r="AC325" i="1"/>
  <c r="AB325" i="1"/>
  <c r="Y325" i="1"/>
  <c r="V325" i="1"/>
  <c r="U325" i="1"/>
  <c r="T325" i="1"/>
  <c r="R325" i="1"/>
  <c r="Z325" i="1"/>
  <c r="AF326" i="1"/>
  <c r="AH326" i="1"/>
  <c r="AG326" i="1"/>
  <c r="AJ326" i="1"/>
  <c r="Q326" i="1"/>
  <c r="AI326" i="1"/>
  <c r="AF327" i="1" l="1"/>
  <c r="AH327" i="1"/>
  <c r="AG327" i="1"/>
  <c r="AJ327" i="1"/>
  <c r="Q327" i="1"/>
  <c r="AI327" i="1"/>
  <c r="AC326" i="1"/>
  <c r="AB326" i="1"/>
  <c r="AA326" i="1"/>
  <c r="Y326" i="1"/>
  <c r="X326" i="1"/>
  <c r="W326" i="1"/>
  <c r="V326" i="1"/>
  <c r="U326" i="1"/>
  <c r="T326" i="1"/>
  <c r="S326" i="1"/>
  <c r="R326" i="1"/>
  <c r="Z326" i="1"/>
  <c r="AC327" i="1" l="1"/>
  <c r="AB327" i="1"/>
  <c r="Y327" i="1"/>
  <c r="W327" i="1"/>
  <c r="U327" i="1"/>
  <c r="T327" i="1"/>
  <c r="S327" i="1"/>
  <c r="V327" i="1"/>
  <c r="R327" i="1"/>
  <c r="X327" i="1"/>
  <c r="AA327" i="1"/>
  <c r="Z327" i="1"/>
  <c r="AF328" i="1"/>
  <c r="AH328" i="1"/>
  <c r="AG328" i="1"/>
  <c r="AJ328" i="1"/>
  <c r="Q328" i="1"/>
  <c r="AI328" i="1"/>
  <c r="W328" i="1" l="1"/>
  <c r="V328" i="1"/>
  <c r="AB328" i="1"/>
  <c r="X328" i="1"/>
  <c r="U328" i="1"/>
  <c r="T328" i="1"/>
  <c r="S328" i="1"/>
  <c r="R328" i="1"/>
  <c r="AC328" i="1"/>
  <c r="Z328" i="1"/>
  <c r="Y328" i="1"/>
  <c r="AA328" i="1"/>
  <c r="AF329" i="1"/>
  <c r="AH329" i="1"/>
  <c r="AG329" i="1"/>
  <c r="AJ329" i="1"/>
  <c r="Q329" i="1"/>
  <c r="AI329" i="1"/>
  <c r="AC329" i="1" l="1"/>
  <c r="AB329" i="1"/>
  <c r="Z329" i="1"/>
  <c r="Y329" i="1"/>
  <c r="X329" i="1"/>
  <c r="W329" i="1"/>
  <c r="V329" i="1"/>
  <c r="T329" i="1"/>
  <c r="R329" i="1"/>
  <c r="U329" i="1"/>
  <c r="S329" i="1"/>
  <c r="AA329" i="1"/>
  <c r="AF330" i="1"/>
  <c r="AH330" i="1"/>
  <c r="AG330" i="1"/>
  <c r="AJ330" i="1"/>
  <c r="Q330" i="1"/>
  <c r="AI330" i="1"/>
  <c r="AC330" i="1" l="1"/>
  <c r="AB330" i="1"/>
  <c r="Z330" i="1"/>
  <c r="Y330" i="1"/>
  <c r="X330" i="1"/>
  <c r="W330" i="1"/>
  <c r="V330" i="1"/>
  <c r="U330" i="1"/>
  <c r="T330" i="1"/>
  <c r="S330" i="1"/>
  <c r="R330" i="1"/>
  <c r="AA330" i="1"/>
  <c r="AF331" i="1"/>
  <c r="AH331" i="1"/>
  <c r="AG331" i="1"/>
  <c r="AJ331" i="1"/>
  <c r="Q331" i="1"/>
  <c r="AI331" i="1"/>
  <c r="V331" i="1" l="1"/>
  <c r="U331" i="1"/>
  <c r="AC331" i="1"/>
  <c r="AB331" i="1"/>
  <c r="Z331" i="1"/>
  <c r="Y331" i="1"/>
  <c r="X331" i="1"/>
  <c r="W331" i="1"/>
  <c r="T331" i="1"/>
  <c r="S331" i="1"/>
  <c r="R331" i="1"/>
  <c r="AA331" i="1"/>
  <c r="AF332" i="1"/>
  <c r="AH332" i="1"/>
  <c r="AG332" i="1"/>
  <c r="AJ332" i="1"/>
  <c r="Q332" i="1"/>
  <c r="AI332" i="1"/>
  <c r="Z332" i="1" l="1"/>
  <c r="Y332" i="1"/>
  <c r="X332" i="1"/>
  <c r="W332" i="1"/>
  <c r="V332" i="1"/>
  <c r="U332" i="1"/>
  <c r="T332" i="1"/>
  <c r="S332" i="1"/>
  <c r="R332" i="1"/>
  <c r="AC332" i="1"/>
  <c r="AB332" i="1"/>
  <c r="AA332" i="1"/>
  <c r="AF333" i="1"/>
  <c r="AH333" i="1"/>
  <c r="AG333" i="1"/>
  <c r="AJ333" i="1"/>
  <c r="Q333" i="1"/>
  <c r="AI333" i="1"/>
  <c r="AC333" i="1" l="1"/>
  <c r="AB333" i="1"/>
  <c r="Z333" i="1"/>
  <c r="Y333" i="1"/>
  <c r="X333" i="1"/>
  <c r="V333" i="1"/>
  <c r="R333" i="1"/>
  <c r="W333" i="1"/>
  <c r="U333" i="1"/>
  <c r="T333" i="1"/>
  <c r="S333" i="1"/>
  <c r="AA333" i="1"/>
  <c r="AF334" i="1"/>
  <c r="AH334" i="1"/>
  <c r="AG334" i="1"/>
  <c r="AJ334" i="1"/>
  <c r="Q334" i="1"/>
  <c r="AI334" i="1"/>
  <c r="AF335" i="1" l="1"/>
  <c r="AH335" i="1"/>
  <c r="AG335" i="1"/>
  <c r="AJ335" i="1"/>
  <c r="Q335" i="1"/>
  <c r="AI335" i="1"/>
  <c r="U334" i="1"/>
  <c r="T334" i="1"/>
  <c r="AC334" i="1"/>
  <c r="AB334" i="1"/>
  <c r="Z334" i="1"/>
  <c r="Y334" i="1"/>
  <c r="X334" i="1"/>
  <c r="W334" i="1"/>
  <c r="V334" i="1"/>
  <c r="S334" i="1"/>
  <c r="R334" i="1"/>
  <c r="AA334" i="1"/>
  <c r="S335" i="1" l="1"/>
  <c r="U335" i="1"/>
  <c r="T335" i="1"/>
  <c r="AC335" i="1"/>
  <c r="AB335" i="1"/>
  <c r="Z335" i="1"/>
  <c r="Y335" i="1"/>
  <c r="X335" i="1"/>
  <c r="W335" i="1"/>
  <c r="V335" i="1"/>
  <c r="R335" i="1"/>
  <c r="AA335" i="1"/>
  <c r="AF336" i="1"/>
  <c r="AH336" i="1"/>
  <c r="AG336" i="1"/>
  <c r="AJ336" i="1"/>
  <c r="Q336" i="1"/>
  <c r="AI336" i="1"/>
  <c r="AC336" i="1" l="1"/>
  <c r="AB336" i="1"/>
  <c r="Z336" i="1"/>
  <c r="Y336" i="1"/>
  <c r="X336" i="1"/>
  <c r="W336" i="1"/>
  <c r="V336" i="1"/>
  <c r="U336" i="1"/>
  <c r="T336" i="1"/>
  <c r="S336" i="1"/>
  <c r="R336" i="1"/>
  <c r="AA336" i="1"/>
  <c r="AF337" i="1"/>
  <c r="AG337" i="1"/>
  <c r="AJ337" i="1"/>
  <c r="AH337" i="1"/>
  <c r="Q337" i="1"/>
  <c r="AI337" i="1"/>
  <c r="T337" i="1" l="1"/>
  <c r="S337" i="1"/>
  <c r="AC337" i="1"/>
  <c r="AB337" i="1"/>
  <c r="Z337" i="1"/>
  <c r="Y337" i="1"/>
  <c r="X337" i="1"/>
  <c r="W337" i="1"/>
  <c r="V337" i="1"/>
  <c r="U337" i="1"/>
  <c r="R337" i="1"/>
  <c r="AA337" i="1"/>
  <c r="AF338" i="1"/>
  <c r="AJ338" i="1"/>
  <c r="AH338" i="1"/>
  <c r="AG338" i="1"/>
  <c r="Q338" i="1"/>
  <c r="AI338" i="1"/>
  <c r="T338" i="1" l="1"/>
  <c r="S338" i="1"/>
  <c r="X338" i="1"/>
  <c r="W338" i="1"/>
  <c r="V338" i="1"/>
  <c r="U338" i="1"/>
  <c r="AC338" i="1"/>
  <c r="AB338" i="1"/>
  <c r="Z338" i="1"/>
  <c r="Y338" i="1"/>
  <c r="R338" i="1"/>
  <c r="AA338" i="1"/>
  <c r="AF339" i="1"/>
  <c r="AJ339" i="1"/>
  <c r="AH339" i="1"/>
  <c r="AG339" i="1"/>
  <c r="Q339" i="1"/>
  <c r="AI339" i="1"/>
  <c r="AF340" i="1" l="1"/>
  <c r="AJ340" i="1"/>
  <c r="AH340" i="1"/>
  <c r="AG340" i="1"/>
  <c r="Q340" i="1"/>
  <c r="AI340" i="1"/>
  <c r="AC339" i="1"/>
  <c r="AB339" i="1"/>
  <c r="Z339" i="1"/>
  <c r="Y339" i="1"/>
  <c r="X339" i="1"/>
  <c r="W339" i="1"/>
  <c r="V339" i="1"/>
  <c r="U339" i="1"/>
  <c r="T339" i="1"/>
  <c r="S339" i="1"/>
  <c r="R339" i="1"/>
  <c r="AA339" i="1"/>
  <c r="AF341" i="1" l="1"/>
  <c r="AH341" i="1"/>
  <c r="AG341" i="1"/>
  <c r="AJ341" i="1"/>
  <c r="Q341" i="1"/>
  <c r="AI341" i="1"/>
  <c r="T340" i="1"/>
  <c r="S340" i="1"/>
  <c r="AC340" i="1"/>
  <c r="AB340" i="1"/>
  <c r="Z340" i="1"/>
  <c r="Y340" i="1"/>
  <c r="X340" i="1"/>
  <c r="W340" i="1"/>
  <c r="V340" i="1"/>
  <c r="U340" i="1"/>
  <c r="R340" i="1"/>
  <c r="AA340" i="1"/>
  <c r="V341" i="1" l="1"/>
  <c r="U341" i="1"/>
  <c r="AB341" i="1"/>
  <c r="Z341" i="1"/>
  <c r="Y341" i="1"/>
  <c r="X341" i="1"/>
  <c r="W341" i="1"/>
  <c r="T341" i="1"/>
  <c r="S341" i="1"/>
  <c r="AC341" i="1"/>
  <c r="R341" i="1"/>
  <c r="AA341" i="1"/>
  <c r="AF342" i="1"/>
  <c r="AH342" i="1"/>
  <c r="AG342" i="1"/>
  <c r="AJ342" i="1"/>
  <c r="Q342" i="1"/>
  <c r="AI342" i="1"/>
  <c r="AC342" i="1" l="1"/>
  <c r="Z342" i="1"/>
  <c r="Y342" i="1"/>
  <c r="X342" i="1"/>
  <c r="V342" i="1"/>
  <c r="T342" i="1"/>
  <c r="R342" i="1"/>
  <c r="AB342" i="1"/>
  <c r="W342" i="1"/>
  <c r="U342" i="1"/>
  <c r="S342" i="1"/>
  <c r="AA342" i="1"/>
  <c r="AF343" i="1"/>
  <c r="AJ343" i="1"/>
  <c r="AH343" i="1"/>
  <c r="Q343" i="1"/>
  <c r="AG343" i="1"/>
  <c r="AI343" i="1"/>
  <c r="S343" i="1" l="1"/>
  <c r="AC343" i="1"/>
  <c r="AB343" i="1"/>
  <c r="Y343" i="1"/>
  <c r="Z343" i="1"/>
  <c r="W343" i="1"/>
  <c r="V343" i="1"/>
  <c r="U343" i="1"/>
  <c r="T343" i="1"/>
  <c r="X343" i="1"/>
  <c r="R343" i="1"/>
  <c r="AA343" i="1"/>
  <c r="AF344" i="1"/>
  <c r="AH344" i="1"/>
  <c r="AG344" i="1"/>
  <c r="AJ344" i="1"/>
  <c r="Q344" i="1"/>
  <c r="AI344" i="1"/>
  <c r="X344" i="1" l="1"/>
  <c r="W344" i="1"/>
  <c r="AC344" i="1"/>
  <c r="AB344" i="1"/>
  <c r="Z344" i="1"/>
  <c r="Y344" i="1"/>
  <c r="V344" i="1"/>
  <c r="U344" i="1"/>
  <c r="T344" i="1"/>
  <c r="S344" i="1"/>
  <c r="R344" i="1"/>
  <c r="AA344" i="1"/>
  <c r="AF345" i="1"/>
  <c r="AJ345" i="1"/>
  <c r="AH345" i="1"/>
  <c r="AG345" i="1"/>
  <c r="Q345" i="1"/>
  <c r="AI345" i="1"/>
  <c r="AC345" i="1" l="1"/>
  <c r="AB345" i="1"/>
  <c r="U345" i="1"/>
  <c r="T345" i="1"/>
  <c r="S345" i="1"/>
  <c r="Z345" i="1"/>
  <c r="Y345" i="1"/>
  <c r="X345" i="1"/>
  <c r="W345" i="1"/>
  <c r="V345" i="1"/>
  <c r="R345" i="1"/>
  <c r="AA345" i="1"/>
  <c r="AF346" i="1"/>
  <c r="AJ346" i="1"/>
  <c r="AH346" i="1"/>
  <c r="AG346" i="1"/>
  <c r="Q346" i="1"/>
  <c r="AI346" i="1"/>
  <c r="AC346" i="1" l="1"/>
  <c r="AB346" i="1"/>
  <c r="Z346" i="1"/>
  <c r="Y346" i="1"/>
  <c r="X346" i="1"/>
  <c r="W346" i="1"/>
  <c r="V346" i="1"/>
  <c r="U346" i="1"/>
  <c r="T346" i="1"/>
  <c r="S346" i="1"/>
  <c r="R346" i="1"/>
  <c r="AA346" i="1"/>
  <c r="AF347" i="1"/>
  <c r="AJ347" i="1"/>
  <c r="AH347" i="1"/>
  <c r="AG347" i="1"/>
  <c r="Q347" i="1"/>
  <c r="AI347" i="1"/>
  <c r="AF348" i="1" l="1"/>
  <c r="AJ348" i="1"/>
  <c r="AH348" i="1"/>
  <c r="AG348" i="1"/>
  <c r="Q348" i="1"/>
  <c r="AI348" i="1"/>
  <c r="Z347" i="1"/>
  <c r="Y347" i="1"/>
  <c r="AC347" i="1"/>
  <c r="AB347" i="1"/>
  <c r="X347" i="1"/>
  <c r="V347" i="1"/>
  <c r="U347" i="1"/>
  <c r="T347" i="1"/>
  <c r="S347" i="1"/>
  <c r="W347" i="1"/>
  <c r="R347" i="1"/>
  <c r="AA347" i="1"/>
  <c r="AB348" i="1" l="1"/>
  <c r="Z348" i="1"/>
  <c r="Y348" i="1"/>
  <c r="X348" i="1"/>
  <c r="W348" i="1"/>
  <c r="V348" i="1"/>
  <c r="U348" i="1"/>
  <c r="T348" i="1"/>
  <c r="S348" i="1"/>
  <c r="AC348" i="1"/>
  <c r="R348" i="1"/>
  <c r="AA348" i="1"/>
  <c r="AF349" i="1"/>
  <c r="AJ349" i="1"/>
  <c r="AH349" i="1"/>
  <c r="AG349" i="1"/>
  <c r="Q349" i="1"/>
  <c r="AI349" i="1"/>
  <c r="AC349" i="1" l="1"/>
  <c r="AB349" i="1"/>
  <c r="Z349" i="1"/>
  <c r="Y349" i="1"/>
  <c r="W349" i="1"/>
  <c r="U349" i="1"/>
  <c r="T349" i="1"/>
  <c r="S349" i="1"/>
  <c r="X349" i="1"/>
  <c r="V349" i="1"/>
  <c r="R349" i="1"/>
  <c r="AA349" i="1"/>
  <c r="AF350" i="1"/>
  <c r="AJ350" i="1"/>
  <c r="AH350" i="1"/>
  <c r="AG350" i="1"/>
  <c r="Q350" i="1"/>
  <c r="AI350" i="1"/>
  <c r="AB350" i="1" l="1"/>
  <c r="AC350" i="1"/>
  <c r="Z350" i="1"/>
  <c r="Y350" i="1"/>
  <c r="X350" i="1"/>
  <c r="W350" i="1"/>
  <c r="V350" i="1"/>
  <c r="U350" i="1"/>
  <c r="T350" i="1"/>
  <c r="S350" i="1"/>
  <c r="R350" i="1"/>
  <c r="AA350" i="1"/>
  <c r="AF351" i="1"/>
  <c r="AJ351" i="1"/>
  <c r="AH351" i="1"/>
  <c r="AG351" i="1"/>
  <c r="Q351" i="1"/>
  <c r="AI351" i="1"/>
  <c r="Z351" i="1" l="1"/>
  <c r="Y351" i="1"/>
  <c r="AC351" i="1"/>
  <c r="AB351" i="1"/>
  <c r="X351" i="1"/>
  <c r="W351" i="1"/>
  <c r="V351" i="1"/>
  <c r="U351" i="1"/>
  <c r="T351" i="1"/>
  <c r="S351" i="1"/>
  <c r="R351" i="1"/>
  <c r="AA351" i="1"/>
  <c r="AF352" i="1"/>
  <c r="AJ352" i="1"/>
  <c r="AH352" i="1"/>
  <c r="AG352" i="1"/>
  <c r="Q352" i="1"/>
  <c r="AI352" i="1"/>
  <c r="AF353" i="1" l="1"/>
  <c r="AJ353" i="1"/>
  <c r="AH353" i="1"/>
  <c r="AG353" i="1"/>
  <c r="Q353" i="1"/>
  <c r="AI353" i="1"/>
  <c r="U352" i="1"/>
  <c r="T352" i="1"/>
  <c r="S352" i="1"/>
  <c r="AC352" i="1"/>
  <c r="AB352" i="1"/>
  <c r="Z352" i="1"/>
  <c r="Y352" i="1"/>
  <c r="X352" i="1"/>
  <c r="W352" i="1"/>
  <c r="V352" i="1"/>
  <c r="R352" i="1"/>
  <c r="AA352" i="1"/>
  <c r="AC353" i="1" l="1"/>
  <c r="T353" i="1"/>
  <c r="S353" i="1"/>
  <c r="AB353" i="1"/>
  <c r="Z353" i="1"/>
  <c r="Y353" i="1"/>
  <c r="X353" i="1"/>
  <c r="W353" i="1"/>
  <c r="V353" i="1"/>
  <c r="U353" i="1"/>
  <c r="R353" i="1"/>
  <c r="AA353" i="1"/>
  <c r="AF354" i="1"/>
  <c r="AJ354" i="1"/>
  <c r="AH354" i="1"/>
  <c r="AG354" i="1"/>
  <c r="Q354" i="1"/>
  <c r="AI354" i="1"/>
  <c r="Z354" i="1" l="1"/>
  <c r="X354" i="1"/>
  <c r="S354" i="1"/>
  <c r="AC354" i="1"/>
  <c r="AB354" i="1"/>
  <c r="W354" i="1"/>
  <c r="V354" i="1"/>
  <c r="U354" i="1"/>
  <c r="R354" i="1"/>
  <c r="Y354" i="1"/>
  <c r="T354" i="1"/>
  <c r="AA354" i="1"/>
  <c r="AF355" i="1"/>
  <c r="AH355" i="1"/>
  <c r="AG355" i="1"/>
  <c r="Q355" i="1"/>
  <c r="AJ355" i="1"/>
  <c r="AI355" i="1"/>
  <c r="AF356" i="1" l="1"/>
  <c r="AJ356" i="1"/>
  <c r="AG356" i="1"/>
  <c r="Q356" i="1"/>
  <c r="AH356" i="1"/>
  <c r="AI356" i="1"/>
  <c r="Y355" i="1"/>
  <c r="X355" i="1"/>
  <c r="W355" i="1"/>
  <c r="V355" i="1"/>
  <c r="U355" i="1"/>
  <c r="T355" i="1"/>
  <c r="S355" i="1"/>
  <c r="AC355" i="1"/>
  <c r="AB355" i="1"/>
  <c r="Z355" i="1"/>
  <c r="R355" i="1"/>
  <c r="AA355" i="1"/>
  <c r="AC356" i="1" l="1"/>
  <c r="AB356" i="1"/>
  <c r="Z356" i="1"/>
  <c r="Y356" i="1"/>
  <c r="X356" i="1"/>
  <c r="W356" i="1"/>
  <c r="V356" i="1"/>
  <c r="U356" i="1"/>
  <c r="T356" i="1"/>
  <c r="R356" i="1"/>
  <c r="S356" i="1"/>
  <c r="AA356" i="1"/>
  <c r="AF357" i="1"/>
  <c r="AH357" i="1"/>
  <c r="AG357" i="1"/>
  <c r="Q357" i="1"/>
  <c r="AJ357" i="1"/>
  <c r="AI357" i="1"/>
  <c r="Y357" i="1" l="1"/>
  <c r="X357" i="1"/>
  <c r="W357" i="1"/>
  <c r="U357" i="1"/>
  <c r="T357" i="1"/>
  <c r="Z357" i="1"/>
  <c r="S357" i="1"/>
  <c r="AC357" i="1"/>
  <c r="AB357" i="1"/>
  <c r="V357" i="1"/>
  <c r="R357" i="1"/>
  <c r="AA357" i="1"/>
  <c r="AF358" i="1"/>
  <c r="AH358" i="1"/>
  <c r="AG358" i="1"/>
  <c r="AJ358" i="1"/>
  <c r="Q358" i="1"/>
  <c r="AI358" i="1"/>
  <c r="AC358" i="1" l="1"/>
  <c r="Z358" i="1"/>
  <c r="Y358" i="1"/>
  <c r="X358" i="1"/>
  <c r="W358" i="1"/>
  <c r="V358" i="1"/>
  <c r="U358" i="1"/>
  <c r="T358" i="1"/>
  <c r="S358" i="1"/>
  <c r="R358" i="1"/>
  <c r="AA358" i="1"/>
  <c r="AB358" i="1"/>
  <c r="AF359" i="1"/>
  <c r="AJ359" i="1"/>
  <c r="Q359" i="1"/>
  <c r="AH359" i="1"/>
  <c r="AG359" i="1"/>
  <c r="AI359" i="1"/>
  <c r="AF360" i="1" l="1"/>
  <c r="AH360" i="1"/>
  <c r="AG360" i="1"/>
  <c r="AJ360" i="1"/>
  <c r="Q360" i="1"/>
  <c r="AI360" i="1"/>
  <c r="T359" i="1"/>
  <c r="S359" i="1"/>
  <c r="AC359" i="1"/>
  <c r="AA359" i="1"/>
  <c r="R359" i="1"/>
  <c r="Z359" i="1"/>
  <c r="Y359" i="1"/>
  <c r="X359" i="1"/>
  <c r="W359" i="1"/>
  <c r="V359" i="1"/>
  <c r="U359" i="1"/>
  <c r="AB359" i="1"/>
  <c r="AF361" i="1" l="1"/>
  <c r="AG361" i="1"/>
  <c r="AH361" i="1"/>
  <c r="AJ361" i="1"/>
  <c r="Q361" i="1"/>
  <c r="AI361" i="1"/>
  <c r="X360" i="1"/>
  <c r="V360" i="1"/>
  <c r="Z360" i="1"/>
  <c r="AA360" i="1"/>
  <c r="T360" i="1"/>
  <c r="R360" i="1"/>
  <c r="W360" i="1"/>
  <c r="Y360" i="1"/>
  <c r="AC360" i="1"/>
  <c r="U360" i="1"/>
  <c r="S360" i="1"/>
  <c r="AB360" i="1"/>
  <c r="AC361" i="1" l="1"/>
  <c r="AA361" i="1"/>
  <c r="Z361" i="1"/>
  <c r="Y361" i="1"/>
  <c r="X361" i="1"/>
  <c r="W361" i="1"/>
  <c r="S361" i="1"/>
  <c r="V361" i="1"/>
  <c r="U361" i="1"/>
  <c r="T361" i="1"/>
  <c r="R361" i="1"/>
  <c r="AB361" i="1"/>
  <c r="AF362" i="1"/>
  <c r="AG362" i="1"/>
  <c r="AH362" i="1"/>
  <c r="AJ362" i="1"/>
  <c r="Q362" i="1"/>
  <c r="AI362" i="1"/>
  <c r="V362" i="1" l="1"/>
  <c r="U362" i="1"/>
  <c r="T362" i="1"/>
  <c r="S362" i="1"/>
  <c r="AC362" i="1"/>
  <c r="AA362" i="1"/>
  <c r="Z362" i="1"/>
  <c r="Y362" i="1"/>
  <c r="X362" i="1"/>
  <c r="W362" i="1"/>
  <c r="R362" i="1"/>
  <c r="AB362" i="1"/>
  <c r="AF363" i="1"/>
  <c r="AG363" i="1"/>
  <c r="AJ363" i="1"/>
  <c r="Q363" i="1"/>
  <c r="AH363" i="1"/>
  <c r="AI363" i="1"/>
  <c r="AF364" i="1" l="1"/>
  <c r="AJ364" i="1"/>
  <c r="Q364" i="1"/>
  <c r="AG364" i="1"/>
  <c r="AH364" i="1"/>
  <c r="AI364" i="1"/>
  <c r="W363" i="1"/>
  <c r="U363" i="1"/>
  <c r="AA363" i="1"/>
  <c r="AC363" i="1"/>
  <c r="Z363" i="1"/>
  <c r="Y363" i="1"/>
  <c r="T363" i="1"/>
  <c r="R363" i="1"/>
  <c r="V363" i="1"/>
  <c r="X363" i="1"/>
  <c r="S363" i="1"/>
  <c r="AB363" i="1"/>
  <c r="AF365" i="1" l="1"/>
  <c r="AH365" i="1"/>
  <c r="AJ365" i="1"/>
  <c r="Q365" i="1"/>
  <c r="AG365" i="1"/>
  <c r="AI365" i="1"/>
  <c r="AC364" i="1"/>
  <c r="AA364" i="1"/>
  <c r="W364" i="1"/>
  <c r="U364" i="1"/>
  <c r="S364" i="1"/>
  <c r="R364" i="1"/>
  <c r="Z364" i="1"/>
  <c r="Y364" i="1"/>
  <c r="V364" i="1"/>
  <c r="T364" i="1"/>
  <c r="X364" i="1"/>
  <c r="AB364" i="1"/>
  <c r="AF366" i="1" l="1"/>
  <c r="AH366" i="1"/>
  <c r="AJ366" i="1"/>
  <c r="Q366" i="1"/>
  <c r="AG366" i="1"/>
  <c r="AI366" i="1"/>
  <c r="Z365" i="1"/>
  <c r="Y365" i="1"/>
  <c r="X365" i="1"/>
  <c r="W365" i="1"/>
  <c r="V365" i="1"/>
  <c r="T365" i="1"/>
  <c r="S365" i="1"/>
  <c r="AC365" i="1"/>
  <c r="R365" i="1"/>
  <c r="U365" i="1"/>
  <c r="AA365" i="1"/>
  <c r="AB365" i="1"/>
  <c r="AF367" i="1" l="1"/>
  <c r="AH367" i="1"/>
  <c r="AJ367" i="1"/>
  <c r="Q367" i="1"/>
  <c r="AG367" i="1"/>
  <c r="AI367" i="1"/>
  <c r="V366" i="1"/>
  <c r="U366" i="1"/>
  <c r="T366" i="1"/>
  <c r="AC366" i="1"/>
  <c r="AA366" i="1"/>
  <c r="Z366" i="1"/>
  <c r="X366" i="1"/>
  <c r="W366" i="1"/>
  <c r="S366" i="1"/>
  <c r="R366" i="1"/>
  <c r="Y366" i="1"/>
  <c r="AB366" i="1"/>
  <c r="AF368" i="1" l="1"/>
  <c r="AH368" i="1"/>
  <c r="AJ368" i="1"/>
  <c r="Q368" i="1"/>
  <c r="AG368" i="1"/>
  <c r="AI368" i="1"/>
  <c r="S367" i="1"/>
  <c r="AA367" i="1"/>
  <c r="Y367" i="1"/>
  <c r="AC367" i="1"/>
  <c r="Z367" i="1"/>
  <c r="X367" i="1"/>
  <c r="W367" i="1"/>
  <c r="V367" i="1"/>
  <c r="T367" i="1"/>
  <c r="R367" i="1"/>
  <c r="U367" i="1"/>
  <c r="AB367" i="1"/>
  <c r="AF369" i="1" l="1"/>
  <c r="AG369" i="1"/>
  <c r="AJ369" i="1"/>
  <c r="AH369" i="1"/>
  <c r="Q369" i="1"/>
  <c r="AI369" i="1"/>
  <c r="AC368" i="1"/>
  <c r="AA368" i="1"/>
  <c r="Z368" i="1"/>
  <c r="Y368" i="1"/>
  <c r="X368" i="1"/>
  <c r="W368" i="1"/>
  <c r="V368" i="1"/>
  <c r="U368" i="1"/>
  <c r="T368" i="1"/>
  <c r="S368" i="1"/>
  <c r="R368" i="1"/>
  <c r="AB368" i="1"/>
  <c r="U369" i="1" l="1"/>
  <c r="T369" i="1"/>
  <c r="S369" i="1"/>
  <c r="AC369" i="1"/>
  <c r="AA369" i="1"/>
  <c r="Z369" i="1"/>
  <c r="Y369" i="1"/>
  <c r="W369" i="1"/>
  <c r="V369" i="1"/>
  <c r="X369" i="1"/>
  <c r="R369" i="1"/>
  <c r="AB369" i="1"/>
  <c r="AF370" i="1"/>
  <c r="AJ370" i="1"/>
  <c r="Q370" i="1"/>
  <c r="AH370" i="1"/>
  <c r="AG370" i="1"/>
  <c r="AI370" i="1"/>
  <c r="AF371" i="1" l="1"/>
  <c r="AH371" i="1"/>
  <c r="Q371" i="1"/>
  <c r="AJ371" i="1"/>
  <c r="AG371" i="1"/>
  <c r="AI371" i="1"/>
  <c r="U370" i="1"/>
  <c r="AC370" i="1"/>
  <c r="V370" i="1"/>
  <c r="AA370" i="1"/>
  <c r="Y370" i="1"/>
  <c r="W370" i="1"/>
  <c r="R370" i="1"/>
  <c r="T370" i="1"/>
  <c r="S370" i="1"/>
  <c r="Z370" i="1"/>
  <c r="X370" i="1"/>
  <c r="AB370" i="1"/>
  <c r="AF372" i="1" l="1"/>
  <c r="AJ372" i="1"/>
  <c r="AG372" i="1"/>
  <c r="Q372" i="1"/>
  <c r="AH372" i="1"/>
  <c r="AI372" i="1"/>
  <c r="AC371" i="1"/>
  <c r="AA371" i="1"/>
  <c r="Z371" i="1"/>
  <c r="Y371" i="1"/>
  <c r="X371" i="1"/>
  <c r="W371" i="1"/>
  <c r="V371" i="1"/>
  <c r="U371" i="1"/>
  <c r="S371" i="1"/>
  <c r="R371" i="1"/>
  <c r="T371" i="1"/>
  <c r="AB371" i="1"/>
  <c r="AF373" i="1" l="1"/>
  <c r="AH373" i="1"/>
  <c r="AG373" i="1"/>
  <c r="AJ373" i="1"/>
  <c r="Q373" i="1"/>
  <c r="AI373" i="1"/>
  <c r="T372" i="1"/>
  <c r="S372" i="1"/>
  <c r="Z372" i="1"/>
  <c r="Y372" i="1"/>
  <c r="X372" i="1"/>
  <c r="W372" i="1"/>
  <c r="V372" i="1"/>
  <c r="U372" i="1"/>
  <c r="AC372" i="1"/>
  <c r="AA372" i="1"/>
  <c r="R372" i="1"/>
  <c r="AB372" i="1"/>
  <c r="V373" i="1" l="1"/>
  <c r="AC373" i="1"/>
  <c r="AA373" i="1"/>
  <c r="Z373" i="1"/>
  <c r="Y373" i="1"/>
  <c r="X373" i="1"/>
  <c r="U373" i="1"/>
  <c r="T373" i="1"/>
  <c r="R373" i="1"/>
  <c r="S373" i="1"/>
  <c r="W373" i="1"/>
  <c r="AB373" i="1"/>
  <c r="AF374" i="1"/>
  <c r="AH374" i="1"/>
  <c r="AG374" i="1"/>
  <c r="AJ374" i="1"/>
  <c r="Q374" i="1"/>
  <c r="AI374" i="1"/>
  <c r="AC374" i="1" l="1"/>
  <c r="R374" i="1"/>
  <c r="X374" i="1"/>
  <c r="V374" i="1"/>
  <c r="AA374" i="1"/>
  <c r="Z374" i="1"/>
  <c r="Y374" i="1"/>
  <c r="W374" i="1"/>
  <c r="U374" i="1"/>
  <c r="T374" i="1"/>
  <c r="S374" i="1"/>
  <c r="AB374" i="1"/>
  <c r="AF375" i="1"/>
  <c r="AG375" i="1"/>
  <c r="AH375" i="1"/>
  <c r="AJ375" i="1"/>
  <c r="Q375" i="1"/>
  <c r="AI375" i="1"/>
  <c r="S375" i="1" l="1"/>
  <c r="Z375" i="1"/>
  <c r="X375" i="1"/>
  <c r="U375" i="1"/>
  <c r="T375" i="1"/>
  <c r="AC375" i="1"/>
  <c r="AA375" i="1"/>
  <c r="Y375" i="1"/>
  <c r="W375" i="1"/>
  <c r="V375" i="1"/>
  <c r="R375" i="1"/>
  <c r="AB375" i="1"/>
  <c r="AF376" i="1"/>
  <c r="AH376" i="1"/>
  <c r="AG376" i="1"/>
  <c r="Q376" i="1"/>
  <c r="AJ376" i="1"/>
  <c r="AI376" i="1"/>
  <c r="AF377" i="1" l="1"/>
  <c r="AJ377" i="1"/>
  <c r="AH377" i="1"/>
  <c r="AG377" i="1"/>
  <c r="Q377" i="1"/>
  <c r="AI377" i="1"/>
  <c r="Y376" i="1"/>
  <c r="X376" i="1"/>
  <c r="S376" i="1"/>
  <c r="V376" i="1"/>
  <c r="U376" i="1"/>
  <c r="T376" i="1"/>
  <c r="AA376" i="1"/>
  <c r="Z376" i="1"/>
  <c r="W376" i="1"/>
  <c r="AC376" i="1"/>
  <c r="R376" i="1"/>
  <c r="AB376" i="1"/>
  <c r="AC377" i="1" l="1"/>
  <c r="Z377" i="1"/>
  <c r="Y377" i="1"/>
  <c r="W377" i="1"/>
  <c r="V377" i="1"/>
  <c r="U377" i="1"/>
  <c r="T377" i="1"/>
  <c r="S377" i="1"/>
  <c r="AA377" i="1"/>
  <c r="X377" i="1"/>
  <c r="R377" i="1"/>
  <c r="AB377" i="1"/>
  <c r="AF378" i="1"/>
  <c r="AJ378" i="1"/>
  <c r="AG378" i="1"/>
  <c r="AH378" i="1"/>
  <c r="Q378" i="1"/>
  <c r="AI378" i="1"/>
  <c r="AF379" i="1" l="1"/>
  <c r="AJ379" i="1"/>
  <c r="AH379" i="1"/>
  <c r="Q379" i="1"/>
  <c r="AG379" i="1"/>
  <c r="AI379" i="1"/>
  <c r="AC378" i="1"/>
  <c r="AA378" i="1"/>
  <c r="Z378" i="1"/>
  <c r="Y378" i="1"/>
  <c r="X378" i="1"/>
  <c r="T378" i="1"/>
  <c r="W378" i="1"/>
  <c r="V378" i="1"/>
  <c r="U378" i="1"/>
  <c r="S378" i="1"/>
  <c r="R378" i="1"/>
  <c r="AB378" i="1"/>
  <c r="AA379" i="1" l="1"/>
  <c r="W379" i="1"/>
  <c r="V379" i="1"/>
  <c r="T379" i="1"/>
  <c r="AC379" i="1"/>
  <c r="R379" i="1"/>
  <c r="Z379" i="1"/>
  <c r="U379" i="1"/>
  <c r="S379" i="1"/>
  <c r="Y379" i="1"/>
  <c r="X379" i="1"/>
  <c r="AB379" i="1"/>
  <c r="AF380" i="1"/>
  <c r="AH380" i="1"/>
  <c r="Q380" i="1"/>
  <c r="AJ380" i="1"/>
  <c r="AG380" i="1"/>
  <c r="AI380" i="1"/>
  <c r="AF381" i="1" l="1"/>
  <c r="AH381" i="1"/>
  <c r="AG381" i="1"/>
  <c r="AJ381" i="1"/>
  <c r="Q381" i="1"/>
  <c r="AI381" i="1"/>
  <c r="AA380" i="1"/>
  <c r="Z380" i="1"/>
  <c r="AC380" i="1"/>
  <c r="Y380" i="1"/>
  <c r="X380" i="1"/>
  <c r="W380" i="1"/>
  <c r="V380" i="1"/>
  <c r="U380" i="1"/>
  <c r="T380" i="1"/>
  <c r="S380" i="1"/>
  <c r="R380" i="1"/>
  <c r="AB380" i="1"/>
  <c r="AC381" i="1" l="1"/>
  <c r="X381" i="1"/>
  <c r="V381" i="1"/>
  <c r="W381" i="1"/>
  <c r="U381" i="1"/>
  <c r="T381" i="1"/>
  <c r="S381" i="1"/>
  <c r="AA381" i="1"/>
  <c r="Z381" i="1"/>
  <c r="Y381" i="1"/>
  <c r="R381" i="1"/>
  <c r="AB381" i="1"/>
  <c r="AF382" i="1"/>
  <c r="AJ382" i="1"/>
  <c r="AH382" i="1"/>
  <c r="AG382" i="1"/>
  <c r="Q382" i="1"/>
  <c r="AI382" i="1"/>
  <c r="AC382" i="1" l="1"/>
  <c r="AA382" i="1"/>
  <c r="Z382" i="1"/>
  <c r="Y382" i="1"/>
  <c r="X382" i="1"/>
  <c r="W382" i="1"/>
  <c r="V382" i="1"/>
  <c r="U382" i="1"/>
  <c r="T382" i="1"/>
  <c r="S382" i="1"/>
  <c r="R382" i="1"/>
  <c r="AB382" i="1"/>
  <c r="AF383" i="1"/>
  <c r="AJ383" i="1"/>
  <c r="AH383" i="1"/>
  <c r="AG383" i="1"/>
  <c r="Q383" i="1"/>
  <c r="AI383" i="1"/>
  <c r="AA383" i="1" l="1"/>
  <c r="Z383" i="1"/>
  <c r="U383" i="1"/>
  <c r="S383" i="1"/>
  <c r="Y383" i="1"/>
  <c r="AC383" i="1"/>
  <c r="X383" i="1"/>
  <c r="W383" i="1"/>
  <c r="V383" i="1"/>
  <c r="T383" i="1"/>
  <c r="R383" i="1"/>
  <c r="AB383" i="1"/>
  <c r="AF384" i="1"/>
  <c r="AJ384" i="1"/>
  <c r="Q384" i="1"/>
  <c r="AH384" i="1"/>
  <c r="AG384" i="1"/>
  <c r="AI384" i="1"/>
  <c r="AC384" i="1" l="1"/>
  <c r="Z384" i="1"/>
  <c r="AA384" i="1"/>
  <c r="Y384" i="1"/>
  <c r="X384" i="1"/>
  <c r="W384" i="1"/>
  <c r="V384" i="1"/>
  <c r="U384" i="1"/>
  <c r="T384" i="1"/>
  <c r="S384" i="1"/>
  <c r="R384" i="1"/>
  <c r="AB384" i="1"/>
  <c r="AF385" i="1"/>
  <c r="AJ385" i="1"/>
  <c r="AH385" i="1"/>
  <c r="AG385" i="1"/>
  <c r="Q385" i="1"/>
  <c r="AI385" i="1"/>
  <c r="AF386" i="1" l="1"/>
  <c r="AJ386" i="1"/>
  <c r="AH386" i="1"/>
  <c r="AG386" i="1"/>
  <c r="Q386" i="1"/>
  <c r="AI386" i="1"/>
  <c r="AC385" i="1"/>
  <c r="AA385" i="1"/>
  <c r="Z385" i="1"/>
  <c r="Y385" i="1"/>
  <c r="X385" i="1"/>
  <c r="W385" i="1"/>
  <c r="V385" i="1"/>
  <c r="U385" i="1"/>
  <c r="T385" i="1"/>
  <c r="S385" i="1"/>
  <c r="R385" i="1"/>
  <c r="AB385" i="1"/>
  <c r="Z386" i="1" l="1"/>
  <c r="X386" i="1"/>
  <c r="S386" i="1"/>
  <c r="U386" i="1"/>
  <c r="AC386" i="1"/>
  <c r="R386" i="1"/>
  <c r="Y386" i="1"/>
  <c r="T386" i="1"/>
  <c r="V386" i="1"/>
  <c r="AA386" i="1"/>
  <c r="W386" i="1"/>
  <c r="AB386" i="1"/>
  <c r="AF387" i="1"/>
  <c r="AH387" i="1"/>
  <c r="Q387" i="1"/>
  <c r="AJ387" i="1"/>
  <c r="AG387" i="1"/>
  <c r="AI387" i="1"/>
  <c r="AC387" i="1" l="1"/>
  <c r="X387" i="1"/>
  <c r="W387" i="1"/>
  <c r="S387" i="1"/>
  <c r="Y387" i="1"/>
  <c r="V387" i="1"/>
  <c r="U387" i="1"/>
  <c r="T387" i="1"/>
  <c r="Z387" i="1"/>
  <c r="R387" i="1"/>
  <c r="AA387" i="1"/>
  <c r="AB387" i="1"/>
  <c r="AF388" i="1"/>
  <c r="AH388" i="1"/>
  <c r="AJ388" i="1"/>
  <c r="Q388" i="1"/>
  <c r="AG388" i="1"/>
  <c r="AI388" i="1"/>
  <c r="AA388" i="1" l="1"/>
  <c r="Z388" i="1"/>
  <c r="Y388" i="1"/>
  <c r="V388" i="1"/>
  <c r="T388" i="1"/>
  <c r="S388" i="1"/>
  <c r="X388" i="1"/>
  <c r="R388" i="1"/>
  <c r="U388" i="1"/>
  <c r="W388" i="1"/>
  <c r="AB388" i="1"/>
  <c r="AC388" i="1"/>
  <c r="AF389" i="1"/>
  <c r="AG389" i="1"/>
  <c r="AH389" i="1"/>
  <c r="AJ389" i="1"/>
  <c r="Q389" i="1"/>
  <c r="AI389" i="1"/>
  <c r="Y389" i="1" l="1"/>
  <c r="X389" i="1"/>
  <c r="W389" i="1"/>
  <c r="V389" i="1"/>
  <c r="U389" i="1"/>
  <c r="AB389" i="1"/>
  <c r="AA389" i="1"/>
  <c r="Z389" i="1"/>
  <c r="T389" i="1"/>
  <c r="S389" i="1"/>
  <c r="R389" i="1"/>
  <c r="AC389" i="1"/>
  <c r="AF390" i="1"/>
  <c r="AH390" i="1"/>
  <c r="AG390" i="1"/>
  <c r="AJ390" i="1"/>
  <c r="Q390" i="1"/>
  <c r="AI390" i="1"/>
  <c r="AB390" i="1" l="1"/>
  <c r="AA390" i="1"/>
  <c r="Z390" i="1"/>
  <c r="Y390" i="1"/>
  <c r="X390" i="1"/>
  <c r="W390" i="1"/>
  <c r="V390" i="1"/>
  <c r="U390" i="1"/>
  <c r="T390" i="1"/>
  <c r="S390" i="1"/>
  <c r="R390" i="1"/>
  <c r="AC390" i="1"/>
  <c r="AF391" i="1"/>
  <c r="AH391" i="1"/>
  <c r="AG391" i="1"/>
  <c r="AJ391" i="1"/>
  <c r="Q391" i="1"/>
  <c r="AI391" i="1"/>
  <c r="Z391" i="1" l="1"/>
  <c r="Y391" i="1"/>
  <c r="X391" i="1"/>
  <c r="W391" i="1"/>
  <c r="V391" i="1"/>
  <c r="AB391" i="1"/>
  <c r="AA391" i="1"/>
  <c r="U391" i="1"/>
  <c r="T391" i="1"/>
  <c r="S391" i="1"/>
  <c r="R391" i="1"/>
  <c r="AC391" i="1"/>
  <c r="AF392" i="1"/>
  <c r="AH392" i="1"/>
  <c r="AG392" i="1"/>
  <c r="AJ392" i="1"/>
  <c r="Q392" i="1"/>
  <c r="AI392" i="1"/>
  <c r="X392" i="1" l="1"/>
  <c r="W392" i="1"/>
  <c r="V392" i="1"/>
  <c r="AA392" i="1"/>
  <c r="Z392" i="1"/>
  <c r="AB392" i="1"/>
  <c r="Y392" i="1"/>
  <c r="U392" i="1"/>
  <c r="T392" i="1"/>
  <c r="S392" i="1"/>
  <c r="R392" i="1"/>
  <c r="AC392" i="1"/>
  <c r="AF393" i="1"/>
  <c r="AH393" i="1"/>
  <c r="AG393" i="1"/>
  <c r="AJ393" i="1"/>
  <c r="Q393" i="1"/>
  <c r="AI393" i="1"/>
  <c r="V393" i="1" l="1"/>
  <c r="T393" i="1"/>
  <c r="S393" i="1"/>
  <c r="AB393" i="1"/>
  <c r="Z393" i="1"/>
  <c r="X393" i="1"/>
  <c r="R393" i="1"/>
  <c r="U393" i="1"/>
  <c r="AA393" i="1"/>
  <c r="Y393" i="1"/>
  <c r="W393" i="1"/>
  <c r="AC393" i="1"/>
  <c r="AF394" i="1"/>
  <c r="AG394" i="1"/>
  <c r="AH394" i="1"/>
  <c r="AJ394" i="1"/>
  <c r="Q394" i="1"/>
  <c r="AI394" i="1"/>
  <c r="AB394" i="1" l="1"/>
  <c r="AA394" i="1"/>
  <c r="Z394" i="1"/>
  <c r="V394" i="1"/>
  <c r="U394" i="1"/>
  <c r="T394" i="1"/>
  <c r="S394" i="1"/>
  <c r="R394" i="1"/>
  <c r="Y394" i="1"/>
  <c r="X394" i="1"/>
  <c r="W394" i="1"/>
  <c r="AC394" i="1"/>
  <c r="AF395" i="1"/>
  <c r="AH395" i="1"/>
  <c r="AG395" i="1"/>
  <c r="AJ395" i="1"/>
  <c r="Q395" i="1"/>
  <c r="AI395" i="1"/>
  <c r="AF396" i="1" l="1"/>
  <c r="AH396" i="1"/>
  <c r="AG396" i="1"/>
  <c r="AJ396" i="1"/>
  <c r="Q396" i="1"/>
  <c r="AI396" i="1"/>
  <c r="W395" i="1"/>
  <c r="V395" i="1"/>
  <c r="U395" i="1"/>
  <c r="AB395" i="1"/>
  <c r="AA395" i="1"/>
  <c r="Z395" i="1"/>
  <c r="Y395" i="1"/>
  <c r="S395" i="1"/>
  <c r="X395" i="1"/>
  <c r="R395" i="1"/>
  <c r="T395" i="1"/>
  <c r="AC395" i="1"/>
  <c r="Z396" i="1" l="1"/>
  <c r="Y396" i="1"/>
  <c r="X396" i="1"/>
  <c r="W396" i="1"/>
  <c r="V396" i="1"/>
  <c r="U396" i="1"/>
  <c r="T396" i="1"/>
  <c r="S396" i="1"/>
  <c r="AB396" i="1"/>
  <c r="AA396" i="1"/>
  <c r="R396" i="1"/>
  <c r="AC396" i="1"/>
  <c r="AF397" i="1"/>
  <c r="AH397" i="1"/>
  <c r="AG397" i="1"/>
  <c r="AJ397" i="1"/>
  <c r="Q397" i="1"/>
  <c r="AI397" i="1"/>
  <c r="AB397" i="1" l="1"/>
  <c r="AA397" i="1"/>
  <c r="Z397" i="1"/>
  <c r="Y397" i="1"/>
  <c r="X397" i="1"/>
  <c r="W397" i="1"/>
  <c r="V397" i="1"/>
  <c r="U397" i="1"/>
  <c r="T397" i="1"/>
  <c r="S397" i="1"/>
  <c r="R397" i="1"/>
  <c r="AC397" i="1"/>
  <c r="AF398" i="1"/>
  <c r="AH398" i="1"/>
  <c r="AG398" i="1"/>
  <c r="AJ398" i="1"/>
  <c r="Q398" i="1"/>
  <c r="AI398" i="1"/>
  <c r="V398" i="1" l="1"/>
  <c r="U398" i="1"/>
  <c r="T398" i="1"/>
  <c r="Z398" i="1"/>
  <c r="Y398" i="1"/>
  <c r="X398" i="1"/>
  <c r="W398" i="1"/>
  <c r="S398" i="1"/>
  <c r="AB398" i="1"/>
  <c r="AA398" i="1"/>
  <c r="R398" i="1"/>
  <c r="AC398" i="1"/>
  <c r="AF399" i="1"/>
  <c r="AH399" i="1"/>
  <c r="AG399" i="1"/>
  <c r="AJ399" i="1"/>
  <c r="Q399" i="1"/>
  <c r="AI399" i="1"/>
  <c r="T399" i="1" l="1"/>
  <c r="S399" i="1"/>
  <c r="AB399" i="1"/>
  <c r="AA399" i="1"/>
  <c r="Z399" i="1"/>
  <c r="Y399" i="1"/>
  <c r="X399" i="1"/>
  <c r="W399" i="1"/>
  <c r="V399" i="1"/>
  <c r="U399" i="1"/>
  <c r="R399" i="1"/>
  <c r="AC399" i="1"/>
  <c r="AF400" i="1"/>
  <c r="AH400" i="1"/>
  <c r="AG400" i="1"/>
  <c r="AJ400" i="1"/>
  <c r="Q400" i="1"/>
  <c r="AI400" i="1"/>
  <c r="AF401" i="1" l="1"/>
  <c r="AG401" i="1"/>
  <c r="AJ401" i="1"/>
  <c r="AH401" i="1"/>
  <c r="Q401" i="1"/>
  <c r="AI401" i="1"/>
  <c r="S400" i="1"/>
  <c r="AB400" i="1"/>
  <c r="AA400" i="1"/>
  <c r="Z400" i="1"/>
  <c r="Y400" i="1"/>
  <c r="X400" i="1"/>
  <c r="W400" i="1"/>
  <c r="V400" i="1"/>
  <c r="U400" i="1"/>
  <c r="T400" i="1"/>
  <c r="R400" i="1"/>
  <c r="AC400" i="1"/>
  <c r="AF402" i="1" l="1"/>
  <c r="AJ402" i="1"/>
  <c r="AH402" i="1"/>
  <c r="AG402" i="1"/>
  <c r="Q402" i="1"/>
  <c r="AI402" i="1"/>
  <c r="U401" i="1"/>
  <c r="T401" i="1"/>
  <c r="S401" i="1"/>
  <c r="AB401" i="1"/>
  <c r="AA401" i="1"/>
  <c r="Z401" i="1"/>
  <c r="V401" i="1"/>
  <c r="Y401" i="1"/>
  <c r="X401" i="1"/>
  <c r="W401" i="1"/>
  <c r="R401" i="1"/>
  <c r="AC401" i="1"/>
  <c r="AF403" i="1" l="1"/>
  <c r="AJ403" i="1"/>
  <c r="AH403" i="1"/>
  <c r="AG403" i="1"/>
  <c r="Q403" i="1"/>
  <c r="AI403" i="1"/>
  <c r="V402" i="1"/>
  <c r="U402" i="1"/>
  <c r="AB402" i="1"/>
  <c r="AA402" i="1"/>
  <c r="Z402" i="1"/>
  <c r="Y402" i="1"/>
  <c r="X402" i="1"/>
  <c r="S402" i="1"/>
  <c r="W402" i="1"/>
  <c r="T402" i="1"/>
  <c r="R402" i="1"/>
  <c r="AC402" i="1"/>
  <c r="W403" i="1" l="1"/>
  <c r="V403" i="1"/>
  <c r="U403" i="1"/>
  <c r="T403" i="1"/>
  <c r="S403" i="1"/>
  <c r="AB403" i="1"/>
  <c r="AA403" i="1"/>
  <c r="Z403" i="1"/>
  <c r="Y403" i="1"/>
  <c r="X403" i="1"/>
  <c r="R403" i="1"/>
  <c r="AC403" i="1"/>
  <c r="AF404" i="1"/>
  <c r="AJ404" i="1"/>
  <c r="AH404" i="1"/>
  <c r="AG404" i="1"/>
  <c r="Q404" i="1"/>
  <c r="AI404" i="1"/>
  <c r="T404" i="1" l="1"/>
  <c r="S404" i="1"/>
  <c r="AB404" i="1"/>
  <c r="AA404" i="1"/>
  <c r="Z404" i="1"/>
  <c r="Y404" i="1"/>
  <c r="W404" i="1"/>
  <c r="V404" i="1"/>
  <c r="U404" i="1"/>
  <c r="R404" i="1"/>
  <c r="X404" i="1"/>
  <c r="AC404" i="1"/>
  <c r="AF405" i="1"/>
  <c r="AH405" i="1"/>
  <c r="AJ405" i="1"/>
  <c r="Q405" i="1"/>
  <c r="AG405" i="1"/>
  <c r="AI405" i="1"/>
  <c r="X405" i="1" l="1"/>
  <c r="W405" i="1"/>
  <c r="AB405" i="1"/>
  <c r="Y405" i="1"/>
  <c r="V405" i="1"/>
  <c r="U405" i="1"/>
  <c r="T405" i="1"/>
  <c r="S405" i="1"/>
  <c r="AA405" i="1"/>
  <c r="R405" i="1"/>
  <c r="Z405" i="1"/>
  <c r="AC405" i="1"/>
  <c r="AF406" i="1"/>
  <c r="AH406" i="1"/>
  <c r="AG406" i="1"/>
  <c r="AJ406" i="1"/>
  <c r="Q406" i="1"/>
  <c r="AI406" i="1"/>
  <c r="AB406" i="1" l="1"/>
  <c r="AA406" i="1"/>
  <c r="Z406" i="1"/>
  <c r="Y406" i="1"/>
  <c r="X406" i="1"/>
  <c r="V406" i="1"/>
  <c r="U406" i="1"/>
  <c r="T406" i="1"/>
  <c r="S406" i="1"/>
  <c r="R406" i="1"/>
  <c r="W406" i="1"/>
  <c r="AC406" i="1"/>
  <c r="AF407" i="1"/>
  <c r="AG407" i="1"/>
  <c r="Q407" i="1"/>
  <c r="AH407" i="1"/>
  <c r="AJ407" i="1"/>
  <c r="AI407" i="1"/>
  <c r="S407" i="1" l="1"/>
  <c r="AB407" i="1"/>
  <c r="AA407" i="1"/>
  <c r="Z407" i="1"/>
  <c r="Y407" i="1"/>
  <c r="X407" i="1"/>
  <c r="U407" i="1"/>
  <c r="T407" i="1"/>
  <c r="R407" i="1"/>
  <c r="W407" i="1"/>
  <c r="V407" i="1"/>
  <c r="AC407" i="1"/>
  <c r="AF408" i="1"/>
  <c r="AH408" i="1"/>
  <c r="AG408" i="1"/>
  <c r="Q408" i="1"/>
  <c r="AJ408" i="1"/>
  <c r="AI408" i="1"/>
  <c r="AF409" i="1" l="1"/>
  <c r="AH409" i="1"/>
  <c r="Q409" i="1"/>
  <c r="AI409" i="1"/>
  <c r="AG409" i="1"/>
  <c r="AJ409" i="1"/>
  <c r="Z408" i="1"/>
  <c r="AB408" i="1"/>
  <c r="AA408" i="1"/>
  <c r="X408" i="1"/>
  <c r="W408" i="1"/>
  <c r="V408" i="1"/>
  <c r="U408" i="1"/>
  <c r="T408" i="1"/>
  <c r="Y408" i="1"/>
  <c r="S408" i="1"/>
  <c r="R408" i="1"/>
  <c r="AC408" i="1"/>
  <c r="AB409" i="1" l="1"/>
  <c r="AA409" i="1"/>
  <c r="Z409" i="1"/>
  <c r="Y409" i="1"/>
  <c r="X409" i="1"/>
  <c r="W409" i="1"/>
  <c r="V409" i="1"/>
  <c r="U409" i="1"/>
  <c r="S409" i="1"/>
  <c r="T409" i="1"/>
  <c r="R409" i="1"/>
  <c r="AC409" i="1"/>
  <c r="AF410" i="1"/>
  <c r="AI410" i="1"/>
  <c r="AH410" i="1"/>
  <c r="AG410" i="1"/>
  <c r="Q410" i="1"/>
  <c r="AJ410" i="1"/>
  <c r="W410" i="1" l="1"/>
  <c r="V410" i="1"/>
  <c r="U410" i="1"/>
  <c r="T410" i="1"/>
  <c r="S410" i="1"/>
  <c r="AB410" i="1"/>
  <c r="AA410" i="1"/>
  <c r="Z410" i="1"/>
  <c r="Y410" i="1"/>
  <c r="X410" i="1"/>
  <c r="R410" i="1"/>
  <c r="AC410" i="1"/>
  <c r="AF411" i="1"/>
  <c r="AI411" i="1"/>
  <c r="AH411" i="1"/>
  <c r="Q411" i="1"/>
  <c r="AG411" i="1"/>
  <c r="AJ411" i="1"/>
  <c r="AF412" i="1" l="1"/>
  <c r="AI412" i="1"/>
  <c r="AH412" i="1"/>
  <c r="AG412" i="1"/>
  <c r="Q412" i="1"/>
  <c r="AJ412" i="1"/>
  <c r="AB411" i="1"/>
  <c r="AA411" i="1"/>
  <c r="Z411" i="1"/>
  <c r="Y411" i="1"/>
  <c r="X411" i="1"/>
  <c r="W411" i="1"/>
  <c r="V411" i="1"/>
  <c r="U411" i="1"/>
  <c r="T411" i="1"/>
  <c r="S411" i="1"/>
  <c r="R411" i="1"/>
  <c r="AC411" i="1"/>
  <c r="AB412" i="1" l="1"/>
  <c r="AA412" i="1"/>
  <c r="Z412" i="1"/>
  <c r="W412" i="1"/>
  <c r="V412" i="1"/>
  <c r="U412" i="1"/>
  <c r="T412" i="1"/>
  <c r="S412" i="1"/>
  <c r="R412" i="1"/>
  <c r="Y412" i="1"/>
  <c r="X412" i="1"/>
  <c r="AC412" i="1"/>
  <c r="AF413" i="1"/>
  <c r="AH413" i="1"/>
  <c r="AI413" i="1"/>
  <c r="AG413" i="1"/>
  <c r="Q413" i="1"/>
  <c r="AJ413" i="1"/>
  <c r="AA413" i="1" l="1"/>
  <c r="Z413" i="1"/>
  <c r="Y413" i="1"/>
  <c r="X413" i="1"/>
  <c r="W413" i="1"/>
  <c r="V413" i="1"/>
  <c r="U413" i="1"/>
  <c r="T413" i="1"/>
  <c r="S413" i="1"/>
  <c r="AB413" i="1"/>
  <c r="R413" i="1"/>
  <c r="AC413" i="1"/>
  <c r="AH501" i="1" l="1"/>
  <c r="AH502" i="1" s="1"/>
  <c r="H23" i="1" s="1"/>
  <c r="J23" i="1" s="1"/>
  <c r="AH500" i="1"/>
  <c r="AF501" i="1"/>
  <c r="AF500" i="1"/>
  <c r="AJ501" i="1"/>
  <c r="AJ500" i="1"/>
  <c r="AG501" i="1"/>
  <c r="AG500" i="1"/>
  <c r="AI501" i="1"/>
  <c r="AI500" i="1"/>
  <c r="AF502" i="1" l="1"/>
  <c r="H21" i="1" s="1"/>
  <c r="J21" i="1" s="1"/>
  <c r="AJ502" i="1"/>
  <c r="H25" i="1" s="1"/>
  <c r="J25" i="1" s="1"/>
  <c r="AG502" i="1"/>
  <c r="H22" i="1" s="1"/>
  <c r="J22" i="1" s="1"/>
  <c r="X501" i="1"/>
  <c r="X500" i="1"/>
  <c r="AC501" i="1"/>
  <c r="AC500" i="1"/>
  <c r="U501" i="1"/>
  <c r="U500" i="1"/>
  <c r="W501" i="1"/>
  <c r="W500" i="1"/>
  <c r="Z501" i="1"/>
  <c r="Z500" i="1"/>
  <c r="T501" i="1"/>
  <c r="T500" i="1"/>
  <c r="AI502" i="1"/>
  <c r="H24" i="1" s="1"/>
  <c r="J24" i="1" s="1"/>
  <c r="R501" i="1"/>
  <c r="R500" i="1"/>
  <c r="V501" i="1"/>
  <c r="V500" i="1"/>
  <c r="Y501" i="1"/>
  <c r="Y500" i="1"/>
  <c r="AA501" i="1"/>
  <c r="AA500" i="1"/>
  <c r="AB501" i="1"/>
  <c r="AB500" i="1"/>
  <c r="S501" i="1"/>
  <c r="S500" i="1"/>
  <c r="AD501" i="1" l="1"/>
  <c r="AD500" i="1"/>
  <c r="AB502" i="1"/>
  <c r="H38" i="1" s="1"/>
  <c r="J38" i="1" s="1"/>
  <c r="AC502" i="1"/>
  <c r="H39" i="1" s="1"/>
  <c r="J39" i="1" s="1"/>
  <c r="U502" i="1"/>
  <c r="H31" i="1" s="1"/>
  <c r="J31" i="1" s="1"/>
  <c r="V502" i="1"/>
  <c r="H32" i="1" s="1"/>
  <c r="J32" i="1" s="1"/>
  <c r="X502" i="1"/>
  <c r="H34" i="1" s="1"/>
  <c r="J34" i="1" s="1"/>
  <c r="S502" i="1"/>
  <c r="H29" i="1" s="1"/>
  <c r="J29" i="1" s="1"/>
  <c r="T502" i="1"/>
  <c r="H30" i="1" s="1"/>
  <c r="J30" i="1" s="1"/>
  <c r="AA502" i="1"/>
  <c r="H37" i="1" s="1"/>
  <c r="J37" i="1" s="1"/>
  <c r="Y502" i="1"/>
  <c r="H35" i="1" s="1"/>
  <c r="J35" i="1" s="1"/>
  <c r="Z502" i="1"/>
  <c r="H36" i="1" s="1"/>
  <c r="J36" i="1" s="1"/>
  <c r="R502" i="1"/>
  <c r="H28" i="1" s="1"/>
  <c r="J28" i="1" s="1"/>
  <c r="W502" i="1"/>
  <c r="H33" i="1" s="1"/>
  <c r="J33" i="1" s="1"/>
  <c r="AD502" i="1" l="1"/>
  <c r="H18" i="1"/>
  <c r="J18" i="1" s="1"/>
</calcChain>
</file>

<file path=xl/sharedStrings.xml><?xml version="1.0" encoding="utf-8"?>
<sst xmlns="http://schemas.openxmlformats.org/spreadsheetml/2006/main" count="60" uniqueCount="44">
  <si>
    <t>Solar Declination</t>
  </si>
  <si>
    <t xml:space="preserve"> </t>
  </si>
  <si>
    <t>Day of Year</t>
  </si>
  <si>
    <t>Optimal Angle at "A"</t>
  </si>
  <si>
    <t xml:space="preserve">Optimal Angle at "B" </t>
  </si>
  <si>
    <t>Tilt of Earth's axis:</t>
  </si>
  <si>
    <t>Current year:</t>
  </si>
  <si>
    <t>Spring equinox</t>
  </si>
  <si>
    <t>Summer Solstice</t>
  </si>
  <si>
    <t>Winter Solstice</t>
  </si>
  <si>
    <t>Autumn Equinox</t>
  </si>
  <si>
    <t>Current Year</t>
  </si>
  <si>
    <t>Next Year</t>
  </si>
  <si>
    <t>-</t>
  </si>
  <si>
    <t>(</t>
  </si>
  <si>
    <t>)</t>
  </si>
  <si>
    <t>Spring</t>
  </si>
  <si>
    <t>Summer</t>
  </si>
  <si>
    <t>Fall</t>
  </si>
  <si>
    <t>Winter</t>
  </si>
  <si>
    <t>Days in prior year</t>
  </si>
  <si>
    <t>Spring Equinox</t>
  </si>
  <si>
    <t>Start (*)</t>
  </si>
  <si>
    <t>End (*)</t>
  </si>
  <si>
    <t>Solar Hour Angle:</t>
  </si>
  <si>
    <t>Solar Elevation</t>
  </si>
  <si>
    <t>Panel Tilt Angle</t>
  </si>
  <si>
    <t>Month</t>
  </si>
  <si>
    <t>Season:</t>
  </si>
  <si>
    <t>Days in current year:</t>
  </si>
  <si>
    <t>Optimal for the current year:</t>
  </si>
  <si>
    <t>Optimal by sesaon:</t>
  </si>
  <si>
    <t>Optimal by month:</t>
  </si>
  <si>
    <t>(*) Solstice / Equinox events don't happen at midnight; set based on the date of the starting of the event regardless of time</t>
  </si>
  <si>
    <t>Optimal by day:</t>
  </si>
  <si>
    <t>Latitude :</t>
  </si>
  <si>
    <t>Hour (0-23):</t>
  </si>
  <si>
    <t>Minute (0-59):</t>
  </si>
  <si>
    <t xml:space="preserve">     Change the numbers below to tailor your results!</t>
  </si>
  <si>
    <t>Round to this many decimal places:</t>
  </si>
  <si>
    <t>https://github.com/roblatour/SolarPanelTiltAngleCalculator</t>
  </si>
  <si>
    <t>Copywrite Rob Latour, 2024</t>
  </si>
  <si>
    <t>License MIT</t>
  </si>
  <si>
    <t>Solar Panel Angle Calculator v1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</si>
</sst>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m\ d\,\ yyyy"/>
    <numFmt numFmtId="165" formatCode="0.0"/>
  </numFmts>
  <fonts count="11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theme="3" tint="0.499984740745262"/>
      <name val="Aptos Narrow"/>
      <family val="2"/>
      <scheme val="minor"/>
    </font>
    <font>
      <sz val="11"/>
      <color theme="3" tint="0.499984740745262"/>
      <name val="Aptos Narrow"/>
      <family val="2"/>
      <scheme val="minor"/>
    </font>
    <font>
      <sz val="11"/>
      <color theme="1" tint="0.499984740745262"/>
      <name val="Aptos Narrow"/>
      <family val="2"/>
      <scheme val="minor"/>
    </font>
    <font>
      <b/>
      <sz val="11"/>
      <color theme="1" tint="0.499984740745262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31">
    <xf numFmtId="0" fontId="0" fillId="0" borderId="0" xfId="0"/>
    <xf numFmtId="0" fontId="0" fillId="0" borderId="0" xfId="0" applyAlignment="1">
      <alignment horizontal="right"/>
    </xf>
    <xf numFmtId="164" fontId="0" fillId="0" borderId="0" xfId="0" applyNumberFormat="1"/>
    <xf numFmtId="0" fontId="1" fillId="0" borderId="0" xfId="0" applyFont="1"/>
    <xf numFmtId="0" fontId="0" fillId="0" borderId="0" xfId="0" applyAlignment="1">
      <alignment horizontal="right" indent="1"/>
    </xf>
    <xf numFmtId="0" fontId="0" fillId="0" borderId="0" xfId="0" applyAlignment="1">
      <alignment horizontal="center"/>
    </xf>
    <xf numFmtId="165" fontId="1" fillId="0" borderId="0" xfId="0" applyNumberFormat="1" applyFont="1" applyAlignment="1">
      <alignment horizontal="center" vertical="center" wrapText="1"/>
    </xf>
    <xf numFmtId="165" fontId="0" fillId="0" borderId="0" xfId="0" applyNumberFormat="1" applyAlignment="1">
      <alignment horizontal="center" vertical="center" wrapText="1"/>
    </xf>
    <xf numFmtId="0" fontId="5" fillId="0" borderId="0" xfId="0" applyFont="1"/>
    <xf numFmtId="0" fontId="6" fillId="0" borderId="0" xfId="0" applyFont="1"/>
    <xf numFmtId="0" fontId="7" fillId="0" borderId="0" xfId="0" applyFont="1"/>
    <xf numFmtId="165" fontId="8" fillId="0" borderId="0" xfId="0" applyNumberFormat="1" applyFont="1" applyAlignment="1">
      <alignment horizontal="center" vertical="center" wrapText="1"/>
    </xf>
    <xf numFmtId="0" fontId="8" fillId="0" borderId="0" xfId="0" applyFont="1"/>
    <xf numFmtId="165" fontId="0" fillId="0" borderId="0" xfId="0" applyNumberFormat="1" applyAlignment="1">
      <alignment horizontal="center"/>
    </xf>
    <xf numFmtId="9" fontId="0" fillId="0" borderId="0" xfId="1" applyFont="1" applyAlignment="1">
      <alignment horizontal="center"/>
    </xf>
    <xf numFmtId="0" fontId="3" fillId="0" borderId="0" xfId="2"/>
    <xf numFmtId="0" fontId="9" fillId="0" borderId="0" xfId="0" applyFont="1"/>
    <xf numFmtId="165" fontId="8" fillId="0" borderId="0" xfId="0" applyNumberFormat="1" applyFont="1" applyAlignment="1">
      <alignment horizontal="center" wrapText="1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right" indent="1"/>
    </xf>
    <xf numFmtId="0" fontId="8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quotePrefix="1" applyFon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right"/>
    </xf>
    <xf numFmtId="164" fontId="7" fillId="0" borderId="0" xfId="0" applyNumberFormat="1" applyFont="1"/>
    <xf numFmtId="0" fontId="0" fillId="0" borderId="0" xfId="0" applyAlignment="1">
      <alignment horizontal="left" indent="1"/>
    </xf>
    <xf numFmtId="0" fontId="10" fillId="0" borderId="0" xfId="0" applyFont="1"/>
    <xf numFmtId="0" fontId="5" fillId="0" borderId="0" xfId="0" applyFont="1" applyProtection="1">
      <protection locked="0"/>
    </xf>
    <xf numFmtId="0" fontId="5" fillId="0" borderId="0" xfId="0" quotePrefix="1" applyFont="1" applyProtection="1">
      <protection locked="0"/>
    </xf>
  </cellXfs>
  <cellStyles count="3">
    <cellStyle name="Hyperlink" xfId="2" builtinId="8"/>
    <cellStyle name="Normal" xfId="0" builtinId="0"/>
    <cellStyle name="Percent" xfId="1" builtinId="5"/>
  </cellStyles>
  <dxfs count="1">
    <dxf>
      <font>
        <b/>
        <i val="0"/>
        <strike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1126260</xdr:colOff>
      <xdr:row>4</xdr:row>
      <xdr:rowOff>9525</xdr:rowOff>
    </xdr:from>
    <xdr:to>
      <xdr:col>9</xdr:col>
      <xdr:colOff>720735</xdr:colOff>
      <xdr:row>12</xdr:row>
      <xdr:rowOff>0</xdr:rowOff>
    </xdr:to>
    <xdr:sp macro="" textlink="">
      <xdr:nvSpPr>
        <xdr:cNvPr id="4" name="Right Triangle 3">
          <a:extLst>
            <a:ext uri="{FF2B5EF4-FFF2-40B4-BE49-F238E27FC236}">
              <a16:creationId xmlns:a16="http://schemas.microsoft.com/office/drawing/2014/main" id="{546D0E89-449C-C24D-B8C4-9D4E757FA8AC}"/>
            </a:ext>
          </a:extLst>
        </xdr:cNvPr>
        <xdr:cNvSpPr/>
      </xdr:nvSpPr>
      <xdr:spPr>
        <a:xfrm flipH="1">
          <a:off x="4364760" y="914400"/>
          <a:ext cx="2213850" cy="1514475"/>
        </a:xfrm>
        <a:prstGeom prst="rtTriangle">
          <a:avLst/>
        </a:prstGeom>
        <a:solidFill>
          <a:sysClr val="window" lastClr="FFFFFF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twoCellAnchor>
    <xdr:from>
      <xdr:col>4</xdr:col>
      <xdr:colOff>986613</xdr:colOff>
      <xdr:row>1</xdr:row>
      <xdr:rowOff>219075</xdr:rowOff>
    </xdr:from>
    <xdr:to>
      <xdr:col>7</xdr:col>
      <xdr:colOff>115250</xdr:colOff>
      <xdr:row>5</xdr:row>
      <xdr:rowOff>152400</xdr:rowOff>
    </xdr:to>
    <xdr:sp macro="" textlink="">
      <xdr:nvSpPr>
        <xdr:cNvPr id="6" name="Sun 5">
          <a:extLst>
            <a:ext uri="{FF2B5EF4-FFF2-40B4-BE49-F238E27FC236}">
              <a16:creationId xmlns:a16="http://schemas.microsoft.com/office/drawing/2014/main" id="{E71BE49E-C342-B086-D204-FA783F18B64B}"/>
            </a:ext>
          </a:extLst>
        </xdr:cNvPr>
        <xdr:cNvSpPr/>
      </xdr:nvSpPr>
      <xdr:spPr>
        <a:xfrm>
          <a:off x="4225113" y="457200"/>
          <a:ext cx="805037" cy="790575"/>
        </a:xfrm>
        <a:prstGeom prst="sun">
          <a:avLst/>
        </a:prstGeom>
        <a:solidFill>
          <a:srgbClr val="FFFF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>
            <a:ln>
              <a:solidFill>
                <a:srgbClr val="FFFF00"/>
              </a:solidFill>
            </a:ln>
            <a:solidFill>
              <a:srgbClr val="FFFF00"/>
            </a:solidFill>
          </a:endParaRPr>
        </a:p>
      </xdr:txBody>
    </xdr:sp>
    <xdr:clientData/>
  </xdr:twoCellAnchor>
  <xdr:twoCellAnchor>
    <xdr:from>
      <xdr:col>7</xdr:col>
      <xdr:colOff>706606</xdr:colOff>
      <xdr:row>4</xdr:row>
      <xdr:rowOff>174091</xdr:rowOff>
    </xdr:from>
    <xdr:to>
      <xdr:col>10</xdr:col>
      <xdr:colOff>581025</xdr:colOff>
      <xdr:row>7</xdr:row>
      <xdr:rowOff>70603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594EF170-0F90-C4C4-703C-43E86BA80F7B}"/>
            </a:ext>
          </a:extLst>
        </xdr:cNvPr>
        <xdr:cNvSpPr/>
      </xdr:nvSpPr>
      <xdr:spPr>
        <a:xfrm>
          <a:off x="5621506" y="1078966"/>
          <a:ext cx="1550819" cy="468012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sz="2400" b="1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</a:t>
          </a:r>
        </a:p>
      </xdr:txBody>
    </xdr:sp>
    <xdr:clientData/>
  </xdr:twoCellAnchor>
  <xdr:twoCellAnchor>
    <xdr:from>
      <xdr:col>4</xdr:col>
      <xdr:colOff>1067140</xdr:colOff>
      <xdr:row>9</xdr:row>
      <xdr:rowOff>152401</xdr:rowOff>
    </xdr:from>
    <xdr:to>
      <xdr:col>8</xdr:col>
      <xdr:colOff>45869</xdr:colOff>
      <xdr:row>12</xdr:row>
      <xdr:rowOff>48913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E177DA92-6DE8-45A5-9221-AEEF20B760E4}"/>
            </a:ext>
          </a:extLst>
        </xdr:cNvPr>
        <xdr:cNvSpPr/>
      </xdr:nvSpPr>
      <xdr:spPr>
        <a:xfrm>
          <a:off x="4305640" y="2009776"/>
          <a:ext cx="1388554" cy="468012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sz="2400" b="1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A</a:t>
          </a:r>
        </a:p>
      </xdr:txBody>
    </xdr:sp>
    <xdr:clientData/>
  </xdr:twoCellAnchor>
  <xdr:twoCellAnchor>
    <xdr:from>
      <xdr:col>9</xdr:col>
      <xdr:colOff>498302</xdr:colOff>
      <xdr:row>11</xdr:row>
      <xdr:rowOff>0</xdr:rowOff>
    </xdr:from>
    <xdr:to>
      <xdr:col>9</xdr:col>
      <xdr:colOff>719687</xdr:colOff>
      <xdr:row>12</xdr:row>
      <xdr:rowOff>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726C8B96-9D95-5DBB-DD35-E9522C6A2936}"/>
            </a:ext>
          </a:extLst>
        </xdr:cNvPr>
        <xdr:cNvSpPr/>
      </xdr:nvSpPr>
      <xdr:spPr>
        <a:xfrm>
          <a:off x="6356177" y="2238375"/>
          <a:ext cx="221385" cy="19050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twoCellAnchor>
    <xdr:from>
      <xdr:col>0</xdr:col>
      <xdr:colOff>47625</xdr:colOff>
      <xdr:row>2</xdr:row>
      <xdr:rowOff>1</xdr:rowOff>
    </xdr:from>
    <xdr:to>
      <xdr:col>3</xdr:col>
      <xdr:colOff>180975</xdr:colOff>
      <xdr:row>13</xdr:row>
      <xdr:rowOff>19050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EB61FE80-9DCA-ECE0-F26E-03F0402DB11C}"/>
            </a:ext>
          </a:extLst>
        </xdr:cNvPr>
        <xdr:cNvSpPr/>
      </xdr:nvSpPr>
      <xdr:spPr>
        <a:xfrm>
          <a:off x="47625" y="476251"/>
          <a:ext cx="3181350" cy="2162174"/>
        </a:xfrm>
        <a:prstGeom prst="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twoCellAnchor>
    <xdr:from>
      <xdr:col>4</xdr:col>
      <xdr:colOff>732198</xdr:colOff>
      <xdr:row>6</xdr:row>
      <xdr:rowOff>130296</xdr:rowOff>
    </xdr:from>
    <xdr:to>
      <xdr:col>10</xdr:col>
      <xdr:colOff>159031</xdr:colOff>
      <xdr:row>7</xdr:row>
      <xdr:rowOff>178666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30D78FFF-1CCD-BA75-0FF6-CB51920B5DDA}"/>
            </a:ext>
          </a:extLst>
        </xdr:cNvPr>
        <xdr:cNvSpPr/>
      </xdr:nvSpPr>
      <xdr:spPr>
        <a:xfrm rot="19532615">
          <a:off x="3970698" y="1416171"/>
          <a:ext cx="2779633" cy="23887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CA" sz="1100"/>
            <a:t>                                      Solar Panel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github.com/roblatour/SolarPanelTiltAngleCalculator/blob/main/LICENSE" TargetMode="External"/><Relationship Id="rId1" Type="http://schemas.openxmlformats.org/officeDocument/2006/relationships/hyperlink" Target="https://github.com/roblatour/SolarPanelTiltAngleCalculator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943AB-F7D8-4899-B57C-A13D5DF5C65D}">
  <sheetPr>
    <pageSetUpPr fitToPage="1"/>
  </sheetPr>
  <dimension ref="A1:CB507"/>
  <sheetViews>
    <sheetView tabSelected="1" workbookViewId="0">
      <selection activeCell="C5" sqref="C5"/>
    </sheetView>
  </sheetViews>
  <sheetFormatPr defaultRowHeight="15" x14ac:dyDescent="0.25"/>
  <cols>
    <col min="1" max="1" width="31.140625" customWidth="1"/>
    <col min="2" max="2" width="2.42578125" customWidth="1"/>
    <col min="3" max="3" width="18" bestFit="1" customWidth="1"/>
    <col min="4" max="4" width="2.85546875" style="5" customWidth="1"/>
    <col min="5" max="5" width="19.140625" customWidth="1"/>
    <col min="6" max="6" width="1.7109375" customWidth="1"/>
    <col min="7" max="7" width="4.28515625" customWidth="1"/>
    <col min="8" max="8" width="11" style="13" customWidth="1"/>
    <col min="9" max="9" width="3.140625" style="5" customWidth="1"/>
    <col min="10" max="10" width="11" style="13" customWidth="1"/>
    <col min="12" max="12" width="22.140625" hidden="1" customWidth="1"/>
    <col min="13" max="13" width="17.7109375" hidden="1" customWidth="1"/>
    <col min="14" max="14" width="22.42578125" hidden="1" customWidth="1"/>
    <col min="15" max="15" width="20.42578125" hidden="1" customWidth="1"/>
    <col min="16" max="16" width="18.42578125" hidden="1" customWidth="1"/>
    <col min="17" max="17" width="12.42578125" style="10" hidden="1" customWidth="1"/>
    <col min="18" max="18" width="9.140625" style="12" hidden="1" customWidth="1"/>
    <col min="19" max="31" width="9.140625" style="10" hidden="1" customWidth="1"/>
    <col min="32" max="36" width="9.140625" hidden="1" customWidth="1"/>
  </cols>
  <sheetData>
    <row r="1" spans="1:16" ht="18.75" x14ac:dyDescent="0.3">
      <c r="A1" s="16" t="s">
        <v>43</v>
      </c>
      <c r="B1" s="16"/>
    </row>
    <row r="2" spans="1:16" ht="18.75" x14ac:dyDescent="0.3">
      <c r="A2" s="16"/>
      <c r="B2" s="16"/>
    </row>
    <row r="3" spans="1:16" ht="18.75" x14ac:dyDescent="0.3">
      <c r="A3" s="3" t="s">
        <v>38</v>
      </c>
      <c r="B3" s="16"/>
    </row>
    <row r="5" spans="1:16" x14ac:dyDescent="0.25">
      <c r="A5" s="4"/>
      <c r="B5" s="4" t="s">
        <v>35</v>
      </c>
      <c r="C5" s="29">
        <v>45.4789162</v>
      </c>
      <c r="D5" s="21"/>
      <c r="L5" s="17" t="s">
        <v>5</v>
      </c>
      <c r="M5" s="18">
        <v>23.45</v>
      </c>
      <c r="O5" s="8"/>
    </row>
    <row r="6" spans="1:16" x14ac:dyDescent="0.25">
      <c r="A6" s="4"/>
      <c r="B6" s="4"/>
      <c r="C6" s="9"/>
      <c r="D6" s="22"/>
      <c r="L6" s="10"/>
      <c r="M6" s="18"/>
    </row>
    <row r="7" spans="1:16" x14ac:dyDescent="0.25">
      <c r="B7" s="4" t="s">
        <v>6</v>
      </c>
      <c r="C7" s="29">
        <v>2024</v>
      </c>
      <c r="D7" s="21"/>
      <c r="L7" s="11" t="s">
        <v>20</v>
      </c>
      <c r="M7" s="18">
        <f>IF(OR(MOD($C$7-1,400)=0,AND(MOD($C$7-1,4)=0,MOD($C$7-1,100)&lt;&gt;0)),366, 365)</f>
        <v>365</v>
      </c>
    </row>
    <row r="8" spans="1:16" x14ac:dyDescent="0.25">
      <c r="A8" s="4"/>
      <c r="B8" s="4"/>
      <c r="C8" s="8"/>
      <c r="D8" s="21"/>
      <c r="I8" s="14"/>
      <c r="L8" s="11" t="s">
        <v>29</v>
      </c>
      <c r="M8" s="18">
        <f>IF(OR(MOD($C$7,400)=0,AND(MOD($C$7,4)=0,MOD($C$7,100)&lt;&gt;0)),366, 365)</f>
        <v>366</v>
      </c>
    </row>
    <row r="9" spans="1:16" x14ac:dyDescent="0.25">
      <c r="B9" s="4" t="s">
        <v>36</v>
      </c>
      <c r="C9" s="30">
        <v>12</v>
      </c>
      <c r="D9" s="23"/>
    </row>
    <row r="10" spans="1:16" x14ac:dyDescent="0.25">
      <c r="B10" s="4" t="s">
        <v>37</v>
      </c>
      <c r="C10" s="30">
        <v>0</v>
      </c>
      <c r="D10" s="23"/>
      <c r="L10" s="11" t="s">
        <v>24</v>
      </c>
      <c r="M10" s="18">
        <f>15 * ((TargetHour + TargetMinute/60)- 12)</f>
        <v>0</v>
      </c>
    </row>
    <row r="12" spans="1:16" x14ac:dyDescent="0.25">
      <c r="A12" s="27" t="s">
        <v>39</v>
      </c>
      <c r="C12" s="30">
        <v>1</v>
      </c>
    </row>
    <row r="14" spans="1:16" x14ac:dyDescent="0.25">
      <c r="C14" s="28"/>
    </row>
    <row r="15" spans="1:16" ht="45" x14ac:dyDescent="0.25">
      <c r="H15" s="6" t="s">
        <v>3</v>
      </c>
      <c r="J15" s="6" t="s">
        <v>4</v>
      </c>
      <c r="N15" s="12"/>
      <c r="P15" s="7"/>
    </row>
    <row r="16" spans="1:16" x14ac:dyDescent="0.25">
      <c r="N16" s="12"/>
      <c r="O16" s="10"/>
    </row>
    <row r="17" spans="1:18" x14ac:dyDescent="0.25">
      <c r="A17" s="3" t="s">
        <v>30</v>
      </c>
      <c r="B17" s="3"/>
      <c r="N17" s="18"/>
    </row>
    <row r="18" spans="1:18" x14ac:dyDescent="0.25">
      <c r="A18">
        <f>ReportingYear</f>
        <v>2024</v>
      </c>
      <c r="B18" s="3"/>
      <c r="H18" s="13" t="str">
        <f>FIXED(AD502,DecimalPlaces)</f>
        <v>45.5</v>
      </c>
      <c r="J18" s="13" t="str">
        <f>FIXED(90-H18,DecimalPlaces)</f>
        <v>44.5</v>
      </c>
      <c r="N18" s="12"/>
    </row>
    <row r="19" spans="1:18" x14ac:dyDescent="0.25">
      <c r="A19" s="3"/>
      <c r="B19" s="3"/>
      <c r="N19" s="12"/>
    </row>
    <row r="20" spans="1:18" ht="14.25" customHeight="1" x14ac:dyDescent="0.25">
      <c r="A20" s="3" t="s">
        <v>31</v>
      </c>
      <c r="B20" s="3"/>
    </row>
    <row r="21" spans="1:18" ht="14.25" customHeight="1" x14ac:dyDescent="0.25">
      <c r="A21" s="1" t="str">
        <f>IF(Latitude&gt;0,"Winter","Summer")</f>
        <v>Winter</v>
      </c>
      <c r="B21" s="1" t="s">
        <v>14</v>
      </c>
      <c r="C21" s="2">
        <f>O22</f>
        <v>45282</v>
      </c>
      <c r="D21" s="5" t="s">
        <v>13</v>
      </c>
      <c r="E21" s="2">
        <f>P22</f>
        <v>45370</v>
      </c>
      <c r="F21" s="2" t="s">
        <v>15</v>
      </c>
      <c r="H21" s="13" t="str">
        <f>FIXED(AF502,DecimalPlaces)</f>
        <v>60.8</v>
      </c>
      <c r="J21" s="13" t="str">
        <f>FIXED(90-H21,DecimalPlaces)</f>
        <v>29.2</v>
      </c>
      <c r="L21" s="12" t="s">
        <v>11</v>
      </c>
      <c r="M21" s="10"/>
      <c r="N21" s="10"/>
      <c r="O21" s="18" t="s">
        <v>22</v>
      </c>
      <c r="P21" s="18" t="s">
        <v>23</v>
      </c>
    </row>
    <row r="22" spans="1:18" x14ac:dyDescent="0.25">
      <c r="A22" s="1" t="str">
        <f>IF(Latitude&gt;0,"Spring","Fall")</f>
        <v>Spring</v>
      </c>
      <c r="B22" s="1" t="s">
        <v>14</v>
      </c>
      <c r="C22" s="2">
        <f>O25</f>
        <v>45371</v>
      </c>
      <c r="D22" s="5" t="s">
        <v>13</v>
      </c>
      <c r="E22" s="2">
        <f>P25</f>
        <v>45462</v>
      </c>
      <c r="F22" s="2" t="s">
        <v>15</v>
      </c>
      <c r="H22" s="13" t="str">
        <f>FIXED(AG502,DecimalPlaces)</f>
        <v>31.2</v>
      </c>
      <c r="J22" s="13" t="str">
        <f>FIXED(90-H22,DecimalPlaces)</f>
        <v>58.8</v>
      </c>
      <c r="L22" s="10" t="s">
        <v>9</v>
      </c>
      <c r="M22" s="10">
        <f>MOD(365.2425*(ReportingYear-2000-1) +355.65,365.2425)</f>
        <v>355.6499999999989</v>
      </c>
      <c r="N22" s="10">
        <f>INT(M22)</f>
        <v>355</v>
      </c>
      <c r="O22" s="26">
        <f>N22+DATE(ReportingYear-1,1,1)</f>
        <v>45282</v>
      </c>
      <c r="P22" s="26">
        <f>O25-1</f>
        <v>45370</v>
      </c>
      <c r="R22"/>
    </row>
    <row r="23" spans="1:18" x14ac:dyDescent="0.25">
      <c r="A23" s="1" t="str">
        <f>IF(Latitude&gt;0,"Summer","Winter")</f>
        <v>Summer</v>
      </c>
      <c r="B23" s="1" t="s">
        <v>14</v>
      </c>
      <c r="C23" s="2">
        <f>O26</f>
        <v>45463</v>
      </c>
      <c r="D23" s="5" t="s">
        <v>13</v>
      </c>
      <c r="E23" s="2">
        <f>P26</f>
        <v>45556</v>
      </c>
      <c r="F23" s="2" t="s">
        <v>15</v>
      </c>
      <c r="H23" s="13" t="str">
        <f>FIXED(AH502,DecimalPlaces)</f>
        <v>30.4</v>
      </c>
      <c r="J23" s="13" t="str">
        <f>FIXED(90-H23,DecimalPlaces)</f>
        <v>59.6</v>
      </c>
      <c r="L23" s="10"/>
      <c r="M23" s="10"/>
      <c r="N23" s="10"/>
      <c r="O23" s="10"/>
      <c r="P23" s="10"/>
    </row>
    <row r="24" spans="1:18" x14ac:dyDescent="0.25">
      <c r="A24" s="1" t="str">
        <f>IF(Latitude&gt;0,"Fall","Spring")</f>
        <v>Fall</v>
      </c>
      <c r="B24" s="1" t="s">
        <v>14</v>
      </c>
      <c r="C24" s="2">
        <f>O27</f>
        <v>45557</v>
      </c>
      <c r="D24" s="5" t="s">
        <v>13</v>
      </c>
      <c r="E24" s="2">
        <f>P27</f>
        <v>45646</v>
      </c>
      <c r="F24" s="2" t="s">
        <v>15</v>
      </c>
      <c r="H24" s="13" t="str">
        <f>FIXED(AI502,DecimalPlaces)</f>
        <v>60.4</v>
      </c>
      <c r="J24" s="13" t="str">
        <f>FIXED(90-H24,DecimalPlaces)</f>
        <v>29.6</v>
      </c>
      <c r="L24" s="12" t="s">
        <v>11</v>
      </c>
      <c r="M24" s="10"/>
      <c r="N24" s="10"/>
      <c r="O24" s="10"/>
      <c r="P24" s="10"/>
    </row>
    <row r="25" spans="1:18" x14ac:dyDescent="0.25">
      <c r="A25" s="1" t="str">
        <f>IF(Latitude&gt;0,"Winter","Summer")</f>
        <v>Winter</v>
      </c>
      <c r="B25" s="1" t="s">
        <v>14</v>
      </c>
      <c r="C25" s="2">
        <f>O28</f>
        <v>45647</v>
      </c>
      <c r="D25" s="5" t="s">
        <v>13</v>
      </c>
      <c r="E25" s="2">
        <f>P28</f>
        <v>45736</v>
      </c>
      <c r="F25" s="2" t="s">
        <v>15</v>
      </c>
      <c r="H25" s="13" t="str">
        <f>FIXED(AJ502,DecimalPlaces)</f>
        <v>60.9</v>
      </c>
      <c r="J25" s="13" t="str">
        <f>FIXED(90-H25,DecimalPlaces)</f>
        <v>29.1</v>
      </c>
      <c r="L25" s="10" t="s">
        <v>21</v>
      </c>
      <c r="M25" s="10">
        <f>MOD(365.2425*(ReportingYear-2000) + 79.372,365.2425)</f>
        <v>79.371999999998934</v>
      </c>
      <c r="N25" s="10">
        <f>INT(M25)</f>
        <v>79</v>
      </c>
      <c r="O25" s="26">
        <f>N25+DATE(ReportingYear,1,1)</f>
        <v>45371</v>
      </c>
      <c r="P25" s="26">
        <f>O26-1</f>
        <v>45462</v>
      </c>
    </row>
    <row r="26" spans="1:18" x14ac:dyDescent="0.25">
      <c r="A26" s="3"/>
      <c r="B26" s="3"/>
      <c r="C26" s="1"/>
      <c r="L26" s="10" t="s">
        <v>8</v>
      </c>
      <c r="M26" s="10">
        <f>MOD(365.2425*(ReportingYear-2000) + 171.95,365.2425)</f>
        <v>171.95000000000027</v>
      </c>
      <c r="N26" s="10">
        <f>INT(M26)</f>
        <v>171</v>
      </c>
      <c r="O26" s="26">
        <f>N26+DATE(ReportingYear,1,1)</f>
        <v>45463</v>
      </c>
      <c r="P26" s="26">
        <f>O27-1</f>
        <v>45556</v>
      </c>
    </row>
    <row r="27" spans="1:18" x14ac:dyDescent="0.25">
      <c r="A27" s="3" t="s">
        <v>32</v>
      </c>
      <c r="B27" s="3"/>
      <c r="C27" s="1"/>
      <c r="L27" s="10" t="s">
        <v>10</v>
      </c>
      <c r="M27" s="10">
        <f>MOD(365.2425*(ReportingYear-2000) + 265.26,365.2425)</f>
        <v>265.25999999999976</v>
      </c>
      <c r="N27" s="10">
        <f>INT(M27)</f>
        <v>265</v>
      </c>
      <c r="O27" s="26">
        <f>N27+DATE(ReportingYear,1,1)</f>
        <v>45557</v>
      </c>
      <c r="P27" s="26">
        <f>O28-1</f>
        <v>45646</v>
      </c>
    </row>
    <row r="28" spans="1:18" x14ac:dyDescent="0.25">
      <c r="A28" s="1" t="str">
        <f>+"January " &amp; A18</f>
        <v>January 2024</v>
      </c>
      <c r="B28" s="1"/>
      <c r="H28" s="13" t="str">
        <f>FIXED(R$502,DecimalPlaces)</f>
        <v>66.5</v>
      </c>
      <c r="J28" s="13" t="str">
        <f t="shared" ref="J28:J39" si="0">FIXED(90-H28,DecimalPlaces)</f>
        <v>23.5</v>
      </c>
      <c r="L28" s="10" t="s">
        <v>9</v>
      </c>
      <c r="M28" s="10">
        <f>MOD(365.2425*(ReportingYear-2000) +355.65,365.2425)</f>
        <v>355.64999999999918</v>
      </c>
      <c r="N28" s="10">
        <f>INT(M28)</f>
        <v>355</v>
      </c>
      <c r="O28" s="26">
        <f>N28+DATE(ReportingYear,1,1)</f>
        <v>45647</v>
      </c>
      <c r="P28" s="26">
        <f>O31-1</f>
        <v>45736</v>
      </c>
    </row>
    <row r="29" spans="1:18" x14ac:dyDescent="0.25">
      <c r="A29" s="1" t="str">
        <f>+"February " &amp; A$18</f>
        <v>February 2024</v>
      </c>
      <c r="B29" s="1"/>
      <c r="H29" s="13" t="str">
        <f>FIXED(S$502,DecimalPlaces)</f>
        <v>58.9</v>
      </c>
      <c r="J29" s="13" t="str">
        <f t="shared" si="0"/>
        <v>31.1</v>
      </c>
      <c r="L29" s="10"/>
      <c r="M29" s="10"/>
      <c r="N29" s="10"/>
      <c r="O29" s="10"/>
      <c r="P29" s="10"/>
    </row>
    <row r="30" spans="1:18" x14ac:dyDescent="0.25">
      <c r="A30" s="1" t="str">
        <f>+"March " &amp; A$18</f>
        <v>March 2024</v>
      </c>
      <c r="B30" s="1"/>
      <c r="H30" s="13" t="str">
        <f>FIXED(T$502,DecimalPlaces)</f>
        <v>47.9</v>
      </c>
      <c r="J30" s="13" t="str">
        <f t="shared" si="0"/>
        <v>42.1</v>
      </c>
      <c r="L30" s="12" t="s">
        <v>12</v>
      </c>
      <c r="M30" s="10"/>
      <c r="N30" s="10"/>
      <c r="O30" s="10"/>
      <c r="P30" s="10"/>
    </row>
    <row r="31" spans="1:18" x14ac:dyDescent="0.25">
      <c r="A31" s="1" t="str">
        <f>+"April " &amp; A$18</f>
        <v>April 2024</v>
      </c>
      <c r="B31" s="1"/>
      <c r="H31" s="13" t="str">
        <f>FIXED(U$502,DecimalPlaces)</f>
        <v>36.0</v>
      </c>
      <c r="J31" s="13" t="str">
        <f t="shared" si="0"/>
        <v>54.0</v>
      </c>
      <c r="L31" s="10" t="s">
        <v>7</v>
      </c>
      <c r="M31" s="10">
        <f>MOD(365.2425*(ReportingYear-2000+1) + 79.372,365.2425)</f>
        <v>79.371999999999218</v>
      </c>
      <c r="N31" s="10">
        <f>INT(M31)</f>
        <v>79</v>
      </c>
      <c r="O31" s="26">
        <f>N31+DATE(ReportingYear+1,1,1)</f>
        <v>45737</v>
      </c>
      <c r="P31" s="10"/>
    </row>
    <row r="32" spans="1:18" x14ac:dyDescent="0.25">
      <c r="A32" s="1" t="str">
        <f>+"May " &amp; A$18</f>
        <v>May 2024</v>
      </c>
      <c r="B32" s="1"/>
      <c r="H32" s="13" t="str">
        <f>FIXED(V$502,DecimalPlaces)</f>
        <v>26.7</v>
      </c>
      <c r="J32" s="13" t="str">
        <f t="shared" si="0"/>
        <v>63.3</v>
      </c>
    </row>
    <row r="33" spans="1:80" x14ac:dyDescent="0.25">
      <c r="A33" s="1" t="str">
        <f>+"June " &amp; A$18</f>
        <v>June 2024</v>
      </c>
      <c r="B33" s="1"/>
      <c r="H33" s="13" t="str">
        <f>FIXED(W$502,DecimalPlaces)</f>
        <v>22.4</v>
      </c>
      <c r="J33" s="13" t="str">
        <f t="shared" si="0"/>
        <v>67.6</v>
      </c>
      <c r="L33" s="10" t="s">
        <v>33</v>
      </c>
    </row>
    <row r="34" spans="1:80" x14ac:dyDescent="0.25">
      <c r="A34" s="1" t="str">
        <f>+"July " &amp; A$18</f>
        <v>July 2024</v>
      </c>
      <c r="B34" s="1"/>
      <c r="H34" s="13" t="str">
        <f>FIXED(X$502,DecimalPlaces)</f>
        <v>24.3</v>
      </c>
      <c r="J34" s="13" t="str">
        <f t="shared" si="0"/>
        <v>65.7</v>
      </c>
    </row>
    <row r="35" spans="1:80" x14ac:dyDescent="0.25">
      <c r="A35" s="1" t="str">
        <f>+"August " &amp; A$18</f>
        <v>August 2024</v>
      </c>
      <c r="B35" s="1"/>
      <c r="H35" s="13" t="str">
        <f>FIXED(Y$502,DecimalPlaces)</f>
        <v>32.1</v>
      </c>
      <c r="J35" s="13" t="str">
        <f t="shared" si="0"/>
        <v>57.9</v>
      </c>
    </row>
    <row r="36" spans="1:80" x14ac:dyDescent="0.25">
      <c r="A36" s="1" t="str">
        <f>+"September " &amp; A$18</f>
        <v>September 2024</v>
      </c>
      <c r="B36" s="1"/>
      <c r="H36" s="13" t="str">
        <f>FIXED(Z$502,DecimalPlaces)</f>
        <v>43.3</v>
      </c>
      <c r="J36" s="13" t="str">
        <f t="shared" si="0"/>
        <v>46.7</v>
      </c>
    </row>
    <row r="37" spans="1:80" x14ac:dyDescent="0.25">
      <c r="A37" s="1" t="str">
        <f>+"October " &amp; A$18</f>
        <v>October 2024</v>
      </c>
      <c r="B37" s="1"/>
      <c r="H37" s="13" t="str">
        <f>FIXED(AA$502,DecimalPlaces)</f>
        <v>55.1</v>
      </c>
      <c r="J37" s="13" t="str">
        <f t="shared" si="0"/>
        <v>34.9</v>
      </c>
    </row>
    <row r="38" spans="1:80" x14ac:dyDescent="0.25">
      <c r="A38" s="1" t="str">
        <f>+"November " &amp; A$18</f>
        <v>November 2024</v>
      </c>
      <c r="B38" s="1"/>
      <c r="H38" s="13" t="str">
        <f>FIXED(AB$502,DecimalPlaces)</f>
        <v>64.4</v>
      </c>
      <c r="J38" s="13" t="str">
        <f t="shared" si="0"/>
        <v>25.6</v>
      </c>
    </row>
    <row r="39" spans="1:80" x14ac:dyDescent="0.25">
      <c r="A39" s="1" t="str">
        <f>+"December " &amp; A$18</f>
        <v>December 2024</v>
      </c>
      <c r="B39" s="1"/>
      <c r="H39" s="13" t="str">
        <f>FIXED(AC$502,DecimalPlaces)</f>
        <v>68.6</v>
      </c>
      <c r="J39" s="13" t="str">
        <f t="shared" si="0"/>
        <v>21.4</v>
      </c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0"/>
      <c r="BA39" s="10"/>
      <c r="BB39" s="10"/>
      <c r="BC39" s="10"/>
      <c r="BD39" s="10"/>
      <c r="BE39" s="10"/>
      <c r="BF39" s="10"/>
      <c r="BG39" s="10"/>
      <c r="BH39" s="10"/>
      <c r="BI39" s="10"/>
      <c r="BJ39" s="10"/>
      <c r="BK39" s="10"/>
      <c r="BL39" s="10"/>
      <c r="BM39" s="10"/>
      <c r="BN39" s="10"/>
      <c r="BO39" s="10"/>
      <c r="BP39" s="10"/>
      <c r="BQ39" s="10"/>
      <c r="BR39" s="10"/>
      <c r="BS39" s="10"/>
      <c r="BT39" s="10"/>
      <c r="BU39" s="10"/>
      <c r="BV39" s="10"/>
      <c r="BW39" s="10"/>
      <c r="BX39" s="10"/>
      <c r="BY39" s="10"/>
      <c r="BZ39" s="10"/>
      <c r="CA39" s="10"/>
      <c r="CB39" s="10"/>
    </row>
    <row r="40" spans="1:80" x14ac:dyDescent="0.25">
      <c r="A40" s="1"/>
      <c r="B40" s="1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0"/>
      <c r="BA40" s="10"/>
      <c r="BB40" s="10"/>
      <c r="BC40" s="10"/>
      <c r="BD40" s="10"/>
      <c r="BE40" s="10"/>
      <c r="BF40" s="10"/>
      <c r="BG40" s="10"/>
      <c r="BH40" s="10"/>
      <c r="BI40" s="10"/>
      <c r="BJ40" s="10"/>
      <c r="BK40" s="10"/>
      <c r="BL40" s="10"/>
      <c r="BM40" s="10"/>
      <c r="BN40" s="10"/>
      <c r="BO40" s="10"/>
      <c r="BP40" s="10"/>
      <c r="BQ40" s="10"/>
      <c r="BR40" s="10"/>
      <c r="BS40" s="10"/>
      <c r="BT40" s="10"/>
      <c r="BU40" s="10"/>
      <c r="BV40" s="10"/>
      <c r="BW40" s="10"/>
      <c r="BX40" s="10"/>
      <c r="BY40" s="10"/>
      <c r="BZ40" s="10"/>
      <c r="CA40" s="10"/>
      <c r="CB40" s="10"/>
    </row>
    <row r="41" spans="1:80" ht="16.5" customHeight="1" x14ac:dyDescent="0.25">
      <c r="A41" s="3" t="s">
        <v>34</v>
      </c>
      <c r="C41" s="1" t="s">
        <v>1</v>
      </c>
      <c r="J41" s="6" t="s">
        <v>1</v>
      </c>
      <c r="L41" s="19" t="s">
        <v>2</v>
      </c>
      <c r="M41" s="20" t="s">
        <v>0</v>
      </c>
      <c r="N41" s="20" t="s">
        <v>25</v>
      </c>
      <c r="O41" s="20" t="s">
        <v>26</v>
      </c>
      <c r="Q41" s="20" t="s">
        <v>27</v>
      </c>
      <c r="R41" s="12">
        <v>1</v>
      </c>
      <c r="S41" s="12">
        <v>2</v>
      </c>
      <c r="T41" s="12">
        <v>3</v>
      </c>
      <c r="U41" s="12">
        <v>4</v>
      </c>
      <c r="V41" s="12">
        <v>5</v>
      </c>
      <c r="W41" s="12">
        <v>6</v>
      </c>
      <c r="X41" s="12">
        <v>7</v>
      </c>
      <c r="Y41" s="12">
        <v>8</v>
      </c>
      <c r="Z41" s="12">
        <v>9</v>
      </c>
      <c r="AA41" s="12">
        <v>10</v>
      </c>
      <c r="AB41" s="12">
        <v>11</v>
      </c>
      <c r="AC41" s="12">
        <v>12</v>
      </c>
      <c r="AE41" s="12" t="s">
        <v>28</v>
      </c>
      <c r="AF41" s="12" t="s">
        <v>19</v>
      </c>
      <c r="AG41" s="12" t="s">
        <v>16</v>
      </c>
      <c r="AH41" s="12" t="s">
        <v>17</v>
      </c>
      <c r="AI41" s="12" t="s">
        <v>18</v>
      </c>
      <c r="AJ41" s="12" t="s">
        <v>19</v>
      </c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0"/>
      <c r="BA41" s="10"/>
      <c r="BB41" s="10"/>
      <c r="BC41" s="10"/>
      <c r="BD41" s="10"/>
      <c r="BE41" s="10"/>
      <c r="BF41" s="10"/>
      <c r="BG41" s="10"/>
      <c r="BH41" s="10"/>
      <c r="BI41" s="10"/>
      <c r="BJ41" s="10"/>
      <c r="BK41" s="10"/>
      <c r="BL41" s="10"/>
      <c r="BM41" s="10"/>
      <c r="BN41" s="10"/>
      <c r="BO41" s="10"/>
      <c r="BP41" s="10"/>
      <c r="BQ41" s="10"/>
      <c r="BR41" s="10"/>
      <c r="BS41" s="10"/>
      <c r="BT41" s="10"/>
      <c r="BU41" s="10"/>
      <c r="BV41" s="10"/>
      <c r="BW41" s="10"/>
      <c r="BX41" s="10"/>
      <c r="BY41" s="10"/>
      <c r="BZ41" s="10"/>
      <c r="CA41" s="10"/>
      <c r="CB41" s="10"/>
    </row>
    <row r="42" spans="1:80" ht="16.5" hidden="1" customHeight="1" x14ac:dyDescent="0.25">
      <c r="C42" s="1"/>
      <c r="H42" s="6"/>
      <c r="J42" s="6"/>
      <c r="L42" s="19"/>
      <c r="Q42" s="20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0"/>
      <c r="BA42" s="10"/>
      <c r="BB42" s="10"/>
      <c r="BC42" s="10"/>
      <c r="BD42" s="10"/>
      <c r="BE42" s="10"/>
      <c r="BF42" s="10"/>
      <c r="BG42" s="10"/>
      <c r="BH42" s="10"/>
      <c r="BI42" s="10"/>
      <c r="BJ42" s="10"/>
      <c r="BK42" s="10"/>
      <c r="BL42" s="10"/>
      <c r="BM42" s="10"/>
      <c r="BN42" s="10"/>
      <c r="BO42" s="10"/>
      <c r="BP42" s="10"/>
      <c r="BQ42" s="10"/>
      <c r="BR42" s="10"/>
      <c r="BS42" s="10"/>
      <c r="BT42" s="10"/>
      <c r="BU42" s="10"/>
      <c r="BV42" s="10"/>
      <c r="BW42" s="10"/>
      <c r="BX42" s="10"/>
      <c r="BY42" s="10"/>
      <c r="BZ42" s="10"/>
      <c r="CA42" s="10"/>
      <c r="CB42" s="10"/>
    </row>
    <row r="43" spans="1:80" ht="16.5" hidden="1" customHeight="1" x14ac:dyDescent="0.25">
      <c r="A43" s="1"/>
      <c r="C43" s="25">
        <f t="shared" ref="C43:C52" si="1">C44-1</f>
        <v>45281</v>
      </c>
      <c r="H43" s="13" t="str">
        <f t="shared" ref="H43:H106" si="2">FIXED(O43,DecimalPlaces)</f>
        <v>68.9</v>
      </c>
      <c r="J43" s="13" t="str">
        <f t="shared" ref="J43:J106" si="3">FIXED(90-H43,DecimalPlaces)</f>
        <v>21.1</v>
      </c>
      <c r="L43" s="10">
        <f t="shared" ref="L43:L51" si="4">L44-1</f>
        <v>355</v>
      </c>
      <c r="M43" s="10">
        <f t="shared" ref="M43:M53" si="5">EarthsTilt*SIN(RADIANS(MOD((360/DaysInPreviousYear)*(284+L43),360)))</f>
        <v>-23.449782846813658</v>
      </c>
      <c r="N43" s="10">
        <f t="shared" ref="N43:N106" si="6">DEGREES(ASIN(SIN(RADIANS(Latitude))*SIN(RADIANS(M43))+COS(RADIANS(Latitude))*COS(RADIANS(M43))*COS(RADIANS(SolarHourAngle))))</f>
        <v>21.071300953186338</v>
      </c>
      <c r="O43" s="10">
        <f t="shared" ref="O43:O53" si="7">90-N43</f>
        <v>68.928699046813662</v>
      </c>
      <c r="Q43" s="12">
        <f t="shared" ref="Q43:Q106" si="8">MONTH(C43)</f>
        <v>12</v>
      </c>
      <c r="R43" s="10">
        <f>IF($Q43=R$41,$O43,0)</f>
        <v>0</v>
      </c>
      <c r="S43" s="10">
        <f>IF($Q43=S$41,$O43,0)</f>
        <v>0</v>
      </c>
      <c r="T43" s="10">
        <f>IF($Q43=T$41,$O43,0)</f>
        <v>0</v>
      </c>
      <c r="U43" s="10">
        <f t="shared" ref="U43:AC58" si="9">IF($Q43=U$41,$O43,0)</f>
        <v>0</v>
      </c>
      <c r="V43" s="10">
        <f t="shared" si="9"/>
        <v>0</v>
      </c>
      <c r="W43" s="10">
        <f t="shared" si="9"/>
        <v>0</v>
      </c>
      <c r="X43" s="10">
        <f t="shared" si="9"/>
        <v>0</v>
      </c>
      <c r="Y43" s="10">
        <f t="shared" si="9"/>
        <v>0</v>
      </c>
      <c r="Z43" s="10">
        <f t="shared" si="9"/>
        <v>0</v>
      </c>
      <c r="AA43" s="10">
        <f t="shared" si="9"/>
        <v>0</v>
      </c>
      <c r="AB43" s="10">
        <f t="shared" si="9"/>
        <v>0</v>
      </c>
      <c r="AC43" s="10">
        <f t="shared" si="9"/>
        <v>68.928699046813662</v>
      </c>
      <c r="AF43" s="10">
        <f t="shared" ref="AF43:AF106" si="10">IF(AND($C43&gt;=$C$21,$C43&lt;=$E$21),$O43,0)</f>
        <v>0</v>
      </c>
      <c r="AG43" s="10">
        <f t="shared" ref="AG43:AG106" si="11">IF(AND($C43&gt;=$C$22,$C43&lt;=$E$22),$O43,0)</f>
        <v>0</v>
      </c>
      <c r="AH43" s="10">
        <f t="shared" ref="AH43:AH106" si="12">IF(AND($C43&gt;=$C$23,$C43&lt;=$E$23),$O43,0)</f>
        <v>0</v>
      </c>
      <c r="AI43" s="10">
        <f t="shared" ref="AI43:AI106" si="13">IF(AND($C43&gt;=$C$24,$C43&lt;=$E$24),$O43,0)</f>
        <v>0</v>
      </c>
      <c r="AJ43" s="10">
        <f t="shared" ref="AJ43:AJ106" si="14">IF(AND($C43&gt;=$C$25,$C43&lt;=$E$25),$O43,0)</f>
        <v>0</v>
      </c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0"/>
      <c r="BA43" s="10"/>
      <c r="BB43" s="10"/>
      <c r="BC43" s="10"/>
      <c r="BD43" s="10"/>
      <c r="BE43" s="10"/>
      <c r="BF43" s="10"/>
      <c r="BG43" s="10"/>
      <c r="BH43" s="10"/>
      <c r="BI43" s="10"/>
      <c r="BJ43" s="10"/>
      <c r="BK43" s="10"/>
      <c r="BL43" s="10"/>
      <c r="BM43" s="10"/>
      <c r="BN43" s="10"/>
      <c r="BO43" s="10"/>
      <c r="BP43" s="10"/>
      <c r="BQ43" s="10"/>
      <c r="BR43" s="10"/>
      <c r="BS43" s="10"/>
      <c r="BT43" s="10"/>
      <c r="BU43" s="10"/>
      <c r="BV43" s="10"/>
      <c r="BW43" s="10"/>
      <c r="BX43" s="10"/>
      <c r="BY43" s="10"/>
      <c r="BZ43" s="10"/>
      <c r="CA43" s="10"/>
      <c r="CB43" s="10"/>
    </row>
    <row r="44" spans="1:80" ht="16.5" hidden="1" customHeight="1" x14ac:dyDescent="0.25">
      <c r="A44" s="1"/>
      <c r="C44" s="25">
        <f t="shared" si="1"/>
        <v>45282</v>
      </c>
      <c r="H44" s="13" t="str">
        <f t="shared" si="2"/>
        <v>68.9</v>
      </c>
      <c r="J44" s="13" t="str">
        <f t="shared" si="3"/>
        <v>21.1</v>
      </c>
      <c r="L44" s="10">
        <f t="shared" si="4"/>
        <v>356</v>
      </c>
      <c r="M44" s="10">
        <f t="shared" si="5"/>
        <v>-23.444571371428442</v>
      </c>
      <c r="N44" s="10">
        <f t="shared" si="6"/>
        <v>21.076512428571561</v>
      </c>
      <c r="O44" s="10">
        <f t="shared" si="7"/>
        <v>68.923487571428439</v>
      </c>
      <c r="Q44" s="12">
        <f t="shared" si="8"/>
        <v>12</v>
      </c>
      <c r="R44" s="10">
        <f t="shared" ref="R44:AC107" si="15">IF($Q44=R$41,$O44,0)</f>
        <v>0</v>
      </c>
      <c r="S44" s="10">
        <f t="shared" si="15"/>
        <v>0</v>
      </c>
      <c r="T44" s="10">
        <f t="shared" si="15"/>
        <v>0</v>
      </c>
      <c r="U44" s="10">
        <f t="shared" si="9"/>
        <v>0</v>
      </c>
      <c r="V44" s="10">
        <f t="shared" si="9"/>
        <v>0</v>
      </c>
      <c r="W44" s="10">
        <f t="shared" si="9"/>
        <v>0</v>
      </c>
      <c r="X44" s="10">
        <f t="shared" si="9"/>
        <v>0</v>
      </c>
      <c r="Y44" s="10">
        <f t="shared" si="9"/>
        <v>0</v>
      </c>
      <c r="Z44" s="10">
        <f t="shared" si="9"/>
        <v>0</v>
      </c>
      <c r="AA44" s="10">
        <f t="shared" si="9"/>
        <v>0</v>
      </c>
      <c r="AB44" s="10">
        <f t="shared" si="9"/>
        <v>0</v>
      </c>
      <c r="AC44" s="10">
        <f>IF($Q44=AC$41,$O44,0)</f>
        <v>68.923487571428439</v>
      </c>
      <c r="AF44" s="10">
        <f t="shared" si="10"/>
        <v>68.923487571428439</v>
      </c>
      <c r="AG44" s="10">
        <f t="shared" si="11"/>
        <v>0</v>
      </c>
      <c r="AH44" s="10">
        <f t="shared" si="12"/>
        <v>0</v>
      </c>
      <c r="AI44" s="10">
        <f t="shared" si="13"/>
        <v>0</v>
      </c>
      <c r="AJ44" s="10">
        <f t="shared" si="14"/>
        <v>0</v>
      </c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0"/>
      <c r="BA44" s="10"/>
      <c r="BB44" s="10"/>
      <c r="BC44" s="10"/>
      <c r="BD44" s="10"/>
      <c r="BE44" s="10"/>
      <c r="BF44" s="10"/>
      <c r="BG44" s="10"/>
      <c r="BH44" s="10"/>
      <c r="BI44" s="10"/>
      <c r="BJ44" s="10"/>
      <c r="BK44" s="10"/>
      <c r="BL44" s="10"/>
      <c r="BM44" s="10"/>
      <c r="BN44" s="10"/>
      <c r="BO44" s="10"/>
      <c r="BP44" s="10"/>
      <c r="BQ44" s="10"/>
      <c r="BR44" s="10"/>
      <c r="BS44" s="10"/>
      <c r="BT44" s="10"/>
      <c r="BU44" s="10"/>
      <c r="BV44" s="10"/>
      <c r="BW44" s="10"/>
      <c r="BX44" s="10"/>
      <c r="BY44" s="10"/>
      <c r="BZ44" s="10"/>
      <c r="CA44" s="10"/>
      <c r="CB44" s="10"/>
    </row>
    <row r="45" spans="1:80" ht="16.5" hidden="1" customHeight="1" x14ac:dyDescent="0.25">
      <c r="C45" s="25">
        <f t="shared" si="1"/>
        <v>45283</v>
      </c>
      <c r="H45" s="13" t="str">
        <f t="shared" si="2"/>
        <v>68.9</v>
      </c>
      <c r="J45" s="13" t="str">
        <f t="shared" si="3"/>
        <v>21.1</v>
      </c>
      <c r="L45" s="10">
        <f t="shared" si="4"/>
        <v>357</v>
      </c>
      <c r="M45" s="10">
        <f t="shared" si="5"/>
        <v>-23.432412763570579</v>
      </c>
      <c r="N45" s="10">
        <f t="shared" si="6"/>
        <v>21.088671036429421</v>
      </c>
      <c r="O45" s="10">
        <f t="shared" si="7"/>
        <v>68.911328963570583</v>
      </c>
      <c r="Q45" s="12">
        <f t="shared" si="8"/>
        <v>12</v>
      </c>
      <c r="R45" s="10">
        <f t="shared" si="15"/>
        <v>0</v>
      </c>
      <c r="S45" s="10">
        <f t="shared" si="15"/>
        <v>0</v>
      </c>
      <c r="T45" s="10">
        <f t="shared" si="15"/>
        <v>0</v>
      </c>
      <c r="U45" s="10">
        <f t="shared" si="9"/>
        <v>0</v>
      </c>
      <c r="V45" s="10">
        <f t="shared" si="9"/>
        <v>0</v>
      </c>
      <c r="W45" s="10">
        <f t="shared" si="9"/>
        <v>0</v>
      </c>
      <c r="X45" s="10">
        <f t="shared" si="9"/>
        <v>0</v>
      </c>
      <c r="Y45" s="10">
        <f t="shared" si="9"/>
        <v>0</v>
      </c>
      <c r="Z45" s="10">
        <f t="shared" si="9"/>
        <v>0</v>
      </c>
      <c r="AA45" s="10">
        <f t="shared" si="9"/>
        <v>0</v>
      </c>
      <c r="AB45" s="10">
        <f t="shared" si="9"/>
        <v>0</v>
      </c>
      <c r="AC45" s="10">
        <f t="shared" si="9"/>
        <v>68.911328963570583</v>
      </c>
      <c r="AF45" s="10">
        <f t="shared" si="10"/>
        <v>68.911328963570583</v>
      </c>
      <c r="AG45" s="10">
        <f t="shared" si="11"/>
        <v>0</v>
      </c>
      <c r="AH45" s="10">
        <f t="shared" si="12"/>
        <v>0</v>
      </c>
      <c r="AI45" s="10">
        <f t="shared" si="13"/>
        <v>0</v>
      </c>
      <c r="AJ45" s="10">
        <f t="shared" si="14"/>
        <v>0</v>
      </c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0"/>
      <c r="BA45" s="10"/>
      <c r="BB45" s="10"/>
      <c r="BC45" s="10"/>
      <c r="BD45" s="10"/>
      <c r="BE45" s="10"/>
      <c r="BF45" s="10"/>
      <c r="BG45" s="10"/>
      <c r="BH45" s="10"/>
      <c r="BI45" s="10"/>
      <c r="BJ45" s="10"/>
      <c r="BK45" s="10"/>
      <c r="BL45" s="10"/>
      <c r="BM45" s="10"/>
      <c r="BN45" s="10"/>
      <c r="BO45" s="10"/>
      <c r="BP45" s="10"/>
      <c r="BQ45" s="10"/>
      <c r="BR45" s="10"/>
      <c r="BS45" s="10"/>
      <c r="BT45" s="10"/>
      <c r="BU45" s="10"/>
      <c r="BV45" s="10"/>
      <c r="BW45" s="10"/>
      <c r="BX45" s="10"/>
      <c r="BY45" s="10"/>
      <c r="BZ45" s="10"/>
      <c r="CA45" s="10"/>
      <c r="CB45" s="10"/>
    </row>
    <row r="46" spans="1:80" ht="16.5" hidden="1" customHeight="1" x14ac:dyDescent="0.25">
      <c r="C46" s="25">
        <f t="shared" si="1"/>
        <v>45284</v>
      </c>
      <c r="H46" s="13" t="str">
        <f t="shared" si="2"/>
        <v>68.9</v>
      </c>
      <c r="J46" s="13" t="str">
        <f t="shared" si="3"/>
        <v>21.1</v>
      </c>
      <c r="L46" s="10">
        <f t="shared" si="4"/>
        <v>358</v>
      </c>
      <c r="M46" s="10">
        <f t="shared" si="5"/>
        <v>-23.413310626097985</v>
      </c>
      <c r="N46" s="10">
        <f t="shared" si="6"/>
        <v>21.107773173902018</v>
      </c>
      <c r="O46" s="10">
        <f t="shared" si="7"/>
        <v>68.892226826097982</v>
      </c>
      <c r="Q46" s="12">
        <f t="shared" si="8"/>
        <v>12</v>
      </c>
      <c r="R46" s="10">
        <f t="shared" si="15"/>
        <v>0</v>
      </c>
      <c r="S46" s="10">
        <f t="shared" si="15"/>
        <v>0</v>
      </c>
      <c r="T46" s="10">
        <f t="shared" si="15"/>
        <v>0</v>
      </c>
      <c r="U46" s="10">
        <f t="shared" si="9"/>
        <v>0</v>
      </c>
      <c r="V46" s="10">
        <f t="shared" si="9"/>
        <v>0</v>
      </c>
      <c r="W46" s="10">
        <f t="shared" si="9"/>
        <v>0</v>
      </c>
      <c r="X46" s="10">
        <f t="shared" si="9"/>
        <v>0</v>
      </c>
      <c r="Y46" s="10">
        <f t="shared" si="9"/>
        <v>0</v>
      </c>
      <c r="Z46" s="10">
        <f t="shared" si="9"/>
        <v>0</v>
      </c>
      <c r="AA46" s="10">
        <f t="shared" si="9"/>
        <v>0</v>
      </c>
      <c r="AB46" s="10">
        <f t="shared" si="9"/>
        <v>0</v>
      </c>
      <c r="AC46" s="10">
        <f t="shared" si="9"/>
        <v>68.892226826097982</v>
      </c>
      <c r="AF46" s="10">
        <f t="shared" si="10"/>
        <v>68.892226826097982</v>
      </c>
      <c r="AG46" s="10">
        <f t="shared" si="11"/>
        <v>0</v>
      </c>
      <c r="AH46" s="10">
        <f t="shared" si="12"/>
        <v>0</v>
      </c>
      <c r="AI46" s="10">
        <f t="shared" si="13"/>
        <v>0</v>
      </c>
      <c r="AJ46" s="10">
        <f t="shared" si="14"/>
        <v>0</v>
      </c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0"/>
      <c r="BA46" s="10"/>
      <c r="BB46" s="10"/>
      <c r="BC46" s="10"/>
      <c r="BD46" s="10"/>
      <c r="BE46" s="10"/>
      <c r="BF46" s="10"/>
      <c r="BG46" s="10"/>
      <c r="BH46" s="10"/>
      <c r="BI46" s="10"/>
      <c r="BJ46" s="10"/>
      <c r="BK46" s="10"/>
      <c r="BL46" s="10"/>
      <c r="BM46" s="10"/>
      <c r="BN46" s="10"/>
      <c r="BO46" s="10"/>
      <c r="BP46" s="10"/>
      <c r="BQ46" s="10"/>
      <c r="BR46" s="10"/>
      <c r="BS46" s="10"/>
      <c r="BT46" s="10"/>
      <c r="BU46" s="10"/>
      <c r="BV46" s="10"/>
      <c r="BW46" s="10"/>
      <c r="BX46" s="10"/>
      <c r="BY46" s="10"/>
      <c r="BZ46" s="10"/>
      <c r="CA46" s="10"/>
      <c r="CB46" s="10"/>
    </row>
    <row r="47" spans="1:80" ht="16.5" hidden="1" customHeight="1" x14ac:dyDescent="0.25">
      <c r="C47" s="25">
        <f t="shared" si="1"/>
        <v>45285</v>
      </c>
      <c r="H47" s="13" t="str">
        <f t="shared" si="2"/>
        <v>68.9</v>
      </c>
      <c r="J47" s="13" t="str">
        <f t="shared" si="3"/>
        <v>21.1</v>
      </c>
      <c r="L47" s="10">
        <f t="shared" si="4"/>
        <v>359</v>
      </c>
      <c r="M47" s="10">
        <f t="shared" si="5"/>
        <v>-23.38727061938625</v>
      </c>
      <c r="N47" s="10">
        <f t="shared" si="6"/>
        <v>21.133813180613753</v>
      </c>
      <c r="O47" s="10">
        <f t="shared" si="7"/>
        <v>68.866186819386243</v>
      </c>
      <c r="Q47" s="12">
        <f t="shared" si="8"/>
        <v>12</v>
      </c>
      <c r="R47" s="10">
        <f t="shared" si="15"/>
        <v>0</v>
      </c>
      <c r="S47" s="10">
        <f t="shared" si="15"/>
        <v>0</v>
      </c>
      <c r="T47" s="10">
        <f t="shared" si="15"/>
        <v>0</v>
      </c>
      <c r="U47" s="10">
        <f t="shared" si="9"/>
        <v>0</v>
      </c>
      <c r="V47" s="10">
        <f t="shared" si="9"/>
        <v>0</v>
      </c>
      <c r="W47" s="10">
        <f t="shared" si="9"/>
        <v>0</v>
      </c>
      <c r="X47" s="10">
        <f t="shared" si="9"/>
        <v>0</v>
      </c>
      <c r="Y47" s="10">
        <f t="shared" si="9"/>
        <v>0</v>
      </c>
      <c r="Z47" s="10">
        <f t="shared" si="9"/>
        <v>0</v>
      </c>
      <c r="AA47" s="10">
        <f t="shared" si="9"/>
        <v>0</v>
      </c>
      <c r="AB47" s="10">
        <f t="shared" si="9"/>
        <v>0</v>
      </c>
      <c r="AC47" s="10">
        <f t="shared" si="9"/>
        <v>68.866186819386243</v>
      </c>
      <c r="AF47" s="10">
        <f t="shared" si="10"/>
        <v>68.866186819386243</v>
      </c>
      <c r="AG47" s="10">
        <f t="shared" si="11"/>
        <v>0</v>
      </c>
      <c r="AH47" s="10">
        <f t="shared" si="12"/>
        <v>0</v>
      </c>
      <c r="AI47" s="10">
        <f t="shared" si="13"/>
        <v>0</v>
      </c>
      <c r="AJ47" s="10">
        <f t="shared" si="14"/>
        <v>0</v>
      </c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0"/>
      <c r="BA47" s="10"/>
      <c r="BB47" s="10"/>
      <c r="BC47" s="10"/>
      <c r="BD47" s="10"/>
      <c r="BE47" s="10"/>
      <c r="BF47" s="10"/>
      <c r="BG47" s="10"/>
      <c r="BH47" s="10"/>
      <c r="BI47" s="10"/>
      <c r="BJ47" s="10"/>
      <c r="BK47" s="10"/>
      <c r="BL47" s="10"/>
      <c r="BM47" s="10"/>
      <c r="BN47" s="10"/>
      <c r="BO47" s="10"/>
      <c r="BP47" s="10"/>
      <c r="BQ47" s="10"/>
      <c r="BR47" s="10"/>
      <c r="BS47" s="10"/>
      <c r="BT47" s="10"/>
      <c r="BU47" s="10"/>
      <c r="BV47" s="10"/>
      <c r="BW47" s="10"/>
      <c r="BX47" s="10"/>
      <c r="BY47" s="10"/>
      <c r="BZ47" s="10"/>
      <c r="CA47" s="10"/>
      <c r="CB47" s="10"/>
    </row>
    <row r="48" spans="1:80" ht="16.5" hidden="1" customHeight="1" x14ac:dyDescent="0.25">
      <c r="C48" s="25">
        <f t="shared" si="1"/>
        <v>45286</v>
      </c>
      <c r="H48" s="13" t="str">
        <f t="shared" si="2"/>
        <v>68.8</v>
      </c>
      <c r="J48" s="13" t="str">
        <f t="shared" si="3"/>
        <v>21.2</v>
      </c>
      <c r="L48" s="10">
        <f t="shared" si="4"/>
        <v>360</v>
      </c>
      <c r="M48" s="10">
        <f t="shared" si="5"/>
        <v>-23.354300459651352</v>
      </c>
      <c r="N48" s="10">
        <f t="shared" si="6"/>
        <v>21.166783340348648</v>
      </c>
      <c r="O48" s="10">
        <f t="shared" si="7"/>
        <v>68.833216659651356</v>
      </c>
      <c r="Q48" s="12">
        <f t="shared" si="8"/>
        <v>12</v>
      </c>
      <c r="R48" s="10">
        <f t="shared" si="15"/>
        <v>0</v>
      </c>
      <c r="S48" s="10">
        <f t="shared" si="15"/>
        <v>0</v>
      </c>
      <c r="T48" s="10">
        <f t="shared" si="15"/>
        <v>0</v>
      </c>
      <c r="U48" s="10">
        <f t="shared" si="9"/>
        <v>0</v>
      </c>
      <c r="V48" s="10">
        <f t="shared" si="9"/>
        <v>0</v>
      </c>
      <c r="W48" s="10">
        <f t="shared" si="9"/>
        <v>0</v>
      </c>
      <c r="X48" s="10">
        <f t="shared" si="9"/>
        <v>0</v>
      </c>
      <c r="Y48" s="10">
        <f t="shared" si="9"/>
        <v>0</v>
      </c>
      <c r="Z48" s="10">
        <f t="shared" si="9"/>
        <v>0</v>
      </c>
      <c r="AA48" s="10">
        <f t="shared" si="9"/>
        <v>0</v>
      </c>
      <c r="AB48" s="10">
        <f t="shared" si="9"/>
        <v>0</v>
      </c>
      <c r="AC48" s="10">
        <f t="shared" si="9"/>
        <v>68.833216659651356</v>
      </c>
      <c r="AF48" s="10">
        <f t="shared" si="10"/>
        <v>68.833216659651356</v>
      </c>
      <c r="AG48" s="10">
        <f t="shared" si="11"/>
        <v>0</v>
      </c>
      <c r="AH48" s="10">
        <f t="shared" si="12"/>
        <v>0</v>
      </c>
      <c r="AI48" s="10">
        <f t="shared" si="13"/>
        <v>0</v>
      </c>
      <c r="AJ48" s="10">
        <f t="shared" si="14"/>
        <v>0</v>
      </c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0"/>
      <c r="BA48" s="10"/>
      <c r="BB48" s="10"/>
      <c r="BC48" s="10"/>
      <c r="BD48" s="10"/>
      <c r="BE48" s="10"/>
      <c r="BF48" s="10"/>
      <c r="BG48" s="10"/>
      <c r="BH48" s="10"/>
      <c r="BI48" s="10"/>
      <c r="BJ48" s="10"/>
      <c r="BK48" s="10"/>
      <c r="BL48" s="10"/>
      <c r="BM48" s="10"/>
      <c r="BN48" s="10"/>
      <c r="BO48" s="10"/>
      <c r="BP48" s="10"/>
      <c r="BQ48" s="10"/>
      <c r="BR48" s="10"/>
      <c r="BS48" s="10"/>
      <c r="BT48" s="10"/>
      <c r="BU48" s="10"/>
      <c r="BV48" s="10"/>
      <c r="BW48" s="10"/>
      <c r="BX48" s="10"/>
      <c r="BY48" s="10"/>
      <c r="BZ48" s="10"/>
      <c r="CA48" s="10"/>
      <c r="CB48" s="10"/>
    </row>
    <row r="49" spans="3:80" ht="16.5" hidden="1" customHeight="1" x14ac:dyDescent="0.25">
      <c r="C49" s="25">
        <f t="shared" si="1"/>
        <v>45287</v>
      </c>
      <c r="H49" s="13" t="str">
        <f t="shared" si="2"/>
        <v>68.8</v>
      </c>
      <c r="J49" s="13" t="str">
        <f t="shared" si="3"/>
        <v>21.2</v>
      </c>
      <c r="L49" s="10">
        <f t="shared" si="4"/>
        <v>361</v>
      </c>
      <c r="M49" s="10">
        <f t="shared" si="5"/>
        <v>-23.314409916663173</v>
      </c>
      <c r="N49" s="10">
        <f t="shared" si="6"/>
        <v>21.206673883336833</v>
      </c>
      <c r="O49" s="10">
        <f t="shared" si="7"/>
        <v>68.793326116663167</v>
      </c>
      <c r="Q49" s="12">
        <f t="shared" si="8"/>
        <v>12</v>
      </c>
      <c r="R49" s="10">
        <f t="shared" si="15"/>
        <v>0</v>
      </c>
      <c r="S49" s="10">
        <f t="shared" si="15"/>
        <v>0</v>
      </c>
      <c r="T49" s="10">
        <f t="shared" si="15"/>
        <v>0</v>
      </c>
      <c r="U49" s="10">
        <f t="shared" si="9"/>
        <v>0</v>
      </c>
      <c r="V49" s="10">
        <f t="shared" si="9"/>
        <v>0</v>
      </c>
      <c r="W49" s="10">
        <f t="shared" si="9"/>
        <v>0</v>
      </c>
      <c r="X49" s="10">
        <f t="shared" si="9"/>
        <v>0</v>
      </c>
      <c r="Y49" s="10">
        <f t="shared" si="9"/>
        <v>0</v>
      </c>
      <c r="Z49" s="10">
        <f t="shared" si="9"/>
        <v>0</v>
      </c>
      <c r="AA49" s="10">
        <f t="shared" si="9"/>
        <v>0</v>
      </c>
      <c r="AB49" s="10">
        <f t="shared" si="9"/>
        <v>0</v>
      </c>
      <c r="AC49" s="10">
        <f t="shared" si="9"/>
        <v>68.793326116663167</v>
      </c>
      <c r="AF49" s="10">
        <f t="shared" si="10"/>
        <v>68.793326116663167</v>
      </c>
      <c r="AG49" s="10">
        <f t="shared" si="11"/>
        <v>0</v>
      </c>
      <c r="AH49" s="10">
        <f t="shared" si="12"/>
        <v>0</v>
      </c>
      <c r="AI49" s="10">
        <f t="shared" si="13"/>
        <v>0</v>
      </c>
      <c r="AJ49" s="10">
        <f t="shared" si="14"/>
        <v>0</v>
      </c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0"/>
      <c r="BA49" s="10"/>
      <c r="BB49" s="10"/>
      <c r="BC49" s="10"/>
      <c r="BD49" s="10"/>
      <c r="BE49" s="10"/>
      <c r="BF49" s="10"/>
      <c r="BG49" s="10"/>
      <c r="BH49" s="10"/>
      <c r="BI49" s="10"/>
      <c r="BJ49" s="10"/>
      <c r="BK49" s="10"/>
      <c r="BL49" s="10"/>
      <c r="BM49" s="10"/>
      <c r="BN49" s="10"/>
      <c r="BO49" s="10"/>
      <c r="BP49" s="10"/>
      <c r="BQ49" s="10"/>
      <c r="BR49" s="10"/>
      <c r="BS49" s="10"/>
      <c r="BT49" s="10"/>
      <c r="BU49" s="10"/>
      <c r="BV49" s="10"/>
      <c r="BW49" s="10"/>
      <c r="BX49" s="10"/>
      <c r="BY49" s="10"/>
      <c r="BZ49" s="10"/>
      <c r="CA49" s="10"/>
      <c r="CB49" s="10"/>
    </row>
    <row r="50" spans="3:80" ht="16.5" hidden="1" customHeight="1" x14ac:dyDescent="0.25">
      <c r="C50" s="25">
        <f t="shared" si="1"/>
        <v>45288</v>
      </c>
      <c r="H50" s="13" t="str">
        <f t="shared" si="2"/>
        <v>68.7</v>
      </c>
      <c r="J50" s="13" t="str">
        <f t="shared" si="3"/>
        <v>21.3</v>
      </c>
      <c r="L50" s="10">
        <f t="shared" si="4"/>
        <v>362</v>
      </c>
      <c r="M50" s="10">
        <f t="shared" si="5"/>
        <v>-23.267610810850513</v>
      </c>
      <c r="N50" s="10">
        <f t="shared" si="6"/>
        <v>21.253472989149483</v>
      </c>
      <c r="O50" s="10">
        <f t="shared" si="7"/>
        <v>68.746527010850514</v>
      </c>
      <c r="Q50" s="12">
        <f t="shared" si="8"/>
        <v>12</v>
      </c>
      <c r="R50" s="10">
        <f t="shared" si="15"/>
        <v>0</v>
      </c>
      <c r="S50" s="10">
        <f t="shared" si="15"/>
        <v>0</v>
      </c>
      <c r="T50" s="10">
        <f t="shared" si="15"/>
        <v>0</v>
      </c>
      <c r="U50" s="10">
        <f t="shared" si="9"/>
        <v>0</v>
      </c>
      <c r="V50" s="10">
        <f t="shared" si="9"/>
        <v>0</v>
      </c>
      <c r="W50" s="10">
        <f t="shared" si="9"/>
        <v>0</v>
      </c>
      <c r="X50" s="10">
        <f t="shared" si="9"/>
        <v>0</v>
      </c>
      <c r="Y50" s="10">
        <f t="shared" si="9"/>
        <v>0</v>
      </c>
      <c r="Z50" s="10">
        <f t="shared" si="9"/>
        <v>0</v>
      </c>
      <c r="AA50" s="10">
        <f t="shared" si="9"/>
        <v>0</v>
      </c>
      <c r="AB50" s="10">
        <f t="shared" si="9"/>
        <v>0</v>
      </c>
      <c r="AC50" s="10">
        <f t="shared" si="9"/>
        <v>68.746527010850514</v>
      </c>
      <c r="AF50" s="10">
        <f t="shared" si="10"/>
        <v>68.746527010850514</v>
      </c>
      <c r="AG50" s="10">
        <f t="shared" si="11"/>
        <v>0</v>
      </c>
      <c r="AH50" s="10">
        <f t="shared" si="12"/>
        <v>0</v>
      </c>
      <c r="AI50" s="10">
        <f t="shared" si="13"/>
        <v>0</v>
      </c>
      <c r="AJ50" s="10">
        <f t="shared" si="14"/>
        <v>0</v>
      </c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0"/>
      <c r="BA50" s="10"/>
      <c r="BB50" s="10"/>
      <c r="BC50" s="10"/>
      <c r="BD50" s="10"/>
      <c r="BE50" s="10"/>
      <c r="BF50" s="10"/>
      <c r="BG50" s="10"/>
      <c r="BH50" s="10"/>
      <c r="BI50" s="10"/>
      <c r="BJ50" s="10"/>
      <c r="BK50" s="10"/>
      <c r="BL50" s="10"/>
      <c r="BM50" s="10"/>
      <c r="BN50" s="10"/>
      <c r="BO50" s="10"/>
      <c r="BP50" s="10"/>
      <c r="BQ50" s="10"/>
      <c r="BR50" s="10"/>
      <c r="BS50" s="10"/>
      <c r="BT50" s="10"/>
      <c r="BU50" s="10"/>
      <c r="BV50" s="10"/>
      <c r="BW50" s="10"/>
      <c r="BX50" s="10"/>
      <c r="BY50" s="10"/>
      <c r="BZ50" s="10"/>
      <c r="CA50" s="10"/>
      <c r="CB50" s="10"/>
    </row>
    <row r="51" spans="3:80" ht="16.5" hidden="1" customHeight="1" x14ac:dyDescent="0.25">
      <c r="C51" s="25">
        <f t="shared" si="1"/>
        <v>45289</v>
      </c>
      <c r="H51" s="13" t="str">
        <f t="shared" si="2"/>
        <v>68.7</v>
      </c>
      <c r="J51" s="13" t="str">
        <f t="shared" si="3"/>
        <v>21.3</v>
      </c>
      <c r="L51" s="10">
        <f t="shared" si="4"/>
        <v>363</v>
      </c>
      <c r="M51" s="10">
        <f t="shared" si="5"/>
        <v>-23.213917009798429</v>
      </c>
      <c r="N51" s="10">
        <f t="shared" si="6"/>
        <v>21.307166790201574</v>
      </c>
      <c r="O51" s="10">
        <f t="shared" si="7"/>
        <v>68.692833209798422</v>
      </c>
      <c r="Q51" s="12">
        <f t="shared" si="8"/>
        <v>12</v>
      </c>
      <c r="R51" s="10">
        <f t="shared" si="15"/>
        <v>0</v>
      </c>
      <c r="S51" s="10">
        <f t="shared" si="15"/>
        <v>0</v>
      </c>
      <c r="T51" s="10">
        <f t="shared" si="15"/>
        <v>0</v>
      </c>
      <c r="U51" s="10">
        <f t="shared" si="9"/>
        <v>0</v>
      </c>
      <c r="V51" s="10">
        <f t="shared" si="9"/>
        <v>0</v>
      </c>
      <c r="W51" s="10">
        <f t="shared" si="9"/>
        <v>0</v>
      </c>
      <c r="X51" s="10">
        <f t="shared" si="9"/>
        <v>0</v>
      </c>
      <c r="Y51" s="10">
        <f t="shared" si="9"/>
        <v>0</v>
      </c>
      <c r="Z51" s="10">
        <f t="shared" si="9"/>
        <v>0</v>
      </c>
      <c r="AA51" s="10">
        <f t="shared" si="9"/>
        <v>0</v>
      </c>
      <c r="AB51" s="10">
        <f t="shared" si="9"/>
        <v>0</v>
      </c>
      <c r="AC51" s="10">
        <f t="shared" si="9"/>
        <v>68.692833209798422</v>
      </c>
      <c r="AF51" s="10">
        <f t="shared" si="10"/>
        <v>68.692833209798422</v>
      </c>
      <c r="AG51" s="10">
        <f t="shared" si="11"/>
        <v>0</v>
      </c>
      <c r="AH51" s="10">
        <f t="shared" si="12"/>
        <v>0</v>
      </c>
      <c r="AI51" s="10">
        <f t="shared" si="13"/>
        <v>0</v>
      </c>
      <c r="AJ51" s="10">
        <f t="shared" si="14"/>
        <v>0</v>
      </c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0"/>
      <c r="BA51" s="10"/>
      <c r="BB51" s="10"/>
      <c r="BC51" s="10"/>
      <c r="BD51" s="10"/>
      <c r="BE51" s="10"/>
      <c r="BF51" s="10"/>
      <c r="BG51" s="10"/>
      <c r="BH51" s="10"/>
      <c r="BI51" s="10"/>
      <c r="BJ51" s="10"/>
      <c r="BK51" s="10"/>
      <c r="BL51" s="10"/>
      <c r="BM51" s="10"/>
      <c r="BN51" s="10"/>
      <c r="BO51" s="10"/>
      <c r="BP51" s="10"/>
      <c r="BQ51" s="10"/>
      <c r="BR51" s="10"/>
      <c r="BS51" s="10"/>
      <c r="BT51" s="10"/>
      <c r="BU51" s="10"/>
      <c r="BV51" s="10"/>
      <c r="BW51" s="10"/>
      <c r="BX51" s="10"/>
      <c r="BY51" s="10"/>
      <c r="BZ51" s="10"/>
      <c r="CA51" s="10"/>
      <c r="CB51" s="10"/>
    </row>
    <row r="52" spans="3:80" ht="16.5" hidden="1" customHeight="1" x14ac:dyDescent="0.25">
      <c r="C52" s="25">
        <f t="shared" si="1"/>
        <v>45290</v>
      </c>
      <c r="H52" s="13" t="str">
        <f t="shared" si="2"/>
        <v>68.6</v>
      </c>
      <c r="J52" s="13" t="str">
        <f t="shared" si="3"/>
        <v>21.4</v>
      </c>
      <c r="L52" s="10">
        <f>L53-1</f>
        <v>364</v>
      </c>
      <c r="M52" s="10">
        <f t="shared" si="5"/>
        <v>-23.153344424138986</v>
      </c>
      <c r="N52" s="10">
        <f t="shared" si="6"/>
        <v>21.367739375861017</v>
      </c>
      <c r="O52" s="10">
        <f t="shared" si="7"/>
        <v>68.632260624138979</v>
      </c>
      <c r="Q52" s="12">
        <f t="shared" si="8"/>
        <v>12</v>
      </c>
      <c r="R52" s="10">
        <f t="shared" si="15"/>
        <v>0</v>
      </c>
      <c r="S52" s="10">
        <f t="shared" si="15"/>
        <v>0</v>
      </c>
      <c r="T52" s="10">
        <f t="shared" si="15"/>
        <v>0</v>
      </c>
      <c r="U52" s="10">
        <f t="shared" si="9"/>
        <v>0</v>
      </c>
      <c r="V52" s="10">
        <f t="shared" si="9"/>
        <v>0</v>
      </c>
      <c r="W52" s="10">
        <f t="shared" si="9"/>
        <v>0</v>
      </c>
      <c r="X52" s="10">
        <f t="shared" si="9"/>
        <v>0</v>
      </c>
      <c r="Y52" s="10">
        <f t="shared" si="9"/>
        <v>0</v>
      </c>
      <c r="Z52" s="10">
        <f t="shared" si="9"/>
        <v>0</v>
      </c>
      <c r="AA52" s="10">
        <f t="shared" si="9"/>
        <v>0</v>
      </c>
      <c r="AB52" s="10">
        <f t="shared" si="9"/>
        <v>0</v>
      </c>
      <c r="AC52" s="10">
        <f t="shared" si="9"/>
        <v>68.632260624138979</v>
      </c>
      <c r="AF52" s="10">
        <f t="shared" si="10"/>
        <v>68.632260624138979</v>
      </c>
      <c r="AG52" s="10">
        <f t="shared" si="11"/>
        <v>0</v>
      </c>
      <c r="AH52" s="10">
        <f t="shared" si="12"/>
        <v>0</v>
      </c>
      <c r="AI52" s="10">
        <f t="shared" si="13"/>
        <v>0</v>
      </c>
      <c r="AJ52" s="10">
        <f t="shared" si="14"/>
        <v>0</v>
      </c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0"/>
      <c r="BA52" s="10"/>
      <c r="BB52" s="10"/>
      <c r="BC52" s="10"/>
      <c r="BD52" s="10"/>
      <c r="BE52" s="10"/>
      <c r="BF52" s="10"/>
      <c r="BG52" s="10"/>
      <c r="BH52" s="10"/>
      <c r="BI52" s="10"/>
      <c r="BJ52" s="10"/>
      <c r="BK52" s="10"/>
      <c r="BL52" s="10"/>
      <c r="BM52" s="10"/>
      <c r="BN52" s="10"/>
      <c r="BO52" s="10"/>
      <c r="BP52" s="10"/>
      <c r="BQ52" s="10"/>
      <c r="BR52" s="10"/>
      <c r="BS52" s="10"/>
      <c r="BT52" s="10"/>
      <c r="BU52" s="10"/>
      <c r="BV52" s="10"/>
      <c r="BW52" s="10"/>
      <c r="BX52" s="10"/>
      <c r="BY52" s="10"/>
      <c r="BZ52" s="10"/>
      <c r="CA52" s="10"/>
      <c r="CB52" s="10"/>
    </row>
    <row r="53" spans="3:80" ht="16.5" hidden="1" customHeight="1" x14ac:dyDescent="0.25">
      <c r="C53" s="25">
        <f>C54-1</f>
        <v>45291</v>
      </c>
      <c r="H53" s="13" t="str">
        <f t="shared" si="2"/>
        <v>68.6</v>
      </c>
      <c r="J53" s="13" t="str">
        <f t="shared" si="3"/>
        <v>21.4</v>
      </c>
      <c r="L53" s="10">
        <f>M7</f>
        <v>365</v>
      </c>
      <c r="M53" s="10">
        <f t="shared" si="5"/>
        <v>-23.085911002836564</v>
      </c>
      <c r="N53" s="10">
        <f t="shared" si="6"/>
        <v>21.435172797163432</v>
      </c>
      <c r="O53" s="10">
        <f t="shared" si="7"/>
        <v>68.564827202836568</v>
      </c>
      <c r="Q53" s="12">
        <f t="shared" si="8"/>
        <v>12</v>
      </c>
      <c r="R53" s="10">
        <f t="shared" si="15"/>
        <v>0</v>
      </c>
      <c r="S53" s="10">
        <f t="shared" si="15"/>
        <v>0</v>
      </c>
      <c r="T53" s="10">
        <f t="shared" si="15"/>
        <v>0</v>
      </c>
      <c r="U53" s="10">
        <f t="shared" si="9"/>
        <v>0</v>
      </c>
      <c r="V53" s="10">
        <f t="shared" si="9"/>
        <v>0</v>
      </c>
      <c r="W53" s="10">
        <f t="shared" si="9"/>
        <v>0</v>
      </c>
      <c r="X53" s="10">
        <f t="shared" si="9"/>
        <v>0</v>
      </c>
      <c r="Y53" s="10">
        <f t="shared" si="9"/>
        <v>0</v>
      </c>
      <c r="Z53" s="10">
        <f t="shared" si="9"/>
        <v>0</v>
      </c>
      <c r="AA53" s="10">
        <f t="shared" si="9"/>
        <v>0</v>
      </c>
      <c r="AB53" s="10">
        <f t="shared" si="9"/>
        <v>0</v>
      </c>
      <c r="AC53" s="10">
        <f t="shared" si="9"/>
        <v>68.564827202836568</v>
      </c>
      <c r="AF53" s="10">
        <f t="shared" si="10"/>
        <v>68.564827202836568</v>
      </c>
      <c r="AG53" s="10">
        <f t="shared" si="11"/>
        <v>0</v>
      </c>
      <c r="AH53" s="10">
        <f t="shared" si="12"/>
        <v>0</v>
      </c>
      <c r="AI53" s="10">
        <f t="shared" si="13"/>
        <v>0</v>
      </c>
      <c r="AJ53" s="10">
        <f t="shared" si="14"/>
        <v>0</v>
      </c>
      <c r="AK53" s="10"/>
      <c r="AL53" s="10"/>
      <c r="AM53" s="10"/>
      <c r="AN53" s="10"/>
      <c r="AO53" s="10"/>
      <c r="AP53" s="10"/>
      <c r="AQ53" s="10"/>
      <c r="AR53" s="10"/>
      <c r="AS53" s="10"/>
      <c r="AT53" s="10"/>
      <c r="AU53" s="10"/>
      <c r="AV53" s="10"/>
      <c r="AW53" s="10"/>
      <c r="AX53" s="10"/>
      <c r="AY53" s="10"/>
      <c r="AZ53" s="10"/>
      <c r="BA53" s="10"/>
      <c r="BB53" s="10"/>
      <c r="BC53" s="10"/>
      <c r="BD53" s="10"/>
      <c r="BE53" s="10"/>
      <c r="BF53" s="10"/>
      <c r="BG53" s="10"/>
      <c r="BH53" s="10"/>
      <c r="BI53" s="10"/>
      <c r="BJ53" s="10"/>
      <c r="BK53" s="10"/>
      <c r="BL53" s="10"/>
      <c r="BM53" s="10"/>
      <c r="BN53" s="10"/>
      <c r="BO53" s="10"/>
      <c r="BP53" s="10"/>
      <c r="BQ53" s="10"/>
      <c r="BR53" s="10"/>
      <c r="BS53" s="10"/>
      <c r="BT53" s="10"/>
      <c r="BU53" s="10"/>
      <c r="BV53" s="10"/>
      <c r="BW53" s="10"/>
      <c r="BX53" s="10"/>
      <c r="BY53" s="10"/>
      <c r="BZ53" s="10"/>
      <c r="CA53" s="10"/>
      <c r="CB53" s="10"/>
    </row>
    <row r="54" spans="3:80" x14ac:dyDescent="0.25">
      <c r="C54" s="2">
        <f>DATE(C7,1,1)</f>
        <v>45292</v>
      </c>
      <c r="D54" s="24"/>
      <c r="H54" s="13" t="str">
        <f t="shared" si="2"/>
        <v>68.5</v>
      </c>
      <c r="J54" s="13" t="str">
        <f t="shared" si="3"/>
        <v>21.5</v>
      </c>
      <c r="L54" s="10">
        <v>1</v>
      </c>
      <c r="M54" s="10">
        <f t="shared" ref="M54:M117" si="16">EarthsTilt*SIN(RADIANS(MOD((360/DaysInYear)*(284+L54),360)))</f>
        <v>-23.070061964398956</v>
      </c>
      <c r="N54" s="10">
        <f t="shared" si="6"/>
        <v>21.451021835601043</v>
      </c>
      <c r="O54" s="10">
        <f t="shared" ref="O54:O117" si="17">90-N54</f>
        <v>68.54897816439896</v>
      </c>
      <c r="Q54" s="10">
        <f t="shared" si="8"/>
        <v>1</v>
      </c>
      <c r="R54" s="10">
        <f t="shared" si="15"/>
        <v>68.54897816439896</v>
      </c>
      <c r="S54" s="10">
        <f t="shared" si="15"/>
        <v>0</v>
      </c>
      <c r="T54" s="10">
        <f t="shared" si="15"/>
        <v>0</v>
      </c>
      <c r="U54" s="10">
        <f t="shared" si="9"/>
        <v>0</v>
      </c>
      <c r="V54" s="10">
        <f t="shared" si="9"/>
        <v>0</v>
      </c>
      <c r="W54" s="10">
        <f t="shared" si="9"/>
        <v>0</v>
      </c>
      <c r="X54" s="10">
        <f t="shared" si="9"/>
        <v>0</v>
      </c>
      <c r="Y54" s="10">
        <f t="shared" si="9"/>
        <v>0</v>
      </c>
      <c r="Z54" s="10">
        <f t="shared" si="9"/>
        <v>0</v>
      </c>
      <c r="AA54" s="10">
        <f t="shared" si="9"/>
        <v>0</v>
      </c>
      <c r="AB54" s="10">
        <f t="shared" si="9"/>
        <v>0</v>
      </c>
      <c r="AC54" s="10">
        <f t="shared" si="9"/>
        <v>0</v>
      </c>
      <c r="AF54" s="10">
        <f t="shared" si="10"/>
        <v>68.54897816439896</v>
      </c>
      <c r="AG54" s="10">
        <f t="shared" si="11"/>
        <v>0</v>
      </c>
      <c r="AH54" s="10">
        <f t="shared" si="12"/>
        <v>0</v>
      </c>
      <c r="AI54" s="10">
        <f t="shared" si="13"/>
        <v>0</v>
      </c>
      <c r="AJ54" s="10">
        <f t="shared" si="14"/>
        <v>0</v>
      </c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  <c r="AV54" s="10"/>
      <c r="AW54" s="10"/>
      <c r="AX54" s="10"/>
      <c r="AY54" s="10"/>
      <c r="AZ54" s="10"/>
      <c r="BA54" s="10"/>
      <c r="BB54" s="10"/>
      <c r="BC54" s="10"/>
      <c r="BD54" s="10"/>
      <c r="BE54" s="10"/>
      <c r="BF54" s="10"/>
      <c r="BG54" s="10"/>
      <c r="BH54" s="10"/>
      <c r="BI54" s="10"/>
      <c r="BJ54" s="10"/>
      <c r="BK54" s="10"/>
      <c r="BL54" s="10"/>
      <c r="BM54" s="10"/>
      <c r="BN54" s="10"/>
      <c r="BO54" s="10"/>
      <c r="BP54" s="10"/>
      <c r="BQ54" s="10"/>
      <c r="BR54" s="10"/>
      <c r="BS54" s="10"/>
      <c r="BT54" s="10"/>
      <c r="BU54" s="10"/>
      <c r="BV54" s="10"/>
      <c r="BW54" s="10"/>
      <c r="BX54" s="10"/>
      <c r="BY54" s="10"/>
      <c r="BZ54" s="10"/>
      <c r="CA54" s="10"/>
      <c r="CB54" s="10"/>
    </row>
    <row r="55" spans="3:80" x14ac:dyDescent="0.25">
      <c r="C55" s="2">
        <f>C54+1</f>
        <v>45293</v>
      </c>
      <c r="D55" s="24"/>
      <c r="H55" s="13" t="str">
        <f t="shared" si="2"/>
        <v>68.5</v>
      </c>
      <c r="J55" s="13" t="str">
        <f t="shared" si="3"/>
        <v>21.5</v>
      </c>
      <c r="L55" s="10">
        <f t="shared" ref="L55:L119" si="18">L54+1</f>
        <v>2</v>
      </c>
      <c r="M55" s="10">
        <f t="shared" si="16"/>
        <v>-22.994492990780703</v>
      </c>
      <c r="N55" s="10">
        <f t="shared" si="6"/>
        <v>21.5265908092193</v>
      </c>
      <c r="O55" s="10">
        <f t="shared" si="17"/>
        <v>68.4734091907807</v>
      </c>
      <c r="Q55" s="12">
        <f t="shared" si="8"/>
        <v>1</v>
      </c>
      <c r="R55" s="10">
        <f t="shared" si="15"/>
        <v>68.4734091907807</v>
      </c>
      <c r="S55" s="10">
        <f t="shared" si="15"/>
        <v>0</v>
      </c>
      <c r="T55" s="10">
        <f t="shared" si="15"/>
        <v>0</v>
      </c>
      <c r="U55" s="10">
        <f t="shared" si="9"/>
        <v>0</v>
      </c>
      <c r="V55" s="10">
        <f t="shared" si="9"/>
        <v>0</v>
      </c>
      <c r="W55" s="10">
        <f t="shared" si="9"/>
        <v>0</v>
      </c>
      <c r="X55" s="10">
        <f t="shared" si="9"/>
        <v>0</v>
      </c>
      <c r="Y55" s="10">
        <f t="shared" si="9"/>
        <v>0</v>
      </c>
      <c r="Z55" s="10">
        <f t="shared" si="9"/>
        <v>0</v>
      </c>
      <c r="AA55" s="10">
        <f t="shared" si="9"/>
        <v>0</v>
      </c>
      <c r="AB55" s="10">
        <f t="shared" si="9"/>
        <v>0</v>
      </c>
      <c r="AC55" s="10">
        <f t="shared" si="9"/>
        <v>0</v>
      </c>
      <c r="AF55" s="10">
        <f t="shared" si="10"/>
        <v>68.4734091907807</v>
      </c>
      <c r="AG55" s="10">
        <f t="shared" si="11"/>
        <v>0</v>
      </c>
      <c r="AH55" s="10">
        <f t="shared" si="12"/>
        <v>0</v>
      </c>
      <c r="AI55" s="10">
        <f t="shared" si="13"/>
        <v>0</v>
      </c>
      <c r="AJ55" s="10">
        <f t="shared" si="14"/>
        <v>0</v>
      </c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10"/>
      <c r="AV55" s="10"/>
      <c r="AW55" s="10"/>
      <c r="AX55" s="10"/>
      <c r="AY55" s="10"/>
      <c r="AZ55" s="10"/>
      <c r="BA55" s="10"/>
      <c r="BB55" s="10"/>
      <c r="BC55" s="10"/>
      <c r="BD55" s="10"/>
      <c r="BE55" s="10"/>
      <c r="BF55" s="10"/>
      <c r="BG55" s="10"/>
      <c r="BH55" s="10"/>
      <c r="BI55" s="10"/>
      <c r="BJ55" s="10"/>
      <c r="BK55" s="10"/>
      <c r="BL55" s="10"/>
      <c r="BM55" s="10"/>
      <c r="BN55" s="10"/>
      <c r="BO55" s="10"/>
      <c r="BP55" s="10"/>
      <c r="BQ55" s="10"/>
      <c r="BR55" s="10"/>
      <c r="BS55" s="10"/>
      <c r="BT55" s="10"/>
      <c r="BU55" s="10"/>
      <c r="BV55" s="10"/>
      <c r="BW55" s="10"/>
      <c r="BX55" s="10"/>
      <c r="BY55" s="10"/>
      <c r="BZ55" s="10"/>
      <c r="CA55" s="10"/>
      <c r="CB55" s="10"/>
    </row>
    <row r="56" spans="3:80" x14ac:dyDescent="0.25">
      <c r="C56" s="2">
        <f t="shared" ref="C56:C119" si="19">C55+1</f>
        <v>45294</v>
      </c>
      <c r="D56" s="24"/>
      <c r="H56" s="13" t="str">
        <f t="shared" si="2"/>
        <v>68.4</v>
      </c>
      <c r="J56" s="13" t="str">
        <f t="shared" si="3"/>
        <v>21.6</v>
      </c>
      <c r="L56" s="10">
        <f t="shared" si="18"/>
        <v>3</v>
      </c>
      <c r="M56" s="10">
        <f t="shared" si="16"/>
        <v>-22.912147434534578</v>
      </c>
      <c r="N56" s="10">
        <f t="shared" si="6"/>
        <v>21.608936365465418</v>
      </c>
      <c r="O56" s="10">
        <f t="shared" si="17"/>
        <v>68.391063634534589</v>
      </c>
      <c r="Q56" s="12">
        <f t="shared" si="8"/>
        <v>1</v>
      </c>
      <c r="R56" s="10">
        <f t="shared" si="15"/>
        <v>68.391063634534589</v>
      </c>
      <c r="S56" s="10">
        <f t="shared" si="15"/>
        <v>0</v>
      </c>
      <c r="T56" s="10">
        <f t="shared" si="15"/>
        <v>0</v>
      </c>
      <c r="U56" s="10">
        <f t="shared" si="9"/>
        <v>0</v>
      </c>
      <c r="V56" s="10">
        <f t="shared" si="9"/>
        <v>0</v>
      </c>
      <c r="W56" s="10">
        <f t="shared" si="9"/>
        <v>0</v>
      </c>
      <c r="X56" s="10">
        <f t="shared" si="9"/>
        <v>0</v>
      </c>
      <c r="Y56" s="10">
        <f t="shared" si="9"/>
        <v>0</v>
      </c>
      <c r="Z56" s="10">
        <f t="shared" si="9"/>
        <v>0</v>
      </c>
      <c r="AA56" s="10">
        <f t="shared" si="9"/>
        <v>0</v>
      </c>
      <c r="AB56" s="10">
        <f t="shared" si="9"/>
        <v>0</v>
      </c>
      <c r="AC56" s="10">
        <f t="shared" si="9"/>
        <v>0</v>
      </c>
      <c r="AF56" s="10">
        <f t="shared" si="10"/>
        <v>68.391063634534589</v>
      </c>
      <c r="AG56" s="10">
        <f t="shared" si="11"/>
        <v>0</v>
      </c>
      <c r="AH56" s="10">
        <f t="shared" si="12"/>
        <v>0</v>
      </c>
      <c r="AI56" s="10">
        <f t="shared" si="13"/>
        <v>0</v>
      </c>
      <c r="AJ56" s="10">
        <f t="shared" si="14"/>
        <v>0</v>
      </c>
      <c r="AK56" s="10"/>
      <c r="AL56" s="10"/>
      <c r="AM56" s="10"/>
      <c r="AN56" s="10"/>
      <c r="AO56" s="10"/>
      <c r="AP56" s="10"/>
      <c r="AQ56" s="10"/>
      <c r="AR56" s="10"/>
      <c r="AS56" s="10"/>
      <c r="AT56" s="10"/>
      <c r="AU56" s="10"/>
      <c r="AV56" s="10"/>
      <c r="AW56" s="10"/>
      <c r="AX56" s="10"/>
      <c r="AY56" s="10"/>
      <c r="AZ56" s="10"/>
      <c r="BA56" s="10"/>
      <c r="BB56" s="10"/>
      <c r="BC56" s="10"/>
      <c r="BD56" s="10"/>
      <c r="BE56" s="10"/>
      <c r="BF56" s="10"/>
      <c r="BG56" s="10"/>
      <c r="BH56" s="10"/>
      <c r="BI56" s="10"/>
      <c r="BJ56" s="10"/>
      <c r="BK56" s="10"/>
      <c r="BL56" s="10"/>
      <c r="BM56" s="10"/>
      <c r="BN56" s="10"/>
      <c r="BO56" s="10"/>
      <c r="BP56" s="10"/>
      <c r="BQ56" s="10"/>
      <c r="BR56" s="10"/>
      <c r="BS56" s="10"/>
      <c r="BT56" s="10"/>
      <c r="BU56" s="10"/>
      <c r="BV56" s="10"/>
      <c r="BW56" s="10"/>
      <c r="BX56" s="10"/>
      <c r="BY56" s="10"/>
      <c r="BZ56" s="10"/>
      <c r="CA56" s="10"/>
      <c r="CB56" s="10"/>
    </row>
    <row r="57" spans="3:80" x14ac:dyDescent="0.25">
      <c r="C57" s="2">
        <f t="shared" si="19"/>
        <v>45295</v>
      </c>
      <c r="D57" s="24"/>
      <c r="H57" s="13" t="str">
        <f t="shared" si="2"/>
        <v>68.3</v>
      </c>
      <c r="J57" s="13" t="str">
        <f t="shared" si="3"/>
        <v>21.7</v>
      </c>
      <c r="L57" s="10">
        <f t="shared" si="18"/>
        <v>4</v>
      </c>
      <c r="M57" s="10">
        <f t="shared" si="16"/>
        <v>-22.823049563273969</v>
      </c>
      <c r="N57" s="10">
        <f t="shared" si="6"/>
        <v>21.698034236726031</v>
      </c>
      <c r="O57" s="10">
        <f t="shared" si="17"/>
        <v>68.301965763273969</v>
      </c>
      <c r="Q57" s="12">
        <f t="shared" si="8"/>
        <v>1</v>
      </c>
      <c r="R57" s="10">
        <f t="shared" si="15"/>
        <v>68.301965763273969</v>
      </c>
      <c r="S57" s="10">
        <f t="shared" si="15"/>
        <v>0</v>
      </c>
      <c r="T57" s="10">
        <f t="shared" si="15"/>
        <v>0</v>
      </c>
      <c r="U57" s="10">
        <f t="shared" si="9"/>
        <v>0</v>
      </c>
      <c r="V57" s="10">
        <f t="shared" si="9"/>
        <v>0</v>
      </c>
      <c r="W57" s="10">
        <f t="shared" si="9"/>
        <v>0</v>
      </c>
      <c r="X57" s="10">
        <f t="shared" si="9"/>
        <v>0</v>
      </c>
      <c r="Y57" s="10">
        <f t="shared" si="9"/>
        <v>0</v>
      </c>
      <c r="Z57" s="10">
        <f t="shared" si="9"/>
        <v>0</v>
      </c>
      <c r="AA57" s="10">
        <f t="shared" si="9"/>
        <v>0</v>
      </c>
      <c r="AB57" s="10">
        <f t="shared" si="9"/>
        <v>0</v>
      </c>
      <c r="AC57" s="10">
        <f t="shared" si="9"/>
        <v>0</v>
      </c>
      <c r="AF57" s="10">
        <f t="shared" si="10"/>
        <v>68.301965763273969</v>
      </c>
      <c r="AG57" s="10">
        <f t="shared" si="11"/>
        <v>0</v>
      </c>
      <c r="AH57" s="10">
        <f t="shared" si="12"/>
        <v>0</v>
      </c>
      <c r="AI57" s="10">
        <f t="shared" si="13"/>
        <v>0</v>
      </c>
      <c r="AJ57" s="10">
        <f t="shared" si="14"/>
        <v>0</v>
      </c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0"/>
      <c r="BB57" s="10"/>
      <c r="BC57" s="10"/>
      <c r="BD57" s="10"/>
      <c r="BE57" s="10"/>
      <c r="BF57" s="10"/>
      <c r="BG57" s="10"/>
      <c r="BH57" s="10"/>
      <c r="BI57" s="10"/>
      <c r="BJ57" s="10"/>
      <c r="BK57" s="10"/>
      <c r="BL57" s="10"/>
      <c r="BM57" s="10"/>
      <c r="BN57" s="10"/>
      <c r="BO57" s="10"/>
      <c r="BP57" s="10"/>
      <c r="BQ57" s="10"/>
      <c r="BR57" s="10"/>
      <c r="BS57" s="10"/>
      <c r="BT57" s="10"/>
      <c r="BU57" s="10"/>
      <c r="BV57" s="10"/>
      <c r="BW57" s="10"/>
      <c r="BX57" s="10"/>
      <c r="BY57" s="10"/>
      <c r="BZ57" s="10"/>
      <c r="CA57" s="10"/>
      <c r="CB57" s="10"/>
    </row>
    <row r="58" spans="3:80" x14ac:dyDescent="0.25">
      <c r="C58" s="2">
        <f t="shared" si="19"/>
        <v>45296</v>
      </c>
      <c r="D58" s="24"/>
      <c r="H58" s="13" t="str">
        <f t="shared" si="2"/>
        <v>68.2</v>
      </c>
      <c r="J58" s="13" t="str">
        <f t="shared" si="3"/>
        <v>21.8</v>
      </c>
      <c r="L58" s="10">
        <f t="shared" si="18"/>
        <v>5</v>
      </c>
      <c r="M58" s="10">
        <f t="shared" si="16"/>
        <v>-22.7272256345505</v>
      </c>
      <c r="N58" s="10">
        <f t="shared" si="6"/>
        <v>21.7938581654495</v>
      </c>
      <c r="O58" s="10">
        <f t="shared" si="17"/>
        <v>68.206141834550493</v>
      </c>
      <c r="Q58" s="12">
        <f t="shared" si="8"/>
        <v>1</v>
      </c>
      <c r="R58" s="10">
        <f t="shared" si="15"/>
        <v>68.206141834550493</v>
      </c>
      <c r="S58" s="10">
        <f t="shared" si="15"/>
        <v>0</v>
      </c>
      <c r="T58" s="10">
        <f t="shared" si="15"/>
        <v>0</v>
      </c>
      <c r="U58" s="10">
        <f t="shared" si="9"/>
        <v>0</v>
      </c>
      <c r="V58" s="10">
        <f t="shared" si="9"/>
        <v>0</v>
      </c>
      <c r="W58" s="10">
        <f t="shared" si="9"/>
        <v>0</v>
      </c>
      <c r="X58" s="10">
        <f t="shared" si="9"/>
        <v>0</v>
      </c>
      <c r="Y58" s="10">
        <f t="shared" si="9"/>
        <v>0</v>
      </c>
      <c r="Z58" s="10">
        <f t="shared" si="9"/>
        <v>0</v>
      </c>
      <c r="AA58" s="10">
        <f t="shared" si="9"/>
        <v>0</v>
      </c>
      <c r="AB58" s="10">
        <f t="shared" si="9"/>
        <v>0</v>
      </c>
      <c r="AC58" s="10">
        <f t="shared" si="9"/>
        <v>0</v>
      </c>
      <c r="AF58" s="10">
        <f t="shared" si="10"/>
        <v>68.206141834550493</v>
      </c>
      <c r="AG58" s="10">
        <f t="shared" si="11"/>
        <v>0</v>
      </c>
      <c r="AH58" s="10">
        <f t="shared" si="12"/>
        <v>0</v>
      </c>
      <c r="AI58" s="10">
        <f t="shared" si="13"/>
        <v>0</v>
      </c>
      <c r="AJ58" s="10">
        <f t="shared" si="14"/>
        <v>0</v>
      </c>
      <c r="AK58" s="10"/>
      <c r="AL58" s="10"/>
      <c r="AM58" s="10"/>
      <c r="AN58" s="10"/>
      <c r="AO58" s="10"/>
      <c r="AP58" s="10"/>
      <c r="AQ58" s="10"/>
      <c r="AR58" s="10"/>
      <c r="AS58" s="10"/>
      <c r="AT58" s="10"/>
      <c r="AU58" s="10"/>
      <c r="AV58" s="10"/>
      <c r="AW58" s="10"/>
      <c r="AX58" s="10"/>
      <c r="AY58" s="10"/>
      <c r="AZ58" s="10"/>
      <c r="BA58" s="10"/>
      <c r="BB58" s="10"/>
      <c r="BC58" s="10"/>
      <c r="BD58" s="10"/>
      <c r="BE58" s="10"/>
      <c r="BF58" s="10"/>
      <c r="BG58" s="10"/>
      <c r="BH58" s="10"/>
      <c r="BI58" s="10"/>
      <c r="BJ58" s="10"/>
      <c r="BK58" s="10"/>
      <c r="BL58" s="10"/>
      <c r="BM58" s="10"/>
      <c r="BN58" s="10"/>
      <c r="BO58" s="10"/>
      <c r="BP58" s="10"/>
      <c r="BQ58" s="10"/>
      <c r="BR58" s="10"/>
      <c r="BS58" s="10"/>
      <c r="BT58" s="10"/>
      <c r="BU58" s="10"/>
      <c r="BV58" s="10"/>
      <c r="BW58" s="10"/>
      <c r="BX58" s="10"/>
      <c r="BY58" s="10"/>
      <c r="BZ58" s="10"/>
      <c r="CA58" s="10"/>
      <c r="CB58" s="10"/>
    </row>
    <row r="59" spans="3:80" x14ac:dyDescent="0.25">
      <c r="C59" s="2">
        <f t="shared" si="19"/>
        <v>45297</v>
      </c>
      <c r="D59" s="24"/>
      <c r="H59" s="13" t="str">
        <f t="shared" si="2"/>
        <v>68.1</v>
      </c>
      <c r="J59" s="13" t="str">
        <f t="shared" si="3"/>
        <v>21.9</v>
      </c>
      <c r="L59" s="10">
        <f t="shared" si="18"/>
        <v>6</v>
      </c>
      <c r="M59" s="10">
        <f t="shared" si="16"/>
        <v>-22.624703888115778</v>
      </c>
      <c r="N59" s="10">
        <f t="shared" si="6"/>
        <v>21.896379911884218</v>
      </c>
      <c r="O59" s="10">
        <f t="shared" si="17"/>
        <v>68.103620088115775</v>
      </c>
      <c r="Q59" s="12">
        <f t="shared" si="8"/>
        <v>1</v>
      </c>
      <c r="R59" s="10">
        <f t="shared" si="15"/>
        <v>68.103620088115775</v>
      </c>
      <c r="S59" s="10">
        <f t="shared" si="15"/>
        <v>0</v>
      </c>
      <c r="T59" s="10">
        <f t="shared" si="15"/>
        <v>0</v>
      </c>
      <c r="U59" s="10">
        <f t="shared" si="15"/>
        <v>0</v>
      </c>
      <c r="V59" s="10">
        <f t="shared" si="15"/>
        <v>0</v>
      </c>
      <c r="W59" s="10">
        <f t="shared" si="15"/>
        <v>0</v>
      </c>
      <c r="X59" s="10">
        <f t="shared" si="15"/>
        <v>0</v>
      </c>
      <c r="Y59" s="10">
        <f t="shared" si="15"/>
        <v>0</v>
      </c>
      <c r="Z59" s="10">
        <f t="shared" si="15"/>
        <v>0</v>
      </c>
      <c r="AA59" s="10">
        <f t="shared" si="15"/>
        <v>0</v>
      </c>
      <c r="AB59" s="10">
        <f t="shared" si="15"/>
        <v>0</v>
      </c>
      <c r="AC59" s="10">
        <f t="shared" si="15"/>
        <v>0</v>
      </c>
      <c r="AF59" s="10">
        <f t="shared" si="10"/>
        <v>68.103620088115775</v>
      </c>
      <c r="AG59" s="10">
        <f t="shared" si="11"/>
        <v>0</v>
      </c>
      <c r="AH59" s="10">
        <f t="shared" si="12"/>
        <v>0</v>
      </c>
      <c r="AI59" s="10">
        <f t="shared" si="13"/>
        <v>0</v>
      </c>
      <c r="AJ59" s="10">
        <f t="shared" si="14"/>
        <v>0</v>
      </c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0"/>
      <c r="BA59" s="10"/>
      <c r="BB59" s="10"/>
      <c r="BC59" s="10"/>
      <c r="BD59" s="10"/>
      <c r="BE59" s="10"/>
      <c r="BF59" s="10"/>
      <c r="BG59" s="10"/>
      <c r="BH59" s="10"/>
      <c r="BI59" s="10"/>
      <c r="BJ59" s="10"/>
      <c r="BK59" s="10"/>
      <c r="BL59" s="10"/>
      <c r="BM59" s="10"/>
      <c r="BN59" s="10"/>
      <c r="BO59" s="10"/>
      <c r="BP59" s="10"/>
      <c r="BQ59" s="10"/>
      <c r="BR59" s="10"/>
      <c r="BS59" s="10"/>
      <c r="BT59" s="10"/>
      <c r="BU59" s="10"/>
      <c r="BV59" s="10"/>
      <c r="BW59" s="10"/>
      <c r="BX59" s="10"/>
      <c r="BY59" s="10"/>
      <c r="BZ59" s="10"/>
      <c r="CA59" s="10"/>
      <c r="CB59" s="10"/>
    </row>
    <row r="60" spans="3:80" x14ac:dyDescent="0.25">
      <c r="C60" s="2">
        <f t="shared" si="19"/>
        <v>45298</v>
      </c>
      <c r="D60" s="24"/>
      <c r="H60" s="13" t="str">
        <f t="shared" si="2"/>
        <v>68.0</v>
      </c>
      <c r="J60" s="13" t="str">
        <f t="shared" si="3"/>
        <v>22.0</v>
      </c>
      <c r="L60" s="10">
        <f t="shared" si="18"/>
        <v>7</v>
      </c>
      <c r="M60" s="10">
        <f t="shared" si="16"/>
        <v>-22.51551453759906</v>
      </c>
      <c r="N60" s="10">
        <f t="shared" si="6"/>
        <v>22.005569262400943</v>
      </c>
      <c r="O60" s="10">
        <f t="shared" si="17"/>
        <v>67.99443073759906</v>
      </c>
      <c r="Q60" s="12">
        <f t="shared" si="8"/>
        <v>1</v>
      </c>
      <c r="R60" s="10">
        <f t="shared" si="15"/>
        <v>67.99443073759906</v>
      </c>
      <c r="S60" s="10">
        <f t="shared" si="15"/>
        <v>0</v>
      </c>
      <c r="T60" s="10">
        <f t="shared" si="15"/>
        <v>0</v>
      </c>
      <c r="U60" s="10">
        <f t="shared" si="15"/>
        <v>0</v>
      </c>
      <c r="V60" s="10">
        <f t="shared" si="15"/>
        <v>0</v>
      </c>
      <c r="W60" s="10">
        <f t="shared" si="15"/>
        <v>0</v>
      </c>
      <c r="X60" s="10">
        <f t="shared" si="15"/>
        <v>0</v>
      </c>
      <c r="Y60" s="10">
        <f t="shared" si="15"/>
        <v>0</v>
      </c>
      <c r="Z60" s="10">
        <f t="shared" si="15"/>
        <v>0</v>
      </c>
      <c r="AA60" s="10">
        <f t="shared" si="15"/>
        <v>0</v>
      </c>
      <c r="AB60" s="10">
        <f t="shared" si="15"/>
        <v>0</v>
      </c>
      <c r="AC60" s="10">
        <f t="shared" si="15"/>
        <v>0</v>
      </c>
      <c r="AF60" s="10">
        <f t="shared" si="10"/>
        <v>67.99443073759906</v>
      </c>
      <c r="AG60" s="10">
        <f t="shared" si="11"/>
        <v>0</v>
      </c>
      <c r="AH60" s="10">
        <f t="shared" si="12"/>
        <v>0</v>
      </c>
      <c r="AI60" s="10">
        <f t="shared" si="13"/>
        <v>0</v>
      </c>
      <c r="AJ60" s="10">
        <f t="shared" si="14"/>
        <v>0</v>
      </c>
      <c r="AK60" s="10"/>
      <c r="AL60" s="10"/>
      <c r="AM60" s="10"/>
      <c r="AN60" s="10"/>
      <c r="AO60" s="10"/>
      <c r="AP60" s="10"/>
      <c r="AQ60" s="10"/>
      <c r="AR60" s="10"/>
      <c r="AS60" s="10"/>
      <c r="AT60" s="10"/>
      <c r="AU60" s="10"/>
      <c r="AV60" s="10"/>
      <c r="AW60" s="10"/>
      <c r="AX60" s="10"/>
      <c r="AY60" s="10"/>
      <c r="AZ60" s="10"/>
      <c r="BA60" s="10"/>
      <c r="BB60" s="10"/>
      <c r="BC60" s="10"/>
      <c r="BD60" s="10"/>
      <c r="BE60" s="10"/>
      <c r="BF60" s="10"/>
      <c r="BG60" s="10"/>
      <c r="BH60" s="10"/>
      <c r="BI60" s="10"/>
      <c r="BJ60" s="10"/>
      <c r="BK60" s="10"/>
      <c r="BL60" s="10"/>
      <c r="BM60" s="10"/>
      <c r="BN60" s="10"/>
      <c r="BO60" s="10"/>
      <c r="BP60" s="10"/>
      <c r="BQ60" s="10"/>
      <c r="BR60" s="10"/>
      <c r="BS60" s="10"/>
      <c r="BT60" s="10"/>
      <c r="BU60" s="10"/>
      <c r="BV60" s="10"/>
      <c r="BW60" s="10"/>
      <c r="BX60" s="10"/>
      <c r="BY60" s="10"/>
      <c r="BZ60" s="10"/>
      <c r="CA60" s="10"/>
      <c r="CB60" s="10"/>
    </row>
    <row r="61" spans="3:80" x14ac:dyDescent="0.25">
      <c r="C61" s="2">
        <f t="shared" si="19"/>
        <v>45299</v>
      </c>
      <c r="D61" s="24"/>
      <c r="H61" s="13" t="str">
        <f t="shared" si="2"/>
        <v>67.9</v>
      </c>
      <c r="J61" s="13" t="str">
        <f t="shared" si="3"/>
        <v>22.1</v>
      </c>
      <c r="L61" s="10">
        <f t="shared" si="18"/>
        <v>8</v>
      </c>
      <c r="M61" s="10">
        <f t="shared" si="16"/>
        <v>-22.399689761603113</v>
      </c>
      <c r="N61" s="10">
        <f t="shared" si="6"/>
        <v>22.12139403839689</v>
      </c>
      <c r="O61" s="10">
        <f t="shared" si="17"/>
        <v>67.878605961603114</v>
      </c>
      <c r="Q61" s="12">
        <f t="shared" si="8"/>
        <v>1</v>
      </c>
      <c r="R61" s="10">
        <f t="shared" si="15"/>
        <v>67.878605961603114</v>
      </c>
      <c r="S61" s="10">
        <f t="shared" si="15"/>
        <v>0</v>
      </c>
      <c r="T61" s="10">
        <f t="shared" si="15"/>
        <v>0</v>
      </c>
      <c r="U61" s="10">
        <f t="shared" si="15"/>
        <v>0</v>
      </c>
      <c r="V61" s="10">
        <f t="shared" si="15"/>
        <v>0</v>
      </c>
      <c r="W61" s="10">
        <f t="shared" si="15"/>
        <v>0</v>
      </c>
      <c r="X61" s="10">
        <f t="shared" si="15"/>
        <v>0</v>
      </c>
      <c r="Y61" s="10">
        <f t="shared" si="15"/>
        <v>0</v>
      </c>
      <c r="Z61" s="10">
        <f t="shared" si="15"/>
        <v>0</v>
      </c>
      <c r="AA61" s="10">
        <f t="shared" si="15"/>
        <v>0</v>
      </c>
      <c r="AB61" s="10">
        <f t="shared" si="15"/>
        <v>0</v>
      </c>
      <c r="AC61" s="10">
        <f t="shared" si="15"/>
        <v>0</v>
      </c>
      <c r="AF61" s="10">
        <f t="shared" si="10"/>
        <v>67.878605961603114</v>
      </c>
      <c r="AG61" s="10">
        <f t="shared" si="11"/>
        <v>0</v>
      </c>
      <c r="AH61" s="10">
        <f t="shared" si="12"/>
        <v>0</v>
      </c>
      <c r="AI61" s="10">
        <f t="shared" si="13"/>
        <v>0</v>
      </c>
      <c r="AJ61" s="10">
        <f t="shared" si="14"/>
        <v>0</v>
      </c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AU61" s="10"/>
      <c r="AV61" s="10"/>
      <c r="AW61" s="10"/>
      <c r="AX61" s="10"/>
      <c r="AY61" s="10"/>
      <c r="AZ61" s="10"/>
      <c r="BA61" s="10"/>
      <c r="BB61" s="10"/>
      <c r="BC61" s="10"/>
      <c r="BD61" s="10"/>
      <c r="BE61" s="10"/>
      <c r="BF61" s="10"/>
      <c r="BG61" s="10"/>
      <c r="BH61" s="10"/>
      <c r="BI61" s="10"/>
      <c r="BJ61" s="10"/>
      <c r="BK61" s="10"/>
      <c r="BL61" s="10"/>
      <c r="BM61" s="10"/>
      <c r="BN61" s="10"/>
      <c r="BO61" s="10"/>
      <c r="BP61" s="10"/>
      <c r="BQ61" s="10"/>
      <c r="BR61" s="10"/>
      <c r="BS61" s="10"/>
      <c r="BT61" s="10"/>
      <c r="BU61" s="10"/>
      <c r="BV61" s="10"/>
      <c r="BW61" s="10"/>
      <c r="BX61" s="10"/>
      <c r="BY61" s="10"/>
      <c r="BZ61" s="10"/>
      <c r="CA61" s="10"/>
      <c r="CB61" s="10"/>
    </row>
    <row r="62" spans="3:80" x14ac:dyDescent="0.25">
      <c r="C62" s="2">
        <f t="shared" si="19"/>
        <v>45300</v>
      </c>
      <c r="D62" s="24"/>
      <c r="H62" s="13" t="str">
        <f t="shared" si="2"/>
        <v>67.8</v>
      </c>
      <c r="J62" s="13" t="str">
        <f t="shared" si="3"/>
        <v>22.2</v>
      </c>
      <c r="L62" s="10">
        <f t="shared" si="18"/>
        <v>9</v>
      </c>
      <c r="M62" s="10">
        <f t="shared" si="16"/>
        <v>-22.277263694221052</v>
      </c>
      <c r="N62" s="10">
        <f t="shared" si="6"/>
        <v>22.243820105778948</v>
      </c>
      <c r="O62" s="10">
        <f t="shared" si="17"/>
        <v>67.756179894221049</v>
      </c>
      <c r="Q62" s="12">
        <f t="shared" si="8"/>
        <v>1</v>
      </c>
      <c r="R62" s="10">
        <f t="shared" si="15"/>
        <v>67.756179894221049</v>
      </c>
      <c r="S62" s="10">
        <f t="shared" si="15"/>
        <v>0</v>
      </c>
      <c r="T62" s="10">
        <f t="shared" si="15"/>
        <v>0</v>
      </c>
      <c r="U62" s="10">
        <f t="shared" si="15"/>
        <v>0</v>
      </c>
      <c r="V62" s="10">
        <f t="shared" si="15"/>
        <v>0</v>
      </c>
      <c r="W62" s="10">
        <f t="shared" si="15"/>
        <v>0</v>
      </c>
      <c r="X62" s="10">
        <f t="shared" si="15"/>
        <v>0</v>
      </c>
      <c r="Y62" s="10">
        <f t="shared" si="15"/>
        <v>0</v>
      </c>
      <c r="Z62" s="10">
        <f t="shared" si="15"/>
        <v>0</v>
      </c>
      <c r="AA62" s="10">
        <f t="shared" si="15"/>
        <v>0</v>
      </c>
      <c r="AB62" s="10">
        <f t="shared" si="15"/>
        <v>0</v>
      </c>
      <c r="AC62" s="10">
        <f t="shared" si="15"/>
        <v>0</v>
      </c>
      <c r="AF62" s="10">
        <f t="shared" si="10"/>
        <v>67.756179894221049</v>
      </c>
      <c r="AG62" s="10">
        <f t="shared" si="11"/>
        <v>0</v>
      </c>
      <c r="AH62" s="10">
        <f t="shared" si="12"/>
        <v>0</v>
      </c>
      <c r="AI62" s="10">
        <f t="shared" si="13"/>
        <v>0</v>
      </c>
      <c r="AJ62" s="10">
        <f t="shared" si="14"/>
        <v>0</v>
      </c>
      <c r="AK62" s="10"/>
      <c r="AL62" s="10"/>
      <c r="AM62" s="10"/>
      <c r="AN62" s="10"/>
      <c r="AO62" s="10"/>
      <c r="AP62" s="10"/>
      <c r="AQ62" s="10"/>
      <c r="AR62" s="10"/>
      <c r="AS62" s="10"/>
      <c r="AT62" s="10"/>
      <c r="AU62" s="10"/>
      <c r="AV62" s="10"/>
      <c r="AW62" s="10"/>
      <c r="AX62" s="10"/>
      <c r="AY62" s="10"/>
      <c r="AZ62" s="10"/>
      <c r="BA62" s="10"/>
      <c r="BB62" s="10"/>
      <c r="BC62" s="10"/>
      <c r="BD62" s="10"/>
      <c r="BE62" s="10"/>
      <c r="BF62" s="10"/>
      <c r="BG62" s="10"/>
      <c r="BH62" s="10"/>
      <c r="BI62" s="10"/>
      <c r="BJ62" s="10"/>
      <c r="BK62" s="10"/>
      <c r="BL62" s="10"/>
      <c r="BM62" s="10"/>
      <c r="BN62" s="10"/>
      <c r="BO62" s="10"/>
      <c r="BP62" s="10"/>
      <c r="BQ62" s="10"/>
      <c r="BR62" s="10"/>
      <c r="BS62" s="10"/>
      <c r="BT62" s="10"/>
      <c r="BU62" s="10"/>
      <c r="BV62" s="10"/>
      <c r="BW62" s="10"/>
      <c r="BX62" s="10"/>
      <c r="BY62" s="10"/>
      <c r="BZ62" s="10"/>
      <c r="CA62" s="10"/>
      <c r="CB62" s="10"/>
    </row>
    <row r="63" spans="3:80" x14ac:dyDescent="0.25">
      <c r="C63" s="2">
        <f t="shared" si="19"/>
        <v>45301</v>
      </c>
      <c r="D63" s="24"/>
      <c r="H63" s="13" t="str">
        <f t="shared" si="2"/>
        <v>67.6</v>
      </c>
      <c r="J63" s="13" t="str">
        <f t="shared" si="3"/>
        <v>22.4</v>
      </c>
      <c r="L63" s="10">
        <f t="shared" si="18"/>
        <v>10</v>
      </c>
      <c r="M63" s="10">
        <f t="shared" si="16"/>
        <v>-22.148272414976859</v>
      </c>
      <c r="N63" s="10">
        <f t="shared" si="6"/>
        <v>22.372811385023148</v>
      </c>
      <c r="O63" s="10">
        <f t="shared" si="17"/>
        <v>67.627188614976859</v>
      </c>
      <c r="Q63" s="12">
        <f t="shared" si="8"/>
        <v>1</v>
      </c>
      <c r="R63" s="10">
        <f t="shared" si="15"/>
        <v>67.627188614976859</v>
      </c>
      <c r="S63" s="10">
        <f t="shared" si="15"/>
        <v>0</v>
      </c>
      <c r="T63" s="10">
        <f t="shared" si="15"/>
        <v>0</v>
      </c>
      <c r="U63" s="10">
        <f t="shared" si="15"/>
        <v>0</v>
      </c>
      <c r="V63" s="10">
        <f t="shared" si="15"/>
        <v>0</v>
      </c>
      <c r="W63" s="10">
        <f t="shared" si="15"/>
        <v>0</v>
      </c>
      <c r="X63" s="10">
        <f t="shared" si="15"/>
        <v>0</v>
      </c>
      <c r="Y63" s="10">
        <f t="shared" si="15"/>
        <v>0</v>
      </c>
      <c r="Z63" s="10">
        <f t="shared" si="15"/>
        <v>0</v>
      </c>
      <c r="AA63" s="10">
        <f t="shared" si="15"/>
        <v>0</v>
      </c>
      <c r="AB63" s="10">
        <f t="shared" si="15"/>
        <v>0</v>
      </c>
      <c r="AC63" s="10">
        <f t="shared" si="15"/>
        <v>0</v>
      </c>
      <c r="AF63" s="10">
        <f t="shared" si="10"/>
        <v>67.627188614976859</v>
      </c>
      <c r="AG63" s="10">
        <f t="shared" si="11"/>
        <v>0</v>
      </c>
      <c r="AH63" s="10">
        <f t="shared" si="12"/>
        <v>0</v>
      </c>
      <c r="AI63" s="10">
        <f t="shared" si="13"/>
        <v>0</v>
      </c>
      <c r="AJ63" s="10">
        <f t="shared" si="14"/>
        <v>0</v>
      </c>
      <c r="AK63" s="10"/>
      <c r="AL63" s="10"/>
      <c r="AM63" s="10"/>
      <c r="AN63" s="10"/>
      <c r="AO63" s="10"/>
      <c r="AP63" s="10"/>
      <c r="AQ63" s="10"/>
      <c r="AR63" s="10"/>
      <c r="AS63" s="10"/>
      <c r="AT63" s="10"/>
      <c r="AU63" s="10"/>
      <c r="AV63" s="10"/>
      <c r="AW63" s="10"/>
      <c r="AX63" s="10"/>
      <c r="AY63" s="10"/>
      <c r="AZ63" s="10"/>
      <c r="BA63" s="10"/>
      <c r="BB63" s="10"/>
      <c r="BC63" s="10"/>
      <c r="BD63" s="10"/>
      <c r="BE63" s="10"/>
      <c r="BF63" s="10"/>
      <c r="BG63" s="10"/>
      <c r="BH63" s="10"/>
      <c r="BI63" s="10"/>
      <c r="BJ63" s="10"/>
      <c r="BK63" s="10"/>
      <c r="BL63" s="10"/>
      <c r="BM63" s="10"/>
      <c r="BN63" s="10"/>
      <c r="BO63" s="10"/>
      <c r="BP63" s="10"/>
      <c r="BQ63" s="10"/>
      <c r="BR63" s="10"/>
      <c r="BS63" s="10"/>
      <c r="BT63" s="10"/>
      <c r="BU63" s="10"/>
      <c r="BV63" s="10"/>
      <c r="BW63" s="10"/>
      <c r="BX63" s="10"/>
      <c r="BY63" s="10"/>
      <c r="BZ63" s="10"/>
      <c r="CA63" s="10"/>
      <c r="CB63" s="10"/>
    </row>
    <row r="64" spans="3:80" x14ac:dyDescent="0.25">
      <c r="C64" s="2">
        <f t="shared" si="19"/>
        <v>45302</v>
      </c>
      <c r="D64" s="24"/>
      <c r="H64" s="13" t="str">
        <f t="shared" si="2"/>
        <v>67.5</v>
      </c>
      <c r="J64" s="13" t="str">
        <f t="shared" si="3"/>
        <v>22.5</v>
      </c>
      <c r="L64" s="10">
        <f t="shared" si="18"/>
        <v>11</v>
      </c>
      <c r="M64" s="10">
        <f t="shared" si="16"/>
        <v>-22.012753938192596</v>
      </c>
      <c r="N64" s="10">
        <f t="shared" si="6"/>
        <v>22.5083298618074</v>
      </c>
      <c r="O64" s="10">
        <f t="shared" si="17"/>
        <v>67.491670138192603</v>
      </c>
      <c r="Q64" s="12">
        <f t="shared" si="8"/>
        <v>1</v>
      </c>
      <c r="R64" s="10">
        <f t="shared" si="15"/>
        <v>67.491670138192603</v>
      </c>
      <c r="S64" s="10">
        <f t="shared" si="15"/>
        <v>0</v>
      </c>
      <c r="T64" s="10">
        <f t="shared" si="15"/>
        <v>0</v>
      </c>
      <c r="U64" s="10">
        <f t="shared" si="15"/>
        <v>0</v>
      </c>
      <c r="V64" s="10">
        <f t="shared" si="15"/>
        <v>0</v>
      </c>
      <c r="W64" s="10">
        <f t="shared" si="15"/>
        <v>0</v>
      </c>
      <c r="X64" s="10">
        <f t="shared" si="15"/>
        <v>0</v>
      </c>
      <c r="Y64" s="10">
        <f t="shared" si="15"/>
        <v>0</v>
      </c>
      <c r="Z64" s="10">
        <f t="shared" si="15"/>
        <v>0</v>
      </c>
      <c r="AA64" s="10">
        <f t="shared" si="15"/>
        <v>0</v>
      </c>
      <c r="AB64" s="10">
        <f t="shared" si="15"/>
        <v>0</v>
      </c>
      <c r="AC64" s="10">
        <f t="shared" si="15"/>
        <v>0</v>
      </c>
      <c r="AF64" s="10">
        <f t="shared" si="10"/>
        <v>67.491670138192603</v>
      </c>
      <c r="AG64" s="10">
        <f t="shared" si="11"/>
        <v>0</v>
      </c>
      <c r="AH64" s="10">
        <f t="shared" si="12"/>
        <v>0</v>
      </c>
      <c r="AI64" s="10">
        <f t="shared" si="13"/>
        <v>0</v>
      </c>
      <c r="AJ64" s="10">
        <f t="shared" si="14"/>
        <v>0</v>
      </c>
      <c r="AK64" s="10"/>
      <c r="AL64" s="10"/>
      <c r="AM64" s="10"/>
      <c r="AN64" s="10"/>
      <c r="AO64" s="10"/>
      <c r="AP64" s="10"/>
      <c r="AQ64" s="10"/>
      <c r="AR64" s="10"/>
      <c r="AS64" s="10"/>
      <c r="AT64" s="10"/>
      <c r="AU64" s="10"/>
      <c r="AV64" s="10"/>
      <c r="AW64" s="10"/>
      <c r="AX64" s="10"/>
      <c r="AY64" s="10"/>
      <c r="AZ64" s="10"/>
      <c r="BA64" s="10"/>
      <c r="BB64" s="10"/>
      <c r="BC64" s="10"/>
      <c r="BD64" s="10"/>
      <c r="BE64" s="10"/>
      <c r="BF64" s="10"/>
      <c r="BG64" s="10"/>
      <c r="BH64" s="10"/>
      <c r="BI64" s="10"/>
      <c r="BJ64" s="10"/>
      <c r="BK64" s="10"/>
      <c r="BL64" s="10"/>
      <c r="BM64" s="10"/>
      <c r="BN64" s="10"/>
      <c r="BO64" s="10"/>
      <c r="BP64" s="10"/>
      <c r="BQ64" s="10"/>
      <c r="BR64" s="10"/>
      <c r="BS64" s="10"/>
      <c r="BT64" s="10"/>
      <c r="BU64" s="10"/>
      <c r="BV64" s="10"/>
      <c r="BW64" s="10"/>
      <c r="BX64" s="10"/>
      <c r="BY64" s="10"/>
      <c r="BZ64" s="10"/>
      <c r="CA64" s="10"/>
      <c r="CB64" s="10"/>
    </row>
    <row r="65" spans="3:80" x14ac:dyDescent="0.25">
      <c r="C65" s="2">
        <f t="shared" si="19"/>
        <v>45303</v>
      </c>
      <c r="D65" s="24"/>
      <c r="H65" s="13" t="str">
        <f t="shared" si="2"/>
        <v>67.3</v>
      </c>
      <c r="J65" s="13" t="str">
        <f t="shared" si="3"/>
        <v>22.7</v>
      </c>
      <c r="L65" s="10">
        <f t="shared" si="18"/>
        <v>12</v>
      </c>
      <c r="M65" s="10">
        <f t="shared" si="16"/>
        <v>-21.870748201785382</v>
      </c>
      <c r="N65" s="10">
        <f t="shared" si="6"/>
        <v>22.650335598214618</v>
      </c>
      <c r="O65" s="10">
        <f t="shared" si="17"/>
        <v>67.34966440178539</v>
      </c>
      <c r="Q65" s="12">
        <f t="shared" si="8"/>
        <v>1</v>
      </c>
      <c r="R65" s="10">
        <f t="shared" si="15"/>
        <v>67.34966440178539</v>
      </c>
      <c r="S65" s="10">
        <f t="shared" si="15"/>
        <v>0</v>
      </c>
      <c r="T65" s="10">
        <f t="shared" si="15"/>
        <v>0</v>
      </c>
      <c r="U65" s="10">
        <f t="shared" si="15"/>
        <v>0</v>
      </c>
      <c r="V65" s="10">
        <f t="shared" si="15"/>
        <v>0</v>
      </c>
      <c r="W65" s="10">
        <f t="shared" si="15"/>
        <v>0</v>
      </c>
      <c r="X65" s="10">
        <f t="shared" si="15"/>
        <v>0</v>
      </c>
      <c r="Y65" s="10">
        <f t="shared" si="15"/>
        <v>0</v>
      </c>
      <c r="Z65" s="10">
        <f t="shared" si="15"/>
        <v>0</v>
      </c>
      <c r="AA65" s="10">
        <f t="shared" si="15"/>
        <v>0</v>
      </c>
      <c r="AB65" s="10">
        <f t="shared" si="15"/>
        <v>0</v>
      </c>
      <c r="AC65" s="10">
        <f t="shared" si="15"/>
        <v>0</v>
      </c>
      <c r="AF65" s="10">
        <f t="shared" si="10"/>
        <v>67.34966440178539</v>
      </c>
      <c r="AG65" s="10">
        <f t="shared" si="11"/>
        <v>0</v>
      </c>
      <c r="AH65" s="10">
        <f t="shared" si="12"/>
        <v>0</v>
      </c>
      <c r="AI65" s="10">
        <f t="shared" si="13"/>
        <v>0</v>
      </c>
      <c r="AJ65" s="10">
        <f t="shared" si="14"/>
        <v>0</v>
      </c>
      <c r="AK65" s="10"/>
      <c r="AL65" s="10"/>
      <c r="AM65" s="10"/>
      <c r="AN65" s="10"/>
      <c r="AO65" s="10"/>
      <c r="AP65" s="10"/>
      <c r="AQ65" s="10"/>
      <c r="AR65" s="10"/>
      <c r="AS65" s="10"/>
      <c r="AT65" s="10"/>
      <c r="AU65" s="10"/>
      <c r="AV65" s="10"/>
      <c r="AW65" s="10"/>
      <c r="AX65" s="10"/>
      <c r="AY65" s="10"/>
      <c r="AZ65" s="10"/>
      <c r="BA65" s="10"/>
      <c r="BB65" s="10"/>
      <c r="BC65" s="10"/>
      <c r="BD65" s="10"/>
      <c r="BE65" s="10"/>
      <c r="BF65" s="10"/>
      <c r="BG65" s="10"/>
      <c r="BH65" s="10"/>
      <c r="BI65" s="10"/>
      <c r="BJ65" s="10"/>
      <c r="BK65" s="10"/>
      <c r="BL65" s="10"/>
      <c r="BM65" s="10"/>
      <c r="BN65" s="10"/>
      <c r="BO65" s="10"/>
      <c r="BP65" s="10"/>
      <c r="BQ65" s="10"/>
      <c r="BR65" s="10"/>
      <c r="BS65" s="10"/>
      <c r="BT65" s="10"/>
      <c r="BU65" s="10"/>
      <c r="BV65" s="10"/>
      <c r="BW65" s="10"/>
      <c r="BX65" s="10"/>
      <c r="BY65" s="10"/>
      <c r="BZ65" s="10"/>
      <c r="CA65" s="10"/>
      <c r="CB65" s="10"/>
    </row>
    <row r="66" spans="3:80" x14ac:dyDescent="0.25">
      <c r="C66" s="2">
        <f t="shared" si="19"/>
        <v>45304</v>
      </c>
      <c r="D66" s="24"/>
      <c r="H66" s="13" t="str">
        <f t="shared" si="2"/>
        <v>67.2</v>
      </c>
      <c r="J66" s="13" t="str">
        <f t="shared" si="3"/>
        <v>22.8</v>
      </c>
      <c r="L66" s="10">
        <f t="shared" si="18"/>
        <v>13</v>
      </c>
      <c r="M66" s="10">
        <f t="shared" si="16"/>
        <v>-21.722297055497563</v>
      </c>
      <c r="N66" s="10">
        <f t="shared" si="6"/>
        <v>22.798786744502433</v>
      </c>
      <c r="O66" s="10">
        <f t="shared" si="17"/>
        <v>67.201213255497564</v>
      </c>
      <c r="Q66" s="12">
        <f t="shared" si="8"/>
        <v>1</v>
      </c>
      <c r="R66" s="10">
        <f t="shared" si="15"/>
        <v>67.201213255497564</v>
      </c>
      <c r="S66" s="10">
        <f t="shared" si="15"/>
        <v>0</v>
      </c>
      <c r="T66" s="10">
        <f t="shared" si="15"/>
        <v>0</v>
      </c>
      <c r="U66" s="10">
        <f t="shared" si="15"/>
        <v>0</v>
      </c>
      <c r="V66" s="10">
        <f t="shared" si="15"/>
        <v>0</v>
      </c>
      <c r="W66" s="10">
        <f t="shared" si="15"/>
        <v>0</v>
      </c>
      <c r="X66" s="10">
        <f t="shared" si="15"/>
        <v>0</v>
      </c>
      <c r="Y66" s="10">
        <f t="shared" si="15"/>
        <v>0</v>
      </c>
      <c r="Z66" s="10">
        <f t="shared" si="15"/>
        <v>0</v>
      </c>
      <c r="AA66" s="10">
        <f t="shared" si="15"/>
        <v>0</v>
      </c>
      <c r="AB66" s="10">
        <f t="shared" si="15"/>
        <v>0</v>
      </c>
      <c r="AC66" s="10">
        <f t="shared" si="15"/>
        <v>0</v>
      </c>
      <c r="AF66" s="10">
        <f t="shared" si="10"/>
        <v>67.201213255497564</v>
      </c>
      <c r="AG66" s="10">
        <f t="shared" si="11"/>
        <v>0</v>
      </c>
      <c r="AH66" s="10">
        <f t="shared" si="12"/>
        <v>0</v>
      </c>
      <c r="AI66" s="10">
        <f t="shared" si="13"/>
        <v>0</v>
      </c>
      <c r="AJ66" s="10">
        <f t="shared" si="14"/>
        <v>0</v>
      </c>
      <c r="AK66" s="10"/>
      <c r="AL66" s="10"/>
      <c r="AM66" s="10"/>
      <c r="AN66" s="10"/>
      <c r="AO66" s="10"/>
      <c r="AP66" s="10"/>
      <c r="AQ66" s="10"/>
      <c r="AR66" s="10"/>
      <c r="AS66" s="10"/>
      <c r="AT66" s="10"/>
      <c r="AU66" s="10"/>
      <c r="AV66" s="10"/>
      <c r="AW66" s="10"/>
      <c r="AX66" s="10"/>
      <c r="AY66" s="10"/>
      <c r="AZ66" s="10"/>
      <c r="BA66" s="10"/>
      <c r="BB66" s="10"/>
      <c r="BC66" s="10"/>
      <c r="BD66" s="10"/>
      <c r="BE66" s="10"/>
      <c r="BF66" s="10"/>
      <c r="BG66" s="10"/>
      <c r="BH66" s="10"/>
      <c r="BI66" s="10"/>
      <c r="BJ66" s="10"/>
      <c r="BK66" s="10"/>
      <c r="BL66" s="10"/>
      <c r="BM66" s="10"/>
      <c r="BN66" s="10"/>
      <c r="BO66" s="10"/>
      <c r="BP66" s="10"/>
      <c r="BQ66" s="10"/>
      <c r="BR66" s="10"/>
      <c r="BS66" s="10"/>
      <c r="BT66" s="10"/>
      <c r="BU66" s="10"/>
      <c r="BV66" s="10"/>
      <c r="BW66" s="10"/>
      <c r="BX66" s="10"/>
      <c r="BY66" s="10"/>
      <c r="BZ66" s="10"/>
      <c r="CA66" s="10"/>
      <c r="CB66" s="10"/>
    </row>
    <row r="67" spans="3:80" x14ac:dyDescent="0.25">
      <c r="C67" s="2">
        <f t="shared" si="19"/>
        <v>45305</v>
      </c>
      <c r="D67" s="24"/>
      <c r="H67" s="13" t="str">
        <f t="shared" si="2"/>
        <v>67.0</v>
      </c>
      <c r="J67" s="13" t="str">
        <f t="shared" si="3"/>
        <v>23.0</v>
      </c>
      <c r="L67" s="10">
        <f t="shared" si="18"/>
        <v>14</v>
      </c>
      <c r="M67" s="10">
        <f t="shared" si="16"/>
        <v>-21.567444248563298</v>
      </c>
      <c r="N67" s="10">
        <f t="shared" si="6"/>
        <v>22.953639551436705</v>
      </c>
      <c r="O67" s="10">
        <f t="shared" si="17"/>
        <v>67.046360448563291</v>
      </c>
      <c r="Q67" s="12">
        <f t="shared" si="8"/>
        <v>1</v>
      </c>
      <c r="R67" s="10">
        <f t="shared" si="15"/>
        <v>67.046360448563291</v>
      </c>
      <c r="S67" s="10">
        <f t="shared" si="15"/>
        <v>0</v>
      </c>
      <c r="T67" s="10">
        <f t="shared" si="15"/>
        <v>0</v>
      </c>
      <c r="U67" s="10">
        <f t="shared" si="15"/>
        <v>0</v>
      </c>
      <c r="V67" s="10">
        <f t="shared" si="15"/>
        <v>0</v>
      </c>
      <c r="W67" s="10">
        <f t="shared" si="15"/>
        <v>0</v>
      </c>
      <c r="X67" s="10">
        <f t="shared" si="15"/>
        <v>0</v>
      </c>
      <c r="Y67" s="10">
        <f t="shared" si="15"/>
        <v>0</v>
      </c>
      <c r="Z67" s="10">
        <f t="shared" si="15"/>
        <v>0</v>
      </c>
      <c r="AA67" s="10">
        <f t="shared" si="15"/>
        <v>0</v>
      </c>
      <c r="AB67" s="10">
        <f t="shared" ref="U67:AC96" si="20">IF($Q67=AB$41,$O67,0)</f>
        <v>0</v>
      </c>
      <c r="AC67" s="10">
        <f t="shared" si="20"/>
        <v>0</v>
      </c>
      <c r="AF67" s="10">
        <f t="shared" si="10"/>
        <v>67.046360448563291</v>
      </c>
      <c r="AG67" s="10">
        <f t="shared" si="11"/>
        <v>0</v>
      </c>
      <c r="AH67" s="10">
        <f t="shared" si="12"/>
        <v>0</v>
      </c>
      <c r="AI67" s="10">
        <f t="shared" si="13"/>
        <v>0</v>
      </c>
      <c r="AJ67" s="10">
        <f t="shared" si="14"/>
        <v>0</v>
      </c>
      <c r="AK67" s="10"/>
      <c r="AL67" s="10"/>
      <c r="AM67" s="10"/>
      <c r="AN67" s="10"/>
      <c r="AO67" s="10"/>
      <c r="AP67" s="10"/>
      <c r="AQ67" s="10"/>
      <c r="AR67" s="10"/>
      <c r="AS67" s="10"/>
      <c r="AT67" s="10"/>
      <c r="AU67" s="10"/>
      <c r="AV67" s="10"/>
      <c r="AW67" s="10"/>
      <c r="AX67" s="10"/>
      <c r="AY67" s="10"/>
      <c r="AZ67" s="10"/>
      <c r="BA67" s="10"/>
      <c r="BB67" s="10"/>
      <c r="BC67" s="10"/>
      <c r="BD67" s="10"/>
      <c r="BE67" s="10"/>
      <c r="BF67" s="10"/>
      <c r="BG67" s="10"/>
      <c r="BH67" s="10"/>
      <c r="BI67" s="10"/>
      <c r="BJ67" s="10"/>
      <c r="BK67" s="10"/>
      <c r="BL67" s="10"/>
      <c r="BM67" s="10"/>
      <c r="BN67" s="10"/>
      <c r="BO67" s="10"/>
      <c r="BP67" s="10"/>
      <c r="BQ67" s="10"/>
      <c r="BR67" s="10"/>
      <c r="BS67" s="10"/>
      <c r="BT67" s="10"/>
      <c r="BU67" s="10"/>
      <c r="BV67" s="10"/>
      <c r="BW67" s="10"/>
      <c r="BX67" s="10"/>
      <c r="BY67" s="10"/>
      <c r="BZ67" s="10"/>
      <c r="CA67" s="10"/>
      <c r="CB67" s="10"/>
    </row>
    <row r="68" spans="3:80" x14ac:dyDescent="0.25">
      <c r="C68" s="2">
        <f t="shared" si="19"/>
        <v>45306</v>
      </c>
      <c r="D68" s="24"/>
      <c r="H68" s="13" t="str">
        <f t="shared" si="2"/>
        <v>66.9</v>
      </c>
      <c r="J68" s="13" t="str">
        <f t="shared" si="3"/>
        <v>23.1</v>
      </c>
      <c r="L68" s="10">
        <f t="shared" si="18"/>
        <v>15</v>
      </c>
      <c r="M68" s="10">
        <f t="shared" si="16"/>
        <v>-21.406235416815587</v>
      </c>
      <c r="N68" s="10">
        <f t="shared" si="6"/>
        <v>23.114848383184416</v>
      </c>
      <c r="O68" s="10">
        <f t="shared" si="17"/>
        <v>66.885151616815591</v>
      </c>
      <c r="Q68" s="12">
        <f t="shared" si="8"/>
        <v>1</v>
      </c>
      <c r="R68" s="10">
        <f t="shared" si="15"/>
        <v>66.885151616815591</v>
      </c>
      <c r="S68" s="10">
        <f t="shared" ref="S68:T131" si="21">IF($Q68=S$41,$O68,0)</f>
        <v>0</v>
      </c>
      <c r="T68" s="10">
        <f t="shared" si="21"/>
        <v>0</v>
      </c>
      <c r="U68" s="10">
        <f t="shared" si="20"/>
        <v>0</v>
      </c>
      <c r="V68" s="10">
        <f t="shared" si="20"/>
        <v>0</v>
      </c>
      <c r="W68" s="10">
        <f t="shared" si="20"/>
        <v>0</v>
      </c>
      <c r="X68" s="10">
        <f t="shared" si="20"/>
        <v>0</v>
      </c>
      <c r="Y68" s="10">
        <f t="shared" si="20"/>
        <v>0</v>
      </c>
      <c r="Z68" s="10">
        <f t="shared" si="20"/>
        <v>0</v>
      </c>
      <c r="AA68" s="10">
        <f t="shared" si="20"/>
        <v>0</v>
      </c>
      <c r="AB68" s="10">
        <f t="shared" si="20"/>
        <v>0</v>
      </c>
      <c r="AC68" s="10">
        <f t="shared" si="20"/>
        <v>0</v>
      </c>
      <c r="AF68" s="10">
        <f t="shared" si="10"/>
        <v>66.885151616815591</v>
      </c>
      <c r="AG68" s="10">
        <f t="shared" si="11"/>
        <v>0</v>
      </c>
      <c r="AH68" s="10">
        <f t="shared" si="12"/>
        <v>0</v>
      </c>
      <c r="AI68" s="10">
        <f t="shared" si="13"/>
        <v>0</v>
      </c>
      <c r="AJ68" s="10">
        <f t="shared" si="14"/>
        <v>0</v>
      </c>
      <c r="AK68" s="10"/>
      <c r="AL68" s="10"/>
      <c r="AM68" s="10"/>
      <c r="AN68" s="10"/>
      <c r="AO68" s="10"/>
      <c r="AP68" s="10"/>
      <c r="AQ68" s="10"/>
      <c r="AR68" s="10"/>
      <c r="AS68" s="10"/>
      <c r="AT68" s="10"/>
      <c r="AU68" s="10"/>
      <c r="AV68" s="10"/>
      <c r="AW68" s="10"/>
      <c r="AX68" s="10"/>
      <c r="AY68" s="10"/>
      <c r="AZ68" s="10"/>
      <c r="BA68" s="10"/>
      <c r="BB68" s="10"/>
      <c r="BC68" s="10"/>
      <c r="BD68" s="10"/>
      <c r="BE68" s="10"/>
      <c r="BF68" s="10"/>
      <c r="BG68" s="10"/>
      <c r="BH68" s="10"/>
      <c r="BI68" s="10"/>
      <c r="BJ68" s="10"/>
      <c r="BK68" s="10"/>
      <c r="BL68" s="10"/>
      <c r="BM68" s="10"/>
      <c r="BN68" s="10"/>
      <c r="BO68" s="10"/>
      <c r="BP68" s="10"/>
      <c r="BQ68" s="10"/>
      <c r="BR68" s="10"/>
      <c r="BS68" s="10"/>
      <c r="BT68" s="10"/>
      <c r="BU68" s="10"/>
      <c r="BV68" s="10"/>
      <c r="BW68" s="10"/>
      <c r="BX68" s="10"/>
      <c r="BY68" s="10"/>
      <c r="BZ68" s="10"/>
      <c r="CA68" s="10"/>
      <c r="CB68" s="10"/>
    </row>
    <row r="69" spans="3:80" x14ac:dyDescent="0.25">
      <c r="C69" s="2">
        <f t="shared" si="19"/>
        <v>45307</v>
      </c>
      <c r="D69" s="24"/>
      <c r="H69" s="13" t="str">
        <f t="shared" si="2"/>
        <v>66.7</v>
      </c>
      <c r="J69" s="13" t="str">
        <f t="shared" si="3"/>
        <v>23.3</v>
      </c>
      <c r="L69" s="10">
        <f t="shared" si="18"/>
        <v>16</v>
      </c>
      <c r="M69" s="10">
        <f t="shared" si="16"/>
        <v>-21.238718069237056</v>
      </c>
      <c r="N69" s="10">
        <f t="shared" si="6"/>
        <v>23.282365730762944</v>
      </c>
      <c r="O69" s="10">
        <f t="shared" si="17"/>
        <v>66.717634269237053</v>
      </c>
      <c r="Q69" s="12">
        <f t="shared" si="8"/>
        <v>1</v>
      </c>
      <c r="R69" s="10">
        <f t="shared" si="15"/>
        <v>66.717634269237053</v>
      </c>
      <c r="S69" s="10">
        <f t="shared" si="21"/>
        <v>0</v>
      </c>
      <c r="T69" s="10">
        <f t="shared" si="21"/>
        <v>0</v>
      </c>
      <c r="U69" s="10">
        <f t="shared" si="20"/>
        <v>0</v>
      </c>
      <c r="V69" s="10">
        <f t="shared" si="20"/>
        <v>0</v>
      </c>
      <c r="W69" s="10">
        <f t="shared" si="20"/>
        <v>0</v>
      </c>
      <c r="X69" s="10">
        <f t="shared" si="20"/>
        <v>0</v>
      </c>
      <c r="Y69" s="10">
        <f t="shared" si="20"/>
        <v>0</v>
      </c>
      <c r="Z69" s="10">
        <f t="shared" si="20"/>
        <v>0</v>
      </c>
      <c r="AA69" s="10">
        <f t="shared" si="20"/>
        <v>0</v>
      </c>
      <c r="AB69" s="10">
        <f t="shared" si="20"/>
        <v>0</v>
      </c>
      <c r="AC69" s="10">
        <f t="shared" si="20"/>
        <v>0</v>
      </c>
      <c r="AF69" s="10">
        <f t="shared" si="10"/>
        <v>66.717634269237053</v>
      </c>
      <c r="AG69" s="10">
        <f t="shared" si="11"/>
        <v>0</v>
      </c>
      <c r="AH69" s="10">
        <f t="shared" si="12"/>
        <v>0</v>
      </c>
      <c r="AI69" s="10">
        <f t="shared" si="13"/>
        <v>0</v>
      </c>
      <c r="AJ69" s="10">
        <f t="shared" si="14"/>
        <v>0</v>
      </c>
      <c r="AK69" s="10"/>
      <c r="AL69" s="10"/>
      <c r="AM69" s="10"/>
      <c r="AN69" s="10"/>
      <c r="AO69" s="10"/>
      <c r="AP69" s="10"/>
      <c r="AQ69" s="10"/>
      <c r="AR69" s="10"/>
      <c r="AS69" s="10"/>
      <c r="AT69" s="10"/>
      <c r="AU69" s="10"/>
      <c r="AV69" s="10"/>
      <c r="AW69" s="10"/>
      <c r="AX69" s="10"/>
      <c r="AY69" s="10"/>
      <c r="AZ69" s="10"/>
      <c r="BA69" s="10"/>
      <c r="BB69" s="10"/>
      <c r="BC69" s="10"/>
      <c r="BD69" s="10"/>
      <c r="BE69" s="10"/>
      <c r="BF69" s="10"/>
      <c r="BG69" s="10"/>
      <c r="BH69" s="10"/>
      <c r="BI69" s="10"/>
      <c r="BJ69" s="10"/>
      <c r="BK69" s="10"/>
      <c r="BL69" s="10"/>
      <c r="BM69" s="10"/>
      <c r="BN69" s="10"/>
      <c r="BO69" s="10"/>
      <c r="BP69" s="10"/>
      <c r="BQ69" s="10"/>
      <c r="BR69" s="10"/>
      <c r="BS69" s="10"/>
      <c r="BT69" s="10"/>
      <c r="BU69" s="10"/>
      <c r="BV69" s="10"/>
      <c r="BW69" s="10"/>
      <c r="BX69" s="10"/>
      <c r="BY69" s="10"/>
      <c r="BZ69" s="10"/>
      <c r="CA69" s="10"/>
      <c r="CB69" s="10"/>
    </row>
    <row r="70" spans="3:80" x14ac:dyDescent="0.25">
      <c r="C70" s="2">
        <f t="shared" si="19"/>
        <v>45308</v>
      </c>
      <c r="D70" s="24"/>
      <c r="H70" s="13" t="str">
        <f t="shared" si="2"/>
        <v>66.5</v>
      </c>
      <c r="J70" s="13" t="str">
        <f t="shared" si="3"/>
        <v>23.5</v>
      </c>
      <c r="L70" s="10">
        <f t="shared" si="18"/>
        <v>17</v>
      </c>
      <c r="M70" s="10">
        <f t="shared" si="16"/>
        <v>-21.064941573958951</v>
      </c>
      <c r="N70" s="10">
        <f t="shared" si="6"/>
        <v>23.456142226041056</v>
      </c>
      <c r="O70" s="10">
        <f t="shared" si="17"/>
        <v>66.543857773958948</v>
      </c>
      <c r="Q70" s="12">
        <f t="shared" si="8"/>
        <v>1</v>
      </c>
      <c r="R70" s="10">
        <f t="shared" si="15"/>
        <v>66.543857773958948</v>
      </c>
      <c r="S70" s="10">
        <f t="shared" si="21"/>
        <v>0</v>
      </c>
      <c r="T70" s="10">
        <f t="shared" si="21"/>
        <v>0</v>
      </c>
      <c r="U70" s="10">
        <f t="shared" si="20"/>
        <v>0</v>
      </c>
      <c r="V70" s="10">
        <f t="shared" si="20"/>
        <v>0</v>
      </c>
      <c r="W70" s="10">
        <f t="shared" si="20"/>
        <v>0</v>
      </c>
      <c r="X70" s="10">
        <f t="shared" si="20"/>
        <v>0</v>
      </c>
      <c r="Y70" s="10">
        <f t="shared" si="20"/>
        <v>0</v>
      </c>
      <c r="Z70" s="10">
        <f t="shared" si="20"/>
        <v>0</v>
      </c>
      <c r="AA70" s="10">
        <f t="shared" si="20"/>
        <v>0</v>
      </c>
      <c r="AB70" s="10">
        <f t="shared" si="20"/>
        <v>0</v>
      </c>
      <c r="AC70" s="10">
        <f t="shared" si="20"/>
        <v>0</v>
      </c>
      <c r="AF70" s="10">
        <f t="shared" si="10"/>
        <v>66.543857773958948</v>
      </c>
      <c r="AG70" s="10">
        <f t="shared" si="11"/>
        <v>0</v>
      </c>
      <c r="AH70" s="10">
        <f t="shared" si="12"/>
        <v>0</v>
      </c>
      <c r="AI70" s="10">
        <f t="shared" si="13"/>
        <v>0</v>
      </c>
      <c r="AJ70" s="10">
        <f t="shared" si="14"/>
        <v>0</v>
      </c>
      <c r="AK70" s="10"/>
      <c r="AL70" s="10"/>
      <c r="AM70" s="10"/>
      <c r="AN70" s="10"/>
      <c r="AO70" s="10"/>
      <c r="AP70" s="10"/>
      <c r="AQ70" s="10"/>
      <c r="AR70" s="10"/>
      <c r="AS70" s="10"/>
      <c r="AT70" s="10"/>
      <c r="AU70" s="10"/>
      <c r="AV70" s="10"/>
      <c r="AW70" s="10"/>
      <c r="AX70" s="10"/>
      <c r="AY70" s="10"/>
      <c r="AZ70" s="10"/>
      <c r="BA70" s="10"/>
      <c r="BB70" s="10"/>
      <c r="BC70" s="10"/>
      <c r="BD70" s="10"/>
      <c r="BE70" s="10"/>
      <c r="BF70" s="10"/>
      <c r="BG70" s="10"/>
      <c r="BH70" s="10"/>
      <c r="BI70" s="10"/>
      <c r="BJ70" s="10"/>
      <c r="BK70" s="10"/>
      <c r="BL70" s="10"/>
      <c r="BM70" s="10"/>
      <c r="BN70" s="10"/>
      <c r="BO70" s="10"/>
      <c r="BP70" s="10"/>
      <c r="BQ70" s="10"/>
      <c r="BR70" s="10"/>
      <c r="BS70" s="10"/>
      <c r="BT70" s="10"/>
      <c r="BU70" s="10"/>
      <c r="BV70" s="10"/>
      <c r="BW70" s="10"/>
      <c r="BX70" s="10"/>
      <c r="BY70" s="10"/>
      <c r="BZ70" s="10"/>
      <c r="CA70" s="10"/>
      <c r="CB70" s="10"/>
    </row>
    <row r="71" spans="3:80" x14ac:dyDescent="0.25">
      <c r="C71" s="2">
        <f t="shared" si="19"/>
        <v>45309</v>
      </c>
      <c r="D71" s="24"/>
      <c r="H71" s="13" t="str">
        <f t="shared" si="2"/>
        <v>66.4</v>
      </c>
      <c r="J71" s="13" t="str">
        <f t="shared" si="3"/>
        <v>23.6</v>
      </c>
      <c r="L71" s="10">
        <f t="shared" si="18"/>
        <v>18</v>
      </c>
      <c r="M71" s="10">
        <f t="shared" si="16"/>
        <v>-20.884957143712064</v>
      </c>
      <c r="N71" s="10">
        <f t="shared" si="6"/>
        <v>23.636126656287935</v>
      </c>
      <c r="O71" s="10">
        <f t="shared" si="17"/>
        <v>66.363873343712072</v>
      </c>
      <c r="Q71" s="12">
        <f t="shared" si="8"/>
        <v>1</v>
      </c>
      <c r="R71" s="10">
        <f t="shared" si="15"/>
        <v>66.363873343712072</v>
      </c>
      <c r="S71" s="10">
        <f t="shared" si="21"/>
        <v>0</v>
      </c>
      <c r="T71" s="10">
        <f t="shared" si="21"/>
        <v>0</v>
      </c>
      <c r="U71" s="10">
        <f t="shared" si="20"/>
        <v>0</v>
      </c>
      <c r="V71" s="10">
        <f t="shared" si="20"/>
        <v>0</v>
      </c>
      <c r="W71" s="10">
        <f t="shared" si="20"/>
        <v>0</v>
      </c>
      <c r="X71" s="10">
        <f t="shared" si="20"/>
        <v>0</v>
      </c>
      <c r="Y71" s="10">
        <f t="shared" si="20"/>
        <v>0</v>
      </c>
      <c r="Z71" s="10">
        <f t="shared" si="20"/>
        <v>0</v>
      </c>
      <c r="AA71" s="10">
        <f t="shared" si="20"/>
        <v>0</v>
      </c>
      <c r="AB71" s="10">
        <f t="shared" si="20"/>
        <v>0</v>
      </c>
      <c r="AC71" s="10">
        <f t="shared" si="20"/>
        <v>0</v>
      </c>
      <c r="AF71" s="10">
        <f t="shared" si="10"/>
        <v>66.363873343712072</v>
      </c>
      <c r="AG71" s="10">
        <f t="shared" si="11"/>
        <v>0</v>
      </c>
      <c r="AH71" s="10">
        <f t="shared" si="12"/>
        <v>0</v>
      </c>
      <c r="AI71" s="10">
        <f t="shared" si="13"/>
        <v>0</v>
      </c>
      <c r="AJ71" s="10">
        <f t="shared" si="14"/>
        <v>0</v>
      </c>
      <c r="AK71" s="10"/>
      <c r="AL71" s="10"/>
      <c r="AM71" s="10"/>
      <c r="AN71" s="10"/>
      <c r="AO71" s="10"/>
      <c r="AP71" s="10"/>
      <c r="AQ71" s="10"/>
      <c r="AR71" s="10"/>
      <c r="AS71" s="10"/>
      <c r="AT71" s="10"/>
      <c r="AU71" s="10"/>
      <c r="AV71" s="10"/>
      <c r="AW71" s="10"/>
      <c r="AX71" s="10"/>
      <c r="AY71" s="10"/>
      <c r="AZ71" s="10"/>
      <c r="BA71" s="10"/>
      <c r="BB71" s="10"/>
      <c r="BC71" s="10"/>
      <c r="BD71" s="10"/>
      <c r="BE71" s="10"/>
      <c r="BF71" s="10"/>
      <c r="BG71" s="10"/>
      <c r="BH71" s="10"/>
      <c r="BI71" s="10"/>
      <c r="BJ71" s="10"/>
      <c r="BK71" s="10"/>
      <c r="BL71" s="10"/>
      <c r="BM71" s="10"/>
      <c r="BN71" s="10"/>
      <c r="BO71" s="10"/>
      <c r="BP71" s="10"/>
      <c r="BQ71" s="10"/>
      <c r="BR71" s="10"/>
      <c r="BS71" s="10"/>
      <c r="BT71" s="10"/>
      <c r="BU71" s="10"/>
      <c r="BV71" s="10"/>
      <c r="BW71" s="10"/>
      <c r="BX71" s="10"/>
      <c r="BY71" s="10"/>
      <c r="BZ71" s="10"/>
      <c r="CA71" s="10"/>
      <c r="CB71" s="10"/>
    </row>
    <row r="72" spans="3:80" x14ac:dyDescent="0.25">
      <c r="C72" s="2">
        <f t="shared" si="19"/>
        <v>45310</v>
      </c>
      <c r="D72" s="24"/>
      <c r="H72" s="13" t="str">
        <f t="shared" si="2"/>
        <v>66.2</v>
      </c>
      <c r="J72" s="13" t="str">
        <f t="shared" si="3"/>
        <v>23.8</v>
      </c>
      <c r="L72" s="10">
        <f t="shared" si="18"/>
        <v>19</v>
      </c>
      <c r="M72" s="10">
        <f t="shared" si="16"/>
        <v>-20.698817820734082</v>
      </c>
      <c r="N72" s="10">
        <f t="shared" si="6"/>
        <v>23.822265979265921</v>
      </c>
      <c r="O72" s="10">
        <f t="shared" si="17"/>
        <v>66.177734020734079</v>
      </c>
      <c r="Q72" s="12">
        <f t="shared" si="8"/>
        <v>1</v>
      </c>
      <c r="R72" s="10">
        <f t="shared" si="15"/>
        <v>66.177734020734079</v>
      </c>
      <c r="S72" s="10">
        <f t="shared" si="21"/>
        <v>0</v>
      </c>
      <c r="T72" s="10">
        <f t="shared" si="21"/>
        <v>0</v>
      </c>
      <c r="U72" s="10">
        <f t="shared" si="20"/>
        <v>0</v>
      </c>
      <c r="V72" s="10">
        <f t="shared" si="20"/>
        <v>0</v>
      </c>
      <c r="W72" s="10">
        <f t="shared" si="20"/>
        <v>0</v>
      </c>
      <c r="X72" s="10">
        <f t="shared" si="20"/>
        <v>0</v>
      </c>
      <c r="Y72" s="10">
        <f t="shared" si="20"/>
        <v>0</v>
      </c>
      <c r="Z72" s="10">
        <f t="shared" si="20"/>
        <v>0</v>
      </c>
      <c r="AA72" s="10">
        <f t="shared" si="20"/>
        <v>0</v>
      </c>
      <c r="AB72" s="10">
        <f t="shared" si="20"/>
        <v>0</v>
      </c>
      <c r="AC72" s="10">
        <f t="shared" si="20"/>
        <v>0</v>
      </c>
      <c r="AF72" s="10">
        <f t="shared" si="10"/>
        <v>66.177734020734079</v>
      </c>
      <c r="AG72" s="10">
        <f t="shared" si="11"/>
        <v>0</v>
      </c>
      <c r="AH72" s="10">
        <f t="shared" si="12"/>
        <v>0</v>
      </c>
      <c r="AI72" s="10">
        <f t="shared" si="13"/>
        <v>0</v>
      </c>
      <c r="AJ72" s="10">
        <f t="shared" si="14"/>
        <v>0</v>
      </c>
      <c r="AK72" s="10"/>
      <c r="AL72" s="10"/>
      <c r="AM72" s="10"/>
      <c r="AN72" s="10"/>
      <c r="AO72" s="10"/>
      <c r="AP72" s="10"/>
      <c r="AQ72" s="10"/>
      <c r="AR72" s="10"/>
      <c r="AS72" s="10"/>
      <c r="AT72" s="10"/>
      <c r="AU72" s="10"/>
      <c r="AV72" s="10"/>
      <c r="AW72" s="10"/>
      <c r="AX72" s="10"/>
      <c r="AY72" s="10"/>
      <c r="AZ72" s="10"/>
      <c r="BA72" s="10"/>
      <c r="BB72" s="10"/>
      <c r="BC72" s="10"/>
      <c r="BD72" s="10"/>
      <c r="BE72" s="10"/>
      <c r="BF72" s="10"/>
      <c r="BG72" s="10"/>
      <c r="BH72" s="10"/>
      <c r="BI72" s="10"/>
      <c r="BJ72" s="10"/>
      <c r="BK72" s="10"/>
      <c r="BL72" s="10"/>
      <c r="BM72" s="10"/>
      <c r="BN72" s="10"/>
      <c r="BO72" s="10"/>
      <c r="BP72" s="10"/>
      <c r="BQ72" s="10"/>
      <c r="BR72" s="10"/>
      <c r="BS72" s="10"/>
      <c r="BT72" s="10"/>
      <c r="BU72" s="10"/>
      <c r="BV72" s="10"/>
      <c r="BW72" s="10"/>
      <c r="BX72" s="10"/>
      <c r="BY72" s="10"/>
      <c r="BZ72" s="10"/>
      <c r="CA72" s="10"/>
      <c r="CB72" s="10"/>
    </row>
    <row r="73" spans="3:80" x14ac:dyDescent="0.25">
      <c r="C73" s="2">
        <f t="shared" si="19"/>
        <v>45311</v>
      </c>
      <c r="D73" s="24"/>
      <c r="H73" s="13" t="str">
        <f t="shared" si="2"/>
        <v>66.0</v>
      </c>
      <c r="J73" s="13" t="str">
        <f t="shared" si="3"/>
        <v>24.0</v>
      </c>
      <c r="L73" s="10">
        <f t="shared" si="18"/>
        <v>20</v>
      </c>
      <c r="M73" s="10">
        <f t="shared" si="16"/>
        <v>-20.506578461137888</v>
      </c>
      <c r="N73" s="10">
        <f t="shared" si="6"/>
        <v>24.014505338862119</v>
      </c>
      <c r="O73" s="10">
        <f t="shared" si="17"/>
        <v>65.985494661137878</v>
      </c>
      <c r="Q73" s="12">
        <f t="shared" si="8"/>
        <v>1</v>
      </c>
      <c r="R73" s="10">
        <f t="shared" si="15"/>
        <v>65.985494661137878</v>
      </c>
      <c r="S73" s="10">
        <f t="shared" si="21"/>
        <v>0</v>
      </c>
      <c r="T73" s="10">
        <f t="shared" si="21"/>
        <v>0</v>
      </c>
      <c r="U73" s="10">
        <f t="shared" si="20"/>
        <v>0</v>
      </c>
      <c r="V73" s="10">
        <f t="shared" si="20"/>
        <v>0</v>
      </c>
      <c r="W73" s="10">
        <f t="shared" si="20"/>
        <v>0</v>
      </c>
      <c r="X73" s="10">
        <f t="shared" si="20"/>
        <v>0</v>
      </c>
      <c r="Y73" s="10">
        <f t="shared" si="20"/>
        <v>0</v>
      </c>
      <c r="Z73" s="10">
        <f t="shared" si="20"/>
        <v>0</v>
      </c>
      <c r="AA73" s="10">
        <f t="shared" si="20"/>
        <v>0</v>
      </c>
      <c r="AB73" s="10">
        <f t="shared" si="20"/>
        <v>0</v>
      </c>
      <c r="AC73" s="10">
        <f t="shared" si="20"/>
        <v>0</v>
      </c>
      <c r="AF73" s="10">
        <f t="shared" si="10"/>
        <v>65.985494661137878</v>
      </c>
      <c r="AG73" s="10">
        <f t="shared" si="11"/>
        <v>0</v>
      </c>
      <c r="AH73" s="10">
        <f t="shared" si="12"/>
        <v>0</v>
      </c>
      <c r="AI73" s="10">
        <f t="shared" si="13"/>
        <v>0</v>
      </c>
      <c r="AJ73" s="10">
        <f t="shared" si="14"/>
        <v>0</v>
      </c>
      <c r="AK73" s="10"/>
      <c r="AL73" s="10"/>
      <c r="AM73" s="10"/>
      <c r="AN73" s="10"/>
      <c r="AO73" s="10"/>
      <c r="AP73" s="10"/>
      <c r="AQ73" s="10"/>
      <c r="AR73" s="10"/>
      <c r="AS73" s="10"/>
      <c r="AT73" s="10"/>
      <c r="AU73" s="10"/>
      <c r="AV73" s="10"/>
      <c r="AW73" s="10"/>
      <c r="AX73" s="10"/>
      <c r="AY73" s="10"/>
      <c r="AZ73" s="10"/>
      <c r="BA73" s="10"/>
      <c r="BB73" s="10"/>
      <c r="BC73" s="10"/>
      <c r="BD73" s="10"/>
      <c r="BE73" s="10"/>
      <c r="BF73" s="10"/>
      <c r="BG73" s="10"/>
      <c r="BH73" s="10"/>
      <c r="BI73" s="10"/>
      <c r="BJ73" s="10"/>
      <c r="BK73" s="10"/>
      <c r="BL73" s="10"/>
      <c r="BM73" s="10"/>
      <c r="BN73" s="10"/>
      <c r="BO73" s="10"/>
      <c r="BP73" s="10"/>
      <c r="BQ73" s="10"/>
      <c r="BR73" s="10"/>
      <c r="BS73" s="10"/>
      <c r="BT73" s="10"/>
      <c r="BU73" s="10"/>
      <c r="BV73" s="10"/>
      <c r="BW73" s="10"/>
      <c r="BX73" s="10"/>
      <c r="BY73" s="10"/>
      <c r="BZ73" s="10"/>
      <c r="CA73" s="10"/>
      <c r="CB73" s="10"/>
    </row>
    <row r="74" spans="3:80" x14ac:dyDescent="0.25">
      <c r="C74" s="2">
        <f t="shared" si="19"/>
        <v>45312</v>
      </c>
      <c r="D74" s="24"/>
      <c r="H74" s="13" t="str">
        <f t="shared" si="2"/>
        <v>65.8</v>
      </c>
      <c r="J74" s="13" t="str">
        <f t="shared" si="3"/>
        <v>24.2</v>
      </c>
      <c r="L74" s="10">
        <f t="shared" si="18"/>
        <v>21</v>
      </c>
      <c r="M74" s="10">
        <f t="shared" si="16"/>
        <v>-20.308295718745086</v>
      </c>
      <c r="N74" s="10">
        <f t="shared" si="6"/>
        <v>24.212788081254914</v>
      </c>
      <c r="O74" s="10">
        <f t="shared" si="17"/>
        <v>65.787211918745086</v>
      </c>
      <c r="Q74" s="12">
        <f t="shared" si="8"/>
        <v>1</v>
      </c>
      <c r="R74" s="10">
        <f t="shared" si="15"/>
        <v>65.787211918745086</v>
      </c>
      <c r="S74" s="10">
        <f t="shared" si="21"/>
        <v>0</v>
      </c>
      <c r="T74" s="10">
        <f t="shared" si="21"/>
        <v>0</v>
      </c>
      <c r="U74" s="10">
        <f t="shared" si="20"/>
        <v>0</v>
      </c>
      <c r="V74" s="10">
        <f t="shared" si="20"/>
        <v>0</v>
      </c>
      <c r="W74" s="10">
        <f t="shared" si="20"/>
        <v>0</v>
      </c>
      <c r="X74" s="10">
        <f t="shared" si="20"/>
        <v>0</v>
      </c>
      <c r="Y74" s="10">
        <f t="shared" si="20"/>
        <v>0</v>
      </c>
      <c r="Z74" s="10">
        <f t="shared" si="20"/>
        <v>0</v>
      </c>
      <c r="AA74" s="10">
        <f t="shared" si="20"/>
        <v>0</v>
      </c>
      <c r="AB74" s="10">
        <f t="shared" si="20"/>
        <v>0</v>
      </c>
      <c r="AC74" s="10">
        <f t="shared" si="20"/>
        <v>0</v>
      </c>
      <c r="AF74" s="10">
        <f t="shared" si="10"/>
        <v>65.787211918745086</v>
      </c>
      <c r="AG74" s="10">
        <f t="shared" si="11"/>
        <v>0</v>
      </c>
      <c r="AH74" s="10">
        <f t="shared" si="12"/>
        <v>0</v>
      </c>
      <c r="AI74" s="10">
        <f t="shared" si="13"/>
        <v>0</v>
      </c>
      <c r="AJ74" s="10">
        <f t="shared" si="14"/>
        <v>0</v>
      </c>
      <c r="AK74" s="10"/>
      <c r="AL74" s="10"/>
      <c r="AM74" s="10"/>
      <c r="AN74" s="10"/>
      <c r="AO74" s="10"/>
      <c r="AP74" s="10"/>
      <c r="AQ74" s="10"/>
      <c r="AR74" s="10"/>
      <c r="AS74" s="10"/>
      <c r="AT74" s="10"/>
      <c r="AU74" s="10"/>
      <c r="AV74" s="10"/>
      <c r="AW74" s="10"/>
      <c r="AX74" s="10"/>
      <c r="AY74" s="10"/>
      <c r="AZ74" s="10"/>
      <c r="BA74" s="10"/>
      <c r="BB74" s="10"/>
      <c r="BC74" s="10"/>
      <c r="BD74" s="10"/>
      <c r="BE74" s="10"/>
      <c r="BF74" s="10"/>
      <c r="BG74" s="10"/>
      <c r="BH74" s="10"/>
      <c r="BI74" s="10"/>
      <c r="BJ74" s="10"/>
      <c r="BK74" s="10"/>
      <c r="BL74" s="10"/>
      <c r="BM74" s="10"/>
      <c r="BN74" s="10"/>
      <c r="BO74" s="10"/>
      <c r="BP74" s="10"/>
      <c r="BQ74" s="10"/>
      <c r="BR74" s="10"/>
      <c r="BS74" s="10"/>
      <c r="BT74" s="10"/>
      <c r="BU74" s="10"/>
      <c r="BV74" s="10"/>
      <c r="BW74" s="10"/>
      <c r="BX74" s="10"/>
      <c r="BY74" s="10"/>
      <c r="BZ74" s="10"/>
      <c r="CA74" s="10"/>
      <c r="CB74" s="10"/>
    </row>
    <row r="75" spans="3:80" x14ac:dyDescent="0.25">
      <c r="C75" s="2">
        <f t="shared" si="19"/>
        <v>45313</v>
      </c>
      <c r="D75" s="24"/>
      <c r="H75" s="13" t="str">
        <f t="shared" si="2"/>
        <v>65.6</v>
      </c>
      <c r="J75" s="13" t="str">
        <f t="shared" si="3"/>
        <v>24.4</v>
      </c>
      <c r="L75" s="10">
        <f t="shared" si="18"/>
        <v>22</v>
      </c>
      <c r="M75" s="10">
        <f t="shared" si="16"/>
        <v>-20.104028028390005</v>
      </c>
      <c r="N75" s="10">
        <f t="shared" si="6"/>
        <v>24.417055771609999</v>
      </c>
      <c r="O75" s="10">
        <f t="shared" si="17"/>
        <v>65.582944228390005</v>
      </c>
      <c r="Q75" s="12">
        <f t="shared" si="8"/>
        <v>1</v>
      </c>
      <c r="R75" s="10">
        <f t="shared" si="15"/>
        <v>65.582944228390005</v>
      </c>
      <c r="S75" s="10">
        <f t="shared" si="21"/>
        <v>0</v>
      </c>
      <c r="T75" s="10">
        <f t="shared" si="21"/>
        <v>0</v>
      </c>
      <c r="U75" s="10">
        <f t="shared" si="20"/>
        <v>0</v>
      </c>
      <c r="V75" s="10">
        <f t="shared" si="20"/>
        <v>0</v>
      </c>
      <c r="W75" s="10">
        <f t="shared" si="20"/>
        <v>0</v>
      </c>
      <c r="X75" s="10">
        <f t="shared" si="20"/>
        <v>0</v>
      </c>
      <c r="Y75" s="10">
        <f t="shared" si="20"/>
        <v>0</v>
      </c>
      <c r="Z75" s="10">
        <f t="shared" si="20"/>
        <v>0</v>
      </c>
      <c r="AA75" s="10">
        <f t="shared" si="20"/>
        <v>0</v>
      </c>
      <c r="AB75" s="10">
        <f t="shared" si="20"/>
        <v>0</v>
      </c>
      <c r="AC75" s="10">
        <f t="shared" si="20"/>
        <v>0</v>
      </c>
      <c r="AF75" s="10">
        <f t="shared" si="10"/>
        <v>65.582944228390005</v>
      </c>
      <c r="AG75" s="10">
        <f t="shared" si="11"/>
        <v>0</v>
      </c>
      <c r="AH75" s="10">
        <f t="shared" si="12"/>
        <v>0</v>
      </c>
      <c r="AI75" s="10">
        <f t="shared" si="13"/>
        <v>0</v>
      </c>
      <c r="AJ75" s="10">
        <f t="shared" si="14"/>
        <v>0</v>
      </c>
      <c r="AK75" s="10"/>
      <c r="AL75" s="10"/>
      <c r="AM75" s="10"/>
      <c r="AN75" s="10"/>
      <c r="AO75" s="10"/>
      <c r="AP75" s="10"/>
      <c r="AQ75" s="10"/>
      <c r="AR75" s="10"/>
      <c r="AS75" s="10"/>
      <c r="AT75" s="10"/>
      <c r="AU75" s="10"/>
      <c r="AV75" s="10"/>
      <c r="AW75" s="10"/>
      <c r="AX75" s="10"/>
      <c r="AY75" s="10"/>
      <c r="AZ75" s="10"/>
      <c r="BA75" s="10"/>
      <c r="BB75" s="10"/>
      <c r="BC75" s="10"/>
      <c r="BD75" s="10"/>
      <c r="BE75" s="10"/>
      <c r="BF75" s="10"/>
      <c r="BG75" s="10"/>
      <c r="BH75" s="10"/>
      <c r="BI75" s="10"/>
      <c r="BJ75" s="10"/>
      <c r="BK75" s="10"/>
      <c r="BL75" s="10"/>
      <c r="BM75" s="10"/>
      <c r="BN75" s="10"/>
      <c r="BO75" s="10"/>
      <c r="BP75" s="10"/>
      <c r="BQ75" s="10"/>
      <c r="BR75" s="10"/>
      <c r="BS75" s="10"/>
      <c r="BT75" s="10"/>
      <c r="BU75" s="10"/>
      <c r="BV75" s="10"/>
      <c r="BW75" s="10"/>
      <c r="BX75" s="10"/>
      <c r="BY75" s="10"/>
      <c r="BZ75" s="10"/>
      <c r="CA75" s="10"/>
      <c r="CB75" s="10"/>
    </row>
    <row r="76" spans="3:80" x14ac:dyDescent="0.25">
      <c r="C76" s="2">
        <f t="shared" si="19"/>
        <v>45314</v>
      </c>
      <c r="D76" s="24"/>
      <c r="H76" s="13" t="str">
        <f t="shared" si="2"/>
        <v>65.4</v>
      </c>
      <c r="J76" s="13" t="str">
        <f t="shared" si="3"/>
        <v>24.6</v>
      </c>
      <c r="L76" s="10">
        <f t="shared" si="18"/>
        <v>23</v>
      </c>
      <c r="M76" s="10">
        <f t="shared" si="16"/>
        <v>-19.893835588698526</v>
      </c>
      <c r="N76" s="10">
        <f t="shared" si="6"/>
        <v>24.62724821130147</v>
      </c>
      <c r="O76" s="10">
        <f t="shared" si="17"/>
        <v>65.372751788698537</v>
      </c>
      <c r="Q76" s="12">
        <f t="shared" si="8"/>
        <v>1</v>
      </c>
      <c r="R76" s="10">
        <f t="shared" si="15"/>
        <v>65.372751788698537</v>
      </c>
      <c r="S76" s="10">
        <f t="shared" si="21"/>
        <v>0</v>
      </c>
      <c r="T76" s="10">
        <f t="shared" si="21"/>
        <v>0</v>
      </c>
      <c r="U76" s="10">
        <f t="shared" si="20"/>
        <v>0</v>
      </c>
      <c r="V76" s="10">
        <f t="shared" si="20"/>
        <v>0</v>
      </c>
      <c r="W76" s="10">
        <f t="shared" si="20"/>
        <v>0</v>
      </c>
      <c r="X76" s="10">
        <f t="shared" si="20"/>
        <v>0</v>
      </c>
      <c r="Y76" s="10">
        <f t="shared" si="20"/>
        <v>0</v>
      </c>
      <c r="Z76" s="10">
        <f t="shared" si="20"/>
        <v>0</v>
      </c>
      <c r="AA76" s="10">
        <f t="shared" si="20"/>
        <v>0</v>
      </c>
      <c r="AB76" s="10">
        <f t="shared" si="20"/>
        <v>0</v>
      </c>
      <c r="AC76" s="10">
        <f t="shared" si="20"/>
        <v>0</v>
      </c>
      <c r="AF76" s="10">
        <f t="shared" si="10"/>
        <v>65.372751788698537</v>
      </c>
      <c r="AG76" s="10">
        <f t="shared" si="11"/>
        <v>0</v>
      </c>
      <c r="AH76" s="10">
        <f t="shared" si="12"/>
        <v>0</v>
      </c>
      <c r="AI76" s="10">
        <f t="shared" si="13"/>
        <v>0</v>
      </c>
      <c r="AJ76" s="10">
        <f t="shared" si="14"/>
        <v>0</v>
      </c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  <c r="AY76" s="10"/>
      <c r="AZ76" s="10"/>
      <c r="BA76" s="10"/>
      <c r="BB76" s="10"/>
      <c r="BC76" s="10"/>
      <c r="BD76" s="10"/>
      <c r="BE76" s="10"/>
      <c r="BF76" s="10"/>
      <c r="BG76" s="10"/>
      <c r="BH76" s="10"/>
      <c r="BI76" s="10"/>
      <c r="BJ76" s="10"/>
      <c r="BK76" s="10"/>
      <c r="BL76" s="10"/>
      <c r="BM76" s="10"/>
      <c r="BN76" s="10"/>
      <c r="BO76" s="10"/>
      <c r="BP76" s="10"/>
      <c r="BQ76" s="10"/>
      <c r="BR76" s="10"/>
      <c r="BS76" s="10"/>
      <c r="BT76" s="10"/>
      <c r="BU76" s="10"/>
      <c r="BV76" s="10"/>
      <c r="BW76" s="10"/>
      <c r="BX76" s="10"/>
      <c r="BY76" s="10"/>
      <c r="BZ76" s="10"/>
      <c r="CA76" s="10"/>
      <c r="CB76" s="10"/>
    </row>
    <row r="77" spans="3:80" x14ac:dyDescent="0.25">
      <c r="C77" s="2">
        <f t="shared" si="19"/>
        <v>45315</v>
      </c>
      <c r="D77" s="24"/>
      <c r="H77" s="13" t="str">
        <f t="shared" si="2"/>
        <v>65.2</v>
      </c>
      <c r="J77" s="13" t="str">
        <f t="shared" si="3"/>
        <v>24.8</v>
      </c>
      <c r="L77" s="10">
        <f t="shared" si="18"/>
        <v>24</v>
      </c>
      <c r="M77" s="10">
        <f t="shared" si="16"/>
        <v>-19.677780344347436</v>
      </c>
      <c r="N77" s="10">
        <f t="shared" si="6"/>
        <v>24.84330345565257</v>
      </c>
      <c r="O77" s="10">
        <f t="shared" si="17"/>
        <v>65.156696544347426</v>
      </c>
      <c r="Q77" s="12">
        <f t="shared" si="8"/>
        <v>1</v>
      </c>
      <c r="R77" s="10">
        <f t="shared" si="15"/>
        <v>65.156696544347426</v>
      </c>
      <c r="S77" s="10">
        <f t="shared" si="21"/>
        <v>0</v>
      </c>
      <c r="T77" s="10">
        <f t="shared" si="21"/>
        <v>0</v>
      </c>
      <c r="U77" s="10">
        <f t="shared" si="20"/>
        <v>0</v>
      </c>
      <c r="V77" s="10">
        <f t="shared" si="20"/>
        <v>0</v>
      </c>
      <c r="W77" s="10">
        <f t="shared" si="20"/>
        <v>0</v>
      </c>
      <c r="X77" s="10">
        <f t="shared" si="20"/>
        <v>0</v>
      </c>
      <c r="Y77" s="10">
        <f t="shared" si="20"/>
        <v>0</v>
      </c>
      <c r="Z77" s="10">
        <f t="shared" si="20"/>
        <v>0</v>
      </c>
      <c r="AA77" s="10">
        <f t="shared" si="20"/>
        <v>0</v>
      </c>
      <c r="AB77" s="10">
        <f t="shared" si="20"/>
        <v>0</v>
      </c>
      <c r="AC77" s="10">
        <f t="shared" si="20"/>
        <v>0</v>
      </c>
      <c r="AF77" s="10">
        <f t="shared" si="10"/>
        <v>65.156696544347426</v>
      </c>
      <c r="AG77" s="10">
        <f t="shared" si="11"/>
        <v>0</v>
      </c>
      <c r="AH77" s="10">
        <f t="shared" si="12"/>
        <v>0</v>
      </c>
      <c r="AI77" s="10">
        <f t="shared" si="13"/>
        <v>0</v>
      </c>
      <c r="AJ77" s="10">
        <f t="shared" si="14"/>
        <v>0</v>
      </c>
      <c r="AK77" s="10"/>
      <c r="AL77" s="10"/>
      <c r="AM77" s="10"/>
      <c r="AN77" s="10"/>
      <c r="AO77" s="10"/>
      <c r="AP77" s="10"/>
      <c r="AQ77" s="10"/>
      <c r="AR77" s="10"/>
      <c r="AS77" s="10"/>
      <c r="AT77" s="10"/>
      <c r="AU77" s="10"/>
      <c r="AV77" s="10"/>
      <c r="AW77" s="10"/>
      <c r="AX77" s="10"/>
      <c r="AY77" s="10"/>
      <c r="AZ77" s="10"/>
      <c r="BA77" s="10"/>
      <c r="BB77" s="10"/>
      <c r="BC77" s="10"/>
      <c r="BD77" s="10"/>
      <c r="BE77" s="10"/>
      <c r="BF77" s="10"/>
      <c r="BG77" s="10"/>
      <c r="BH77" s="10"/>
      <c r="BI77" s="10"/>
      <c r="BJ77" s="10"/>
      <c r="BK77" s="10"/>
      <c r="BL77" s="10"/>
      <c r="BM77" s="10"/>
      <c r="BN77" s="10"/>
      <c r="BO77" s="10"/>
      <c r="BP77" s="10"/>
      <c r="BQ77" s="10"/>
      <c r="BR77" s="10"/>
      <c r="BS77" s="10"/>
      <c r="BT77" s="10"/>
      <c r="BU77" s="10"/>
      <c r="BV77" s="10"/>
      <c r="BW77" s="10"/>
      <c r="BX77" s="10"/>
      <c r="BY77" s="10"/>
      <c r="BZ77" s="10"/>
      <c r="CA77" s="10"/>
      <c r="CB77" s="10"/>
    </row>
    <row r="78" spans="3:80" x14ac:dyDescent="0.25">
      <c r="C78" s="2">
        <f t="shared" si="19"/>
        <v>45316</v>
      </c>
      <c r="D78" s="24"/>
      <c r="H78" s="13" t="str">
        <f t="shared" si="2"/>
        <v>64.9</v>
      </c>
      <c r="J78" s="13" t="str">
        <f t="shared" si="3"/>
        <v>25.1</v>
      </c>
      <c r="L78" s="10">
        <f t="shared" si="18"/>
        <v>25</v>
      </c>
      <c r="M78" s="10">
        <f t="shared" si="16"/>
        <v>-19.45592596780892</v>
      </c>
      <c r="N78" s="10">
        <f t="shared" si="6"/>
        <v>25.065157832191076</v>
      </c>
      <c r="O78" s="10">
        <f t="shared" si="17"/>
        <v>64.934842167808924</v>
      </c>
      <c r="Q78" s="12">
        <f t="shared" si="8"/>
        <v>1</v>
      </c>
      <c r="R78" s="10">
        <f t="shared" si="15"/>
        <v>64.934842167808924</v>
      </c>
      <c r="S78" s="10">
        <f t="shared" si="21"/>
        <v>0</v>
      </c>
      <c r="T78" s="10">
        <f t="shared" si="21"/>
        <v>0</v>
      </c>
      <c r="U78" s="10">
        <f t="shared" si="20"/>
        <v>0</v>
      </c>
      <c r="V78" s="10">
        <f t="shared" si="20"/>
        <v>0</v>
      </c>
      <c r="W78" s="10">
        <f t="shared" si="20"/>
        <v>0</v>
      </c>
      <c r="X78" s="10">
        <f t="shared" si="20"/>
        <v>0</v>
      </c>
      <c r="Y78" s="10">
        <f t="shared" si="20"/>
        <v>0</v>
      </c>
      <c r="Z78" s="10">
        <f t="shared" si="20"/>
        <v>0</v>
      </c>
      <c r="AA78" s="10">
        <f t="shared" si="20"/>
        <v>0</v>
      </c>
      <c r="AB78" s="10">
        <f t="shared" si="20"/>
        <v>0</v>
      </c>
      <c r="AC78" s="10">
        <f t="shared" si="20"/>
        <v>0</v>
      </c>
      <c r="AF78" s="10">
        <f t="shared" si="10"/>
        <v>64.934842167808924</v>
      </c>
      <c r="AG78" s="10">
        <f t="shared" si="11"/>
        <v>0</v>
      </c>
      <c r="AH78" s="10">
        <f t="shared" si="12"/>
        <v>0</v>
      </c>
      <c r="AI78" s="10">
        <f t="shared" si="13"/>
        <v>0</v>
      </c>
      <c r="AJ78" s="10">
        <f t="shared" si="14"/>
        <v>0</v>
      </c>
      <c r="AK78" s="10"/>
      <c r="AL78" s="10"/>
      <c r="AM78" s="10"/>
      <c r="AN78" s="10"/>
      <c r="AO78" s="10"/>
      <c r="AP78" s="10"/>
      <c r="AQ78" s="10"/>
      <c r="AR78" s="10"/>
      <c r="AS78" s="10"/>
      <c r="AT78" s="10"/>
      <c r="AU78" s="10"/>
      <c r="AV78" s="10"/>
      <c r="AW78" s="10"/>
      <c r="AX78" s="10"/>
      <c r="AY78" s="10"/>
      <c r="AZ78" s="10"/>
      <c r="BA78" s="10"/>
      <c r="BB78" s="10"/>
      <c r="BC78" s="10"/>
      <c r="BD78" s="10"/>
      <c r="BE78" s="10"/>
      <c r="BF78" s="10"/>
      <c r="BG78" s="10"/>
      <c r="BH78" s="10"/>
      <c r="BI78" s="10"/>
      <c r="BJ78" s="10"/>
      <c r="BK78" s="10"/>
      <c r="BL78" s="10"/>
      <c r="BM78" s="10"/>
      <c r="BN78" s="10"/>
      <c r="BO78" s="10"/>
      <c r="BP78" s="10"/>
      <c r="BQ78" s="10"/>
      <c r="BR78" s="10"/>
      <c r="BS78" s="10"/>
      <c r="BT78" s="10"/>
      <c r="BU78" s="10"/>
      <c r="BV78" s="10"/>
      <c r="BW78" s="10"/>
      <c r="BX78" s="10"/>
      <c r="BY78" s="10"/>
      <c r="BZ78" s="10"/>
      <c r="CA78" s="10"/>
      <c r="CB78" s="10"/>
    </row>
    <row r="79" spans="3:80" x14ac:dyDescent="0.25">
      <c r="C79" s="2">
        <f t="shared" si="19"/>
        <v>45317</v>
      </c>
      <c r="D79" s="24"/>
      <c r="H79" s="13" t="str">
        <f t="shared" si="2"/>
        <v>64.7</v>
      </c>
      <c r="J79" s="13" t="str">
        <f t="shared" si="3"/>
        <v>25.3</v>
      </c>
      <c r="L79" s="10">
        <f t="shared" si="18"/>
        <v>26</v>
      </c>
      <c r="M79" s="10">
        <f t="shared" si="16"/>
        <v>-19.228337840586018</v>
      </c>
      <c r="N79" s="10">
        <f t="shared" si="6"/>
        <v>25.292745959413981</v>
      </c>
      <c r="O79" s="10">
        <f t="shared" si="17"/>
        <v>64.707254040586022</v>
      </c>
      <c r="Q79" s="12">
        <f t="shared" si="8"/>
        <v>1</v>
      </c>
      <c r="R79" s="10">
        <f t="shared" si="15"/>
        <v>64.707254040586022</v>
      </c>
      <c r="S79" s="10">
        <f t="shared" si="21"/>
        <v>0</v>
      </c>
      <c r="T79" s="10">
        <f t="shared" si="21"/>
        <v>0</v>
      </c>
      <c r="U79" s="10">
        <f t="shared" si="20"/>
        <v>0</v>
      </c>
      <c r="V79" s="10">
        <f t="shared" si="20"/>
        <v>0</v>
      </c>
      <c r="W79" s="10">
        <f t="shared" si="20"/>
        <v>0</v>
      </c>
      <c r="X79" s="10">
        <f t="shared" si="20"/>
        <v>0</v>
      </c>
      <c r="Y79" s="10">
        <f t="shared" si="20"/>
        <v>0</v>
      </c>
      <c r="Z79" s="10">
        <f t="shared" si="20"/>
        <v>0</v>
      </c>
      <c r="AA79" s="10">
        <f t="shared" si="20"/>
        <v>0</v>
      </c>
      <c r="AB79" s="10">
        <f t="shared" si="20"/>
        <v>0</v>
      </c>
      <c r="AC79" s="10">
        <f t="shared" si="20"/>
        <v>0</v>
      </c>
      <c r="AF79" s="10">
        <f t="shared" si="10"/>
        <v>64.707254040586022</v>
      </c>
      <c r="AG79" s="10">
        <f t="shared" si="11"/>
        <v>0</v>
      </c>
      <c r="AH79" s="10">
        <f t="shared" si="12"/>
        <v>0</v>
      </c>
      <c r="AI79" s="10">
        <f t="shared" si="13"/>
        <v>0</v>
      </c>
      <c r="AJ79" s="10">
        <f t="shared" si="14"/>
        <v>0</v>
      </c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10"/>
      <c r="AV79" s="10"/>
      <c r="AW79" s="10"/>
      <c r="AX79" s="10"/>
      <c r="AY79" s="10"/>
      <c r="AZ79" s="10"/>
      <c r="BA79" s="10"/>
      <c r="BB79" s="10"/>
      <c r="BC79" s="10"/>
      <c r="BD79" s="10"/>
      <c r="BE79" s="10"/>
      <c r="BF79" s="10"/>
      <c r="BG79" s="10"/>
      <c r="BH79" s="10"/>
      <c r="BI79" s="10"/>
      <c r="BJ79" s="10"/>
      <c r="BK79" s="10"/>
      <c r="BL79" s="10"/>
      <c r="BM79" s="10"/>
      <c r="BN79" s="10"/>
      <c r="BO79" s="10"/>
      <c r="BP79" s="10"/>
      <c r="BQ79" s="10"/>
      <c r="BR79" s="10"/>
      <c r="BS79" s="10"/>
      <c r="BT79" s="10"/>
      <c r="BU79" s="10"/>
      <c r="BV79" s="10"/>
      <c r="BW79" s="10"/>
      <c r="BX79" s="10"/>
      <c r="BY79" s="10"/>
      <c r="BZ79" s="10"/>
      <c r="CA79" s="10"/>
      <c r="CB79" s="10"/>
    </row>
    <row r="80" spans="3:80" x14ac:dyDescent="0.25">
      <c r="C80" s="2">
        <f t="shared" si="19"/>
        <v>45318</v>
      </c>
      <c r="D80" s="24"/>
      <c r="H80" s="13" t="str">
        <f t="shared" si="2"/>
        <v>64.5</v>
      </c>
      <c r="J80" s="13" t="str">
        <f t="shared" si="3"/>
        <v>25.5</v>
      </c>
      <c r="L80" s="10">
        <f t="shared" si="18"/>
        <v>27</v>
      </c>
      <c r="M80" s="10">
        <f t="shared" si="16"/>
        <v>-18.995083033944486</v>
      </c>
      <c r="N80" s="10">
        <f t="shared" si="6"/>
        <v>25.526000766055517</v>
      </c>
      <c r="O80" s="10">
        <f t="shared" si="17"/>
        <v>64.473999233944483</v>
      </c>
      <c r="Q80" s="12">
        <f t="shared" si="8"/>
        <v>1</v>
      </c>
      <c r="R80" s="10">
        <f t="shared" si="15"/>
        <v>64.473999233944483</v>
      </c>
      <c r="S80" s="10">
        <f t="shared" si="21"/>
        <v>0</v>
      </c>
      <c r="T80" s="10">
        <f t="shared" si="21"/>
        <v>0</v>
      </c>
      <c r="U80" s="10">
        <f t="shared" si="20"/>
        <v>0</v>
      </c>
      <c r="V80" s="10">
        <f t="shared" si="20"/>
        <v>0</v>
      </c>
      <c r="W80" s="10">
        <f t="shared" si="20"/>
        <v>0</v>
      </c>
      <c r="X80" s="10">
        <f t="shared" si="20"/>
        <v>0</v>
      </c>
      <c r="Y80" s="10">
        <f t="shared" si="20"/>
        <v>0</v>
      </c>
      <c r="Z80" s="10">
        <f t="shared" si="20"/>
        <v>0</v>
      </c>
      <c r="AA80" s="10">
        <f t="shared" si="20"/>
        <v>0</v>
      </c>
      <c r="AB80" s="10">
        <f t="shared" si="20"/>
        <v>0</v>
      </c>
      <c r="AC80" s="10">
        <f t="shared" si="20"/>
        <v>0</v>
      </c>
      <c r="AF80" s="10">
        <f t="shared" si="10"/>
        <v>64.473999233944483</v>
      </c>
      <c r="AG80" s="10">
        <f t="shared" si="11"/>
        <v>0</v>
      </c>
      <c r="AH80" s="10">
        <f t="shared" si="12"/>
        <v>0</v>
      </c>
      <c r="AI80" s="10">
        <f t="shared" si="13"/>
        <v>0</v>
      </c>
      <c r="AJ80" s="10">
        <f t="shared" si="14"/>
        <v>0</v>
      </c>
      <c r="AK80" s="10"/>
      <c r="AL80" s="10"/>
      <c r="AM80" s="10"/>
      <c r="AN80" s="10"/>
      <c r="AO80" s="10"/>
      <c r="AP80" s="10"/>
      <c r="AQ80" s="10"/>
      <c r="AR80" s="10"/>
      <c r="AS80" s="10"/>
      <c r="AT80" s="10"/>
      <c r="AU80" s="10"/>
      <c r="AV80" s="10"/>
      <c r="AW80" s="10"/>
      <c r="AX80" s="10"/>
      <c r="AY80" s="10"/>
      <c r="AZ80" s="10"/>
      <c r="BA80" s="10"/>
      <c r="BB80" s="10"/>
      <c r="BC80" s="10"/>
      <c r="BD80" s="10"/>
      <c r="BE80" s="10"/>
      <c r="BF80" s="10"/>
      <c r="BG80" s="10"/>
      <c r="BH80" s="10"/>
      <c r="BI80" s="10"/>
      <c r="BJ80" s="10"/>
      <c r="BK80" s="10"/>
      <c r="BL80" s="10"/>
      <c r="BM80" s="10"/>
      <c r="BN80" s="10"/>
      <c r="BO80" s="10"/>
      <c r="BP80" s="10"/>
      <c r="BQ80" s="10"/>
      <c r="BR80" s="10"/>
      <c r="BS80" s="10"/>
      <c r="BT80" s="10"/>
      <c r="BU80" s="10"/>
      <c r="BV80" s="10"/>
      <c r="BW80" s="10"/>
      <c r="BX80" s="10"/>
      <c r="BY80" s="10"/>
      <c r="BZ80" s="10"/>
      <c r="CA80" s="10"/>
      <c r="CB80" s="10"/>
    </row>
    <row r="81" spans="3:80" x14ac:dyDescent="0.25">
      <c r="C81" s="2">
        <f t="shared" si="19"/>
        <v>45319</v>
      </c>
      <c r="D81" s="24"/>
      <c r="H81" s="13" t="str">
        <f t="shared" si="2"/>
        <v>64.2</v>
      </c>
      <c r="J81" s="13" t="str">
        <f t="shared" si="3"/>
        <v>25.8</v>
      </c>
      <c r="L81" s="10">
        <f t="shared" si="18"/>
        <v>28</v>
      </c>
      <c r="M81" s="10">
        <f t="shared" si="16"/>
        <v>-18.756230289146419</v>
      </c>
      <c r="N81" s="10">
        <f t="shared" si="6"/>
        <v>25.764853510853584</v>
      </c>
      <c r="O81" s="10">
        <f t="shared" si="17"/>
        <v>64.235146489146416</v>
      </c>
      <c r="Q81" s="12">
        <f t="shared" si="8"/>
        <v>1</v>
      </c>
      <c r="R81" s="10">
        <f t="shared" si="15"/>
        <v>64.235146489146416</v>
      </c>
      <c r="S81" s="10">
        <f t="shared" si="21"/>
        <v>0</v>
      </c>
      <c r="T81" s="10">
        <f t="shared" si="21"/>
        <v>0</v>
      </c>
      <c r="U81" s="10">
        <f t="shared" si="20"/>
        <v>0</v>
      </c>
      <c r="V81" s="10">
        <f t="shared" si="20"/>
        <v>0</v>
      </c>
      <c r="W81" s="10">
        <f t="shared" si="20"/>
        <v>0</v>
      </c>
      <c r="X81" s="10">
        <f t="shared" si="20"/>
        <v>0</v>
      </c>
      <c r="Y81" s="10">
        <f t="shared" si="20"/>
        <v>0</v>
      </c>
      <c r="Z81" s="10">
        <f t="shared" si="20"/>
        <v>0</v>
      </c>
      <c r="AA81" s="10">
        <f t="shared" si="20"/>
        <v>0</v>
      </c>
      <c r="AB81" s="10">
        <f t="shared" si="20"/>
        <v>0</v>
      </c>
      <c r="AC81" s="10">
        <f t="shared" si="20"/>
        <v>0</v>
      </c>
      <c r="AF81" s="10">
        <f t="shared" si="10"/>
        <v>64.235146489146416</v>
      </c>
      <c r="AG81" s="10">
        <f t="shared" si="11"/>
        <v>0</v>
      </c>
      <c r="AH81" s="10">
        <f t="shared" si="12"/>
        <v>0</v>
      </c>
      <c r="AI81" s="10">
        <f t="shared" si="13"/>
        <v>0</v>
      </c>
      <c r="AJ81" s="10">
        <f t="shared" si="14"/>
        <v>0</v>
      </c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0"/>
      <c r="BA81" s="10"/>
      <c r="BB81" s="10"/>
      <c r="BC81" s="10"/>
      <c r="BD81" s="10"/>
      <c r="BE81" s="10"/>
      <c r="BF81" s="10"/>
      <c r="BG81" s="10"/>
      <c r="BH81" s="10"/>
      <c r="BI81" s="10"/>
      <c r="BJ81" s="10"/>
      <c r="BK81" s="10"/>
      <c r="BL81" s="10"/>
      <c r="BM81" s="10"/>
      <c r="BN81" s="10"/>
      <c r="BO81" s="10"/>
      <c r="BP81" s="10"/>
      <c r="BQ81" s="10"/>
      <c r="BR81" s="10"/>
      <c r="BS81" s="10"/>
      <c r="BT81" s="10"/>
      <c r="BU81" s="10"/>
      <c r="BV81" s="10"/>
      <c r="BW81" s="10"/>
      <c r="BX81" s="10"/>
      <c r="BY81" s="10"/>
      <c r="BZ81" s="10"/>
      <c r="CA81" s="10"/>
      <c r="CB81" s="10"/>
    </row>
    <row r="82" spans="3:80" x14ac:dyDescent="0.25">
      <c r="C82" s="2">
        <f t="shared" si="19"/>
        <v>45320</v>
      </c>
      <c r="D82" s="24"/>
      <c r="H82" s="13" t="str">
        <f t="shared" si="2"/>
        <v>64.0</v>
      </c>
      <c r="J82" s="13" t="str">
        <f t="shared" si="3"/>
        <v>26.0</v>
      </c>
      <c r="L82" s="10">
        <f t="shared" si="18"/>
        <v>29</v>
      </c>
      <c r="M82" s="10">
        <f t="shared" si="16"/>
        <v>-18.511849997192062</v>
      </c>
      <c r="N82" s="10">
        <f t="shared" si="6"/>
        <v>26.009233802807934</v>
      </c>
      <c r="O82" s="10">
        <f t="shared" si="17"/>
        <v>63.990766197192066</v>
      </c>
      <c r="Q82" s="12">
        <f t="shared" si="8"/>
        <v>1</v>
      </c>
      <c r="R82" s="10">
        <f t="shared" si="15"/>
        <v>63.990766197192066</v>
      </c>
      <c r="S82" s="10">
        <f t="shared" si="21"/>
        <v>0</v>
      </c>
      <c r="T82" s="10">
        <f t="shared" si="21"/>
        <v>0</v>
      </c>
      <c r="U82" s="10">
        <f t="shared" si="20"/>
        <v>0</v>
      </c>
      <c r="V82" s="10">
        <f t="shared" si="20"/>
        <v>0</v>
      </c>
      <c r="W82" s="10">
        <f t="shared" si="20"/>
        <v>0</v>
      </c>
      <c r="X82" s="10">
        <f t="shared" si="20"/>
        <v>0</v>
      </c>
      <c r="Y82" s="10">
        <f t="shared" si="20"/>
        <v>0</v>
      </c>
      <c r="Z82" s="10">
        <f t="shared" si="20"/>
        <v>0</v>
      </c>
      <c r="AA82" s="10">
        <f t="shared" si="20"/>
        <v>0</v>
      </c>
      <c r="AB82" s="10">
        <f t="shared" si="20"/>
        <v>0</v>
      </c>
      <c r="AC82" s="10">
        <f t="shared" si="20"/>
        <v>0</v>
      </c>
      <c r="AF82" s="10">
        <f t="shared" si="10"/>
        <v>63.990766197192066</v>
      </c>
      <c r="AG82" s="10">
        <f t="shared" si="11"/>
        <v>0</v>
      </c>
      <c r="AH82" s="10">
        <f t="shared" si="12"/>
        <v>0</v>
      </c>
      <c r="AI82" s="10">
        <f t="shared" si="13"/>
        <v>0</v>
      </c>
      <c r="AJ82" s="10">
        <f t="shared" si="14"/>
        <v>0</v>
      </c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0"/>
      <c r="BA82" s="10"/>
      <c r="BB82" s="10"/>
      <c r="BC82" s="10"/>
      <c r="BD82" s="10"/>
      <c r="BE82" s="10"/>
      <c r="BF82" s="10"/>
      <c r="BG82" s="10"/>
      <c r="BH82" s="10"/>
      <c r="BI82" s="10"/>
      <c r="BJ82" s="10"/>
      <c r="BK82" s="10"/>
      <c r="BL82" s="10"/>
      <c r="BM82" s="10"/>
      <c r="BN82" s="10"/>
      <c r="BO82" s="10"/>
      <c r="BP82" s="10"/>
      <c r="BQ82" s="10"/>
      <c r="BR82" s="10"/>
      <c r="BS82" s="10"/>
      <c r="BT82" s="10"/>
      <c r="BU82" s="10"/>
      <c r="BV82" s="10"/>
      <c r="BW82" s="10"/>
      <c r="BX82" s="10"/>
      <c r="BY82" s="10"/>
      <c r="BZ82" s="10"/>
      <c r="CA82" s="10"/>
      <c r="CB82" s="10"/>
    </row>
    <row r="83" spans="3:80" x14ac:dyDescent="0.25">
      <c r="C83" s="2">
        <f t="shared" si="19"/>
        <v>45321</v>
      </c>
      <c r="D83" s="24"/>
      <c r="H83" s="13" t="str">
        <f t="shared" si="2"/>
        <v>63.7</v>
      </c>
      <c r="J83" s="13" t="str">
        <f t="shared" si="3"/>
        <v>26.3</v>
      </c>
      <c r="L83" s="10">
        <f t="shared" si="18"/>
        <v>30</v>
      </c>
      <c r="M83" s="10">
        <f t="shared" si="16"/>
        <v>-18.262014178075137</v>
      </c>
      <c r="N83" s="10">
        <f t="shared" si="6"/>
        <v>26.259069621924869</v>
      </c>
      <c r="O83" s="10">
        <f t="shared" si="17"/>
        <v>63.740930378075134</v>
      </c>
      <c r="Q83" s="12">
        <f t="shared" si="8"/>
        <v>1</v>
      </c>
      <c r="R83" s="10">
        <f t="shared" si="15"/>
        <v>63.740930378075134</v>
      </c>
      <c r="S83" s="10">
        <f t="shared" si="21"/>
        <v>0</v>
      </c>
      <c r="T83" s="10">
        <f t="shared" si="21"/>
        <v>0</v>
      </c>
      <c r="U83" s="10">
        <f t="shared" si="20"/>
        <v>0</v>
      </c>
      <c r="V83" s="10">
        <f t="shared" si="20"/>
        <v>0</v>
      </c>
      <c r="W83" s="10">
        <f t="shared" si="20"/>
        <v>0</v>
      </c>
      <c r="X83" s="10">
        <f t="shared" si="20"/>
        <v>0</v>
      </c>
      <c r="Y83" s="10">
        <f t="shared" si="20"/>
        <v>0</v>
      </c>
      <c r="Z83" s="10">
        <f t="shared" si="20"/>
        <v>0</v>
      </c>
      <c r="AA83" s="10">
        <f t="shared" si="20"/>
        <v>0</v>
      </c>
      <c r="AB83" s="10">
        <f t="shared" si="20"/>
        <v>0</v>
      </c>
      <c r="AC83" s="10">
        <f t="shared" si="20"/>
        <v>0</v>
      </c>
      <c r="AF83" s="10">
        <f t="shared" si="10"/>
        <v>63.740930378075134</v>
      </c>
      <c r="AG83" s="10">
        <f t="shared" si="11"/>
        <v>0</v>
      </c>
      <c r="AH83" s="10">
        <f t="shared" si="12"/>
        <v>0</v>
      </c>
      <c r="AI83" s="10">
        <f t="shared" si="13"/>
        <v>0</v>
      </c>
      <c r="AJ83" s="10">
        <f t="shared" si="14"/>
        <v>0</v>
      </c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0"/>
      <c r="AV83" s="10"/>
      <c r="AW83" s="10"/>
      <c r="AX83" s="10"/>
      <c r="AY83" s="10"/>
      <c r="AZ83" s="10"/>
      <c r="BA83" s="10"/>
      <c r="BB83" s="10"/>
      <c r="BC83" s="10"/>
      <c r="BD83" s="10"/>
      <c r="BE83" s="10"/>
      <c r="BF83" s="10"/>
      <c r="BG83" s="10"/>
      <c r="BH83" s="10"/>
      <c r="BI83" s="10"/>
      <c r="BJ83" s="10"/>
      <c r="BK83" s="10"/>
      <c r="BL83" s="10"/>
      <c r="BM83" s="10"/>
      <c r="BN83" s="10"/>
      <c r="BO83" s="10"/>
      <c r="BP83" s="10"/>
      <c r="BQ83" s="10"/>
      <c r="BR83" s="10"/>
      <c r="BS83" s="10"/>
      <c r="BT83" s="10"/>
      <c r="BU83" s="10"/>
      <c r="BV83" s="10"/>
      <c r="BW83" s="10"/>
      <c r="BX83" s="10"/>
      <c r="BY83" s="10"/>
      <c r="BZ83" s="10"/>
      <c r="CA83" s="10"/>
      <c r="CB83" s="10"/>
    </row>
    <row r="84" spans="3:80" x14ac:dyDescent="0.25">
      <c r="C84" s="2">
        <f t="shared" si="19"/>
        <v>45322</v>
      </c>
      <c r="D84" s="24"/>
      <c r="H84" s="13" t="str">
        <f t="shared" si="2"/>
        <v>63.5</v>
      </c>
      <c r="J84" s="13" t="str">
        <f t="shared" si="3"/>
        <v>26.5</v>
      </c>
      <c r="L84" s="10">
        <f t="shared" si="18"/>
        <v>31</v>
      </c>
      <c r="M84" s="10">
        <f t="shared" si="16"/>
        <v>-18.006796459558274</v>
      </c>
      <c r="N84" s="10">
        <f t="shared" si="6"/>
        <v>26.514287340441733</v>
      </c>
      <c r="O84" s="10">
        <f t="shared" si="17"/>
        <v>63.485712659558267</v>
      </c>
      <c r="Q84" s="12">
        <f t="shared" si="8"/>
        <v>1</v>
      </c>
      <c r="R84" s="10">
        <f t="shared" si="15"/>
        <v>63.485712659558267</v>
      </c>
      <c r="S84" s="10">
        <f t="shared" si="21"/>
        <v>0</v>
      </c>
      <c r="T84" s="10">
        <f t="shared" si="21"/>
        <v>0</v>
      </c>
      <c r="U84" s="10">
        <f t="shared" si="20"/>
        <v>0</v>
      </c>
      <c r="V84" s="10">
        <f t="shared" si="20"/>
        <v>0</v>
      </c>
      <c r="W84" s="10">
        <f t="shared" si="20"/>
        <v>0</v>
      </c>
      <c r="X84" s="10">
        <f t="shared" si="20"/>
        <v>0</v>
      </c>
      <c r="Y84" s="10">
        <f t="shared" si="20"/>
        <v>0</v>
      </c>
      <c r="Z84" s="10">
        <f t="shared" si="20"/>
        <v>0</v>
      </c>
      <c r="AA84" s="10">
        <f t="shared" si="20"/>
        <v>0</v>
      </c>
      <c r="AB84" s="10">
        <f t="shared" si="20"/>
        <v>0</v>
      </c>
      <c r="AC84" s="10">
        <f t="shared" si="20"/>
        <v>0</v>
      </c>
      <c r="AF84" s="10">
        <f t="shared" si="10"/>
        <v>63.485712659558267</v>
      </c>
      <c r="AG84" s="10">
        <f t="shared" si="11"/>
        <v>0</v>
      </c>
      <c r="AH84" s="10">
        <f t="shared" si="12"/>
        <v>0</v>
      </c>
      <c r="AI84" s="10">
        <f t="shared" si="13"/>
        <v>0</v>
      </c>
      <c r="AJ84" s="10">
        <f t="shared" si="14"/>
        <v>0</v>
      </c>
      <c r="AK84" s="10"/>
      <c r="AL84" s="10"/>
      <c r="AM84" s="10"/>
      <c r="AN84" s="10"/>
      <c r="AO84" s="10"/>
      <c r="AP84" s="10"/>
      <c r="AQ84" s="10"/>
      <c r="AR84" s="10"/>
      <c r="AS84" s="10"/>
      <c r="AT84" s="10"/>
      <c r="AU84" s="10"/>
      <c r="AV84" s="10"/>
      <c r="AW84" s="10"/>
      <c r="AX84" s="10"/>
      <c r="AY84" s="10"/>
      <c r="AZ84" s="10"/>
      <c r="BA84" s="10"/>
      <c r="BB84" s="10"/>
      <c r="BC84" s="10"/>
      <c r="BD84" s="10"/>
      <c r="BE84" s="10"/>
      <c r="BF84" s="10"/>
      <c r="BG84" s="10"/>
      <c r="BH84" s="10"/>
      <c r="BI84" s="10"/>
      <c r="BJ84" s="10"/>
      <c r="BK84" s="10"/>
      <c r="BL84" s="10"/>
      <c r="BM84" s="10"/>
      <c r="BN84" s="10"/>
      <c r="BO84" s="10"/>
      <c r="BP84" s="10"/>
      <c r="BQ84" s="10"/>
      <c r="BR84" s="10"/>
      <c r="BS84" s="10"/>
      <c r="BT84" s="10"/>
      <c r="BU84" s="10"/>
      <c r="BV84" s="10"/>
      <c r="BW84" s="10"/>
      <c r="BX84" s="10"/>
      <c r="BY84" s="10"/>
      <c r="BZ84" s="10"/>
      <c r="CA84" s="10"/>
      <c r="CB84" s="10"/>
    </row>
    <row r="85" spans="3:80" x14ac:dyDescent="0.25">
      <c r="C85" s="2">
        <f t="shared" si="19"/>
        <v>45323</v>
      </c>
      <c r="D85" s="24"/>
      <c r="H85" s="13" t="str">
        <f t="shared" si="2"/>
        <v>63.2</v>
      </c>
      <c r="J85" s="13" t="str">
        <f t="shared" si="3"/>
        <v>26.8</v>
      </c>
      <c r="L85" s="10">
        <f t="shared" si="18"/>
        <v>32</v>
      </c>
      <c r="M85" s="10">
        <f t="shared" si="16"/>
        <v>-17.746272055474552</v>
      </c>
      <c r="N85" s="10">
        <f t="shared" si="6"/>
        <v>26.774811744525451</v>
      </c>
      <c r="O85" s="10">
        <f t="shared" si="17"/>
        <v>63.225188255474549</v>
      </c>
      <c r="Q85" s="12">
        <f t="shared" si="8"/>
        <v>2</v>
      </c>
      <c r="R85" s="10">
        <f t="shared" si="15"/>
        <v>0</v>
      </c>
      <c r="S85" s="10">
        <f t="shared" si="21"/>
        <v>63.225188255474549</v>
      </c>
      <c r="T85" s="10">
        <f t="shared" si="21"/>
        <v>0</v>
      </c>
      <c r="U85" s="10">
        <f t="shared" si="20"/>
        <v>0</v>
      </c>
      <c r="V85" s="10">
        <f t="shared" si="20"/>
        <v>0</v>
      </c>
      <c r="W85" s="10">
        <f t="shared" si="20"/>
        <v>0</v>
      </c>
      <c r="X85" s="10">
        <f t="shared" si="20"/>
        <v>0</v>
      </c>
      <c r="Y85" s="10">
        <f t="shared" si="20"/>
        <v>0</v>
      </c>
      <c r="Z85" s="10">
        <f t="shared" si="20"/>
        <v>0</v>
      </c>
      <c r="AA85" s="10">
        <f t="shared" si="20"/>
        <v>0</v>
      </c>
      <c r="AB85" s="10">
        <f t="shared" si="20"/>
        <v>0</v>
      </c>
      <c r="AC85" s="10">
        <f t="shared" si="20"/>
        <v>0</v>
      </c>
      <c r="AF85" s="10">
        <f t="shared" si="10"/>
        <v>63.225188255474549</v>
      </c>
      <c r="AG85" s="10">
        <f t="shared" si="11"/>
        <v>0</v>
      </c>
      <c r="AH85" s="10">
        <f t="shared" si="12"/>
        <v>0</v>
      </c>
      <c r="AI85" s="10">
        <f t="shared" si="13"/>
        <v>0</v>
      </c>
      <c r="AJ85" s="10">
        <f t="shared" si="14"/>
        <v>0</v>
      </c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  <c r="AZ85" s="10"/>
      <c r="BA85" s="10"/>
      <c r="BB85" s="10"/>
      <c r="BC85" s="10"/>
      <c r="BD85" s="10"/>
      <c r="BE85" s="10"/>
      <c r="BF85" s="10"/>
      <c r="BG85" s="10"/>
      <c r="BH85" s="10"/>
      <c r="BI85" s="10"/>
      <c r="BJ85" s="10"/>
      <c r="BK85" s="10"/>
      <c r="BL85" s="10"/>
      <c r="BM85" s="10"/>
      <c r="BN85" s="10"/>
      <c r="BO85" s="10"/>
      <c r="BP85" s="10"/>
      <c r="BQ85" s="10"/>
      <c r="BR85" s="10"/>
      <c r="BS85" s="10"/>
      <c r="BT85" s="10"/>
      <c r="BU85" s="10"/>
      <c r="BV85" s="10"/>
      <c r="BW85" s="10"/>
      <c r="BX85" s="10"/>
      <c r="BY85" s="10"/>
      <c r="BZ85" s="10"/>
      <c r="CA85" s="10"/>
      <c r="CB85" s="10"/>
    </row>
    <row r="86" spans="3:80" x14ac:dyDescent="0.25">
      <c r="C86" s="2">
        <f t="shared" si="19"/>
        <v>45324</v>
      </c>
      <c r="D86" s="24"/>
      <c r="H86" s="13" t="str">
        <f t="shared" si="2"/>
        <v>63.0</v>
      </c>
      <c r="J86" s="13" t="str">
        <f t="shared" si="3"/>
        <v>27.0</v>
      </c>
      <c r="L86" s="10">
        <f t="shared" si="18"/>
        <v>33</v>
      </c>
      <c r="M86" s="10">
        <f t="shared" si="16"/>
        <v>-17.480517743561649</v>
      </c>
      <c r="N86" s="10">
        <f t="shared" si="6"/>
        <v>27.040566056438358</v>
      </c>
      <c r="O86" s="10">
        <f t="shared" si="17"/>
        <v>62.959433943561642</v>
      </c>
      <c r="Q86" s="12">
        <f t="shared" si="8"/>
        <v>2</v>
      </c>
      <c r="R86" s="10">
        <f t="shared" si="15"/>
        <v>0</v>
      </c>
      <c r="S86" s="10">
        <f t="shared" si="21"/>
        <v>62.959433943561642</v>
      </c>
      <c r="T86" s="10">
        <f t="shared" si="21"/>
        <v>0</v>
      </c>
      <c r="U86" s="10">
        <f t="shared" si="20"/>
        <v>0</v>
      </c>
      <c r="V86" s="10">
        <f t="shared" si="20"/>
        <v>0</v>
      </c>
      <c r="W86" s="10">
        <f t="shared" si="20"/>
        <v>0</v>
      </c>
      <c r="X86" s="10">
        <f t="shared" si="20"/>
        <v>0</v>
      </c>
      <c r="Y86" s="10">
        <f t="shared" si="20"/>
        <v>0</v>
      </c>
      <c r="Z86" s="10">
        <f t="shared" si="20"/>
        <v>0</v>
      </c>
      <c r="AA86" s="10">
        <f t="shared" si="20"/>
        <v>0</v>
      </c>
      <c r="AB86" s="10">
        <f t="shared" si="20"/>
        <v>0</v>
      </c>
      <c r="AC86" s="10">
        <f t="shared" si="20"/>
        <v>0</v>
      </c>
      <c r="AF86" s="10">
        <f t="shared" si="10"/>
        <v>62.959433943561642</v>
      </c>
      <c r="AG86" s="10">
        <f t="shared" si="11"/>
        <v>0</v>
      </c>
      <c r="AH86" s="10">
        <f t="shared" si="12"/>
        <v>0</v>
      </c>
      <c r="AI86" s="10">
        <f t="shared" si="13"/>
        <v>0</v>
      </c>
      <c r="AJ86" s="10">
        <f t="shared" si="14"/>
        <v>0</v>
      </c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0"/>
      <c r="BA86" s="10"/>
      <c r="BB86" s="10"/>
      <c r="BC86" s="10"/>
      <c r="BD86" s="10"/>
      <c r="BE86" s="10"/>
      <c r="BF86" s="10"/>
      <c r="BG86" s="10"/>
      <c r="BH86" s="10"/>
      <c r="BI86" s="10"/>
      <c r="BJ86" s="10"/>
      <c r="BK86" s="10"/>
      <c r="BL86" s="10"/>
      <c r="BM86" s="10"/>
      <c r="BN86" s="10"/>
      <c r="BO86" s="10"/>
      <c r="BP86" s="10"/>
      <c r="BQ86" s="10"/>
      <c r="BR86" s="10"/>
      <c r="BS86" s="10"/>
      <c r="BT86" s="10"/>
      <c r="BU86" s="10"/>
      <c r="BV86" s="10"/>
      <c r="BW86" s="10"/>
      <c r="BX86" s="10"/>
      <c r="BY86" s="10"/>
      <c r="BZ86" s="10"/>
      <c r="CA86" s="10"/>
      <c r="CB86" s="10"/>
    </row>
    <row r="87" spans="3:80" x14ac:dyDescent="0.25">
      <c r="C87" s="2">
        <f t="shared" si="19"/>
        <v>45325</v>
      </c>
      <c r="D87" s="24"/>
      <c r="H87" s="13" t="str">
        <f t="shared" si="2"/>
        <v>62.7</v>
      </c>
      <c r="J87" s="13" t="str">
        <f t="shared" si="3"/>
        <v>27.3</v>
      </c>
      <c r="L87" s="10">
        <f t="shared" si="18"/>
        <v>34</v>
      </c>
      <c r="M87" s="10">
        <f t="shared" si="16"/>
        <v>-17.209611842835063</v>
      </c>
      <c r="N87" s="10">
        <f t="shared" si="6"/>
        <v>27.311471957164937</v>
      </c>
      <c r="O87" s="10">
        <f t="shared" si="17"/>
        <v>62.68852804283506</v>
      </c>
      <c r="Q87" s="12">
        <f t="shared" si="8"/>
        <v>2</v>
      </c>
      <c r="R87" s="10">
        <f t="shared" si="15"/>
        <v>0</v>
      </c>
      <c r="S87" s="10">
        <f t="shared" si="21"/>
        <v>62.68852804283506</v>
      </c>
      <c r="T87" s="10">
        <f t="shared" si="21"/>
        <v>0</v>
      </c>
      <c r="U87" s="10">
        <f t="shared" si="20"/>
        <v>0</v>
      </c>
      <c r="V87" s="10">
        <f t="shared" si="20"/>
        <v>0</v>
      </c>
      <c r="W87" s="10">
        <f t="shared" si="20"/>
        <v>0</v>
      </c>
      <c r="X87" s="10">
        <f t="shared" si="20"/>
        <v>0</v>
      </c>
      <c r="Y87" s="10">
        <f t="shared" si="20"/>
        <v>0</v>
      </c>
      <c r="Z87" s="10">
        <f t="shared" si="20"/>
        <v>0</v>
      </c>
      <c r="AA87" s="10">
        <f t="shared" si="20"/>
        <v>0</v>
      </c>
      <c r="AB87" s="10">
        <f t="shared" si="20"/>
        <v>0</v>
      </c>
      <c r="AC87" s="10">
        <f t="shared" si="20"/>
        <v>0</v>
      </c>
      <c r="AF87" s="10">
        <f t="shared" si="10"/>
        <v>62.68852804283506</v>
      </c>
      <c r="AG87" s="10">
        <f t="shared" si="11"/>
        <v>0</v>
      </c>
      <c r="AH87" s="10">
        <f t="shared" si="12"/>
        <v>0</v>
      </c>
      <c r="AI87" s="10">
        <f t="shared" si="13"/>
        <v>0</v>
      </c>
      <c r="AJ87" s="10">
        <f t="shared" si="14"/>
        <v>0</v>
      </c>
      <c r="AK87" s="10"/>
      <c r="AL87" s="10"/>
      <c r="AM87" s="10"/>
      <c r="AN87" s="10"/>
      <c r="AO87" s="10"/>
      <c r="AP87" s="10"/>
      <c r="AQ87" s="10"/>
      <c r="AR87" s="10"/>
      <c r="AS87" s="10"/>
      <c r="AT87" s="10"/>
      <c r="AU87" s="10"/>
      <c r="AV87" s="10"/>
      <c r="AW87" s="10"/>
      <c r="AX87" s="10"/>
      <c r="AY87" s="10"/>
      <c r="AZ87" s="10"/>
      <c r="BA87" s="10"/>
      <c r="BB87" s="10"/>
      <c r="BC87" s="10"/>
      <c r="BD87" s="10"/>
      <c r="BE87" s="10"/>
      <c r="BF87" s="10"/>
      <c r="BG87" s="10"/>
      <c r="BH87" s="10"/>
      <c r="BI87" s="10"/>
      <c r="BJ87" s="10"/>
      <c r="BK87" s="10"/>
      <c r="BL87" s="10"/>
      <c r="BM87" s="10"/>
      <c r="BN87" s="10"/>
      <c r="BO87" s="10"/>
      <c r="BP87" s="10"/>
      <c r="BQ87" s="10"/>
      <c r="BR87" s="10"/>
      <c r="BS87" s="10"/>
      <c r="BT87" s="10"/>
      <c r="BU87" s="10"/>
      <c r="BV87" s="10"/>
      <c r="BW87" s="10"/>
      <c r="BX87" s="10"/>
      <c r="BY87" s="10"/>
      <c r="BZ87" s="10"/>
      <c r="CA87" s="10"/>
      <c r="CB87" s="10"/>
    </row>
    <row r="88" spans="3:80" x14ac:dyDescent="0.25">
      <c r="C88" s="2">
        <f t="shared" si="19"/>
        <v>45326</v>
      </c>
      <c r="D88" s="24"/>
      <c r="H88" s="13" t="str">
        <f t="shared" si="2"/>
        <v>62.4</v>
      </c>
      <c r="J88" s="13" t="str">
        <f t="shared" si="3"/>
        <v>27.6</v>
      </c>
      <c r="L88" s="10">
        <f t="shared" si="18"/>
        <v>35</v>
      </c>
      <c r="M88" s="10">
        <f t="shared" si="16"/>
        <v>-16.933634190507235</v>
      </c>
      <c r="N88" s="10">
        <f t="shared" si="6"/>
        <v>27.587449609492765</v>
      </c>
      <c r="O88" s="10">
        <f t="shared" si="17"/>
        <v>62.412550390507235</v>
      </c>
      <c r="Q88" s="12">
        <f t="shared" si="8"/>
        <v>2</v>
      </c>
      <c r="R88" s="10">
        <f t="shared" si="15"/>
        <v>0</v>
      </c>
      <c r="S88" s="10">
        <f t="shared" si="21"/>
        <v>62.412550390507235</v>
      </c>
      <c r="T88" s="10">
        <f t="shared" si="21"/>
        <v>0</v>
      </c>
      <c r="U88" s="10">
        <f t="shared" si="20"/>
        <v>0</v>
      </c>
      <c r="V88" s="10">
        <f t="shared" si="20"/>
        <v>0</v>
      </c>
      <c r="W88" s="10">
        <f t="shared" si="20"/>
        <v>0</v>
      </c>
      <c r="X88" s="10">
        <f t="shared" si="20"/>
        <v>0</v>
      </c>
      <c r="Y88" s="10">
        <f t="shared" si="20"/>
        <v>0</v>
      </c>
      <c r="Z88" s="10">
        <f t="shared" si="20"/>
        <v>0</v>
      </c>
      <c r="AA88" s="10">
        <f t="shared" si="20"/>
        <v>0</v>
      </c>
      <c r="AB88" s="10">
        <f t="shared" si="20"/>
        <v>0</v>
      </c>
      <c r="AC88" s="10">
        <f t="shared" si="20"/>
        <v>0</v>
      </c>
      <c r="AF88" s="10">
        <f t="shared" si="10"/>
        <v>62.412550390507235</v>
      </c>
      <c r="AG88" s="10">
        <f t="shared" si="11"/>
        <v>0</v>
      </c>
      <c r="AH88" s="10">
        <f t="shared" si="12"/>
        <v>0</v>
      </c>
      <c r="AI88" s="10">
        <f t="shared" si="13"/>
        <v>0</v>
      </c>
      <c r="AJ88" s="10">
        <f t="shared" si="14"/>
        <v>0</v>
      </c>
      <c r="AK88" s="10"/>
      <c r="AL88" s="10"/>
      <c r="AM88" s="10"/>
      <c r="AN88" s="10"/>
      <c r="AO88" s="10"/>
      <c r="AP88" s="10"/>
      <c r="AQ88" s="10"/>
      <c r="AR88" s="10"/>
      <c r="AS88" s="10"/>
      <c r="AT88" s="10"/>
      <c r="AU88" s="10"/>
      <c r="AV88" s="10"/>
      <c r="AW88" s="10"/>
      <c r="AX88" s="10"/>
      <c r="AY88" s="10"/>
      <c r="AZ88" s="10"/>
      <c r="BA88" s="10"/>
      <c r="BB88" s="10"/>
      <c r="BC88" s="10"/>
      <c r="BD88" s="10"/>
      <c r="BE88" s="10"/>
      <c r="BF88" s="10"/>
      <c r="BG88" s="10"/>
      <c r="BH88" s="10"/>
      <c r="BI88" s="10"/>
      <c r="BJ88" s="10"/>
      <c r="BK88" s="10"/>
      <c r="BL88" s="10"/>
      <c r="BM88" s="10"/>
      <c r="BN88" s="10"/>
      <c r="BO88" s="10"/>
      <c r="BP88" s="10"/>
      <c r="BQ88" s="10"/>
      <c r="BR88" s="10"/>
      <c r="BS88" s="10"/>
      <c r="BT88" s="10"/>
      <c r="BU88" s="10"/>
      <c r="BV88" s="10"/>
      <c r="BW88" s="10"/>
      <c r="BX88" s="10"/>
      <c r="BY88" s="10"/>
      <c r="BZ88" s="10"/>
      <c r="CA88" s="10"/>
      <c r="CB88" s="10"/>
    </row>
    <row r="89" spans="3:80" x14ac:dyDescent="0.25">
      <c r="C89" s="2">
        <f t="shared" si="19"/>
        <v>45327</v>
      </c>
      <c r="D89" s="24"/>
      <c r="H89" s="13" t="str">
        <f t="shared" si="2"/>
        <v>62.1</v>
      </c>
      <c r="J89" s="13" t="str">
        <f t="shared" si="3"/>
        <v>27.9</v>
      </c>
      <c r="L89" s="10">
        <f t="shared" si="18"/>
        <v>36</v>
      </c>
      <c r="M89" s="10">
        <f t="shared" si="16"/>
        <v>-16.652666118458963</v>
      </c>
      <c r="N89" s="10">
        <f t="shared" si="6"/>
        <v>27.868417681541043</v>
      </c>
      <c r="O89" s="10">
        <f t="shared" si="17"/>
        <v>62.131582318458953</v>
      </c>
      <c r="Q89" s="12">
        <f t="shared" si="8"/>
        <v>2</v>
      </c>
      <c r="R89" s="10">
        <f t="shared" si="15"/>
        <v>0</v>
      </c>
      <c r="S89" s="10">
        <f t="shared" si="21"/>
        <v>62.131582318458953</v>
      </c>
      <c r="T89" s="10">
        <f t="shared" si="21"/>
        <v>0</v>
      </c>
      <c r="U89" s="10">
        <f t="shared" si="20"/>
        <v>0</v>
      </c>
      <c r="V89" s="10">
        <f t="shared" si="20"/>
        <v>0</v>
      </c>
      <c r="W89" s="10">
        <f t="shared" si="20"/>
        <v>0</v>
      </c>
      <c r="X89" s="10">
        <f t="shared" si="20"/>
        <v>0</v>
      </c>
      <c r="Y89" s="10">
        <f t="shared" si="20"/>
        <v>0</v>
      </c>
      <c r="Z89" s="10">
        <f t="shared" si="20"/>
        <v>0</v>
      </c>
      <c r="AA89" s="10">
        <f t="shared" si="20"/>
        <v>0</v>
      </c>
      <c r="AB89" s="10">
        <f t="shared" si="20"/>
        <v>0</v>
      </c>
      <c r="AC89" s="10">
        <f t="shared" si="20"/>
        <v>0</v>
      </c>
      <c r="AF89" s="10">
        <f t="shared" si="10"/>
        <v>62.131582318458953</v>
      </c>
      <c r="AG89" s="10">
        <f t="shared" si="11"/>
        <v>0</v>
      </c>
      <c r="AH89" s="10">
        <f t="shared" si="12"/>
        <v>0</v>
      </c>
      <c r="AI89" s="10">
        <f t="shared" si="13"/>
        <v>0</v>
      </c>
      <c r="AJ89" s="10">
        <f t="shared" si="14"/>
        <v>0</v>
      </c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10"/>
      <c r="AZ89" s="10"/>
      <c r="BA89" s="10"/>
      <c r="BB89" s="10"/>
      <c r="BC89" s="10"/>
      <c r="BD89" s="10"/>
      <c r="BE89" s="10"/>
      <c r="BF89" s="10"/>
      <c r="BG89" s="10"/>
      <c r="BH89" s="10"/>
      <c r="BI89" s="10"/>
      <c r="BJ89" s="10"/>
      <c r="BK89" s="10"/>
      <c r="BL89" s="10"/>
      <c r="BM89" s="10"/>
      <c r="BN89" s="10"/>
      <c r="BO89" s="10"/>
      <c r="BP89" s="10"/>
      <c r="BQ89" s="10"/>
      <c r="BR89" s="10"/>
      <c r="BS89" s="10"/>
      <c r="BT89" s="10"/>
      <c r="BU89" s="10"/>
      <c r="BV89" s="10"/>
      <c r="BW89" s="10"/>
      <c r="BX89" s="10"/>
      <c r="BY89" s="10"/>
      <c r="BZ89" s="10"/>
      <c r="CA89" s="10"/>
      <c r="CB89" s="10"/>
    </row>
    <row r="90" spans="3:80" x14ac:dyDescent="0.25">
      <c r="C90" s="2">
        <f t="shared" si="19"/>
        <v>45328</v>
      </c>
      <c r="D90" s="24"/>
      <c r="H90" s="13" t="str">
        <f t="shared" si="2"/>
        <v>61.8</v>
      </c>
      <c r="J90" s="13" t="str">
        <f t="shared" si="3"/>
        <v>28.2</v>
      </c>
      <c r="L90" s="10">
        <f t="shared" si="18"/>
        <v>37</v>
      </c>
      <c r="M90" s="10">
        <f t="shared" si="16"/>
        <v>-16.366790429270772</v>
      </c>
      <c r="N90" s="10">
        <f t="shared" si="6"/>
        <v>28.154293370729238</v>
      </c>
      <c r="O90" s="10">
        <f t="shared" si="17"/>
        <v>61.845706629270765</v>
      </c>
      <c r="Q90" s="12">
        <f t="shared" si="8"/>
        <v>2</v>
      </c>
      <c r="R90" s="10">
        <f t="shared" si="15"/>
        <v>0</v>
      </c>
      <c r="S90" s="10">
        <f t="shared" si="21"/>
        <v>61.845706629270765</v>
      </c>
      <c r="T90" s="10">
        <f t="shared" si="21"/>
        <v>0</v>
      </c>
      <c r="U90" s="10">
        <f t="shared" si="20"/>
        <v>0</v>
      </c>
      <c r="V90" s="10">
        <f t="shared" si="20"/>
        <v>0</v>
      </c>
      <c r="W90" s="10">
        <f t="shared" si="20"/>
        <v>0</v>
      </c>
      <c r="X90" s="10">
        <f t="shared" si="20"/>
        <v>0</v>
      </c>
      <c r="Y90" s="10">
        <f t="shared" si="20"/>
        <v>0</v>
      </c>
      <c r="Z90" s="10">
        <f t="shared" si="20"/>
        <v>0</v>
      </c>
      <c r="AA90" s="10">
        <f t="shared" si="20"/>
        <v>0</v>
      </c>
      <c r="AB90" s="10">
        <f t="shared" si="20"/>
        <v>0</v>
      </c>
      <c r="AC90" s="10">
        <f t="shared" si="20"/>
        <v>0</v>
      </c>
      <c r="AF90" s="10">
        <f t="shared" si="10"/>
        <v>61.845706629270765</v>
      </c>
      <c r="AG90" s="10">
        <f t="shared" si="11"/>
        <v>0</v>
      </c>
      <c r="AH90" s="10">
        <f t="shared" si="12"/>
        <v>0</v>
      </c>
      <c r="AI90" s="10">
        <f t="shared" si="13"/>
        <v>0</v>
      </c>
      <c r="AJ90" s="10">
        <f t="shared" si="14"/>
        <v>0</v>
      </c>
      <c r="AK90" s="10"/>
      <c r="AL90" s="10"/>
      <c r="AM90" s="10"/>
      <c r="AN90" s="10"/>
      <c r="AO90" s="10"/>
      <c r="AP90" s="10"/>
      <c r="AQ90" s="10"/>
      <c r="AR90" s="10"/>
      <c r="AS90" s="10"/>
      <c r="AT90" s="10"/>
      <c r="AU90" s="10"/>
      <c r="AV90" s="10"/>
      <c r="AW90" s="10"/>
      <c r="AX90" s="10"/>
      <c r="AY90" s="10"/>
      <c r="AZ90" s="10"/>
      <c r="BA90" s="10"/>
      <c r="BB90" s="10"/>
      <c r="BC90" s="10"/>
      <c r="BD90" s="10"/>
      <c r="BE90" s="10"/>
      <c r="BF90" s="10"/>
      <c r="BG90" s="10"/>
      <c r="BH90" s="10"/>
      <c r="BI90" s="10"/>
      <c r="BJ90" s="10"/>
      <c r="BK90" s="10"/>
      <c r="BL90" s="10"/>
      <c r="BM90" s="10"/>
      <c r="BN90" s="10"/>
      <c r="BO90" s="10"/>
      <c r="BP90" s="10"/>
      <c r="BQ90" s="10"/>
      <c r="BR90" s="10"/>
      <c r="BS90" s="10"/>
      <c r="BT90" s="10"/>
      <c r="BU90" s="10"/>
      <c r="BV90" s="10"/>
      <c r="BW90" s="10"/>
      <c r="BX90" s="10"/>
      <c r="BY90" s="10"/>
      <c r="BZ90" s="10"/>
      <c r="CA90" s="10"/>
      <c r="CB90" s="10"/>
    </row>
    <row r="91" spans="3:80" x14ac:dyDescent="0.25">
      <c r="C91" s="2">
        <f t="shared" si="19"/>
        <v>45329</v>
      </c>
      <c r="D91" s="24"/>
      <c r="H91" s="13" t="str">
        <f t="shared" si="2"/>
        <v>61.6</v>
      </c>
      <c r="J91" s="13" t="str">
        <f t="shared" si="3"/>
        <v>28.4</v>
      </c>
      <c r="L91" s="10">
        <f t="shared" si="18"/>
        <v>38</v>
      </c>
      <c r="M91" s="10">
        <f t="shared" si="16"/>
        <v>-16.076091371820358</v>
      </c>
      <c r="N91" s="10">
        <f t="shared" si="6"/>
        <v>28.444992428179653</v>
      </c>
      <c r="O91" s="10">
        <f t="shared" si="17"/>
        <v>61.555007571820347</v>
      </c>
      <c r="Q91" s="12">
        <f t="shared" si="8"/>
        <v>2</v>
      </c>
      <c r="R91" s="10">
        <f t="shared" si="15"/>
        <v>0</v>
      </c>
      <c r="S91" s="10">
        <f t="shared" si="21"/>
        <v>61.555007571820347</v>
      </c>
      <c r="T91" s="10">
        <f t="shared" si="21"/>
        <v>0</v>
      </c>
      <c r="U91" s="10">
        <f t="shared" si="20"/>
        <v>0</v>
      </c>
      <c r="V91" s="10">
        <f t="shared" si="20"/>
        <v>0</v>
      </c>
      <c r="W91" s="10">
        <f t="shared" si="20"/>
        <v>0</v>
      </c>
      <c r="X91" s="10">
        <f t="shared" si="20"/>
        <v>0</v>
      </c>
      <c r="Y91" s="10">
        <f t="shared" si="20"/>
        <v>0</v>
      </c>
      <c r="Z91" s="10">
        <f t="shared" si="20"/>
        <v>0</v>
      </c>
      <c r="AA91" s="10">
        <f t="shared" si="20"/>
        <v>0</v>
      </c>
      <c r="AB91" s="10">
        <f t="shared" si="20"/>
        <v>0</v>
      </c>
      <c r="AC91" s="10">
        <f t="shared" si="20"/>
        <v>0</v>
      </c>
      <c r="AF91" s="10">
        <f t="shared" si="10"/>
        <v>61.555007571820347</v>
      </c>
      <c r="AG91" s="10">
        <f t="shared" si="11"/>
        <v>0</v>
      </c>
      <c r="AH91" s="10">
        <f t="shared" si="12"/>
        <v>0</v>
      </c>
      <c r="AI91" s="10">
        <f t="shared" si="13"/>
        <v>0</v>
      </c>
      <c r="AJ91" s="10">
        <f t="shared" si="14"/>
        <v>0</v>
      </c>
      <c r="AK91" s="10"/>
      <c r="AL91" s="10"/>
      <c r="AM91" s="10"/>
      <c r="AN91" s="10"/>
      <c r="AO91" s="10"/>
      <c r="AP91" s="10"/>
      <c r="AQ91" s="10"/>
      <c r="AR91" s="10"/>
      <c r="AS91" s="10"/>
      <c r="AT91" s="10"/>
      <c r="AU91" s="10"/>
      <c r="AV91" s="10"/>
      <c r="AW91" s="10"/>
      <c r="AX91" s="10"/>
      <c r="AY91" s="10"/>
      <c r="AZ91" s="10"/>
      <c r="BA91" s="10"/>
      <c r="BB91" s="10"/>
      <c r="BC91" s="10"/>
      <c r="BD91" s="10"/>
      <c r="BE91" s="10"/>
      <c r="BF91" s="10"/>
      <c r="BG91" s="10"/>
      <c r="BH91" s="10"/>
      <c r="BI91" s="10"/>
      <c r="BJ91" s="10"/>
      <c r="BK91" s="10"/>
      <c r="BL91" s="10"/>
      <c r="BM91" s="10"/>
      <c r="BN91" s="10"/>
      <c r="BO91" s="10"/>
      <c r="BP91" s="10"/>
      <c r="BQ91" s="10"/>
      <c r="BR91" s="10"/>
      <c r="BS91" s="10"/>
      <c r="BT91" s="10"/>
      <c r="BU91" s="10"/>
      <c r="BV91" s="10"/>
      <c r="BW91" s="10"/>
      <c r="BX91" s="10"/>
      <c r="BY91" s="10"/>
      <c r="BZ91" s="10"/>
      <c r="CA91" s="10"/>
      <c r="CB91" s="10"/>
    </row>
    <row r="92" spans="3:80" x14ac:dyDescent="0.25">
      <c r="C92" s="2">
        <f t="shared" si="19"/>
        <v>45330</v>
      </c>
      <c r="D92" s="24"/>
      <c r="H92" s="13" t="str">
        <f t="shared" si="2"/>
        <v>61.3</v>
      </c>
      <c r="J92" s="13" t="str">
        <f t="shared" si="3"/>
        <v>28.7</v>
      </c>
      <c r="L92" s="10">
        <f t="shared" si="18"/>
        <v>39</v>
      </c>
      <c r="M92" s="10">
        <f t="shared" si="16"/>
        <v>-15.780654616454271</v>
      </c>
      <c r="N92" s="10">
        <f t="shared" si="6"/>
        <v>28.740429183545736</v>
      </c>
      <c r="O92" s="10">
        <f t="shared" si="17"/>
        <v>61.259570816454264</v>
      </c>
      <c r="Q92" s="12">
        <f t="shared" si="8"/>
        <v>2</v>
      </c>
      <c r="R92" s="10">
        <f t="shared" si="15"/>
        <v>0</v>
      </c>
      <c r="S92" s="10">
        <f t="shared" si="21"/>
        <v>61.259570816454264</v>
      </c>
      <c r="T92" s="10">
        <f t="shared" si="21"/>
        <v>0</v>
      </c>
      <c r="U92" s="10">
        <f t="shared" si="20"/>
        <v>0</v>
      </c>
      <c r="V92" s="10">
        <f t="shared" si="20"/>
        <v>0</v>
      </c>
      <c r="W92" s="10">
        <f t="shared" si="20"/>
        <v>0</v>
      </c>
      <c r="X92" s="10">
        <f t="shared" si="20"/>
        <v>0</v>
      </c>
      <c r="Y92" s="10">
        <f t="shared" si="20"/>
        <v>0</v>
      </c>
      <c r="Z92" s="10">
        <f t="shared" si="20"/>
        <v>0</v>
      </c>
      <c r="AA92" s="10">
        <f t="shared" si="20"/>
        <v>0</v>
      </c>
      <c r="AB92" s="10">
        <f t="shared" si="20"/>
        <v>0</v>
      </c>
      <c r="AC92" s="10">
        <f t="shared" si="20"/>
        <v>0</v>
      </c>
      <c r="AF92" s="10">
        <f t="shared" si="10"/>
        <v>61.259570816454264</v>
      </c>
      <c r="AG92" s="10">
        <f t="shared" si="11"/>
        <v>0</v>
      </c>
      <c r="AH92" s="10">
        <f t="shared" si="12"/>
        <v>0</v>
      </c>
      <c r="AI92" s="10">
        <f t="shared" si="13"/>
        <v>0</v>
      </c>
      <c r="AJ92" s="10">
        <f t="shared" si="14"/>
        <v>0</v>
      </c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U92" s="10"/>
      <c r="AV92" s="10"/>
      <c r="AW92" s="10"/>
      <c r="AX92" s="10"/>
      <c r="AY92" s="10"/>
      <c r="AZ92" s="10"/>
      <c r="BA92" s="10"/>
      <c r="BB92" s="10"/>
      <c r="BC92" s="10"/>
      <c r="BD92" s="10"/>
      <c r="BE92" s="10"/>
      <c r="BF92" s="10"/>
      <c r="BG92" s="10"/>
      <c r="BH92" s="10"/>
      <c r="BI92" s="10"/>
      <c r="BJ92" s="10"/>
      <c r="BK92" s="10"/>
      <c r="BL92" s="10"/>
      <c r="BM92" s="10"/>
      <c r="BN92" s="10"/>
      <c r="BO92" s="10"/>
      <c r="BP92" s="10"/>
      <c r="BQ92" s="10"/>
      <c r="BR92" s="10"/>
      <c r="BS92" s="10"/>
      <c r="BT92" s="10"/>
      <c r="BU92" s="10"/>
      <c r="BV92" s="10"/>
      <c r="BW92" s="10"/>
      <c r="BX92" s="10"/>
      <c r="BY92" s="10"/>
      <c r="BZ92" s="10"/>
      <c r="CA92" s="10"/>
      <c r="CB92" s="10"/>
    </row>
    <row r="93" spans="3:80" x14ac:dyDescent="0.25">
      <c r="C93" s="2">
        <f t="shared" si="19"/>
        <v>45331</v>
      </c>
      <c r="D93" s="24"/>
      <c r="H93" s="13" t="str">
        <f t="shared" si="2"/>
        <v>61.0</v>
      </c>
      <c r="J93" s="13" t="str">
        <f t="shared" si="3"/>
        <v>29.0</v>
      </c>
      <c r="L93" s="10">
        <f t="shared" si="18"/>
        <v>40</v>
      </c>
      <c r="M93" s="10">
        <f t="shared" si="16"/>
        <v>-15.480567229740391</v>
      </c>
      <c r="N93" s="10">
        <f t="shared" si="6"/>
        <v>29.040516570259612</v>
      </c>
      <c r="O93" s="10">
        <f t="shared" si="17"/>
        <v>60.959483429740388</v>
      </c>
      <c r="Q93" s="12">
        <f t="shared" si="8"/>
        <v>2</v>
      </c>
      <c r="R93" s="10">
        <f t="shared" si="15"/>
        <v>0</v>
      </c>
      <c r="S93" s="10">
        <f t="shared" si="21"/>
        <v>60.959483429740388</v>
      </c>
      <c r="T93" s="10">
        <f t="shared" si="21"/>
        <v>0</v>
      </c>
      <c r="U93" s="10">
        <f t="shared" si="20"/>
        <v>0</v>
      </c>
      <c r="V93" s="10">
        <f t="shared" si="20"/>
        <v>0</v>
      </c>
      <c r="W93" s="10">
        <f t="shared" si="20"/>
        <v>0</v>
      </c>
      <c r="X93" s="10">
        <f t="shared" si="20"/>
        <v>0</v>
      </c>
      <c r="Y93" s="10">
        <f t="shared" si="20"/>
        <v>0</v>
      </c>
      <c r="Z93" s="10">
        <f t="shared" si="20"/>
        <v>0</v>
      </c>
      <c r="AA93" s="10">
        <f t="shared" si="20"/>
        <v>0</v>
      </c>
      <c r="AB93" s="10">
        <f t="shared" si="20"/>
        <v>0</v>
      </c>
      <c r="AC93" s="10">
        <f t="shared" si="20"/>
        <v>0</v>
      </c>
      <c r="AF93" s="10">
        <f t="shared" si="10"/>
        <v>60.959483429740388</v>
      </c>
      <c r="AG93" s="10">
        <f t="shared" si="11"/>
        <v>0</v>
      </c>
      <c r="AH93" s="10">
        <f t="shared" si="12"/>
        <v>0</v>
      </c>
      <c r="AI93" s="10">
        <f t="shared" si="13"/>
        <v>0</v>
      </c>
      <c r="AJ93" s="10">
        <f t="shared" si="14"/>
        <v>0</v>
      </c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10"/>
      <c r="AV93" s="10"/>
      <c r="AW93" s="10"/>
      <c r="AX93" s="10"/>
      <c r="AY93" s="10"/>
      <c r="AZ93" s="10"/>
      <c r="BA93" s="10"/>
      <c r="BB93" s="10"/>
      <c r="BC93" s="10"/>
      <c r="BD93" s="10"/>
      <c r="BE93" s="10"/>
      <c r="BF93" s="10"/>
      <c r="BG93" s="10"/>
      <c r="BH93" s="10"/>
      <c r="BI93" s="10"/>
      <c r="BJ93" s="10"/>
      <c r="BK93" s="10"/>
      <c r="BL93" s="10"/>
      <c r="BM93" s="10"/>
      <c r="BN93" s="10"/>
      <c r="BO93" s="10"/>
      <c r="BP93" s="10"/>
      <c r="BQ93" s="10"/>
      <c r="BR93" s="10"/>
      <c r="BS93" s="10"/>
      <c r="BT93" s="10"/>
      <c r="BU93" s="10"/>
      <c r="BV93" s="10"/>
      <c r="BW93" s="10"/>
      <c r="BX93" s="10"/>
      <c r="BY93" s="10"/>
      <c r="BZ93" s="10"/>
      <c r="CA93" s="10"/>
      <c r="CB93" s="10"/>
    </row>
    <row r="94" spans="3:80" x14ac:dyDescent="0.25">
      <c r="C94" s="2">
        <f t="shared" si="19"/>
        <v>45332</v>
      </c>
      <c r="D94" s="24"/>
      <c r="H94" s="13" t="str">
        <f t="shared" si="2"/>
        <v>60.7</v>
      </c>
      <c r="J94" s="13" t="str">
        <f t="shared" si="3"/>
        <v>29.3</v>
      </c>
      <c r="L94" s="10">
        <f t="shared" si="18"/>
        <v>41</v>
      </c>
      <c r="M94" s="10">
        <f t="shared" si="16"/>
        <v>-15.175917648808905</v>
      </c>
      <c r="N94" s="10">
        <f t="shared" si="6"/>
        <v>29.345166151191091</v>
      </c>
      <c r="O94" s="10">
        <f t="shared" si="17"/>
        <v>60.654833848808906</v>
      </c>
      <c r="Q94" s="12">
        <f t="shared" si="8"/>
        <v>2</v>
      </c>
      <c r="R94" s="10">
        <f t="shared" si="15"/>
        <v>0</v>
      </c>
      <c r="S94" s="10">
        <f t="shared" si="21"/>
        <v>60.654833848808906</v>
      </c>
      <c r="T94" s="10">
        <f t="shared" si="21"/>
        <v>0</v>
      </c>
      <c r="U94" s="10">
        <f t="shared" si="20"/>
        <v>0</v>
      </c>
      <c r="V94" s="10">
        <f t="shared" si="20"/>
        <v>0</v>
      </c>
      <c r="W94" s="10">
        <f t="shared" si="20"/>
        <v>0</v>
      </c>
      <c r="X94" s="10">
        <f t="shared" si="20"/>
        <v>0</v>
      </c>
      <c r="Y94" s="10">
        <f t="shared" si="20"/>
        <v>0</v>
      </c>
      <c r="Z94" s="10">
        <f t="shared" si="20"/>
        <v>0</v>
      </c>
      <c r="AA94" s="10">
        <f t="shared" si="20"/>
        <v>0</v>
      </c>
      <c r="AB94" s="10">
        <f t="shared" si="20"/>
        <v>0</v>
      </c>
      <c r="AC94" s="10">
        <f t="shared" si="20"/>
        <v>0</v>
      </c>
      <c r="AF94" s="10">
        <f t="shared" si="10"/>
        <v>60.654833848808906</v>
      </c>
      <c r="AG94" s="10">
        <f t="shared" si="11"/>
        <v>0</v>
      </c>
      <c r="AH94" s="10">
        <f t="shared" si="12"/>
        <v>0</v>
      </c>
      <c r="AI94" s="10">
        <f t="shared" si="13"/>
        <v>0</v>
      </c>
      <c r="AJ94" s="10">
        <f t="shared" si="14"/>
        <v>0</v>
      </c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  <c r="AV94" s="10"/>
      <c r="AW94" s="10"/>
      <c r="AX94" s="10"/>
      <c r="AY94" s="10"/>
      <c r="AZ94" s="10"/>
      <c r="BA94" s="10"/>
      <c r="BB94" s="10"/>
      <c r="BC94" s="10"/>
      <c r="BD94" s="10"/>
      <c r="BE94" s="10"/>
      <c r="BF94" s="10"/>
      <c r="BG94" s="10"/>
      <c r="BH94" s="10"/>
      <c r="BI94" s="10"/>
      <c r="BJ94" s="10"/>
      <c r="BK94" s="10"/>
      <c r="BL94" s="10"/>
      <c r="BM94" s="10"/>
      <c r="BN94" s="10"/>
      <c r="BO94" s="10"/>
      <c r="BP94" s="10"/>
      <c r="BQ94" s="10"/>
      <c r="BR94" s="10"/>
      <c r="BS94" s="10"/>
      <c r="BT94" s="10"/>
      <c r="BU94" s="10"/>
      <c r="BV94" s="10"/>
      <c r="BW94" s="10"/>
      <c r="BX94" s="10"/>
      <c r="BY94" s="10"/>
      <c r="BZ94" s="10"/>
      <c r="CA94" s="10"/>
      <c r="CB94" s="10"/>
    </row>
    <row r="95" spans="3:80" x14ac:dyDescent="0.25">
      <c r="C95" s="2">
        <f t="shared" si="19"/>
        <v>45333</v>
      </c>
      <c r="D95" s="24"/>
      <c r="H95" s="13" t="str">
        <f t="shared" si="2"/>
        <v>60.3</v>
      </c>
      <c r="J95" s="13" t="str">
        <f t="shared" si="3"/>
        <v>29.7</v>
      </c>
      <c r="L95" s="10">
        <f t="shared" si="18"/>
        <v>42</v>
      </c>
      <c r="M95" s="10">
        <f t="shared" si="16"/>
        <v>-14.866795655289705</v>
      </c>
      <c r="N95" s="10">
        <f t="shared" si="6"/>
        <v>29.654288144710293</v>
      </c>
      <c r="O95" s="10">
        <f t="shared" si="17"/>
        <v>60.345711855289707</v>
      </c>
      <c r="Q95" s="12">
        <f t="shared" si="8"/>
        <v>2</v>
      </c>
      <c r="R95" s="10">
        <f t="shared" si="15"/>
        <v>0</v>
      </c>
      <c r="S95" s="10">
        <f t="shared" si="21"/>
        <v>60.345711855289707</v>
      </c>
      <c r="T95" s="10">
        <f t="shared" si="21"/>
        <v>0</v>
      </c>
      <c r="U95" s="10">
        <f t="shared" si="20"/>
        <v>0</v>
      </c>
      <c r="V95" s="10">
        <f t="shared" si="20"/>
        <v>0</v>
      </c>
      <c r="W95" s="10">
        <f t="shared" si="20"/>
        <v>0</v>
      </c>
      <c r="X95" s="10">
        <f t="shared" si="20"/>
        <v>0</v>
      </c>
      <c r="Y95" s="10">
        <f t="shared" si="20"/>
        <v>0</v>
      </c>
      <c r="Z95" s="10">
        <f t="shared" si="20"/>
        <v>0</v>
      </c>
      <c r="AA95" s="10">
        <f t="shared" si="20"/>
        <v>0</v>
      </c>
      <c r="AB95" s="10">
        <f t="shared" si="20"/>
        <v>0</v>
      </c>
      <c r="AC95" s="10">
        <f t="shared" si="20"/>
        <v>0</v>
      </c>
      <c r="AF95" s="10">
        <f t="shared" si="10"/>
        <v>60.345711855289707</v>
      </c>
      <c r="AG95" s="10">
        <f t="shared" si="11"/>
        <v>0</v>
      </c>
      <c r="AH95" s="10">
        <f t="shared" si="12"/>
        <v>0</v>
      </c>
      <c r="AI95" s="10">
        <f t="shared" si="13"/>
        <v>0</v>
      </c>
      <c r="AJ95" s="10">
        <f t="shared" si="14"/>
        <v>0</v>
      </c>
      <c r="AK95" s="10"/>
      <c r="AL95" s="10"/>
      <c r="AM95" s="10"/>
      <c r="AN95" s="10"/>
      <c r="AO95" s="10"/>
      <c r="AP95" s="10"/>
      <c r="AQ95" s="10"/>
      <c r="AR95" s="10"/>
      <c r="AS95" s="10"/>
      <c r="AT95" s="10"/>
      <c r="AU95" s="10"/>
      <c r="AV95" s="10"/>
      <c r="AW95" s="10"/>
      <c r="AX95" s="10"/>
      <c r="AY95" s="10"/>
      <c r="AZ95" s="10"/>
      <c r="BA95" s="10"/>
      <c r="BB95" s="10"/>
      <c r="BC95" s="10"/>
      <c r="BD95" s="10"/>
      <c r="BE95" s="10"/>
      <c r="BF95" s="10"/>
      <c r="BG95" s="10"/>
      <c r="BH95" s="10"/>
      <c r="BI95" s="10"/>
      <c r="BJ95" s="10"/>
      <c r="BK95" s="10"/>
      <c r="BL95" s="10"/>
      <c r="BM95" s="10"/>
      <c r="BN95" s="10"/>
      <c r="BO95" s="10"/>
      <c r="BP95" s="10"/>
      <c r="BQ95" s="10"/>
      <c r="BR95" s="10"/>
      <c r="BS95" s="10"/>
      <c r="BT95" s="10"/>
      <c r="BU95" s="10"/>
      <c r="BV95" s="10"/>
      <c r="BW95" s="10"/>
      <c r="BX95" s="10"/>
      <c r="BY95" s="10"/>
      <c r="BZ95" s="10"/>
      <c r="CA95" s="10"/>
      <c r="CB95" s="10"/>
    </row>
    <row r="96" spans="3:80" x14ac:dyDescent="0.25">
      <c r="C96" s="2">
        <f t="shared" si="19"/>
        <v>45334</v>
      </c>
      <c r="D96" s="24"/>
      <c r="H96" s="13" t="str">
        <f t="shared" si="2"/>
        <v>60.0</v>
      </c>
      <c r="J96" s="13" t="str">
        <f t="shared" si="3"/>
        <v>30.0</v>
      </c>
      <c r="L96" s="10">
        <f t="shared" si="18"/>
        <v>43</v>
      </c>
      <c r="M96" s="10">
        <f t="shared" si="16"/>
        <v>-14.553292348853063</v>
      </c>
      <c r="N96" s="10">
        <f t="shared" si="6"/>
        <v>29.96779145114694</v>
      </c>
      <c r="O96" s="10">
        <f t="shared" si="17"/>
        <v>60.032208548853063</v>
      </c>
      <c r="Q96" s="12">
        <f t="shared" si="8"/>
        <v>2</v>
      </c>
      <c r="R96" s="10">
        <f t="shared" si="15"/>
        <v>0</v>
      </c>
      <c r="S96" s="10">
        <f t="shared" si="21"/>
        <v>60.032208548853063</v>
      </c>
      <c r="T96" s="10">
        <f t="shared" si="21"/>
        <v>0</v>
      </c>
      <c r="U96" s="10">
        <f t="shared" si="20"/>
        <v>0</v>
      </c>
      <c r="V96" s="10">
        <f t="shared" ref="U96:AC124" si="22">IF($Q96=V$41,$O96,0)</f>
        <v>0</v>
      </c>
      <c r="W96" s="10">
        <f t="shared" si="22"/>
        <v>0</v>
      </c>
      <c r="X96" s="10">
        <f t="shared" si="22"/>
        <v>0</v>
      </c>
      <c r="Y96" s="10">
        <f t="shared" si="22"/>
        <v>0</v>
      </c>
      <c r="Z96" s="10">
        <f t="shared" si="22"/>
        <v>0</v>
      </c>
      <c r="AA96" s="10">
        <f t="shared" si="22"/>
        <v>0</v>
      </c>
      <c r="AB96" s="10">
        <f t="shared" si="22"/>
        <v>0</v>
      </c>
      <c r="AC96" s="10">
        <f t="shared" si="22"/>
        <v>0</v>
      </c>
      <c r="AF96" s="10">
        <f t="shared" si="10"/>
        <v>60.032208548853063</v>
      </c>
      <c r="AG96" s="10">
        <f t="shared" si="11"/>
        <v>0</v>
      </c>
      <c r="AH96" s="10">
        <f t="shared" si="12"/>
        <v>0</v>
      </c>
      <c r="AI96" s="10">
        <f t="shared" si="13"/>
        <v>0</v>
      </c>
      <c r="AJ96" s="10">
        <f t="shared" si="14"/>
        <v>0</v>
      </c>
      <c r="AK96" s="10"/>
      <c r="AL96" s="10"/>
      <c r="AM96" s="10"/>
      <c r="AN96" s="10"/>
      <c r="AO96" s="10"/>
      <c r="AP96" s="10"/>
      <c r="AQ96" s="10"/>
      <c r="AR96" s="10"/>
      <c r="AS96" s="10"/>
      <c r="AT96" s="10"/>
      <c r="AU96" s="10"/>
      <c r="AV96" s="10"/>
      <c r="AW96" s="10"/>
      <c r="AX96" s="10"/>
      <c r="AY96" s="10"/>
      <c r="AZ96" s="10"/>
      <c r="BA96" s="10"/>
      <c r="BB96" s="10"/>
      <c r="BC96" s="10"/>
      <c r="BD96" s="10"/>
      <c r="BE96" s="10"/>
      <c r="BF96" s="10"/>
      <c r="BG96" s="10"/>
      <c r="BH96" s="10"/>
      <c r="BI96" s="10"/>
      <c r="BJ96" s="10"/>
      <c r="BK96" s="10"/>
      <c r="BL96" s="10"/>
      <c r="BM96" s="10"/>
      <c r="BN96" s="10"/>
      <c r="BO96" s="10"/>
      <c r="BP96" s="10"/>
      <c r="BQ96" s="10"/>
      <c r="BR96" s="10"/>
      <c r="BS96" s="10"/>
      <c r="BT96" s="10"/>
      <c r="BU96" s="10"/>
      <c r="BV96" s="10"/>
      <c r="BW96" s="10"/>
      <c r="BX96" s="10"/>
      <c r="BY96" s="10"/>
      <c r="BZ96" s="10"/>
      <c r="CA96" s="10"/>
      <c r="CB96" s="10"/>
    </row>
    <row r="97" spans="3:80" x14ac:dyDescent="0.25">
      <c r="C97" s="2">
        <f t="shared" si="19"/>
        <v>45335</v>
      </c>
      <c r="D97" s="24"/>
      <c r="H97" s="13" t="str">
        <f t="shared" si="2"/>
        <v>59.7</v>
      </c>
      <c r="J97" s="13" t="str">
        <f t="shared" si="3"/>
        <v>30.3</v>
      </c>
      <c r="L97" s="10">
        <f t="shared" si="18"/>
        <v>44</v>
      </c>
      <c r="M97" s="10">
        <f t="shared" si="16"/>
        <v>-14.235500120362419</v>
      </c>
      <c r="N97" s="10">
        <f t="shared" si="6"/>
        <v>30.285583679637586</v>
      </c>
      <c r="O97" s="10">
        <f t="shared" si="17"/>
        <v>59.714416320362417</v>
      </c>
      <c r="Q97" s="12">
        <f t="shared" si="8"/>
        <v>2</v>
      </c>
      <c r="R97" s="10">
        <f t="shared" si="15"/>
        <v>0</v>
      </c>
      <c r="S97" s="10">
        <f t="shared" si="21"/>
        <v>59.714416320362417</v>
      </c>
      <c r="T97" s="10">
        <f t="shared" si="21"/>
        <v>0</v>
      </c>
      <c r="U97" s="10">
        <f t="shared" si="22"/>
        <v>0</v>
      </c>
      <c r="V97" s="10">
        <f t="shared" si="22"/>
        <v>0</v>
      </c>
      <c r="W97" s="10">
        <f t="shared" si="22"/>
        <v>0</v>
      </c>
      <c r="X97" s="10">
        <f t="shared" si="22"/>
        <v>0</v>
      </c>
      <c r="Y97" s="10">
        <f t="shared" si="22"/>
        <v>0</v>
      </c>
      <c r="Z97" s="10">
        <f t="shared" si="22"/>
        <v>0</v>
      </c>
      <c r="AA97" s="10">
        <f t="shared" si="22"/>
        <v>0</v>
      </c>
      <c r="AB97" s="10">
        <f t="shared" si="22"/>
        <v>0</v>
      </c>
      <c r="AC97" s="10">
        <f t="shared" si="22"/>
        <v>0</v>
      </c>
      <c r="AF97" s="10">
        <f t="shared" si="10"/>
        <v>59.714416320362417</v>
      </c>
      <c r="AG97" s="10">
        <f t="shared" si="11"/>
        <v>0</v>
      </c>
      <c r="AH97" s="10">
        <f t="shared" si="12"/>
        <v>0</v>
      </c>
      <c r="AI97" s="10">
        <f t="shared" si="13"/>
        <v>0</v>
      </c>
      <c r="AJ97" s="10">
        <f t="shared" si="14"/>
        <v>0</v>
      </c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  <c r="AV97" s="10"/>
      <c r="AW97" s="10"/>
      <c r="AX97" s="10"/>
      <c r="AY97" s="10"/>
      <c r="AZ97" s="10"/>
      <c r="BA97" s="10"/>
      <c r="BB97" s="10"/>
      <c r="BC97" s="10"/>
      <c r="BD97" s="10"/>
      <c r="BE97" s="10"/>
      <c r="BF97" s="10"/>
      <c r="BG97" s="10"/>
      <c r="BH97" s="10"/>
      <c r="BI97" s="10"/>
      <c r="BJ97" s="10"/>
      <c r="BK97" s="10"/>
      <c r="BL97" s="10"/>
      <c r="BM97" s="10"/>
      <c r="BN97" s="10"/>
      <c r="BO97" s="10"/>
      <c r="BP97" s="10"/>
      <c r="BQ97" s="10"/>
      <c r="BR97" s="10"/>
      <c r="BS97" s="10"/>
      <c r="BT97" s="10"/>
      <c r="BU97" s="10"/>
      <c r="BV97" s="10"/>
      <c r="BW97" s="10"/>
      <c r="BX97" s="10"/>
      <c r="BY97" s="10"/>
      <c r="BZ97" s="10"/>
      <c r="CA97" s="10"/>
      <c r="CB97" s="10"/>
    </row>
    <row r="98" spans="3:80" x14ac:dyDescent="0.25">
      <c r="C98" s="2">
        <f t="shared" si="19"/>
        <v>45336</v>
      </c>
      <c r="D98" s="24"/>
      <c r="H98" s="13" t="str">
        <f t="shared" si="2"/>
        <v>59.4</v>
      </c>
      <c r="J98" s="13" t="str">
        <f t="shared" si="3"/>
        <v>30.6</v>
      </c>
      <c r="L98" s="10">
        <f t="shared" si="18"/>
        <v>45</v>
      </c>
      <c r="M98" s="10">
        <f t="shared" si="16"/>
        <v>-13.913512624646092</v>
      </c>
      <c r="N98" s="10">
        <f t="shared" si="6"/>
        <v>30.607571175353915</v>
      </c>
      <c r="O98" s="10">
        <f t="shared" si="17"/>
        <v>59.392428824646089</v>
      </c>
      <c r="Q98" s="12">
        <f t="shared" si="8"/>
        <v>2</v>
      </c>
      <c r="R98" s="10">
        <f t="shared" si="15"/>
        <v>0</v>
      </c>
      <c r="S98" s="10">
        <f t="shared" si="21"/>
        <v>59.392428824646089</v>
      </c>
      <c r="T98" s="10">
        <f t="shared" si="21"/>
        <v>0</v>
      </c>
      <c r="U98" s="10">
        <f t="shared" si="22"/>
        <v>0</v>
      </c>
      <c r="V98" s="10">
        <f t="shared" si="22"/>
        <v>0</v>
      </c>
      <c r="W98" s="10">
        <f t="shared" si="22"/>
        <v>0</v>
      </c>
      <c r="X98" s="10">
        <f t="shared" si="22"/>
        <v>0</v>
      </c>
      <c r="Y98" s="10">
        <f t="shared" si="22"/>
        <v>0</v>
      </c>
      <c r="Z98" s="10">
        <f t="shared" si="22"/>
        <v>0</v>
      </c>
      <c r="AA98" s="10">
        <f t="shared" si="22"/>
        <v>0</v>
      </c>
      <c r="AB98" s="10">
        <f t="shared" si="22"/>
        <v>0</v>
      </c>
      <c r="AC98" s="10">
        <f t="shared" si="22"/>
        <v>0</v>
      </c>
      <c r="AF98" s="10">
        <f t="shared" si="10"/>
        <v>59.392428824646089</v>
      </c>
      <c r="AG98" s="10">
        <f t="shared" si="11"/>
        <v>0</v>
      </c>
      <c r="AH98" s="10">
        <f t="shared" si="12"/>
        <v>0</v>
      </c>
      <c r="AI98" s="10">
        <f t="shared" si="13"/>
        <v>0</v>
      </c>
      <c r="AJ98" s="10">
        <f t="shared" si="14"/>
        <v>0</v>
      </c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  <c r="AV98" s="10"/>
      <c r="AW98" s="10"/>
      <c r="AX98" s="10"/>
      <c r="AY98" s="10"/>
      <c r="AZ98" s="10"/>
      <c r="BA98" s="10"/>
      <c r="BB98" s="10"/>
      <c r="BC98" s="10"/>
      <c r="BD98" s="10"/>
      <c r="BE98" s="10"/>
      <c r="BF98" s="10"/>
      <c r="BG98" s="10"/>
      <c r="BH98" s="10"/>
      <c r="BI98" s="10"/>
      <c r="BJ98" s="10"/>
      <c r="BK98" s="10"/>
      <c r="BL98" s="10"/>
      <c r="BM98" s="10"/>
      <c r="BN98" s="10"/>
      <c r="BO98" s="10"/>
      <c r="BP98" s="10"/>
      <c r="BQ98" s="10"/>
      <c r="BR98" s="10"/>
      <c r="BS98" s="10"/>
      <c r="BT98" s="10"/>
      <c r="BU98" s="10"/>
      <c r="BV98" s="10"/>
      <c r="BW98" s="10"/>
      <c r="BX98" s="10"/>
      <c r="BY98" s="10"/>
      <c r="BZ98" s="10"/>
      <c r="CA98" s="10"/>
      <c r="CB98" s="10"/>
    </row>
    <row r="99" spans="3:80" x14ac:dyDescent="0.25">
      <c r="C99" s="2">
        <f t="shared" si="19"/>
        <v>45337</v>
      </c>
      <c r="D99" s="24"/>
      <c r="H99" s="13" t="str">
        <f t="shared" si="2"/>
        <v>59.1</v>
      </c>
      <c r="J99" s="13" t="str">
        <f t="shared" si="3"/>
        <v>30.9</v>
      </c>
      <c r="L99" s="10">
        <f t="shared" si="18"/>
        <v>46</v>
      </c>
      <c r="M99" s="10">
        <f t="shared" si="16"/>
        <v>-13.587424752897023</v>
      </c>
      <c r="N99" s="10">
        <f t="shared" si="6"/>
        <v>30.933659047102971</v>
      </c>
      <c r="O99" s="10">
        <f t="shared" si="17"/>
        <v>59.066340952897029</v>
      </c>
      <c r="Q99" s="12">
        <f t="shared" si="8"/>
        <v>2</v>
      </c>
      <c r="R99" s="10">
        <f t="shared" si="15"/>
        <v>0</v>
      </c>
      <c r="S99" s="10">
        <f t="shared" si="21"/>
        <v>59.066340952897029</v>
      </c>
      <c r="T99" s="10">
        <f t="shared" si="21"/>
        <v>0</v>
      </c>
      <c r="U99" s="10">
        <f t="shared" si="22"/>
        <v>0</v>
      </c>
      <c r="V99" s="10">
        <f t="shared" si="22"/>
        <v>0</v>
      </c>
      <c r="W99" s="10">
        <f t="shared" si="22"/>
        <v>0</v>
      </c>
      <c r="X99" s="10">
        <f t="shared" si="22"/>
        <v>0</v>
      </c>
      <c r="Y99" s="10">
        <f t="shared" si="22"/>
        <v>0</v>
      </c>
      <c r="Z99" s="10">
        <f t="shared" si="22"/>
        <v>0</v>
      </c>
      <c r="AA99" s="10">
        <f t="shared" si="22"/>
        <v>0</v>
      </c>
      <c r="AB99" s="10">
        <f t="shared" si="22"/>
        <v>0</v>
      </c>
      <c r="AC99" s="10">
        <f t="shared" si="22"/>
        <v>0</v>
      </c>
      <c r="AF99" s="10">
        <f t="shared" si="10"/>
        <v>59.066340952897029</v>
      </c>
      <c r="AG99" s="10">
        <f t="shared" si="11"/>
        <v>0</v>
      </c>
      <c r="AH99" s="10">
        <f t="shared" si="12"/>
        <v>0</v>
      </c>
      <c r="AI99" s="10">
        <f t="shared" si="13"/>
        <v>0</v>
      </c>
      <c r="AJ99" s="10">
        <f t="shared" si="14"/>
        <v>0</v>
      </c>
      <c r="AK99" s="10"/>
      <c r="AL99" s="10"/>
      <c r="AM99" s="10"/>
      <c r="AN99" s="10"/>
      <c r="AO99" s="10"/>
      <c r="AP99" s="10"/>
      <c r="AQ99" s="10"/>
      <c r="AR99" s="10"/>
      <c r="AS99" s="10"/>
      <c r="AT99" s="10"/>
      <c r="AU99" s="10"/>
      <c r="AV99" s="10"/>
      <c r="AW99" s="10"/>
      <c r="AX99" s="10"/>
      <c r="AY99" s="10"/>
      <c r="AZ99" s="10"/>
      <c r="BA99" s="10"/>
      <c r="BB99" s="10"/>
      <c r="BC99" s="10"/>
      <c r="BD99" s="10"/>
      <c r="BE99" s="10"/>
      <c r="BF99" s="10"/>
      <c r="BG99" s="10"/>
      <c r="BH99" s="10"/>
      <c r="BI99" s="10"/>
      <c r="BJ99" s="10"/>
      <c r="BK99" s="10"/>
      <c r="BL99" s="10"/>
      <c r="BM99" s="10"/>
      <c r="BN99" s="10"/>
      <c r="BO99" s="10"/>
      <c r="BP99" s="10"/>
      <c r="BQ99" s="10"/>
      <c r="BR99" s="10"/>
      <c r="BS99" s="10"/>
      <c r="BT99" s="10"/>
      <c r="BU99" s="10"/>
      <c r="BV99" s="10"/>
      <c r="BW99" s="10"/>
      <c r="BX99" s="10"/>
      <c r="BY99" s="10"/>
      <c r="BZ99" s="10"/>
      <c r="CA99" s="10"/>
      <c r="CB99" s="10"/>
    </row>
    <row r="100" spans="3:80" x14ac:dyDescent="0.25">
      <c r="C100" s="2">
        <f t="shared" si="19"/>
        <v>45338</v>
      </c>
      <c r="D100" s="24"/>
      <c r="H100" s="13" t="str">
        <f t="shared" si="2"/>
        <v>58.7</v>
      </c>
      <c r="J100" s="13" t="str">
        <f t="shared" si="3"/>
        <v>31.3</v>
      </c>
      <c r="L100" s="10">
        <f t="shared" si="18"/>
        <v>47</v>
      </c>
      <c r="M100" s="10">
        <f t="shared" si="16"/>
        <v>-13.257332604707727</v>
      </c>
      <c r="N100" s="10">
        <f t="shared" si="6"/>
        <v>31.263751195292279</v>
      </c>
      <c r="O100" s="10">
        <f t="shared" si="17"/>
        <v>58.736248804707721</v>
      </c>
      <c r="Q100" s="12">
        <f t="shared" si="8"/>
        <v>2</v>
      </c>
      <c r="R100" s="10">
        <f t="shared" si="15"/>
        <v>0</v>
      </c>
      <c r="S100" s="10">
        <f t="shared" si="21"/>
        <v>58.736248804707721</v>
      </c>
      <c r="T100" s="10">
        <f t="shared" si="21"/>
        <v>0</v>
      </c>
      <c r="U100" s="10">
        <f t="shared" si="22"/>
        <v>0</v>
      </c>
      <c r="V100" s="10">
        <f t="shared" si="22"/>
        <v>0</v>
      </c>
      <c r="W100" s="10">
        <f t="shared" si="22"/>
        <v>0</v>
      </c>
      <c r="X100" s="10">
        <f t="shared" si="22"/>
        <v>0</v>
      </c>
      <c r="Y100" s="10">
        <f t="shared" si="22"/>
        <v>0</v>
      </c>
      <c r="Z100" s="10">
        <f t="shared" si="22"/>
        <v>0</v>
      </c>
      <c r="AA100" s="10">
        <f t="shared" si="22"/>
        <v>0</v>
      </c>
      <c r="AB100" s="10">
        <f t="shared" si="22"/>
        <v>0</v>
      </c>
      <c r="AC100" s="10">
        <f t="shared" si="22"/>
        <v>0</v>
      </c>
      <c r="AF100" s="10">
        <f t="shared" si="10"/>
        <v>58.736248804707721</v>
      </c>
      <c r="AG100" s="10">
        <f t="shared" si="11"/>
        <v>0</v>
      </c>
      <c r="AH100" s="10">
        <f t="shared" si="12"/>
        <v>0</v>
      </c>
      <c r="AI100" s="10">
        <f t="shared" si="13"/>
        <v>0</v>
      </c>
      <c r="AJ100" s="10">
        <f t="shared" si="14"/>
        <v>0</v>
      </c>
      <c r="AK100" s="10"/>
      <c r="AL100" s="10"/>
      <c r="AM100" s="10"/>
      <c r="AN100" s="10"/>
      <c r="AO100" s="10"/>
      <c r="AP100" s="10"/>
      <c r="AQ100" s="10"/>
      <c r="AR100" s="10"/>
      <c r="AS100" s="10"/>
      <c r="AT100" s="10"/>
      <c r="AU100" s="10"/>
      <c r="AV100" s="10"/>
      <c r="AW100" s="10"/>
      <c r="AX100" s="10"/>
      <c r="AY100" s="10"/>
      <c r="AZ100" s="10"/>
      <c r="BA100" s="10"/>
      <c r="BB100" s="10"/>
      <c r="BC100" s="10"/>
      <c r="BD100" s="10"/>
      <c r="BE100" s="10"/>
      <c r="BF100" s="10"/>
      <c r="BG100" s="10"/>
      <c r="BH100" s="10"/>
      <c r="BI100" s="10"/>
      <c r="BJ100" s="10"/>
      <c r="BK100" s="10"/>
      <c r="BL100" s="10"/>
      <c r="BM100" s="10"/>
      <c r="BN100" s="10"/>
      <c r="BO100" s="10"/>
      <c r="BP100" s="10"/>
      <c r="BQ100" s="10"/>
      <c r="BR100" s="10"/>
      <c r="BS100" s="10"/>
      <c r="BT100" s="10"/>
      <c r="BU100" s="10"/>
      <c r="BV100" s="10"/>
      <c r="BW100" s="10"/>
      <c r="BX100" s="10"/>
      <c r="BY100" s="10"/>
      <c r="BZ100" s="10"/>
      <c r="CA100" s="10"/>
      <c r="CB100" s="10"/>
    </row>
    <row r="101" spans="3:80" x14ac:dyDescent="0.25">
      <c r="C101" s="2">
        <f t="shared" si="19"/>
        <v>45339</v>
      </c>
      <c r="D101" s="24"/>
      <c r="H101" s="13" t="str">
        <f t="shared" si="2"/>
        <v>58.4</v>
      </c>
      <c r="J101" s="13" t="str">
        <f t="shared" si="3"/>
        <v>31.6</v>
      </c>
      <c r="L101" s="10">
        <f t="shared" si="18"/>
        <v>48</v>
      </c>
      <c r="M101" s="10">
        <f t="shared" si="16"/>
        <v>-12.923333459749365</v>
      </c>
      <c r="N101" s="10">
        <f t="shared" si="6"/>
        <v>31.597750340250634</v>
      </c>
      <c r="O101" s="10">
        <f t="shared" si="17"/>
        <v>58.402249659749366</v>
      </c>
      <c r="Q101" s="12">
        <f t="shared" si="8"/>
        <v>2</v>
      </c>
      <c r="R101" s="10">
        <f t="shared" si="15"/>
        <v>0</v>
      </c>
      <c r="S101" s="10">
        <f t="shared" si="21"/>
        <v>58.402249659749366</v>
      </c>
      <c r="T101" s="10">
        <f t="shared" si="21"/>
        <v>0</v>
      </c>
      <c r="U101" s="10">
        <f t="shared" si="22"/>
        <v>0</v>
      </c>
      <c r="V101" s="10">
        <f t="shared" si="22"/>
        <v>0</v>
      </c>
      <c r="W101" s="10">
        <f t="shared" si="22"/>
        <v>0</v>
      </c>
      <c r="X101" s="10">
        <f t="shared" si="22"/>
        <v>0</v>
      </c>
      <c r="Y101" s="10">
        <f t="shared" si="22"/>
        <v>0</v>
      </c>
      <c r="Z101" s="10">
        <f t="shared" si="22"/>
        <v>0</v>
      </c>
      <c r="AA101" s="10">
        <f t="shared" si="22"/>
        <v>0</v>
      </c>
      <c r="AB101" s="10">
        <f t="shared" si="22"/>
        <v>0</v>
      </c>
      <c r="AC101" s="10">
        <f t="shared" si="22"/>
        <v>0</v>
      </c>
      <c r="AF101" s="10">
        <f t="shared" si="10"/>
        <v>58.402249659749366</v>
      </c>
      <c r="AG101" s="10">
        <f t="shared" si="11"/>
        <v>0</v>
      </c>
      <c r="AH101" s="10">
        <f t="shared" si="12"/>
        <v>0</v>
      </c>
      <c r="AI101" s="10">
        <f t="shared" si="13"/>
        <v>0</v>
      </c>
      <c r="AJ101" s="10">
        <f t="shared" si="14"/>
        <v>0</v>
      </c>
      <c r="AK101" s="10"/>
      <c r="AL101" s="10"/>
      <c r="AM101" s="10"/>
      <c r="AN101" s="10"/>
      <c r="AO101" s="10"/>
      <c r="AP101" s="10"/>
      <c r="AQ101" s="10"/>
      <c r="AR101" s="10"/>
      <c r="AS101" s="10"/>
      <c r="AT101" s="10"/>
      <c r="AU101" s="10"/>
      <c r="AV101" s="10"/>
      <c r="AW101" s="10"/>
      <c r="AX101" s="10"/>
      <c r="AY101" s="10"/>
      <c r="AZ101" s="10"/>
      <c r="BA101" s="10"/>
      <c r="BB101" s="10"/>
      <c r="BC101" s="10"/>
      <c r="BD101" s="10"/>
      <c r="BE101" s="10"/>
      <c r="BF101" s="10"/>
      <c r="BG101" s="10"/>
      <c r="BH101" s="10"/>
      <c r="BI101" s="10"/>
      <c r="BJ101" s="10"/>
      <c r="BK101" s="10"/>
      <c r="BL101" s="10"/>
      <c r="BM101" s="10"/>
      <c r="BN101" s="10"/>
      <c r="BO101" s="10"/>
      <c r="BP101" s="10"/>
      <c r="BQ101" s="10"/>
      <c r="BR101" s="10"/>
      <c r="BS101" s="10"/>
      <c r="BT101" s="10"/>
      <c r="BU101" s="10"/>
      <c r="BV101" s="10"/>
      <c r="BW101" s="10"/>
      <c r="BX101" s="10"/>
      <c r="BY101" s="10"/>
      <c r="BZ101" s="10"/>
      <c r="CA101" s="10"/>
      <c r="CB101" s="10"/>
    </row>
    <row r="102" spans="3:80" x14ac:dyDescent="0.25">
      <c r="C102" s="2">
        <f t="shared" si="19"/>
        <v>45340</v>
      </c>
      <c r="D102" s="24"/>
      <c r="H102" s="13" t="str">
        <f t="shared" si="2"/>
        <v>58.1</v>
      </c>
      <c r="J102" s="13" t="str">
        <f t="shared" si="3"/>
        <v>31.9</v>
      </c>
      <c r="L102" s="10">
        <f t="shared" si="18"/>
        <v>49</v>
      </c>
      <c r="M102" s="10">
        <f t="shared" si="16"/>
        <v>-12.585525749103045</v>
      </c>
      <c r="N102" s="10">
        <f t="shared" si="6"/>
        <v>31.935558050896958</v>
      </c>
      <c r="O102" s="10">
        <f t="shared" si="17"/>
        <v>58.064441949103042</v>
      </c>
      <c r="Q102" s="12">
        <f t="shared" si="8"/>
        <v>2</v>
      </c>
      <c r="R102" s="10">
        <f t="shared" si="15"/>
        <v>0</v>
      </c>
      <c r="S102" s="10">
        <f t="shared" si="21"/>
        <v>58.064441949103042</v>
      </c>
      <c r="T102" s="10">
        <f t="shared" si="21"/>
        <v>0</v>
      </c>
      <c r="U102" s="10">
        <f t="shared" si="22"/>
        <v>0</v>
      </c>
      <c r="V102" s="10">
        <f t="shared" si="22"/>
        <v>0</v>
      </c>
      <c r="W102" s="10">
        <f t="shared" si="22"/>
        <v>0</v>
      </c>
      <c r="X102" s="10">
        <f t="shared" si="22"/>
        <v>0</v>
      </c>
      <c r="Y102" s="10">
        <f t="shared" si="22"/>
        <v>0</v>
      </c>
      <c r="Z102" s="10">
        <f t="shared" si="22"/>
        <v>0</v>
      </c>
      <c r="AA102" s="10">
        <f t="shared" si="22"/>
        <v>0</v>
      </c>
      <c r="AB102" s="10">
        <f t="shared" si="22"/>
        <v>0</v>
      </c>
      <c r="AC102" s="10">
        <f t="shared" si="22"/>
        <v>0</v>
      </c>
      <c r="AF102" s="10">
        <f t="shared" si="10"/>
        <v>58.064441949103042</v>
      </c>
      <c r="AG102" s="10">
        <f t="shared" si="11"/>
        <v>0</v>
      </c>
      <c r="AH102" s="10">
        <f t="shared" si="12"/>
        <v>0</v>
      </c>
      <c r="AI102" s="10">
        <f t="shared" si="13"/>
        <v>0</v>
      </c>
      <c r="AJ102" s="10">
        <f t="shared" si="14"/>
        <v>0</v>
      </c>
      <c r="AK102" s="10"/>
      <c r="AL102" s="10"/>
      <c r="AM102" s="10"/>
      <c r="AN102" s="10"/>
      <c r="AO102" s="10"/>
      <c r="AP102" s="10"/>
      <c r="AQ102" s="10"/>
      <c r="AR102" s="10"/>
      <c r="AS102" s="10"/>
      <c r="AT102" s="10"/>
      <c r="AU102" s="10"/>
      <c r="AV102" s="10"/>
      <c r="AW102" s="10"/>
      <c r="AX102" s="10"/>
      <c r="AY102" s="10"/>
      <c r="AZ102" s="10"/>
      <c r="BA102" s="10"/>
      <c r="BB102" s="10"/>
      <c r="BC102" s="10"/>
      <c r="BD102" s="10"/>
      <c r="BE102" s="10"/>
      <c r="BF102" s="10"/>
      <c r="BG102" s="10"/>
      <c r="BH102" s="10"/>
      <c r="BI102" s="10"/>
      <c r="BJ102" s="10"/>
      <c r="BK102" s="10"/>
      <c r="BL102" s="10"/>
      <c r="BM102" s="10"/>
      <c r="BN102" s="10"/>
      <c r="BO102" s="10"/>
      <c r="BP102" s="10"/>
      <c r="BQ102" s="10"/>
      <c r="BR102" s="10"/>
      <c r="BS102" s="10"/>
      <c r="BT102" s="10"/>
      <c r="BU102" s="10"/>
      <c r="BV102" s="10"/>
      <c r="BW102" s="10"/>
      <c r="BX102" s="10"/>
      <c r="BY102" s="10"/>
      <c r="BZ102" s="10"/>
      <c r="CA102" s="10"/>
      <c r="CB102" s="10"/>
    </row>
    <row r="103" spans="3:80" x14ac:dyDescent="0.25">
      <c r="C103" s="2">
        <f t="shared" si="19"/>
        <v>45341</v>
      </c>
      <c r="D103" s="24"/>
      <c r="H103" s="13" t="str">
        <f t="shared" si="2"/>
        <v>57.7</v>
      </c>
      <c r="J103" s="13" t="str">
        <f t="shared" si="3"/>
        <v>32.3</v>
      </c>
      <c r="L103" s="10">
        <f t="shared" si="18"/>
        <v>50</v>
      </c>
      <c r="M103" s="10">
        <f t="shared" si="16"/>
        <v>-12.244009026251542</v>
      </c>
      <c r="N103" s="10">
        <f t="shared" si="6"/>
        <v>32.277074773748467</v>
      </c>
      <c r="O103" s="10">
        <f t="shared" si="17"/>
        <v>57.722925226251533</v>
      </c>
      <c r="Q103" s="12">
        <f t="shared" si="8"/>
        <v>2</v>
      </c>
      <c r="R103" s="10">
        <f t="shared" si="15"/>
        <v>0</v>
      </c>
      <c r="S103" s="10">
        <f t="shared" si="21"/>
        <v>57.722925226251533</v>
      </c>
      <c r="T103" s="10">
        <f t="shared" si="21"/>
        <v>0</v>
      </c>
      <c r="U103" s="10">
        <f t="shared" si="22"/>
        <v>0</v>
      </c>
      <c r="V103" s="10">
        <f t="shared" si="22"/>
        <v>0</v>
      </c>
      <c r="W103" s="10">
        <f t="shared" si="22"/>
        <v>0</v>
      </c>
      <c r="X103" s="10">
        <f t="shared" si="22"/>
        <v>0</v>
      </c>
      <c r="Y103" s="10">
        <f t="shared" si="22"/>
        <v>0</v>
      </c>
      <c r="Z103" s="10">
        <f t="shared" si="22"/>
        <v>0</v>
      </c>
      <c r="AA103" s="10">
        <f t="shared" si="22"/>
        <v>0</v>
      </c>
      <c r="AB103" s="10">
        <f t="shared" si="22"/>
        <v>0</v>
      </c>
      <c r="AC103" s="10">
        <f t="shared" si="22"/>
        <v>0</v>
      </c>
      <c r="AF103" s="10">
        <f t="shared" si="10"/>
        <v>57.722925226251533</v>
      </c>
      <c r="AG103" s="10">
        <f t="shared" si="11"/>
        <v>0</v>
      </c>
      <c r="AH103" s="10">
        <f t="shared" si="12"/>
        <v>0</v>
      </c>
      <c r="AI103" s="10">
        <f t="shared" si="13"/>
        <v>0</v>
      </c>
      <c r="AJ103" s="10">
        <f t="shared" si="14"/>
        <v>0</v>
      </c>
      <c r="AK103" s="10"/>
      <c r="AL103" s="10"/>
      <c r="AM103" s="10"/>
      <c r="AN103" s="10"/>
      <c r="AO103" s="10"/>
      <c r="AP103" s="10"/>
      <c r="AQ103" s="10"/>
      <c r="AR103" s="10"/>
      <c r="AS103" s="10"/>
      <c r="AT103" s="10"/>
      <c r="AU103" s="10"/>
      <c r="AV103" s="10"/>
      <c r="AW103" s="10"/>
      <c r="AX103" s="10"/>
      <c r="AY103" s="10"/>
      <c r="AZ103" s="10"/>
      <c r="BA103" s="10"/>
      <c r="BB103" s="10"/>
      <c r="BC103" s="10"/>
      <c r="BD103" s="10"/>
      <c r="BE103" s="10"/>
      <c r="BF103" s="10"/>
      <c r="BG103" s="10"/>
      <c r="BH103" s="10"/>
      <c r="BI103" s="10"/>
      <c r="BJ103" s="10"/>
      <c r="BK103" s="10"/>
      <c r="BL103" s="10"/>
      <c r="BM103" s="10"/>
      <c r="BN103" s="10"/>
      <c r="BO103" s="10"/>
      <c r="BP103" s="10"/>
      <c r="BQ103" s="10"/>
      <c r="BR103" s="10"/>
      <c r="BS103" s="10"/>
      <c r="BT103" s="10"/>
      <c r="BU103" s="10"/>
      <c r="BV103" s="10"/>
      <c r="BW103" s="10"/>
      <c r="BX103" s="10"/>
      <c r="BY103" s="10"/>
      <c r="BZ103" s="10"/>
      <c r="CA103" s="10"/>
      <c r="CB103" s="10"/>
    </row>
    <row r="104" spans="3:80" x14ac:dyDescent="0.25">
      <c r="C104" s="2">
        <f t="shared" si="19"/>
        <v>45342</v>
      </c>
      <c r="D104" s="24"/>
      <c r="H104" s="13" t="str">
        <f t="shared" si="2"/>
        <v>57.4</v>
      </c>
      <c r="J104" s="13" t="str">
        <f t="shared" si="3"/>
        <v>32.6</v>
      </c>
      <c r="L104" s="10">
        <f t="shared" si="18"/>
        <v>51</v>
      </c>
      <c r="M104" s="10">
        <f t="shared" si="16"/>
        <v>-11.898883937740676</v>
      </c>
      <c r="N104" s="10">
        <f t="shared" si="6"/>
        <v>32.622199862259329</v>
      </c>
      <c r="O104" s="10">
        <f t="shared" si="17"/>
        <v>57.377800137740671</v>
      </c>
      <c r="Q104" s="12">
        <f t="shared" si="8"/>
        <v>2</v>
      </c>
      <c r="R104" s="10">
        <f t="shared" si="15"/>
        <v>0</v>
      </c>
      <c r="S104" s="10">
        <f t="shared" si="21"/>
        <v>57.377800137740671</v>
      </c>
      <c r="T104" s="10">
        <f t="shared" si="21"/>
        <v>0</v>
      </c>
      <c r="U104" s="10">
        <f t="shared" si="22"/>
        <v>0</v>
      </c>
      <c r="V104" s="10">
        <f t="shared" si="22"/>
        <v>0</v>
      </c>
      <c r="W104" s="10">
        <f t="shared" si="22"/>
        <v>0</v>
      </c>
      <c r="X104" s="10">
        <f t="shared" si="22"/>
        <v>0</v>
      </c>
      <c r="Y104" s="10">
        <f t="shared" si="22"/>
        <v>0</v>
      </c>
      <c r="Z104" s="10">
        <f t="shared" si="22"/>
        <v>0</v>
      </c>
      <c r="AA104" s="10">
        <f t="shared" si="22"/>
        <v>0</v>
      </c>
      <c r="AB104" s="10">
        <f t="shared" si="22"/>
        <v>0</v>
      </c>
      <c r="AC104" s="10">
        <f t="shared" si="22"/>
        <v>0</v>
      </c>
      <c r="AF104" s="10">
        <f t="shared" si="10"/>
        <v>57.377800137740671</v>
      </c>
      <c r="AG104" s="10">
        <f t="shared" si="11"/>
        <v>0</v>
      </c>
      <c r="AH104" s="10">
        <f t="shared" si="12"/>
        <v>0</v>
      </c>
      <c r="AI104" s="10">
        <f t="shared" si="13"/>
        <v>0</v>
      </c>
      <c r="AJ104" s="10">
        <f t="shared" si="14"/>
        <v>0</v>
      </c>
      <c r="AK104" s="10"/>
      <c r="AL104" s="10"/>
      <c r="AM104" s="10"/>
      <c r="AN104" s="10"/>
      <c r="AO104" s="10"/>
      <c r="AP104" s="10"/>
      <c r="AQ104" s="10"/>
      <c r="AR104" s="10"/>
      <c r="AS104" s="10"/>
      <c r="AT104" s="10"/>
      <c r="AU104" s="10"/>
      <c r="AV104" s="10"/>
      <c r="AW104" s="10"/>
      <c r="AX104" s="10"/>
      <c r="AY104" s="10"/>
      <c r="AZ104" s="10"/>
      <c r="BA104" s="10"/>
      <c r="BB104" s="10"/>
      <c r="BC104" s="10"/>
      <c r="BD104" s="10"/>
      <c r="BE104" s="10"/>
      <c r="BF104" s="10"/>
      <c r="BG104" s="10"/>
      <c r="BH104" s="10"/>
      <c r="BI104" s="10"/>
      <c r="BJ104" s="10"/>
      <c r="BK104" s="10"/>
      <c r="BL104" s="10"/>
      <c r="BM104" s="10"/>
      <c r="BN104" s="10"/>
      <c r="BO104" s="10"/>
      <c r="BP104" s="10"/>
      <c r="BQ104" s="10"/>
      <c r="BR104" s="10"/>
      <c r="BS104" s="10"/>
      <c r="BT104" s="10"/>
      <c r="BU104" s="10"/>
      <c r="BV104" s="10"/>
      <c r="BW104" s="10"/>
      <c r="BX104" s="10"/>
      <c r="BY104" s="10"/>
      <c r="BZ104" s="10"/>
      <c r="CA104" s="10"/>
      <c r="CB104" s="10"/>
    </row>
    <row r="105" spans="3:80" x14ac:dyDescent="0.25">
      <c r="C105" s="2">
        <f t="shared" si="19"/>
        <v>45343</v>
      </c>
      <c r="D105" s="24"/>
      <c r="H105" s="13" t="str">
        <f t="shared" si="2"/>
        <v>57.0</v>
      </c>
      <c r="J105" s="13" t="str">
        <f t="shared" si="3"/>
        <v>33.0</v>
      </c>
      <c r="L105" s="10">
        <f t="shared" si="18"/>
        <v>52</v>
      </c>
      <c r="M105" s="10">
        <f t="shared" si="16"/>
        <v>-11.550252193518123</v>
      </c>
      <c r="N105" s="10">
        <f t="shared" si="6"/>
        <v>32.97083160648188</v>
      </c>
      <c r="O105" s="10">
        <f t="shared" si="17"/>
        <v>57.02916839351812</v>
      </c>
      <c r="Q105" s="12">
        <f t="shared" si="8"/>
        <v>2</v>
      </c>
      <c r="R105" s="10">
        <f t="shared" si="15"/>
        <v>0</v>
      </c>
      <c r="S105" s="10">
        <f t="shared" si="21"/>
        <v>57.02916839351812</v>
      </c>
      <c r="T105" s="10">
        <f t="shared" si="21"/>
        <v>0</v>
      </c>
      <c r="U105" s="10">
        <f t="shared" si="22"/>
        <v>0</v>
      </c>
      <c r="V105" s="10">
        <f t="shared" si="22"/>
        <v>0</v>
      </c>
      <c r="W105" s="10">
        <f t="shared" si="22"/>
        <v>0</v>
      </c>
      <c r="X105" s="10">
        <f t="shared" si="22"/>
        <v>0</v>
      </c>
      <c r="Y105" s="10">
        <f t="shared" si="22"/>
        <v>0</v>
      </c>
      <c r="Z105" s="10">
        <f t="shared" si="22"/>
        <v>0</v>
      </c>
      <c r="AA105" s="10">
        <f t="shared" si="22"/>
        <v>0</v>
      </c>
      <c r="AB105" s="10">
        <f t="shared" si="22"/>
        <v>0</v>
      </c>
      <c r="AC105" s="10">
        <f t="shared" si="22"/>
        <v>0</v>
      </c>
      <c r="AF105" s="10">
        <f t="shared" si="10"/>
        <v>57.02916839351812</v>
      </c>
      <c r="AG105" s="10">
        <f t="shared" si="11"/>
        <v>0</v>
      </c>
      <c r="AH105" s="10">
        <f t="shared" si="12"/>
        <v>0</v>
      </c>
      <c r="AI105" s="10">
        <f t="shared" si="13"/>
        <v>0</v>
      </c>
      <c r="AJ105" s="10">
        <f t="shared" si="14"/>
        <v>0</v>
      </c>
      <c r="AK105" s="10"/>
      <c r="AL105" s="10"/>
      <c r="AM105" s="10"/>
      <c r="AN105" s="10"/>
      <c r="AO105" s="10"/>
      <c r="AP105" s="10"/>
      <c r="AQ105" s="10"/>
      <c r="AR105" s="10"/>
      <c r="AS105" s="10"/>
      <c r="AT105" s="10"/>
      <c r="AU105" s="10"/>
      <c r="AV105" s="10"/>
      <c r="AW105" s="10"/>
      <c r="AX105" s="10"/>
      <c r="AY105" s="10"/>
      <c r="AZ105" s="10"/>
      <c r="BA105" s="10"/>
      <c r="BB105" s="10"/>
      <c r="BC105" s="10"/>
      <c r="BD105" s="10"/>
      <c r="BE105" s="10"/>
      <c r="BF105" s="10"/>
      <c r="BG105" s="10"/>
      <c r="BH105" s="10"/>
      <c r="BI105" s="10"/>
      <c r="BJ105" s="10"/>
      <c r="BK105" s="10"/>
      <c r="BL105" s="10"/>
      <c r="BM105" s="10"/>
      <c r="BN105" s="10"/>
      <c r="BO105" s="10"/>
      <c r="BP105" s="10"/>
      <c r="BQ105" s="10"/>
      <c r="BR105" s="10"/>
      <c r="BS105" s="10"/>
      <c r="BT105" s="10"/>
      <c r="BU105" s="10"/>
      <c r="BV105" s="10"/>
      <c r="BW105" s="10"/>
      <c r="BX105" s="10"/>
      <c r="BY105" s="10"/>
      <c r="BZ105" s="10"/>
      <c r="CA105" s="10"/>
      <c r="CB105" s="10"/>
    </row>
    <row r="106" spans="3:80" x14ac:dyDescent="0.25">
      <c r="C106" s="2">
        <f t="shared" si="19"/>
        <v>45344</v>
      </c>
      <c r="D106" s="24"/>
      <c r="H106" s="13" t="str">
        <f t="shared" si="2"/>
        <v>56.7</v>
      </c>
      <c r="J106" s="13" t="str">
        <f t="shared" si="3"/>
        <v>33.3</v>
      </c>
      <c r="L106" s="10">
        <f t="shared" si="18"/>
        <v>53</v>
      </c>
      <c r="M106" s="10">
        <f t="shared" si="16"/>
        <v>-11.198216536959103</v>
      </c>
      <c r="N106" s="10">
        <f t="shared" si="6"/>
        <v>33.322867263040898</v>
      </c>
      <c r="O106" s="10">
        <f t="shared" si="17"/>
        <v>56.677132736959102</v>
      </c>
      <c r="Q106" s="12">
        <f t="shared" si="8"/>
        <v>2</v>
      </c>
      <c r="R106" s="10">
        <f t="shared" si="15"/>
        <v>0</v>
      </c>
      <c r="S106" s="10">
        <f t="shared" si="21"/>
        <v>56.677132736959102</v>
      </c>
      <c r="T106" s="10">
        <f t="shared" si="21"/>
        <v>0</v>
      </c>
      <c r="U106" s="10">
        <f t="shared" si="22"/>
        <v>0</v>
      </c>
      <c r="V106" s="10">
        <f t="shared" si="22"/>
        <v>0</v>
      </c>
      <c r="W106" s="10">
        <f t="shared" si="22"/>
        <v>0</v>
      </c>
      <c r="X106" s="10">
        <f t="shared" si="22"/>
        <v>0</v>
      </c>
      <c r="Y106" s="10">
        <f t="shared" si="22"/>
        <v>0</v>
      </c>
      <c r="Z106" s="10">
        <f t="shared" si="22"/>
        <v>0</v>
      </c>
      <c r="AA106" s="10">
        <f t="shared" si="22"/>
        <v>0</v>
      </c>
      <c r="AB106" s="10">
        <f t="shared" si="22"/>
        <v>0</v>
      </c>
      <c r="AC106" s="10">
        <f t="shared" si="22"/>
        <v>0</v>
      </c>
      <c r="AF106" s="10">
        <f t="shared" si="10"/>
        <v>56.677132736959102</v>
      </c>
      <c r="AG106" s="10">
        <f t="shared" si="11"/>
        <v>0</v>
      </c>
      <c r="AH106" s="10">
        <f t="shared" si="12"/>
        <v>0</v>
      </c>
      <c r="AI106" s="10">
        <f t="shared" si="13"/>
        <v>0</v>
      </c>
      <c r="AJ106" s="10">
        <f t="shared" si="14"/>
        <v>0</v>
      </c>
      <c r="AK106" s="10"/>
      <c r="AL106" s="10"/>
      <c r="AM106" s="10"/>
      <c r="AN106" s="10"/>
      <c r="AO106" s="10"/>
      <c r="AP106" s="10"/>
      <c r="AQ106" s="10"/>
      <c r="AR106" s="10"/>
      <c r="AS106" s="10"/>
      <c r="AT106" s="10"/>
      <c r="AU106" s="10"/>
      <c r="AV106" s="10"/>
      <c r="AW106" s="10"/>
      <c r="AX106" s="10"/>
      <c r="AY106" s="10"/>
      <c r="AZ106" s="10"/>
      <c r="BA106" s="10"/>
      <c r="BB106" s="10"/>
      <c r="BC106" s="10"/>
      <c r="BD106" s="10"/>
      <c r="BE106" s="10"/>
      <c r="BF106" s="10"/>
      <c r="BG106" s="10"/>
      <c r="BH106" s="10"/>
      <c r="BI106" s="10"/>
      <c r="BJ106" s="10"/>
      <c r="BK106" s="10"/>
      <c r="BL106" s="10"/>
      <c r="BM106" s="10"/>
      <c r="BN106" s="10"/>
      <c r="BO106" s="10"/>
      <c r="BP106" s="10"/>
      <c r="BQ106" s="10"/>
      <c r="BR106" s="10"/>
      <c r="BS106" s="10"/>
      <c r="BT106" s="10"/>
      <c r="BU106" s="10"/>
      <c r="BV106" s="10"/>
      <c r="BW106" s="10"/>
      <c r="BX106" s="10"/>
      <c r="BY106" s="10"/>
      <c r="BZ106" s="10"/>
      <c r="CA106" s="10"/>
      <c r="CB106" s="10"/>
    </row>
    <row r="107" spans="3:80" x14ac:dyDescent="0.25">
      <c r="C107" s="2">
        <f t="shared" si="19"/>
        <v>45345</v>
      </c>
      <c r="D107" s="24"/>
      <c r="H107" s="13" t="str">
        <f t="shared" ref="H107:H170" si="23">FIXED(O107,DecimalPlaces)</f>
        <v>56.3</v>
      </c>
      <c r="J107" s="13" t="str">
        <f t="shared" ref="J107:J170" si="24">FIXED(90-H107,DecimalPlaces)</f>
        <v>33.7</v>
      </c>
      <c r="L107" s="10">
        <f t="shared" si="18"/>
        <v>54</v>
      </c>
      <c r="M107" s="10">
        <f t="shared" si="16"/>
        <v>-10.842880714587432</v>
      </c>
      <c r="N107" s="10">
        <f t="shared" ref="N107:N170" si="25">DEGREES(ASIN(SIN(RADIANS(Latitude))*SIN(RADIANS(M107))+COS(RADIANS(Latitude))*COS(RADIANS(M107))*COS(RADIANS(SolarHourAngle))))</f>
        <v>33.678203085412569</v>
      </c>
      <c r="O107" s="10">
        <f t="shared" si="17"/>
        <v>56.321796914587431</v>
      </c>
      <c r="Q107" s="12">
        <f t="shared" ref="Q107:Q170" si="26">MONTH(C107)</f>
        <v>2</v>
      </c>
      <c r="R107" s="10">
        <f t="shared" si="15"/>
        <v>0</v>
      </c>
      <c r="S107" s="10">
        <f t="shared" si="21"/>
        <v>56.321796914587431</v>
      </c>
      <c r="T107" s="10">
        <f t="shared" si="21"/>
        <v>0</v>
      </c>
      <c r="U107" s="10">
        <f t="shared" si="22"/>
        <v>0</v>
      </c>
      <c r="V107" s="10">
        <f t="shared" si="22"/>
        <v>0</v>
      </c>
      <c r="W107" s="10">
        <f t="shared" si="22"/>
        <v>0</v>
      </c>
      <c r="X107" s="10">
        <f t="shared" si="22"/>
        <v>0</v>
      </c>
      <c r="Y107" s="10">
        <f t="shared" si="22"/>
        <v>0</v>
      </c>
      <c r="Z107" s="10">
        <f t="shared" si="22"/>
        <v>0</v>
      </c>
      <c r="AA107" s="10">
        <f t="shared" si="22"/>
        <v>0</v>
      </c>
      <c r="AB107" s="10">
        <f t="shared" si="22"/>
        <v>0</v>
      </c>
      <c r="AC107" s="10">
        <f t="shared" si="22"/>
        <v>0</v>
      </c>
      <c r="AF107" s="10">
        <f t="shared" ref="AF107:AF170" si="27">IF(AND($C107&gt;=$C$21,$C107&lt;=$E$21),$O107,0)</f>
        <v>56.321796914587431</v>
      </c>
      <c r="AG107" s="10">
        <f t="shared" ref="AG107:AG170" si="28">IF(AND($C107&gt;=$C$22,$C107&lt;=$E$22),$O107,0)</f>
        <v>0</v>
      </c>
      <c r="AH107" s="10">
        <f t="shared" ref="AH107:AH170" si="29">IF(AND($C107&gt;=$C$23,$C107&lt;=$E$23),$O107,0)</f>
        <v>0</v>
      </c>
      <c r="AI107" s="10">
        <f t="shared" ref="AI107:AI170" si="30">IF(AND($C107&gt;=$C$24,$C107&lt;=$E$24),$O107,0)</f>
        <v>0</v>
      </c>
      <c r="AJ107" s="10">
        <f t="shared" ref="AJ107:AJ170" si="31">IF(AND($C107&gt;=$C$25,$C107&lt;=$E$25),$O107,0)</f>
        <v>0</v>
      </c>
      <c r="AK107" s="10"/>
      <c r="AL107" s="10"/>
      <c r="AM107" s="10"/>
      <c r="AN107" s="10"/>
      <c r="AO107" s="10"/>
      <c r="AP107" s="10"/>
      <c r="AQ107" s="10"/>
      <c r="AR107" s="10"/>
      <c r="AS107" s="10"/>
      <c r="AT107" s="10"/>
      <c r="AU107" s="10"/>
      <c r="AV107" s="10"/>
      <c r="AW107" s="10"/>
      <c r="AX107" s="10"/>
      <c r="AY107" s="10"/>
      <c r="AZ107" s="10"/>
      <c r="BA107" s="10"/>
      <c r="BB107" s="10"/>
      <c r="BC107" s="10"/>
      <c r="BD107" s="10"/>
      <c r="BE107" s="10"/>
      <c r="BF107" s="10"/>
      <c r="BG107" s="10"/>
      <c r="BH107" s="10"/>
      <c r="BI107" s="10"/>
      <c r="BJ107" s="10"/>
      <c r="BK107" s="10"/>
      <c r="BL107" s="10"/>
      <c r="BM107" s="10"/>
      <c r="BN107" s="10"/>
      <c r="BO107" s="10"/>
      <c r="BP107" s="10"/>
      <c r="BQ107" s="10"/>
      <c r="BR107" s="10"/>
      <c r="BS107" s="10"/>
      <c r="BT107" s="10"/>
      <c r="BU107" s="10"/>
      <c r="BV107" s="10"/>
      <c r="BW107" s="10"/>
      <c r="BX107" s="10"/>
      <c r="BY107" s="10"/>
      <c r="BZ107" s="10"/>
      <c r="CA107" s="10"/>
      <c r="CB107" s="10"/>
    </row>
    <row r="108" spans="3:80" x14ac:dyDescent="0.25">
      <c r="C108" s="2">
        <f t="shared" si="19"/>
        <v>45346</v>
      </c>
      <c r="D108" s="24"/>
      <c r="H108" s="13" t="str">
        <f t="shared" si="23"/>
        <v>56.0</v>
      </c>
      <c r="J108" s="13" t="str">
        <f t="shared" si="24"/>
        <v>34.0</v>
      </c>
      <c r="L108" s="10">
        <f t="shared" si="18"/>
        <v>55</v>
      </c>
      <c r="M108" s="10">
        <f t="shared" si="16"/>
        <v>-10.484349445500932</v>
      </c>
      <c r="N108" s="10">
        <f t="shared" si="25"/>
        <v>34.036734354499075</v>
      </c>
      <c r="O108" s="10">
        <f t="shared" si="17"/>
        <v>55.963265645500925</v>
      </c>
      <c r="Q108" s="12">
        <f t="shared" si="26"/>
        <v>2</v>
      </c>
      <c r="R108" s="10">
        <f t="shared" ref="R108:T171" si="32">IF($Q108=R$41,$O108,0)</f>
        <v>0</v>
      </c>
      <c r="S108" s="10">
        <f t="shared" si="21"/>
        <v>55.963265645500925</v>
      </c>
      <c r="T108" s="10">
        <f t="shared" si="21"/>
        <v>0</v>
      </c>
      <c r="U108" s="10">
        <f t="shared" si="22"/>
        <v>0</v>
      </c>
      <c r="V108" s="10">
        <f t="shared" si="22"/>
        <v>0</v>
      </c>
      <c r="W108" s="10">
        <f t="shared" si="22"/>
        <v>0</v>
      </c>
      <c r="X108" s="10">
        <f t="shared" si="22"/>
        <v>0</v>
      </c>
      <c r="Y108" s="10">
        <f t="shared" si="22"/>
        <v>0</v>
      </c>
      <c r="Z108" s="10">
        <f t="shared" si="22"/>
        <v>0</v>
      </c>
      <c r="AA108" s="10">
        <f t="shared" si="22"/>
        <v>0</v>
      </c>
      <c r="AB108" s="10">
        <f t="shared" si="22"/>
        <v>0</v>
      </c>
      <c r="AC108" s="10">
        <f t="shared" si="22"/>
        <v>0</v>
      </c>
      <c r="AF108" s="10">
        <f t="shared" si="27"/>
        <v>55.963265645500925</v>
      </c>
      <c r="AG108" s="10">
        <f t="shared" si="28"/>
        <v>0</v>
      </c>
      <c r="AH108" s="10">
        <f t="shared" si="29"/>
        <v>0</v>
      </c>
      <c r="AI108" s="10">
        <f t="shared" si="30"/>
        <v>0</v>
      </c>
      <c r="AJ108" s="10">
        <f t="shared" si="31"/>
        <v>0</v>
      </c>
      <c r="AK108" s="10"/>
      <c r="AL108" s="10"/>
      <c r="AM108" s="10"/>
      <c r="AN108" s="10"/>
      <c r="AO108" s="10"/>
      <c r="AP108" s="10"/>
      <c r="AQ108" s="10"/>
      <c r="AR108" s="10"/>
      <c r="AS108" s="10"/>
      <c r="AT108" s="10"/>
      <c r="AU108" s="10"/>
      <c r="AV108" s="10"/>
      <c r="AW108" s="10"/>
      <c r="AX108" s="10"/>
      <c r="AY108" s="10"/>
      <c r="AZ108" s="10"/>
      <c r="BA108" s="10"/>
      <c r="BB108" s="10"/>
      <c r="BC108" s="10"/>
      <c r="BD108" s="10"/>
      <c r="BE108" s="10"/>
      <c r="BF108" s="10"/>
      <c r="BG108" s="10"/>
      <c r="BH108" s="10"/>
      <c r="BI108" s="10"/>
      <c r="BJ108" s="10"/>
      <c r="BK108" s="10"/>
      <c r="BL108" s="10"/>
      <c r="BM108" s="10"/>
      <c r="BN108" s="10"/>
      <c r="BO108" s="10"/>
      <c r="BP108" s="10"/>
      <c r="BQ108" s="10"/>
      <c r="BR108" s="10"/>
      <c r="BS108" s="10"/>
      <c r="BT108" s="10"/>
      <c r="BU108" s="10"/>
      <c r="BV108" s="10"/>
      <c r="BW108" s="10"/>
      <c r="BX108" s="10"/>
      <c r="BY108" s="10"/>
      <c r="BZ108" s="10"/>
      <c r="CA108" s="10"/>
      <c r="CB108" s="10"/>
    </row>
    <row r="109" spans="3:80" x14ac:dyDescent="0.25">
      <c r="C109" s="2">
        <f t="shared" si="19"/>
        <v>45347</v>
      </c>
      <c r="D109" s="24"/>
      <c r="H109" s="13" t="str">
        <f t="shared" si="23"/>
        <v>55.6</v>
      </c>
      <c r="J109" s="13" t="str">
        <f t="shared" si="24"/>
        <v>34.4</v>
      </c>
      <c r="L109" s="10">
        <f t="shared" si="18"/>
        <v>56</v>
      </c>
      <c r="M109" s="10">
        <f t="shared" si="16"/>
        <v>-10.122728390510224</v>
      </c>
      <c r="N109" s="10">
        <f t="shared" si="25"/>
        <v>34.398355409489781</v>
      </c>
      <c r="O109" s="10">
        <f t="shared" si="17"/>
        <v>55.601644590510219</v>
      </c>
      <c r="Q109" s="12">
        <f t="shared" si="26"/>
        <v>2</v>
      </c>
      <c r="R109" s="10">
        <f t="shared" si="32"/>
        <v>0</v>
      </c>
      <c r="S109" s="10">
        <f t="shared" si="21"/>
        <v>55.601644590510219</v>
      </c>
      <c r="T109" s="10">
        <f t="shared" si="21"/>
        <v>0</v>
      </c>
      <c r="U109" s="10">
        <f t="shared" si="22"/>
        <v>0</v>
      </c>
      <c r="V109" s="10">
        <f t="shared" si="22"/>
        <v>0</v>
      </c>
      <c r="W109" s="10">
        <f t="shared" si="22"/>
        <v>0</v>
      </c>
      <c r="X109" s="10">
        <f t="shared" si="22"/>
        <v>0</v>
      </c>
      <c r="Y109" s="10">
        <f t="shared" si="22"/>
        <v>0</v>
      </c>
      <c r="Z109" s="10">
        <f t="shared" si="22"/>
        <v>0</v>
      </c>
      <c r="AA109" s="10">
        <f t="shared" si="22"/>
        <v>0</v>
      </c>
      <c r="AB109" s="10">
        <f t="shared" si="22"/>
        <v>0</v>
      </c>
      <c r="AC109" s="10">
        <f t="shared" si="22"/>
        <v>0</v>
      </c>
      <c r="AF109" s="10">
        <f t="shared" si="27"/>
        <v>55.601644590510219</v>
      </c>
      <c r="AG109" s="10">
        <f t="shared" si="28"/>
        <v>0</v>
      </c>
      <c r="AH109" s="10">
        <f t="shared" si="29"/>
        <v>0</v>
      </c>
      <c r="AI109" s="10">
        <f t="shared" si="30"/>
        <v>0</v>
      </c>
      <c r="AJ109" s="10">
        <f t="shared" si="31"/>
        <v>0</v>
      </c>
      <c r="AK109" s="10"/>
      <c r="AL109" s="10"/>
      <c r="AM109" s="10"/>
      <c r="AN109" s="10"/>
      <c r="AO109" s="10"/>
      <c r="AP109" s="10"/>
      <c r="AQ109" s="10"/>
      <c r="AR109" s="10"/>
      <c r="AS109" s="10"/>
      <c r="AT109" s="10"/>
      <c r="AU109" s="10"/>
      <c r="AV109" s="10"/>
      <c r="AW109" s="10"/>
      <c r="AX109" s="10"/>
      <c r="AY109" s="10"/>
      <c r="AZ109" s="10"/>
      <c r="BA109" s="10"/>
      <c r="BB109" s="10"/>
      <c r="BC109" s="10"/>
      <c r="BD109" s="10"/>
      <c r="BE109" s="10"/>
      <c r="BF109" s="10"/>
      <c r="BG109" s="10"/>
      <c r="BH109" s="10"/>
      <c r="BI109" s="10"/>
      <c r="BJ109" s="10"/>
      <c r="BK109" s="10"/>
      <c r="BL109" s="10"/>
      <c r="BM109" s="10"/>
      <c r="BN109" s="10"/>
      <c r="BO109" s="10"/>
      <c r="BP109" s="10"/>
      <c r="BQ109" s="10"/>
      <c r="BR109" s="10"/>
      <c r="BS109" s="10"/>
      <c r="BT109" s="10"/>
      <c r="BU109" s="10"/>
      <c r="BV109" s="10"/>
      <c r="BW109" s="10"/>
      <c r="BX109" s="10"/>
      <c r="BY109" s="10"/>
      <c r="BZ109" s="10"/>
      <c r="CA109" s="10"/>
      <c r="CB109" s="10"/>
    </row>
    <row r="110" spans="3:80" x14ac:dyDescent="0.25">
      <c r="C110" s="2">
        <f t="shared" si="19"/>
        <v>45348</v>
      </c>
      <c r="D110" s="24"/>
      <c r="H110" s="13" t="str">
        <f t="shared" si="23"/>
        <v>55.2</v>
      </c>
      <c r="J110" s="13" t="str">
        <f t="shared" si="24"/>
        <v>34.8</v>
      </c>
      <c r="L110" s="10">
        <f t="shared" si="18"/>
        <v>57</v>
      </c>
      <c r="M110" s="10">
        <f t="shared" si="16"/>
        <v>-9.7581241210000904</v>
      </c>
      <c r="N110" s="10">
        <f t="shared" si="25"/>
        <v>34.762959678999913</v>
      </c>
      <c r="O110" s="10">
        <f t="shared" si="17"/>
        <v>55.237040321000087</v>
      </c>
      <c r="Q110" s="12">
        <f t="shared" si="26"/>
        <v>2</v>
      </c>
      <c r="R110" s="10">
        <f t="shared" si="32"/>
        <v>0</v>
      </c>
      <c r="S110" s="10">
        <f t="shared" si="21"/>
        <v>55.237040321000087</v>
      </c>
      <c r="T110" s="10">
        <f t="shared" si="21"/>
        <v>0</v>
      </c>
      <c r="U110" s="10">
        <f t="shared" si="22"/>
        <v>0</v>
      </c>
      <c r="V110" s="10">
        <f t="shared" si="22"/>
        <v>0</v>
      </c>
      <c r="W110" s="10">
        <f t="shared" si="22"/>
        <v>0</v>
      </c>
      <c r="X110" s="10">
        <f t="shared" si="22"/>
        <v>0</v>
      </c>
      <c r="Y110" s="10">
        <f t="shared" si="22"/>
        <v>0</v>
      </c>
      <c r="Z110" s="10">
        <f t="shared" si="22"/>
        <v>0</v>
      </c>
      <c r="AA110" s="10">
        <f t="shared" si="22"/>
        <v>0</v>
      </c>
      <c r="AB110" s="10">
        <f t="shared" si="22"/>
        <v>0</v>
      </c>
      <c r="AC110" s="10">
        <f t="shared" si="22"/>
        <v>0</v>
      </c>
      <c r="AF110" s="10">
        <f t="shared" si="27"/>
        <v>55.237040321000087</v>
      </c>
      <c r="AG110" s="10">
        <f t="shared" si="28"/>
        <v>0</v>
      </c>
      <c r="AH110" s="10">
        <f t="shared" si="29"/>
        <v>0</v>
      </c>
      <c r="AI110" s="10">
        <f t="shared" si="30"/>
        <v>0</v>
      </c>
      <c r="AJ110" s="10">
        <f t="shared" si="31"/>
        <v>0</v>
      </c>
      <c r="AK110" s="10"/>
      <c r="AL110" s="10"/>
      <c r="AM110" s="10"/>
      <c r="AN110" s="10"/>
      <c r="AO110" s="10"/>
      <c r="AP110" s="10"/>
      <c r="AQ110" s="10"/>
      <c r="AR110" s="10"/>
      <c r="AS110" s="10"/>
      <c r="AT110" s="10"/>
      <c r="AU110" s="10"/>
      <c r="AV110" s="10"/>
      <c r="AW110" s="10"/>
      <c r="AX110" s="10"/>
      <c r="AY110" s="10"/>
      <c r="AZ110" s="10"/>
      <c r="BA110" s="10"/>
      <c r="BB110" s="10"/>
      <c r="BC110" s="10"/>
      <c r="BD110" s="10"/>
      <c r="BE110" s="10"/>
      <c r="BF110" s="10"/>
      <c r="BG110" s="10"/>
      <c r="BH110" s="10"/>
      <c r="BI110" s="10"/>
      <c r="BJ110" s="10"/>
      <c r="BK110" s="10"/>
      <c r="BL110" s="10"/>
      <c r="BM110" s="10"/>
      <c r="BN110" s="10"/>
      <c r="BO110" s="10"/>
      <c r="BP110" s="10"/>
      <c r="BQ110" s="10"/>
      <c r="BR110" s="10"/>
      <c r="BS110" s="10"/>
      <c r="BT110" s="10"/>
      <c r="BU110" s="10"/>
      <c r="BV110" s="10"/>
      <c r="BW110" s="10"/>
      <c r="BX110" s="10"/>
      <c r="BY110" s="10"/>
      <c r="BZ110" s="10"/>
      <c r="CA110" s="10"/>
      <c r="CB110" s="10"/>
    </row>
    <row r="111" spans="3:80" x14ac:dyDescent="0.25">
      <c r="C111" s="2">
        <f t="shared" si="19"/>
        <v>45349</v>
      </c>
      <c r="D111" s="24"/>
      <c r="H111" s="13" t="str">
        <f t="shared" si="23"/>
        <v>54.9</v>
      </c>
      <c r="J111" s="13" t="str">
        <f t="shared" si="24"/>
        <v>35.1</v>
      </c>
      <c r="L111" s="10">
        <f t="shared" si="18"/>
        <v>58</v>
      </c>
      <c r="M111" s="10">
        <f t="shared" si="16"/>
        <v>-9.3906440875221993</v>
      </c>
      <c r="N111" s="10">
        <f t="shared" si="25"/>
        <v>35.130439712477802</v>
      </c>
      <c r="O111" s="10">
        <f t="shared" si="17"/>
        <v>54.869560287522198</v>
      </c>
      <c r="Q111" s="12">
        <f t="shared" si="26"/>
        <v>2</v>
      </c>
      <c r="R111" s="10">
        <f t="shared" si="32"/>
        <v>0</v>
      </c>
      <c r="S111" s="10">
        <f t="shared" si="21"/>
        <v>54.869560287522198</v>
      </c>
      <c r="T111" s="10">
        <f t="shared" si="21"/>
        <v>0</v>
      </c>
      <c r="U111" s="10">
        <f t="shared" si="22"/>
        <v>0</v>
      </c>
      <c r="V111" s="10">
        <f t="shared" si="22"/>
        <v>0</v>
      </c>
      <c r="W111" s="10">
        <f t="shared" si="22"/>
        <v>0</v>
      </c>
      <c r="X111" s="10">
        <f t="shared" si="22"/>
        <v>0</v>
      </c>
      <c r="Y111" s="10">
        <f t="shared" si="22"/>
        <v>0</v>
      </c>
      <c r="Z111" s="10">
        <f t="shared" si="22"/>
        <v>0</v>
      </c>
      <c r="AA111" s="10">
        <f t="shared" si="22"/>
        <v>0</v>
      </c>
      <c r="AB111" s="10">
        <f t="shared" si="22"/>
        <v>0</v>
      </c>
      <c r="AC111" s="10">
        <f t="shared" si="22"/>
        <v>0</v>
      </c>
      <c r="AF111" s="10">
        <f t="shared" si="27"/>
        <v>54.869560287522198</v>
      </c>
      <c r="AG111" s="10">
        <f t="shared" si="28"/>
        <v>0</v>
      </c>
      <c r="AH111" s="10">
        <f t="shared" si="29"/>
        <v>0</v>
      </c>
      <c r="AI111" s="10">
        <f t="shared" si="30"/>
        <v>0</v>
      </c>
      <c r="AJ111" s="10">
        <f t="shared" si="31"/>
        <v>0</v>
      </c>
      <c r="AK111" s="10"/>
      <c r="AL111" s="10"/>
      <c r="AM111" s="10"/>
      <c r="AN111" s="10"/>
      <c r="AO111" s="10"/>
      <c r="AP111" s="10"/>
      <c r="AQ111" s="10"/>
      <c r="AR111" s="10"/>
      <c r="AS111" s="10"/>
      <c r="AT111" s="10"/>
      <c r="AU111" s="10"/>
      <c r="AV111" s="10"/>
      <c r="AW111" s="10"/>
      <c r="AX111" s="10"/>
      <c r="AY111" s="10"/>
      <c r="AZ111" s="10"/>
      <c r="BA111" s="10"/>
      <c r="BB111" s="10"/>
      <c r="BC111" s="10"/>
      <c r="BD111" s="10"/>
      <c r="BE111" s="10"/>
      <c r="BF111" s="10"/>
      <c r="BG111" s="10"/>
      <c r="BH111" s="10"/>
      <c r="BI111" s="10"/>
      <c r="BJ111" s="10"/>
      <c r="BK111" s="10"/>
      <c r="BL111" s="10"/>
      <c r="BM111" s="10"/>
      <c r="BN111" s="10"/>
      <c r="BO111" s="10"/>
      <c r="BP111" s="10"/>
      <c r="BQ111" s="10"/>
      <c r="BR111" s="10"/>
      <c r="BS111" s="10"/>
      <c r="BT111" s="10"/>
      <c r="BU111" s="10"/>
      <c r="BV111" s="10"/>
      <c r="BW111" s="10"/>
      <c r="BX111" s="10"/>
      <c r="BY111" s="10"/>
      <c r="BZ111" s="10"/>
      <c r="CA111" s="10"/>
      <c r="CB111" s="10"/>
    </row>
    <row r="112" spans="3:80" x14ac:dyDescent="0.25">
      <c r="C112" s="2">
        <f t="shared" si="19"/>
        <v>45350</v>
      </c>
      <c r="D112" s="24"/>
      <c r="H112" s="13" t="str">
        <f t="shared" si="23"/>
        <v>54.5</v>
      </c>
      <c r="J112" s="13" t="str">
        <f t="shared" si="24"/>
        <v>35.5</v>
      </c>
      <c r="L112" s="10">
        <f t="shared" si="18"/>
        <v>59</v>
      </c>
      <c r="M112" s="10">
        <f t="shared" si="16"/>
        <v>-9.0203965881291808</v>
      </c>
      <c r="N112" s="10">
        <f t="shared" si="25"/>
        <v>35.500687211870826</v>
      </c>
      <c r="O112" s="10">
        <f t="shared" si="17"/>
        <v>54.499312788129174</v>
      </c>
      <c r="Q112" s="12">
        <f t="shared" si="26"/>
        <v>2</v>
      </c>
      <c r="R112" s="10">
        <f t="shared" si="32"/>
        <v>0</v>
      </c>
      <c r="S112" s="10">
        <f t="shared" si="21"/>
        <v>54.499312788129174</v>
      </c>
      <c r="T112" s="10">
        <f t="shared" si="21"/>
        <v>0</v>
      </c>
      <c r="U112" s="10">
        <f t="shared" si="22"/>
        <v>0</v>
      </c>
      <c r="V112" s="10">
        <f t="shared" si="22"/>
        <v>0</v>
      </c>
      <c r="W112" s="10">
        <f t="shared" si="22"/>
        <v>0</v>
      </c>
      <c r="X112" s="10">
        <f t="shared" si="22"/>
        <v>0</v>
      </c>
      <c r="Y112" s="10">
        <f t="shared" si="22"/>
        <v>0</v>
      </c>
      <c r="Z112" s="10">
        <f t="shared" si="22"/>
        <v>0</v>
      </c>
      <c r="AA112" s="10">
        <f t="shared" si="22"/>
        <v>0</v>
      </c>
      <c r="AB112" s="10">
        <f t="shared" si="22"/>
        <v>0</v>
      </c>
      <c r="AC112" s="10">
        <f t="shared" si="22"/>
        <v>0</v>
      </c>
      <c r="AF112" s="10">
        <f t="shared" si="27"/>
        <v>54.499312788129174</v>
      </c>
      <c r="AG112" s="10">
        <f t="shared" si="28"/>
        <v>0</v>
      </c>
      <c r="AH112" s="10">
        <f t="shared" si="29"/>
        <v>0</v>
      </c>
      <c r="AI112" s="10">
        <f t="shared" si="30"/>
        <v>0</v>
      </c>
      <c r="AJ112" s="10">
        <f t="shared" si="31"/>
        <v>0</v>
      </c>
      <c r="AK112" s="10"/>
      <c r="AL112" s="10"/>
      <c r="AM112" s="10"/>
      <c r="AN112" s="10"/>
      <c r="AO112" s="10"/>
      <c r="AP112" s="10"/>
      <c r="AQ112" s="10"/>
      <c r="AR112" s="10"/>
      <c r="AS112" s="10"/>
      <c r="AT112" s="10"/>
      <c r="AU112" s="10"/>
      <c r="AV112" s="10"/>
      <c r="AW112" s="10"/>
      <c r="AX112" s="10"/>
      <c r="AY112" s="10"/>
      <c r="AZ112" s="10"/>
      <c r="BA112" s="10"/>
      <c r="BB112" s="10"/>
      <c r="BC112" s="10"/>
      <c r="BD112" s="10"/>
      <c r="BE112" s="10"/>
      <c r="BF112" s="10"/>
      <c r="BG112" s="10"/>
      <c r="BH112" s="10"/>
      <c r="BI112" s="10"/>
      <c r="BJ112" s="10"/>
      <c r="BK112" s="10"/>
      <c r="BL112" s="10"/>
      <c r="BM112" s="10"/>
      <c r="BN112" s="10"/>
      <c r="BO112" s="10"/>
      <c r="BP112" s="10"/>
      <c r="BQ112" s="10"/>
      <c r="BR112" s="10"/>
      <c r="BS112" s="10"/>
      <c r="BT112" s="10"/>
      <c r="BU112" s="10"/>
      <c r="BV112" s="10"/>
      <c r="BW112" s="10"/>
      <c r="BX112" s="10"/>
      <c r="BY112" s="10"/>
      <c r="BZ112" s="10"/>
      <c r="CA112" s="10"/>
      <c r="CB112" s="10"/>
    </row>
    <row r="113" spans="3:80" x14ac:dyDescent="0.25">
      <c r="C113" s="2">
        <f t="shared" si="19"/>
        <v>45351</v>
      </c>
      <c r="D113" s="24"/>
      <c r="H113" s="13" t="str">
        <f t="shared" si="23"/>
        <v>54.1</v>
      </c>
      <c r="J113" s="13" t="str">
        <f t="shared" si="24"/>
        <v>35.9</v>
      </c>
      <c r="L113" s="10">
        <f t="shared" si="18"/>
        <v>60</v>
      </c>
      <c r="M113" s="10">
        <f t="shared" si="16"/>
        <v>-8.6474907364585061</v>
      </c>
      <c r="N113" s="10">
        <f t="shared" si="25"/>
        <v>35.873593063541492</v>
      </c>
      <c r="O113" s="10">
        <f t="shared" si="17"/>
        <v>54.126406936458508</v>
      </c>
      <c r="Q113" s="12">
        <f t="shared" si="26"/>
        <v>2</v>
      </c>
      <c r="R113" s="10">
        <f t="shared" si="32"/>
        <v>0</v>
      </c>
      <c r="S113" s="10">
        <f t="shared" si="21"/>
        <v>54.126406936458508</v>
      </c>
      <c r="T113" s="10">
        <f t="shared" si="21"/>
        <v>0</v>
      </c>
      <c r="U113" s="10">
        <f t="shared" si="22"/>
        <v>0</v>
      </c>
      <c r="V113" s="10">
        <f t="shared" si="22"/>
        <v>0</v>
      </c>
      <c r="W113" s="10">
        <f t="shared" si="22"/>
        <v>0</v>
      </c>
      <c r="X113" s="10">
        <f t="shared" si="22"/>
        <v>0</v>
      </c>
      <c r="Y113" s="10">
        <f t="shared" si="22"/>
        <v>0</v>
      </c>
      <c r="Z113" s="10">
        <f t="shared" si="22"/>
        <v>0</v>
      </c>
      <c r="AA113" s="10">
        <f t="shared" si="22"/>
        <v>0</v>
      </c>
      <c r="AB113" s="10">
        <f t="shared" si="22"/>
        <v>0</v>
      </c>
      <c r="AC113" s="10">
        <f t="shared" si="22"/>
        <v>0</v>
      </c>
      <c r="AF113" s="10">
        <f t="shared" si="27"/>
        <v>54.126406936458508</v>
      </c>
      <c r="AG113" s="10">
        <f t="shared" si="28"/>
        <v>0</v>
      </c>
      <c r="AH113" s="10">
        <f t="shared" si="29"/>
        <v>0</v>
      </c>
      <c r="AI113" s="10">
        <f t="shared" si="30"/>
        <v>0</v>
      </c>
      <c r="AJ113" s="10">
        <f t="shared" si="31"/>
        <v>0</v>
      </c>
      <c r="AK113" s="10"/>
      <c r="AL113" s="10"/>
      <c r="AM113" s="10"/>
      <c r="AN113" s="10"/>
      <c r="AO113" s="10"/>
      <c r="AP113" s="10"/>
      <c r="AQ113" s="10"/>
      <c r="AR113" s="10"/>
      <c r="AS113" s="10"/>
      <c r="AT113" s="10"/>
      <c r="AU113" s="10"/>
      <c r="AV113" s="10"/>
      <c r="AW113" s="10"/>
      <c r="AX113" s="10"/>
      <c r="AY113" s="10"/>
      <c r="AZ113" s="10"/>
      <c r="BA113" s="10"/>
      <c r="BB113" s="10"/>
      <c r="BC113" s="10"/>
      <c r="BD113" s="10"/>
      <c r="BE113" s="10"/>
      <c r="BF113" s="10"/>
      <c r="BG113" s="10"/>
      <c r="BH113" s="10"/>
      <c r="BI113" s="10"/>
      <c r="BJ113" s="10"/>
      <c r="BK113" s="10"/>
      <c r="BL113" s="10"/>
      <c r="BM113" s="10"/>
      <c r="BN113" s="10"/>
      <c r="BO113" s="10"/>
      <c r="BP113" s="10"/>
      <c r="BQ113" s="10"/>
      <c r="BR113" s="10"/>
      <c r="BS113" s="10"/>
      <c r="BT113" s="10"/>
      <c r="BU113" s="10"/>
      <c r="BV113" s="10"/>
      <c r="BW113" s="10"/>
      <c r="BX113" s="10"/>
      <c r="BY113" s="10"/>
      <c r="BZ113" s="10"/>
      <c r="CA113" s="10"/>
      <c r="CB113" s="10"/>
    </row>
    <row r="114" spans="3:80" x14ac:dyDescent="0.25">
      <c r="C114" s="2">
        <f t="shared" si="19"/>
        <v>45352</v>
      </c>
      <c r="D114" s="24"/>
      <c r="H114" s="13" t="str">
        <f t="shared" si="23"/>
        <v>53.8</v>
      </c>
      <c r="J114" s="13" t="str">
        <f t="shared" si="24"/>
        <v>36.2</v>
      </c>
      <c r="L114" s="10">
        <f t="shared" si="18"/>
        <v>61</v>
      </c>
      <c r="M114" s="10">
        <f t="shared" si="16"/>
        <v>-8.2720364295762803</v>
      </c>
      <c r="N114" s="10">
        <f t="shared" si="25"/>
        <v>36.249047370423725</v>
      </c>
      <c r="O114" s="10">
        <f t="shared" si="17"/>
        <v>53.750952629576275</v>
      </c>
      <c r="Q114" s="12">
        <f t="shared" si="26"/>
        <v>3</v>
      </c>
      <c r="R114" s="10">
        <f t="shared" si="32"/>
        <v>0</v>
      </c>
      <c r="S114" s="10">
        <f t="shared" si="21"/>
        <v>0</v>
      </c>
      <c r="T114" s="10">
        <f t="shared" si="21"/>
        <v>53.750952629576275</v>
      </c>
      <c r="U114" s="10">
        <f t="shared" si="22"/>
        <v>0</v>
      </c>
      <c r="V114" s="10">
        <f t="shared" si="22"/>
        <v>0</v>
      </c>
      <c r="W114" s="10">
        <f t="shared" si="22"/>
        <v>0</v>
      </c>
      <c r="X114" s="10">
        <f t="shared" si="22"/>
        <v>0</v>
      </c>
      <c r="Y114" s="10">
        <f t="shared" si="22"/>
        <v>0</v>
      </c>
      <c r="Z114" s="10">
        <f t="shared" si="22"/>
        <v>0</v>
      </c>
      <c r="AA114" s="10">
        <f t="shared" si="22"/>
        <v>0</v>
      </c>
      <c r="AB114" s="10">
        <f t="shared" si="22"/>
        <v>0</v>
      </c>
      <c r="AC114" s="10">
        <f t="shared" si="22"/>
        <v>0</v>
      </c>
      <c r="AF114" s="10">
        <f t="shared" si="27"/>
        <v>53.750952629576275</v>
      </c>
      <c r="AG114" s="10">
        <f t="shared" si="28"/>
        <v>0</v>
      </c>
      <c r="AH114" s="10">
        <f t="shared" si="29"/>
        <v>0</v>
      </c>
      <c r="AI114" s="10">
        <f t="shared" si="30"/>
        <v>0</v>
      </c>
      <c r="AJ114" s="10">
        <f t="shared" si="31"/>
        <v>0</v>
      </c>
      <c r="AK114" s="10"/>
      <c r="AL114" s="10"/>
      <c r="AM114" s="10"/>
      <c r="AN114" s="10"/>
      <c r="AO114" s="10"/>
      <c r="AP114" s="10"/>
      <c r="AQ114" s="10"/>
      <c r="AR114" s="10"/>
      <c r="AS114" s="10"/>
      <c r="AT114" s="10"/>
      <c r="AU114" s="10"/>
      <c r="AV114" s="10"/>
      <c r="AW114" s="10"/>
      <c r="AX114" s="10"/>
      <c r="AY114" s="10"/>
      <c r="AZ114" s="10"/>
      <c r="BA114" s="10"/>
      <c r="BB114" s="10"/>
      <c r="BC114" s="10"/>
      <c r="BD114" s="10"/>
      <c r="BE114" s="10"/>
      <c r="BF114" s="10"/>
      <c r="BG114" s="10"/>
      <c r="BH114" s="10"/>
      <c r="BI114" s="10"/>
      <c r="BJ114" s="10"/>
      <c r="BK114" s="10"/>
      <c r="BL114" s="10"/>
      <c r="BM114" s="10"/>
      <c r="BN114" s="10"/>
      <c r="BO114" s="10"/>
      <c r="BP114" s="10"/>
      <c r="BQ114" s="10"/>
      <c r="BR114" s="10"/>
      <c r="BS114" s="10"/>
      <c r="BT114" s="10"/>
      <c r="BU114" s="10"/>
      <c r="BV114" s="10"/>
      <c r="BW114" s="10"/>
      <c r="BX114" s="10"/>
      <c r="BY114" s="10"/>
      <c r="BZ114" s="10"/>
      <c r="CA114" s="10"/>
      <c r="CB114" s="10"/>
    </row>
    <row r="115" spans="3:80" x14ac:dyDescent="0.25">
      <c r="C115" s="2">
        <f t="shared" si="19"/>
        <v>45353</v>
      </c>
      <c r="D115" s="24"/>
      <c r="H115" s="13" t="str">
        <f t="shared" si="23"/>
        <v>53.4</v>
      </c>
      <c r="J115" s="13" t="str">
        <f t="shared" si="24"/>
        <v>36.6</v>
      </c>
      <c r="L115" s="10">
        <f t="shared" si="18"/>
        <v>62</v>
      </c>
      <c r="M115" s="10">
        <f t="shared" si="16"/>
        <v>-7.8941443155900552</v>
      </c>
      <c r="N115" s="10">
        <f t="shared" si="25"/>
        <v>36.626939484409938</v>
      </c>
      <c r="O115" s="10">
        <f t="shared" si="17"/>
        <v>53.373060515590062</v>
      </c>
      <c r="Q115" s="12">
        <f t="shared" si="26"/>
        <v>3</v>
      </c>
      <c r="R115" s="10">
        <f t="shared" si="32"/>
        <v>0</v>
      </c>
      <c r="S115" s="10">
        <f t="shared" si="21"/>
        <v>0</v>
      </c>
      <c r="T115" s="10">
        <f t="shared" si="21"/>
        <v>53.373060515590062</v>
      </c>
      <c r="U115" s="10">
        <f t="shared" si="22"/>
        <v>0</v>
      </c>
      <c r="V115" s="10">
        <f t="shared" si="22"/>
        <v>0</v>
      </c>
      <c r="W115" s="10">
        <f t="shared" si="22"/>
        <v>0</v>
      </c>
      <c r="X115" s="10">
        <f t="shared" si="22"/>
        <v>0</v>
      </c>
      <c r="Y115" s="10">
        <f t="shared" si="22"/>
        <v>0</v>
      </c>
      <c r="Z115" s="10">
        <f t="shared" si="22"/>
        <v>0</v>
      </c>
      <c r="AA115" s="10">
        <f t="shared" si="22"/>
        <v>0</v>
      </c>
      <c r="AB115" s="10">
        <f t="shared" si="22"/>
        <v>0</v>
      </c>
      <c r="AC115" s="10">
        <f t="shared" si="22"/>
        <v>0</v>
      </c>
      <c r="AF115" s="10">
        <f t="shared" si="27"/>
        <v>53.373060515590062</v>
      </c>
      <c r="AG115" s="10">
        <f t="shared" si="28"/>
        <v>0</v>
      </c>
      <c r="AH115" s="10">
        <f t="shared" si="29"/>
        <v>0</v>
      </c>
      <c r="AI115" s="10">
        <f t="shared" si="30"/>
        <v>0</v>
      </c>
      <c r="AJ115" s="10">
        <f t="shared" si="31"/>
        <v>0</v>
      </c>
      <c r="AK115" s="10"/>
      <c r="AL115" s="10"/>
      <c r="AM115" s="10"/>
      <c r="AN115" s="10"/>
      <c r="AO115" s="10"/>
      <c r="AP115" s="10"/>
      <c r="AQ115" s="10"/>
      <c r="AR115" s="10"/>
      <c r="AS115" s="10"/>
      <c r="AT115" s="10"/>
      <c r="AU115" s="10"/>
      <c r="AV115" s="10"/>
      <c r="AW115" s="10"/>
      <c r="AX115" s="10"/>
      <c r="AY115" s="10"/>
      <c r="AZ115" s="10"/>
      <c r="BA115" s="10"/>
      <c r="BB115" s="10"/>
      <c r="BC115" s="10"/>
      <c r="BD115" s="10"/>
      <c r="BE115" s="10"/>
      <c r="BF115" s="10"/>
      <c r="BG115" s="10"/>
      <c r="BH115" s="10"/>
      <c r="BI115" s="10"/>
      <c r="BJ115" s="10"/>
      <c r="BK115" s="10"/>
      <c r="BL115" s="10"/>
      <c r="BM115" s="10"/>
      <c r="BN115" s="10"/>
      <c r="BO115" s="10"/>
      <c r="BP115" s="10"/>
      <c r="BQ115" s="10"/>
      <c r="BR115" s="10"/>
      <c r="BS115" s="10"/>
      <c r="BT115" s="10"/>
      <c r="BU115" s="10"/>
      <c r="BV115" s="10"/>
      <c r="BW115" s="10"/>
      <c r="BX115" s="10"/>
      <c r="BY115" s="10"/>
      <c r="BZ115" s="10"/>
      <c r="CA115" s="10"/>
      <c r="CB115" s="10"/>
    </row>
    <row r="116" spans="3:80" x14ac:dyDescent="0.25">
      <c r="C116" s="2">
        <f t="shared" si="19"/>
        <v>45354</v>
      </c>
      <c r="D116" s="24"/>
      <c r="H116" s="13" t="str">
        <f t="shared" si="23"/>
        <v>53.0</v>
      </c>
      <c r="J116" s="13" t="str">
        <f t="shared" si="24"/>
        <v>37.0</v>
      </c>
      <c r="L116" s="10">
        <f t="shared" si="18"/>
        <v>63</v>
      </c>
      <c r="M116" s="10">
        <f t="shared" si="16"/>
        <v>-7.5139257610403103</v>
      </c>
      <c r="N116" s="10">
        <f t="shared" si="25"/>
        <v>37.007158038959702</v>
      </c>
      <c r="O116" s="10">
        <f t="shared" si="17"/>
        <v>52.992841961040298</v>
      </c>
      <c r="Q116" s="12">
        <f t="shared" si="26"/>
        <v>3</v>
      </c>
      <c r="R116" s="10">
        <f t="shared" si="32"/>
        <v>0</v>
      </c>
      <c r="S116" s="10">
        <f t="shared" si="21"/>
        <v>0</v>
      </c>
      <c r="T116" s="10">
        <f t="shared" si="21"/>
        <v>52.992841961040298</v>
      </c>
      <c r="U116" s="10">
        <f t="shared" si="22"/>
        <v>0</v>
      </c>
      <c r="V116" s="10">
        <f t="shared" si="22"/>
        <v>0</v>
      </c>
      <c r="W116" s="10">
        <f t="shared" si="22"/>
        <v>0</v>
      </c>
      <c r="X116" s="10">
        <f t="shared" si="22"/>
        <v>0</v>
      </c>
      <c r="Y116" s="10">
        <f t="shared" si="22"/>
        <v>0</v>
      </c>
      <c r="Z116" s="10">
        <f t="shared" si="22"/>
        <v>0</v>
      </c>
      <c r="AA116" s="10">
        <f t="shared" si="22"/>
        <v>0</v>
      </c>
      <c r="AB116" s="10">
        <f t="shared" si="22"/>
        <v>0</v>
      </c>
      <c r="AC116" s="10">
        <f t="shared" si="22"/>
        <v>0</v>
      </c>
      <c r="AF116" s="10">
        <f t="shared" si="27"/>
        <v>52.992841961040298</v>
      </c>
      <c r="AG116" s="10">
        <f t="shared" si="28"/>
        <v>0</v>
      </c>
      <c r="AH116" s="10">
        <f t="shared" si="29"/>
        <v>0</v>
      </c>
      <c r="AI116" s="10">
        <f t="shared" si="30"/>
        <v>0</v>
      </c>
      <c r="AJ116" s="10">
        <f t="shared" si="31"/>
        <v>0</v>
      </c>
      <c r="AK116" s="10"/>
      <c r="AL116" s="10"/>
      <c r="AM116" s="10"/>
      <c r="AN116" s="10"/>
      <c r="AO116" s="10"/>
      <c r="AP116" s="10"/>
      <c r="AQ116" s="10"/>
      <c r="AR116" s="10"/>
      <c r="AS116" s="10"/>
      <c r="AT116" s="10"/>
      <c r="AU116" s="10"/>
      <c r="AV116" s="10"/>
      <c r="AW116" s="10"/>
      <c r="AX116" s="10"/>
      <c r="AY116" s="10"/>
      <c r="AZ116" s="10"/>
      <c r="BA116" s="10"/>
      <c r="BB116" s="10"/>
      <c r="BC116" s="10"/>
      <c r="BD116" s="10"/>
      <c r="BE116" s="10"/>
      <c r="BF116" s="10"/>
      <c r="BG116" s="10"/>
      <c r="BH116" s="10"/>
      <c r="BI116" s="10"/>
      <c r="BJ116" s="10"/>
      <c r="BK116" s="10"/>
      <c r="BL116" s="10"/>
      <c r="BM116" s="10"/>
      <c r="BN116" s="10"/>
      <c r="BO116" s="10"/>
      <c r="BP116" s="10"/>
      <c r="BQ116" s="10"/>
      <c r="BR116" s="10"/>
      <c r="BS116" s="10"/>
      <c r="BT116" s="10"/>
      <c r="BU116" s="10"/>
      <c r="BV116" s="10"/>
      <c r="BW116" s="10"/>
      <c r="BX116" s="10"/>
      <c r="BY116" s="10"/>
      <c r="BZ116" s="10"/>
      <c r="CA116" s="10"/>
      <c r="CB116" s="10"/>
    </row>
    <row r="117" spans="3:80" x14ac:dyDescent="0.25">
      <c r="C117" s="2">
        <f t="shared" si="19"/>
        <v>45355</v>
      </c>
      <c r="D117" s="24"/>
      <c r="H117" s="13" t="str">
        <f t="shared" si="23"/>
        <v>52.6</v>
      </c>
      <c r="J117" s="13" t="str">
        <f t="shared" si="24"/>
        <v>37.4</v>
      </c>
      <c r="L117" s="10">
        <f t="shared" si="18"/>
        <v>64</v>
      </c>
      <c r="M117" s="10">
        <f t="shared" si="16"/>
        <v>-7.1314928180803099</v>
      </c>
      <c r="N117" s="10">
        <f t="shared" si="25"/>
        <v>37.389590981919696</v>
      </c>
      <c r="O117" s="10">
        <f t="shared" si="17"/>
        <v>52.610409018080304</v>
      </c>
      <c r="Q117" s="12">
        <f t="shared" si="26"/>
        <v>3</v>
      </c>
      <c r="R117" s="10">
        <f t="shared" si="32"/>
        <v>0</v>
      </c>
      <c r="S117" s="10">
        <f t="shared" si="21"/>
        <v>0</v>
      </c>
      <c r="T117" s="10">
        <f t="shared" si="21"/>
        <v>52.610409018080304</v>
      </c>
      <c r="U117" s="10">
        <f t="shared" si="22"/>
        <v>0</v>
      </c>
      <c r="V117" s="10">
        <f t="shared" si="22"/>
        <v>0</v>
      </c>
      <c r="W117" s="10">
        <f t="shared" si="22"/>
        <v>0</v>
      </c>
      <c r="X117" s="10">
        <f t="shared" si="22"/>
        <v>0</v>
      </c>
      <c r="Y117" s="10">
        <f t="shared" si="22"/>
        <v>0</v>
      </c>
      <c r="Z117" s="10">
        <f t="shared" si="22"/>
        <v>0</v>
      </c>
      <c r="AA117" s="10">
        <f t="shared" si="22"/>
        <v>0</v>
      </c>
      <c r="AB117" s="10">
        <f t="shared" si="22"/>
        <v>0</v>
      </c>
      <c r="AC117" s="10">
        <f t="shared" si="22"/>
        <v>0</v>
      </c>
      <c r="AF117" s="10">
        <f t="shared" si="27"/>
        <v>52.610409018080304</v>
      </c>
      <c r="AG117" s="10">
        <f t="shared" si="28"/>
        <v>0</v>
      </c>
      <c r="AH117" s="10">
        <f t="shared" si="29"/>
        <v>0</v>
      </c>
      <c r="AI117" s="10">
        <f t="shared" si="30"/>
        <v>0</v>
      </c>
      <c r="AJ117" s="10">
        <f t="shared" si="31"/>
        <v>0</v>
      </c>
      <c r="AK117" s="10"/>
      <c r="AL117" s="10"/>
      <c r="AM117" s="10"/>
      <c r="AN117" s="10"/>
      <c r="AO117" s="10"/>
      <c r="AP117" s="10"/>
      <c r="AQ117" s="10"/>
      <c r="AR117" s="10"/>
      <c r="AS117" s="10"/>
      <c r="AT117" s="10"/>
      <c r="AU117" s="10"/>
      <c r="AV117" s="10"/>
      <c r="AW117" s="10"/>
      <c r="AX117" s="10"/>
      <c r="AY117" s="10"/>
      <c r="AZ117" s="10"/>
      <c r="BA117" s="10"/>
      <c r="BB117" s="10"/>
      <c r="BC117" s="10"/>
      <c r="BD117" s="10"/>
      <c r="BE117" s="10"/>
      <c r="BF117" s="10"/>
      <c r="BG117" s="10"/>
      <c r="BH117" s="10"/>
      <c r="BI117" s="10"/>
      <c r="BJ117" s="10"/>
      <c r="BK117" s="10"/>
      <c r="BL117" s="10"/>
      <c r="BM117" s="10"/>
      <c r="BN117" s="10"/>
      <c r="BO117" s="10"/>
      <c r="BP117" s="10"/>
      <c r="BQ117" s="10"/>
      <c r="BR117" s="10"/>
      <c r="BS117" s="10"/>
      <c r="BT117" s="10"/>
      <c r="BU117" s="10"/>
      <c r="BV117" s="10"/>
      <c r="BW117" s="10"/>
      <c r="BX117" s="10"/>
      <c r="BY117" s="10"/>
      <c r="BZ117" s="10"/>
      <c r="CA117" s="10"/>
      <c r="CB117" s="10"/>
    </row>
    <row r="118" spans="3:80" x14ac:dyDescent="0.25">
      <c r="C118" s="2">
        <f t="shared" si="19"/>
        <v>45356</v>
      </c>
      <c r="D118" s="24"/>
      <c r="H118" s="13" t="str">
        <f t="shared" si="23"/>
        <v>52.2</v>
      </c>
      <c r="J118" s="13" t="str">
        <f t="shared" si="24"/>
        <v>37.8</v>
      </c>
      <c r="L118" s="10">
        <f t="shared" si="18"/>
        <v>65</v>
      </c>
      <c r="M118" s="10">
        <f t="shared" ref="M118:M181" si="33">EarthsTilt*SIN(RADIANS(MOD((360/DaysInYear)*(284+L118),360)))</f>
        <v>-6.746958191453615</v>
      </c>
      <c r="N118" s="10">
        <f t="shared" si="25"/>
        <v>37.774125608546392</v>
      </c>
      <c r="O118" s="10">
        <f t="shared" ref="O118:O181" si="34">90-N118</f>
        <v>52.225874391453608</v>
      </c>
      <c r="Q118" s="12">
        <f t="shared" si="26"/>
        <v>3</v>
      </c>
      <c r="R118" s="10">
        <f t="shared" si="32"/>
        <v>0</v>
      </c>
      <c r="S118" s="10">
        <f t="shared" si="21"/>
        <v>0</v>
      </c>
      <c r="T118" s="10">
        <f t="shared" si="21"/>
        <v>52.225874391453608</v>
      </c>
      <c r="U118" s="10">
        <f t="shared" si="22"/>
        <v>0</v>
      </c>
      <c r="V118" s="10">
        <f t="shared" si="22"/>
        <v>0</v>
      </c>
      <c r="W118" s="10">
        <f t="shared" si="22"/>
        <v>0</v>
      </c>
      <c r="X118" s="10">
        <f t="shared" si="22"/>
        <v>0</v>
      </c>
      <c r="Y118" s="10">
        <f t="shared" si="22"/>
        <v>0</v>
      </c>
      <c r="Z118" s="10">
        <f t="shared" si="22"/>
        <v>0</v>
      </c>
      <c r="AA118" s="10">
        <f t="shared" si="22"/>
        <v>0</v>
      </c>
      <c r="AB118" s="10">
        <f t="shared" si="22"/>
        <v>0</v>
      </c>
      <c r="AC118" s="10">
        <f t="shared" si="22"/>
        <v>0</v>
      </c>
      <c r="AF118" s="10">
        <f t="shared" si="27"/>
        <v>52.225874391453608</v>
      </c>
      <c r="AG118" s="10">
        <f t="shared" si="28"/>
        <v>0</v>
      </c>
      <c r="AH118" s="10">
        <f t="shared" si="29"/>
        <v>0</v>
      </c>
      <c r="AI118" s="10">
        <f t="shared" si="30"/>
        <v>0</v>
      </c>
      <c r="AJ118" s="10">
        <f t="shared" si="31"/>
        <v>0</v>
      </c>
      <c r="AK118" s="10"/>
      <c r="AL118" s="10"/>
      <c r="AM118" s="10"/>
      <c r="AN118" s="10"/>
      <c r="AO118" s="10"/>
      <c r="AP118" s="10"/>
      <c r="AQ118" s="10"/>
      <c r="AR118" s="10"/>
      <c r="AS118" s="10"/>
      <c r="AT118" s="10"/>
      <c r="AU118" s="10"/>
      <c r="AV118" s="10"/>
      <c r="AW118" s="10"/>
      <c r="AX118" s="10"/>
      <c r="AY118" s="10"/>
      <c r="AZ118" s="10"/>
      <c r="BA118" s="10"/>
      <c r="BB118" s="10"/>
      <c r="BC118" s="10"/>
      <c r="BD118" s="10"/>
      <c r="BE118" s="10"/>
      <c r="BF118" s="10"/>
      <c r="BG118" s="10"/>
      <c r="BH118" s="10"/>
      <c r="BI118" s="10"/>
      <c r="BJ118" s="10"/>
      <c r="BK118" s="10"/>
      <c r="BL118" s="10"/>
      <c r="BM118" s="10"/>
      <c r="BN118" s="10"/>
      <c r="BO118" s="10"/>
      <c r="BP118" s="10"/>
      <c r="BQ118" s="10"/>
      <c r="BR118" s="10"/>
      <c r="BS118" s="10"/>
      <c r="BT118" s="10"/>
      <c r="BU118" s="10"/>
      <c r="BV118" s="10"/>
      <c r="BW118" s="10"/>
      <c r="BX118" s="10"/>
      <c r="BY118" s="10"/>
      <c r="BZ118" s="10"/>
      <c r="CA118" s="10"/>
      <c r="CB118" s="10"/>
    </row>
    <row r="119" spans="3:80" x14ac:dyDescent="0.25">
      <c r="C119" s="2">
        <f t="shared" si="19"/>
        <v>45357</v>
      </c>
      <c r="D119" s="24"/>
      <c r="H119" s="13" t="str">
        <f t="shared" si="23"/>
        <v>51.8</v>
      </c>
      <c r="J119" s="13" t="str">
        <f t="shared" si="24"/>
        <v>38.2</v>
      </c>
      <c r="L119" s="10">
        <f t="shared" si="18"/>
        <v>66</v>
      </c>
      <c r="M119" s="10">
        <f t="shared" si="33"/>
        <v>-6.3604352052797619</v>
      </c>
      <c r="N119" s="10">
        <f t="shared" si="25"/>
        <v>38.160648594720236</v>
      </c>
      <c r="O119" s="10">
        <f t="shared" si="34"/>
        <v>51.839351405279764</v>
      </c>
      <c r="Q119" s="12">
        <f t="shared" si="26"/>
        <v>3</v>
      </c>
      <c r="R119" s="10">
        <f t="shared" si="32"/>
        <v>0</v>
      </c>
      <c r="S119" s="10">
        <f t="shared" si="21"/>
        <v>0</v>
      </c>
      <c r="T119" s="10">
        <f t="shared" si="21"/>
        <v>51.839351405279764</v>
      </c>
      <c r="U119" s="10">
        <f t="shared" si="22"/>
        <v>0</v>
      </c>
      <c r="V119" s="10">
        <f t="shared" si="22"/>
        <v>0</v>
      </c>
      <c r="W119" s="10">
        <f t="shared" si="22"/>
        <v>0</v>
      </c>
      <c r="X119" s="10">
        <f t="shared" si="22"/>
        <v>0</v>
      </c>
      <c r="Y119" s="10">
        <f t="shared" si="22"/>
        <v>0</v>
      </c>
      <c r="Z119" s="10">
        <f t="shared" si="22"/>
        <v>0</v>
      </c>
      <c r="AA119" s="10">
        <f t="shared" si="22"/>
        <v>0</v>
      </c>
      <c r="AB119" s="10">
        <f t="shared" si="22"/>
        <v>0</v>
      </c>
      <c r="AC119" s="10">
        <f t="shared" si="22"/>
        <v>0</v>
      </c>
      <c r="AF119" s="10">
        <f t="shared" si="27"/>
        <v>51.839351405279764</v>
      </c>
      <c r="AG119" s="10">
        <f t="shared" si="28"/>
        <v>0</v>
      </c>
      <c r="AH119" s="10">
        <f t="shared" si="29"/>
        <v>0</v>
      </c>
      <c r="AI119" s="10">
        <f t="shared" si="30"/>
        <v>0</v>
      </c>
      <c r="AJ119" s="10">
        <f t="shared" si="31"/>
        <v>0</v>
      </c>
      <c r="AK119" s="10"/>
      <c r="AL119" s="10"/>
      <c r="AM119" s="10"/>
      <c r="AN119" s="10"/>
      <c r="AO119" s="10"/>
      <c r="AP119" s="10"/>
      <c r="AQ119" s="10"/>
      <c r="AR119" s="10"/>
      <c r="AS119" s="10"/>
      <c r="AT119" s="10"/>
      <c r="AU119" s="10"/>
      <c r="AV119" s="10"/>
      <c r="AW119" s="10"/>
      <c r="AX119" s="10"/>
      <c r="AY119" s="10"/>
      <c r="AZ119" s="10"/>
      <c r="BA119" s="10"/>
      <c r="BB119" s="10"/>
      <c r="BC119" s="10"/>
      <c r="BD119" s="10"/>
      <c r="BE119" s="10"/>
      <c r="BF119" s="10"/>
      <c r="BG119" s="10"/>
      <c r="BH119" s="10"/>
      <c r="BI119" s="10"/>
      <c r="BJ119" s="10"/>
      <c r="BK119" s="10"/>
      <c r="BL119" s="10"/>
      <c r="BM119" s="10"/>
      <c r="BN119" s="10"/>
      <c r="BO119" s="10"/>
      <c r="BP119" s="10"/>
      <c r="BQ119" s="10"/>
      <c r="BR119" s="10"/>
      <c r="BS119" s="10"/>
      <c r="BT119" s="10"/>
      <c r="BU119" s="10"/>
      <c r="BV119" s="10"/>
      <c r="BW119" s="10"/>
      <c r="BX119" s="10"/>
      <c r="BY119" s="10"/>
      <c r="BZ119" s="10"/>
      <c r="CA119" s="10"/>
      <c r="CB119" s="10"/>
    </row>
    <row r="120" spans="3:80" x14ac:dyDescent="0.25">
      <c r="C120" s="2">
        <f t="shared" ref="C120:C183" si="35">C119+1</f>
        <v>45358</v>
      </c>
      <c r="D120" s="24"/>
      <c r="H120" s="13" t="str">
        <f t="shared" si="23"/>
        <v>51.5</v>
      </c>
      <c r="J120" s="13" t="str">
        <f t="shared" si="24"/>
        <v>38.5</v>
      </c>
      <c r="L120" s="10">
        <f t="shared" ref="L120:L183" si="36">L119+1</f>
        <v>67</v>
      </c>
      <c r="M120" s="10">
        <f t="shared" si="33"/>
        <v>-5.9720377696568185</v>
      </c>
      <c r="N120" s="10">
        <f t="shared" si="25"/>
        <v>38.549046030343177</v>
      </c>
      <c r="O120" s="10">
        <f t="shared" si="34"/>
        <v>51.450953969656823</v>
      </c>
      <c r="Q120" s="12">
        <f t="shared" si="26"/>
        <v>3</v>
      </c>
      <c r="R120" s="10">
        <f t="shared" si="32"/>
        <v>0</v>
      </c>
      <c r="S120" s="10">
        <f t="shared" si="21"/>
        <v>0</v>
      </c>
      <c r="T120" s="10">
        <f t="shared" si="21"/>
        <v>51.450953969656823</v>
      </c>
      <c r="U120" s="10">
        <f t="shared" si="22"/>
        <v>0</v>
      </c>
      <c r="V120" s="10">
        <f t="shared" si="22"/>
        <v>0</v>
      </c>
      <c r="W120" s="10">
        <f t="shared" si="22"/>
        <v>0</v>
      </c>
      <c r="X120" s="10">
        <f t="shared" si="22"/>
        <v>0</v>
      </c>
      <c r="Y120" s="10">
        <f t="shared" si="22"/>
        <v>0</v>
      </c>
      <c r="Z120" s="10">
        <f t="shared" si="22"/>
        <v>0</v>
      </c>
      <c r="AA120" s="10">
        <f t="shared" si="22"/>
        <v>0</v>
      </c>
      <c r="AB120" s="10">
        <f t="shared" si="22"/>
        <v>0</v>
      </c>
      <c r="AC120" s="10">
        <f t="shared" si="22"/>
        <v>0</v>
      </c>
      <c r="AF120" s="10">
        <f t="shared" si="27"/>
        <v>51.450953969656823</v>
      </c>
      <c r="AG120" s="10">
        <f t="shared" si="28"/>
        <v>0</v>
      </c>
      <c r="AH120" s="10">
        <f t="shared" si="29"/>
        <v>0</v>
      </c>
      <c r="AI120" s="10">
        <f t="shared" si="30"/>
        <v>0</v>
      </c>
      <c r="AJ120" s="10">
        <f t="shared" si="31"/>
        <v>0</v>
      </c>
      <c r="AK120" s="10"/>
      <c r="AL120" s="10"/>
      <c r="AM120" s="10"/>
      <c r="AN120" s="10"/>
      <c r="AO120" s="10"/>
      <c r="AP120" s="10"/>
      <c r="AQ120" s="10"/>
      <c r="AR120" s="10"/>
      <c r="AS120" s="10"/>
      <c r="AT120" s="10"/>
      <c r="AU120" s="10"/>
      <c r="AV120" s="10"/>
      <c r="AW120" s="10"/>
      <c r="AX120" s="10"/>
      <c r="AY120" s="10"/>
      <c r="AZ120" s="10"/>
      <c r="BA120" s="10"/>
      <c r="BB120" s="10"/>
      <c r="BC120" s="10"/>
      <c r="BD120" s="10"/>
      <c r="BE120" s="10"/>
      <c r="BF120" s="10"/>
      <c r="BG120" s="10"/>
      <c r="BH120" s="10"/>
      <c r="BI120" s="10"/>
      <c r="BJ120" s="10"/>
      <c r="BK120" s="10"/>
      <c r="BL120" s="10"/>
      <c r="BM120" s="10"/>
      <c r="BN120" s="10"/>
      <c r="BO120" s="10"/>
      <c r="BP120" s="10"/>
      <c r="BQ120" s="10"/>
      <c r="BR120" s="10"/>
      <c r="BS120" s="10"/>
      <c r="BT120" s="10"/>
      <c r="BU120" s="10"/>
      <c r="BV120" s="10"/>
      <c r="BW120" s="10"/>
      <c r="BX120" s="10"/>
      <c r="BY120" s="10"/>
      <c r="BZ120" s="10"/>
      <c r="CA120" s="10"/>
      <c r="CB120" s="10"/>
    </row>
    <row r="121" spans="3:80" x14ac:dyDescent="0.25">
      <c r="C121" s="2">
        <f t="shared" si="35"/>
        <v>45359</v>
      </c>
      <c r="D121" s="24"/>
      <c r="H121" s="13" t="str">
        <f t="shared" si="23"/>
        <v>51.1</v>
      </c>
      <c r="J121" s="13" t="str">
        <f t="shared" si="24"/>
        <v>38.9</v>
      </c>
      <c r="L121" s="10">
        <f t="shared" si="36"/>
        <v>68</v>
      </c>
      <c r="M121" s="10">
        <f t="shared" si="33"/>
        <v>-5.5818803470918246</v>
      </c>
      <c r="N121" s="10">
        <f t="shared" si="25"/>
        <v>38.939203452908181</v>
      </c>
      <c r="O121" s="10">
        <f t="shared" si="34"/>
        <v>51.060796547091819</v>
      </c>
      <c r="Q121" s="12">
        <f t="shared" si="26"/>
        <v>3</v>
      </c>
      <c r="R121" s="10">
        <f t="shared" si="32"/>
        <v>0</v>
      </c>
      <c r="S121" s="10">
        <f t="shared" si="21"/>
        <v>0</v>
      </c>
      <c r="T121" s="10">
        <f t="shared" si="21"/>
        <v>51.060796547091819</v>
      </c>
      <c r="U121" s="10">
        <f t="shared" si="22"/>
        <v>0</v>
      </c>
      <c r="V121" s="10">
        <f t="shared" si="22"/>
        <v>0</v>
      </c>
      <c r="W121" s="10">
        <f t="shared" si="22"/>
        <v>0</v>
      </c>
      <c r="X121" s="10">
        <f t="shared" si="22"/>
        <v>0</v>
      </c>
      <c r="Y121" s="10">
        <f t="shared" si="22"/>
        <v>0</v>
      </c>
      <c r="Z121" s="10">
        <f t="shared" si="22"/>
        <v>0</v>
      </c>
      <c r="AA121" s="10">
        <f t="shared" si="22"/>
        <v>0</v>
      </c>
      <c r="AB121" s="10">
        <f t="shared" si="22"/>
        <v>0</v>
      </c>
      <c r="AC121" s="10">
        <f t="shared" si="22"/>
        <v>0</v>
      </c>
      <c r="AF121" s="10">
        <f t="shared" si="27"/>
        <v>51.060796547091819</v>
      </c>
      <c r="AG121" s="10">
        <f t="shared" si="28"/>
        <v>0</v>
      </c>
      <c r="AH121" s="10">
        <f t="shared" si="29"/>
        <v>0</v>
      </c>
      <c r="AI121" s="10">
        <f t="shared" si="30"/>
        <v>0</v>
      </c>
      <c r="AJ121" s="10">
        <f t="shared" si="31"/>
        <v>0</v>
      </c>
      <c r="AK121" s="10"/>
      <c r="AL121" s="10"/>
      <c r="AM121" s="10"/>
      <c r="AN121" s="10"/>
      <c r="AO121" s="10"/>
      <c r="AP121" s="10"/>
      <c r="AQ121" s="10"/>
      <c r="AR121" s="10"/>
      <c r="AS121" s="10"/>
      <c r="AT121" s="10"/>
      <c r="AU121" s="10"/>
      <c r="AV121" s="10"/>
      <c r="AW121" s="10"/>
      <c r="AX121" s="10"/>
      <c r="AY121" s="10"/>
      <c r="AZ121" s="10"/>
      <c r="BA121" s="10"/>
      <c r="BB121" s="10"/>
      <c r="BC121" s="10"/>
      <c r="BD121" s="10"/>
      <c r="BE121" s="10"/>
      <c r="BF121" s="10"/>
      <c r="BG121" s="10"/>
      <c r="BH121" s="10"/>
      <c r="BI121" s="10"/>
      <c r="BJ121" s="10"/>
      <c r="BK121" s="10"/>
      <c r="BL121" s="10"/>
      <c r="BM121" s="10"/>
      <c r="BN121" s="10"/>
      <c r="BO121" s="10"/>
      <c r="BP121" s="10"/>
      <c r="BQ121" s="10"/>
      <c r="BR121" s="10"/>
      <c r="BS121" s="10"/>
      <c r="BT121" s="10"/>
      <c r="BU121" s="10"/>
      <c r="BV121" s="10"/>
      <c r="BW121" s="10"/>
      <c r="BX121" s="10"/>
      <c r="BY121" s="10"/>
      <c r="BZ121" s="10"/>
      <c r="CA121" s="10"/>
      <c r="CB121" s="10"/>
    </row>
    <row r="122" spans="3:80" x14ac:dyDescent="0.25">
      <c r="C122" s="2">
        <f t="shared" si="35"/>
        <v>45360</v>
      </c>
      <c r="D122" s="24"/>
      <c r="H122" s="13" t="str">
        <f t="shared" si="23"/>
        <v>50.7</v>
      </c>
      <c r="J122" s="13" t="str">
        <f t="shared" si="24"/>
        <v>39.3</v>
      </c>
      <c r="L122" s="10">
        <f t="shared" si="36"/>
        <v>69</v>
      </c>
      <c r="M122" s="10">
        <f t="shared" si="33"/>
        <v>-5.1900779187680524</v>
      </c>
      <c r="N122" s="10">
        <f t="shared" si="25"/>
        <v>39.331005881231953</v>
      </c>
      <c r="O122" s="10">
        <f t="shared" si="34"/>
        <v>50.668994118768047</v>
      </c>
      <c r="Q122" s="12">
        <f t="shared" si="26"/>
        <v>3</v>
      </c>
      <c r="R122" s="10">
        <f t="shared" si="32"/>
        <v>0</v>
      </c>
      <c r="S122" s="10">
        <f t="shared" si="21"/>
        <v>0</v>
      </c>
      <c r="T122" s="10">
        <f t="shared" si="21"/>
        <v>50.668994118768047</v>
      </c>
      <c r="U122" s="10">
        <f t="shared" si="22"/>
        <v>0</v>
      </c>
      <c r="V122" s="10">
        <f t="shared" si="22"/>
        <v>0</v>
      </c>
      <c r="W122" s="10">
        <f t="shared" si="22"/>
        <v>0</v>
      </c>
      <c r="X122" s="10">
        <f t="shared" si="22"/>
        <v>0</v>
      </c>
      <c r="Y122" s="10">
        <f t="shared" si="22"/>
        <v>0</v>
      </c>
      <c r="Z122" s="10">
        <f t="shared" si="22"/>
        <v>0</v>
      </c>
      <c r="AA122" s="10">
        <f t="shared" si="22"/>
        <v>0</v>
      </c>
      <c r="AB122" s="10">
        <f t="shared" si="22"/>
        <v>0</v>
      </c>
      <c r="AC122" s="10">
        <f t="shared" si="22"/>
        <v>0</v>
      </c>
      <c r="AF122" s="10">
        <f t="shared" si="27"/>
        <v>50.668994118768047</v>
      </c>
      <c r="AG122" s="10">
        <f t="shared" si="28"/>
        <v>0</v>
      </c>
      <c r="AH122" s="10">
        <f t="shared" si="29"/>
        <v>0</v>
      </c>
      <c r="AI122" s="10">
        <f t="shared" si="30"/>
        <v>0</v>
      </c>
      <c r="AJ122" s="10">
        <f t="shared" si="31"/>
        <v>0</v>
      </c>
      <c r="AK122" s="10"/>
      <c r="AL122" s="10"/>
      <c r="AM122" s="10"/>
      <c r="AN122" s="10"/>
      <c r="AO122" s="10"/>
      <c r="AP122" s="10"/>
      <c r="AQ122" s="10"/>
      <c r="AR122" s="10"/>
      <c r="AS122" s="10"/>
      <c r="AT122" s="10"/>
      <c r="AU122" s="10"/>
      <c r="AV122" s="10"/>
      <c r="AW122" s="10"/>
      <c r="AX122" s="10"/>
      <c r="AY122" s="10"/>
      <c r="AZ122" s="10"/>
      <c r="BA122" s="10"/>
      <c r="BB122" s="10"/>
      <c r="BC122" s="10"/>
      <c r="BD122" s="10"/>
      <c r="BE122" s="10"/>
      <c r="BF122" s="10"/>
      <c r="BG122" s="10"/>
      <c r="BH122" s="10"/>
      <c r="BI122" s="10"/>
      <c r="BJ122" s="10"/>
      <c r="BK122" s="10"/>
      <c r="BL122" s="10"/>
      <c r="BM122" s="10"/>
      <c r="BN122" s="10"/>
      <c r="BO122" s="10"/>
      <c r="BP122" s="10"/>
      <c r="BQ122" s="10"/>
      <c r="BR122" s="10"/>
      <c r="BS122" s="10"/>
      <c r="BT122" s="10"/>
      <c r="BU122" s="10"/>
      <c r="BV122" s="10"/>
      <c r="BW122" s="10"/>
      <c r="BX122" s="10"/>
      <c r="BY122" s="10"/>
      <c r="BZ122" s="10"/>
      <c r="CA122" s="10"/>
      <c r="CB122" s="10"/>
    </row>
    <row r="123" spans="3:80" x14ac:dyDescent="0.25">
      <c r="C123" s="2">
        <f t="shared" si="35"/>
        <v>45361</v>
      </c>
      <c r="D123" s="24"/>
      <c r="H123" s="13" t="str">
        <f t="shared" si="23"/>
        <v>50.3</v>
      </c>
      <c r="J123" s="13" t="str">
        <f t="shared" si="24"/>
        <v>39.7</v>
      </c>
      <c r="L123" s="10">
        <f t="shared" si="36"/>
        <v>70</v>
      </c>
      <c r="M123" s="10">
        <f t="shared" si="33"/>
        <v>-4.7967459506594015</v>
      </c>
      <c r="N123" s="10">
        <f t="shared" si="25"/>
        <v>39.7243378493406</v>
      </c>
      <c r="O123" s="10">
        <f t="shared" si="34"/>
        <v>50.2756621506594</v>
      </c>
      <c r="Q123" s="12">
        <f t="shared" si="26"/>
        <v>3</v>
      </c>
      <c r="R123" s="10">
        <f t="shared" si="32"/>
        <v>0</v>
      </c>
      <c r="S123" s="10">
        <f t="shared" si="21"/>
        <v>0</v>
      </c>
      <c r="T123" s="10">
        <f t="shared" si="21"/>
        <v>50.2756621506594</v>
      </c>
      <c r="U123" s="10">
        <f t="shared" si="22"/>
        <v>0</v>
      </c>
      <c r="V123" s="10">
        <f t="shared" si="22"/>
        <v>0</v>
      </c>
      <c r="W123" s="10">
        <f t="shared" si="22"/>
        <v>0</v>
      </c>
      <c r="X123" s="10">
        <f t="shared" si="22"/>
        <v>0</v>
      </c>
      <c r="Y123" s="10">
        <f t="shared" si="22"/>
        <v>0</v>
      </c>
      <c r="Z123" s="10">
        <f t="shared" si="22"/>
        <v>0</v>
      </c>
      <c r="AA123" s="10">
        <f t="shared" si="22"/>
        <v>0</v>
      </c>
      <c r="AB123" s="10">
        <f t="shared" si="22"/>
        <v>0</v>
      </c>
      <c r="AC123" s="10">
        <f t="shared" si="22"/>
        <v>0</v>
      </c>
      <c r="AF123" s="10">
        <f t="shared" si="27"/>
        <v>50.2756621506594</v>
      </c>
      <c r="AG123" s="10">
        <f t="shared" si="28"/>
        <v>0</v>
      </c>
      <c r="AH123" s="10">
        <f t="shared" si="29"/>
        <v>0</v>
      </c>
      <c r="AI123" s="10">
        <f t="shared" si="30"/>
        <v>0</v>
      </c>
      <c r="AJ123" s="10">
        <f t="shared" si="31"/>
        <v>0</v>
      </c>
      <c r="AK123" s="10"/>
      <c r="AL123" s="10"/>
      <c r="AM123" s="10"/>
      <c r="AN123" s="10"/>
      <c r="AO123" s="10"/>
      <c r="AP123" s="10"/>
      <c r="AQ123" s="10"/>
      <c r="AR123" s="10"/>
      <c r="AS123" s="10"/>
      <c r="AT123" s="10"/>
      <c r="AU123" s="10"/>
      <c r="AV123" s="10"/>
      <c r="AW123" s="10"/>
      <c r="AX123" s="10"/>
      <c r="AY123" s="10"/>
      <c r="AZ123" s="10"/>
      <c r="BA123" s="10"/>
      <c r="BB123" s="10"/>
      <c r="BC123" s="10"/>
      <c r="BD123" s="10"/>
      <c r="BE123" s="10"/>
      <c r="BF123" s="10"/>
      <c r="BG123" s="10"/>
      <c r="BH123" s="10"/>
      <c r="BI123" s="10"/>
      <c r="BJ123" s="10"/>
      <c r="BK123" s="10"/>
      <c r="BL123" s="10"/>
      <c r="BM123" s="10"/>
      <c r="BN123" s="10"/>
      <c r="BO123" s="10"/>
      <c r="BP123" s="10"/>
      <c r="BQ123" s="10"/>
      <c r="BR123" s="10"/>
      <c r="BS123" s="10"/>
      <c r="BT123" s="10"/>
      <c r="BU123" s="10"/>
      <c r="BV123" s="10"/>
      <c r="BW123" s="10"/>
      <c r="BX123" s="10"/>
      <c r="BY123" s="10"/>
      <c r="BZ123" s="10"/>
      <c r="CA123" s="10"/>
      <c r="CB123" s="10"/>
    </row>
    <row r="124" spans="3:80" x14ac:dyDescent="0.25">
      <c r="C124" s="2">
        <f t="shared" si="35"/>
        <v>45362</v>
      </c>
      <c r="D124" s="24"/>
      <c r="H124" s="13" t="str">
        <f t="shared" si="23"/>
        <v>49.9</v>
      </c>
      <c r="J124" s="13" t="str">
        <f t="shared" si="24"/>
        <v>40.1</v>
      </c>
      <c r="L124" s="10">
        <f t="shared" si="36"/>
        <v>71</v>
      </c>
      <c r="M124" s="10">
        <f t="shared" si="33"/>
        <v>-4.4020003595023258</v>
      </c>
      <c r="N124" s="10">
        <f t="shared" si="25"/>
        <v>40.119083440497675</v>
      </c>
      <c r="O124" s="10">
        <f t="shared" si="34"/>
        <v>49.880916559502325</v>
      </c>
      <c r="Q124" s="12">
        <f t="shared" si="26"/>
        <v>3</v>
      </c>
      <c r="R124" s="10">
        <f t="shared" si="32"/>
        <v>0</v>
      </c>
      <c r="S124" s="10">
        <f t="shared" si="21"/>
        <v>0</v>
      </c>
      <c r="T124" s="10">
        <f t="shared" si="21"/>
        <v>49.880916559502325</v>
      </c>
      <c r="U124" s="10">
        <f t="shared" si="22"/>
        <v>0</v>
      </c>
      <c r="V124" s="10">
        <f t="shared" si="22"/>
        <v>0</v>
      </c>
      <c r="W124" s="10">
        <f t="shared" si="22"/>
        <v>0</v>
      </c>
      <c r="X124" s="10">
        <f t="shared" si="22"/>
        <v>0</v>
      </c>
      <c r="Y124" s="10">
        <f t="shared" ref="U124:AC152" si="37">IF($Q124=Y$41,$O124,0)</f>
        <v>0</v>
      </c>
      <c r="Z124" s="10">
        <f t="shared" si="37"/>
        <v>0</v>
      </c>
      <c r="AA124" s="10">
        <f t="shared" si="37"/>
        <v>0</v>
      </c>
      <c r="AB124" s="10">
        <f t="shared" si="37"/>
        <v>0</v>
      </c>
      <c r="AC124" s="10">
        <f t="shared" si="37"/>
        <v>0</v>
      </c>
      <c r="AF124" s="10">
        <f t="shared" si="27"/>
        <v>49.880916559502325</v>
      </c>
      <c r="AG124" s="10">
        <f t="shared" si="28"/>
        <v>0</v>
      </c>
      <c r="AH124" s="10">
        <f t="shared" si="29"/>
        <v>0</v>
      </c>
      <c r="AI124" s="10">
        <f t="shared" si="30"/>
        <v>0</v>
      </c>
      <c r="AJ124" s="10">
        <f t="shared" si="31"/>
        <v>0</v>
      </c>
      <c r="AK124" s="10"/>
      <c r="AL124" s="10"/>
      <c r="AM124" s="10"/>
      <c r="AN124" s="10"/>
      <c r="AO124" s="10"/>
      <c r="AP124" s="10"/>
      <c r="AQ124" s="10"/>
      <c r="AR124" s="10"/>
      <c r="AS124" s="10"/>
      <c r="AT124" s="10"/>
      <c r="AU124" s="10"/>
      <c r="AV124" s="10"/>
      <c r="AW124" s="10"/>
      <c r="AX124" s="10"/>
      <c r="AY124" s="10"/>
      <c r="AZ124" s="10"/>
      <c r="BA124" s="10"/>
      <c r="BB124" s="10"/>
      <c r="BC124" s="10"/>
      <c r="BD124" s="10"/>
      <c r="BE124" s="10"/>
      <c r="BF124" s="10"/>
      <c r="BG124" s="10"/>
      <c r="BH124" s="10"/>
      <c r="BI124" s="10"/>
      <c r="BJ124" s="10"/>
      <c r="BK124" s="10"/>
      <c r="BL124" s="10"/>
      <c r="BM124" s="10"/>
      <c r="BN124" s="10"/>
      <c r="BO124" s="10"/>
      <c r="BP124" s="10"/>
      <c r="BQ124" s="10"/>
      <c r="BR124" s="10"/>
      <c r="BS124" s="10"/>
      <c r="BT124" s="10"/>
      <c r="BU124" s="10"/>
      <c r="BV124" s="10"/>
      <c r="BW124" s="10"/>
      <c r="BX124" s="10"/>
      <c r="BY124" s="10"/>
      <c r="BZ124" s="10"/>
      <c r="CA124" s="10"/>
      <c r="CB124" s="10"/>
    </row>
    <row r="125" spans="3:80" x14ac:dyDescent="0.25">
      <c r="C125" s="2">
        <f t="shared" si="35"/>
        <v>45363</v>
      </c>
      <c r="D125" s="24"/>
      <c r="H125" s="13" t="str">
        <f t="shared" si="23"/>
        <v>49.5</v>
      </c>
      <c r="J125" s="13" t="str">
        <f t="shared" si="24"/>
        <v>40.5</v>
      </c>
      <c r="L125" s="10">
        <f t="shared" si="36"/>
        <v>72</v>
      </c>
      <c r="M125" s="10">
        <f t="shared" si="33"/>
        <v>-4.0059574786343184</v>
      </c>
      <c r="N125" s="10">
        <f t="shared" si="25"/>
        <v>40.515126321365685</v>
      </c>
      <c r="O125" s="10">
        <f t="shared" si="34"/>
        <v>49.484873678634315</v>
      </c>
      <c r="Q125" s="12">
        <f t="shared" si="26"/>
        <v>3</v>
      </c>
      <c r="R125" s="10">
        <f t="shared" si="32"/>
        <v>0</v>
      </c>
      <c r="S125" s="10">
        <f t="shared" si="21"/>
        <v>0</v>
      </c>
      <c r="T125" s="10">
        <f t="shared" si="21"/>
        <v>49.484873678634315</v>
      </c>
      <c r="U125" s="10">
        <f t="shared" si="37"/>
        <v>0</v>
      </c>
      <c r="V125" s="10">
        <f t="shared" si="37"/>
        <v>0</v>
      </c>
      <c r="W125" s="10">
        <f t="shared" si="37"/>
        <v>0</v>
      </c>
      <c r="X125" s="10">
        <f t="shared" si="37"/>
        <v>0</v>
      </c>
      <c r="Y125" s="10">
        <f t="shared" si="37"/>
        <v>0</v>
      </c>
      <c r="Z125" s="10">
        <f t="shared" si="37"/>
        <v>0</v>
      </c>
      <c r="AA125" s="10">
        <f t="shared" si="37"/>
        <v>0</v>
      </c>
      <c r="AB125" s="10">
        <f t="shared" si="37"/>
        <v>0</v>
      </c>
      <c r="AC125" s="10">
        <f t="shared" si="37"/>
        <v>0</v>
      </c>
      <c r="AF125" s="10">
        <f t="shared" si="27"/>
        <v>49.484873678634315</v>
      </c>
      <c r="AG125" s="10">
        <f t="shared" si="28"/>
        <v>0</v>
      </c>
      <c r="AH125" s="10">
        <f t="shared" si="29"/>
        <v>0</v>
      </c>
      <c r="AI125" s="10">
        <f t="shared" si="30"/>
        <v>0</v>
      </c>
      <c r="AJ125" s="10">
        <f t="shared" si="31"/>
        <v>0</v>
      </c>
      <c r="AK125" s="10"/>
      <c r="AL125" s="10"/>
      <c r="AM125" s="10"/>
      <c r="AN125" s="10"/>
      <c r="AO125" s="10"/>
      <c r="AP125" s="10"/>
      <c r="AQ125" s="10"/>
      <c r="AR125" s="10"/>
      <c r="AS125" s="10"/>
      <c r="AT125" s="10"/>
      <c r="AU125" s="10"/>
      <c r="AV125" s="10"/>
      <c r="AW125" s="10"/>
      <c r="AX125" s="10"/>
      <c r="AY125" s="10"/>
      <c r="AZ125" s="10"/>
      <c r="BA125" s="10"/>
      <c r="BB125" s="10"/>
      <c r="BC125" s="10"/>
      <c r="BD125" s="10"/>
      <c r="BE125" s="10"/>
      <c r="BF125" s="10"/>
      <c r="BG125" s="10"/>
      <c r="BH125" s="10"/>
      <c r="BI125" s="10"/>
      <c r="BJ125" s="10"/>
      <c r="BK125" s="10"/>
      <c r="BL125" s="10"/>
      <c r="BM125" s="10"/>
      <c r="BN125" s="10"/>
      <c r="BO125" s="10"/>
      <c r="BP125" s="10"/>
      <c r="BQ125" s="10"/>
      <c r="BR125" s="10"/>
      <c r="BS125" s="10"/>
      <c r="BT125" s="10"/>
      <c r="BU125" s="10"/>
      <c r="BV125" s="10"/>
      <c r="BW125" s="10"/>
      <c r="BX125" s="10"/>
      <c r="BY125" s="10"/>
      <c r="BZ125" s="10"/>
      <c r="CA125" s="10"/>
      <c r="CB125" s="10"/>
    </row>
    <row r="126" spans="3:80" x14ac:dyDescent="0.25">
      <c r="C126" s="2">
        <f t="shared" si="35"/>
        <v>45364</v>
      </c>
      <c r="D126" s="24"/>
      <c r="H126" s="13" t="str">
        <f t="shared" si="23"/>
        <v>49.1</v>
      </c>
      <c r="J126" s="13" t="str">
        <f t="shared" si="24"/>
        <v>40.9</v>
      </c>
      <c r="L126" s="10">
        <f t="shared" si="36"/>
        <v>73</v>
      </c>
      <c r="M126" s="10">
        <f t="shared" si="33"/>
        <v>-3.6087340237102499</v>
      </c>
      <c r="N126" s="10">
        <f t="shared" si="25"/>
        <v>40.912349776289759</v>
      </c>
      <c r="O126" s="10">
        <f t="shared" si="34"/>
        <v>49.087650223710241</v>
      </c>
      <c r="Q126" s="12">
        <f t="shared" si="26"/>
        <v>3</v>
      </c>
      <c r="R126" s="10">
        <f t="shared" si="32"/>
        <v>0</v>
      </c>
      <c r="S126" s="10">
        <f t="shared" si="21"/>
        <v>0</v>
      </c>
      <c r="T126" s="10">
        <f t="shared" si="21"/>
        <v>49.087650223710241</v>
      </c>
      <c r="U126" s="10">
        <f t="shared" si="37"/>
        <v>0</v>
      </c>
      <c r="V126" s="10">
        <f t="shared" si="37"/>
        <v>0</v>
      </c>
      <c r="W126" s="10">
        <f t="shared" si="37"/>
        <v>0</v>
      </c>
      <c r="X126" s="10">
        <f t="shared" si="37"/>
        <v>0</v>
      </c>
      <c r="Y126" s="10">
        <f t="shared" si="37"/>
        <v>0</v>
      </c>
      <c r="Z126" s="10">
        <f t="shared" si="37"/>
        <v>0</v>
      </c>
      <c r="AA126" s="10">
        <f t="shared" si="37"/>
        <v>0</v>
      </c>
      <c r="AB126" s="10">
        <f t="shared" si="37"/>
        <v>0</v>
      </c>
      <c r="AC126" s="10">
        <f t="shared" si="37"/>
        <v>0</v>
      </c>
      <c r="AF126" s="10">
        <f t="shared" si="27"/>
        <v>49.087650223710241</v>
      </c>
      <c r="AG126" s="10">
        <f t="shared" si="28"/>
        <v>0</v>
      </c>
      <c r="AH126" s="10">
        <f t="shared" si="29"/>
        <v>0</v>
      </c>
      <c r="AI126" s="10">
        <f t="shared" si="30"/>
        <v>0</v>
      </c>
      <c r="AJ126" s="10">
        <f t="shared" si="31"/>
        <v>0</v>
      </c>
      <c r="AK126" s="10"/>
      <c r="AL126" s="10"/>
      <c r="AM126" s="10"/>
      <c r="AN126" s="10"/>
      <c r="AO126" s="10"/>
      <c r="AP126" s="10"/>
      <c r="AQ126" s="10"/>
      <c r="AR126" s="10"/>
      <c r="AS126" s="10"/>
      <c r="AT126" s="10"/>
      <c r="AU126" s="10"/>
      <c r="AV126" s="10"/>
      <c r="AW126" s="10"/>
      <c r="AX126" s="10"/>
      <c r="AY126" s="10"/>
      <c r="AZ126" s="10"/>
      <c r="BA126" s="10"/>
      <c r="BB126" s="10"/>
      <c r="BC126" s="10"/>
      <c r="BD126" s="10"/>
      <c r="BE126" s="10"/>
      <c r="BF126" s="10"/>
      <c r="BG126" s="10"/>
      <c r="BH126" s="10"/>
      <c r="BI126" s="10"/>
      <c r="BJ126" s="10"/>
      <c r="BK126" s="10"/>
      <c r="BL126" s="10"/>
      <c r="BM126" s="10"/>
      <c r="BN126" s="10"/>
      <c r="BO126" s="10"/>
      <c r="BP126" s="10"/>
      <c r="BQ126" s="10"/>
      <c r="BR126" s="10"/>
      <c r="BS126" s="10"/>
      <c r="BT126" s="10"/>
      <c r="BU126" s="10"/>
      <c r="BV126" s="10"/>
      <c r="BW126" s="10"/>
      <c r="BX126" s="10"/>
      <c r="BY126" s="10"/>
      <c r="BZ126" s="10"/>
      <c r="CA126" s="10"/>
      <c r="CB126" s="10"/>
    </row>
    <row r="127" spans="3:80" x14ac:dyDescent="0.25">
      <c r="C127" s="2">
        <f t="shared" si="35"/>
        <v>45365</v>
      </c>
      <c r="D127" s="24"/>
      <c r="H127" s="13" t="str">
        <f t="shared" si="23"/>
        <v>48.7</v>
      </c>
      <c r="J127" s="13" t="str">
        <f t="shared" si="24"/>
        <v>41.3</v>
      </c>
      <c r="L127" s="10">
        <f t="shared" si="36"/>
        <v>74</v>
      </c>
      <c r="M127" s="10">
        <f t="shared" si="33"/>
        <v>-3.210447058305498</v>
      </c>
      <c r="N127" s="10">
        <f t="shared" si="25"/>
        <v>41.310636741694502</v>
      </c>
      <c r="O127" s="10">
        <f t="shared" si="34"/>
        <v>48.689363258305498</v>
      </c>
      <c r="Q127" s="12">
        <f t="shared" si="26"/>
        <v>3</v>
      </c>
      <c r="R127" s="10">
        <f t="shared" si="32"/>
        <v>0</v>
      </c>
      <c r="S127" s="10">
        <f t="shared" si="21"/>
        <v>0</v>
      </c>
      <c r="T127" s="10">
        <f t="shared" si="21"/>
        <v>48.689363258305498</v>
      </c>
      <c r="U127" s="10">
        <f t="shared" si="37"/>
        <v>0</v>
      </c>
      <c r="V127" s="10">
        <f t="shared" si="37"/>
        <v>0</v>
      </c>
      <c r="W127" s="10">
        <f t="shared" si="37"/>
        <v>0</v>
      </c>
      <c r="X127" s="10">
        <f t="shared" si="37"/>
        <v>0</v>
      </c>
      <c r="Y127" s="10">
        <f t="shared" si="37"/>
        <v>0</v>
      </c>
      <c r="Z127" s="10">
        <f t="shared" si="37"/>
        <v>0</v>
      </c>
      <c r="AA127" s="10">
        <f t="shared" si="37"/>
        <v>0</v>
      </c>
      <c r="AB127" s="10">
        <f t="shared" si="37"/>
        <v>0</v>
      </c>
      <c r="AC127" s="10">
        <f t="shared" si="37"/>
        <v>0</v>
      </c>
      <c r="AF127" s="10">
        <f t="shared" si="27"/>
        <v>48.689363258305498</v>
      </c>
      <c r="AG127" s="10">
        <f t="shared" si="28"/>
        <v>0</v>
      </c>
      <c r="AH127" s="10">
        <f t="shared" si="29"/>
        <v>0</v>
      </c>
      <c r="AI127" s="10">
        <f t="shared" si="30"/>
        <v>0</v>
      </c>
      <c r="AJ127" s="10">
        <f t="shared" si="31"/>
        <v>0</v>
      </c>
      <c r="AK127" s="10"/>
      <c r="AL127" s="10"/>
      <c r="AM127" s="10"/>
      <c r="AN127" s="10"/>
      <c r="AO127" s="10"/>
      <c r="AP127" s="10"/>
      <c r="AQ127" s="10"/>
      <c r="AR127" s="10"/>
      <c r="AS127" s="10"/>
      <c r="AT127" s="10"/>
      <c r="AU127" s="10"/>
      <c r="AV127" s="10"/>
      <c r="AW127" s="10"/>
      <c r="AX127" s="10"/>
      <c r="AY127" s="10"/>
      <c r="AZ127" s="10"/>
      <c r="BA127" s="10"/>
      <c r="BB127" s="10"/>
      <c r="BC127" s="10"/>
      <c r="BD127" s="10"/>
      <c r="BE127" s="10"/>
      <c r="BF127" s="10"/>
      <c r="BG127" s="10"/>
      <c r="BH127" s="10"/>
      <c r="BI127" s="10"/>
      <c r="BJ127" s="10"/>
      <c r="BK127" s="10"/>
      <c r="BL127" s="10"/>
      <c r="BM127" s="10"/>
      <c r="BN127" s="10"/>
      <c r="BO127" s="10"/>
      <c r="BP127" s="10"/>
      <c r="BQ127" s="10"/>
      <c r="BR127" s="10"/>
      <c r="BS127" s="10"/>
      <c r="BT127" s="10"/>
      <c r="BU127" s="10"/>
      <c r="BV127" s="10"/>
      <c r="BW127" s="10"/>
      <c r="BX127" s="10"/>
      <c r="BY127" s="10"/>
      <c r="BZ127" s="10"/>
      <c r="CA127" s="10"/>
      <c r="CB127" s="10"/>
    </row>
    <row r="128" spans="3:80" x14ac:dyDescent="0.25">
      <c r="C128" s="2">
        <f t="shared" si="35"/>
        <v>45366</v>
      </c>
      <c r="D128" s="24"/>
      <c r="H128" s="13" t="str">
        <f t="shared" si="23"/>
        <v>48.3</v>
      </c>
      <c r="J128" s="13" t="str">
        <f t="shared" si="24"/>
        <v>41.7</v>
      </c>
      <c r="L128" s="10">
        <f t="shared" si="36"/>
        <v>75</v>
      </c>
      <c r="M128" s="10">
        <f t="shared" si="33"/>
        <v>-2.811213959416885</v>
      </c>
      <c r="N128" s="10">
        <f t="shared" si="25"/>
        <v>41.709869840583117</v>
      </c>
      <c r="O128" s="10">
        <f t="shared" si="34"/>
        <v>48.290130159416883</v>
      </c>
      <c r="Q128" s="12">
        <f t="shared" si="26"/>
        <v>3</v>
      </c>
      <c r="R128" s="10">
        <f t="shared" si="32"/>
        <v>0</v>
      </c>
      <c r="S128" s="10">
        <f t="shared" si="21"/>
        <v>0</v>
      </c>
      <c r="T128" s="10">
        <f t="shared" si="21"/>
        <v>48.290130159416883</v>
      </c>
      <c r="U128" s="10">
        <f t="shared" si="37"/>
        <v>0</v>
      </c>
      <c r="V128" s="10">
        <f t="shared" si="37"/>
        <v>0</v>
      </c>
      <c r="W128" s="10">
        <f t="shared" si="37"/>
        <v>0</v>
      </c>
      <c r="X128" s="10">
        <f t="shared" si="37"/>
        <v>0</v>
      </c>
      <c r="Y128" s="10">
        <f t="shared" si="37"/>
        <v>0</v>
      </c>
      <c r="Z128" s="10">
        <f t="shared" si="37"/>
        <v>0</v>
      </c>
      <c r="AA128" s="10">
        <f t="shared" si="37"/>
        <v>0</v>
      </c>
      <c r="AB128" s="10">
        <f t="shared" si="37"/>
        <v>0</v>
      </c>
      <c r="AC128" s="10">
        <f t="shared" si="37"/>
        <v>0</v>
      </c>
      <c r="AF128" s="10">
        <f t="shared" si="27"/>
        <v>48.290130159416883</v>
      </c>
      <c r="AG128" s="10">
        <f t="shared" si="28"/>
        <v>0</v>
      </c>
      <c r="AH128" s="10">
        <f t="shared" si="29"/>
        <v>0</v>
      </c>
      <c r="AI128" s="10">
        <f t="shared" si="30"/>
        <v>0</v>
      </c>
      <c r="AJ128" s="10">
        <f t="shared" si="31"/>
        <v>0</v>
      </c>
      <c r="AK128" s="10"/>
      <c r="AL128" s="10"/>
      <c r="AM128" s="10"/>
      <c r="AN128" s="10"/>
      <c r="AO128" s="10"/>
      <c r="AP128" s="10"/>
      <c r="AQ128" s="10"/>
      <c r="AR128" s="10"/>
      <c r="AS128" s="10"/>
      <c r="AT128" s="10"/>
      <c r="AU128" s="10"/>
      <c r="AV128" s="10"/>
      <c r="AW128" s="10"/>
      <c r="AX128" s="10"/>
      <c r="AY128" s="10"/>
      <c r="AZ128" s="10"/>
      <c r="BA128" s="10"/>
      <c r="BB128" s="10"/>
      <c r="BC128" s="10"/>
      <c r="BD128" s="10"/>
      <c r="BE128" s="10"/>
      <c r="BF128" s="10"/>
      <c r="BG128" s="10"/>
      <c r="BH128" s="10"/>
      <c r="BI128" s="10"/>
      <c r="BJ128" s="10"/>
      <c r="BK128" s="10"/>
      <c r="BL128" s="10"/>
      <c r="BM128" s="10"/>
      <c r="BN128" s="10"/>
      <c r="BO128" s="10"/>
      <c r="BP128" s="10"/>
      <c r="BQ128" s="10"/>
      <c r="BR128" s="10"/>
      <c r="BS128" s="10"/>
      <c r="BT128" s="10"/>
      <c r="BU128" s="10"/>
      <c r="BV128" s="10"/>
      <c r="BW128" s="10"/>
      <c r="BX128" s="10"/>
      <c r="BY128" s="10"/>
      <c r="BZ128" s="10"/>
      <c r="CA128" s="10"/>
      <c r="CB128" s="10"/>
    </row>
    <row r="129" spans="3:80" x14ac:dyDescent="0.25">
      <c r="C129" s="2">
        <f t="shared" si="35"/>
        <v>45367</v>
      </c>
      <c r="D129" s="24"/>
      <c r="H129" s="13" t="str">
        <f t="shared" si="23"/>
        <v>47.9</v>
      </c>
      <c r="J129" s="13" t="str">
        <f t="shared" si="24"/>
        <v>42.1</v>
      </c>
      <c r="L129" s="10">
        <f t="shared" si="36"/>
        <v>76</v>
      </c>
      <c r="M129" s="10">
        <f t="shared" si="33"/>
        <v>-2.4111523828711108</v>
      </c>
      <c r="N129" s="10">
        <f t="shared" si="25"/>
        <v>42.109931417128898</v>
      </c>
      <c r="O129" s="10">
        <f t="shared" si="34"/>
        <v>47.890068582871102</v>
      </c>
      <c r="Q129" s="12">
        <f t="shared" si="26"/>
        <v>3</v>
      </c>
      <c r="R129" s="10">
        <f t="shared" si="32"/>
        <v>0</v>
      </c>
      <c r="S129" s="10">
        <f t="shared" si="21"/>
        <v>0</v>
      </c>
      <c r="T129" s="10">
        <f t="shared" si="21"/>
        <v>47.890068582871102</v>
      </c>
      <c r="U129" s="10">
        <f t="shared" si="37"/>
        <v>0</v>
      </c>
      <c r="V129" s="10">
        <f t="shared" si="37"/>
        <v>0</v>
      </c>
      <c r="W129" s="10">
        <f t="shared" si="37"/>
        <v>0</v>
      </c>
      <c r="X129" s="10">
        <f t="shared" si="37"/>
        <v>0</v>
      </c>
      <c r="Y129" s="10">
        <f t="shared" si="37"/>
        <v>0</v>
      </c>
      <c r="Z129" s="10">
        <f t="shared" si="37"/>
        <v>0</v>
      </c>
      <c r="AA129" s="10">
        <f t="shared" si="37"/>
        <v>0</v>
      </c>
      <c r="AB129" s="10">
        <f t="shared" si="37"/>
        <v>0</v>
      </c>
      <c r="AC129" s="10">
        <f t="shared" si="37"/>
        <v>0</v>
      </c>
      <c r="AF129" s="10">
        <f t="shared" si="27"/>
        <v>47.890068582871102</v>
      </c>
      <c r="AG129" s="10">
        <f t="shared" si="28"/>
        <v>0</v>
      </c>
      <c r="AH129" s="10">
        <f t="shared" si="29"/>
        <v>0</v>
      </c>
      <c r="AI129" s="10">
        <f t="shared" si="30"/>
        <v>0</v>
      </c>
      <c r="AJ129" s="10">
        <f t="shared" si="31"/>
        <v>0</v>
      </c>
      <c r="AK129" s="10"/>
      <c r="AL129" s="10"/>
      <c r="AM129" s="10"/>
      <c r="AN129" s="10"/>
      <c r="AO129" s="10"/>
      <c r="AP129" s="10"/>
      <c r="AQ129" s="10"/>
      <c r="AR129" s="10"/>
      <c r="AS129" s="10"/>
      <c r="AT129" s="10"/>
      <c r="AU129" s="10"/>
      <c r="AV129" s="10"/>
      <c r="AW129" s="10"/>
      <c r="AX129" s="10"/>
      <c r="AY129" s="10"/>
      <c r="AZ129" s="10"/>
      <c r="BA129" s="10"/>
      <c r="BB129" s="10"/>
      <c r="BC129" s="10"/>
      <c r="BD129" s="10"/>
      <c r="BE129" s="10"/>
      <c r="BF129" s="10"/>
      <c r="BG129" s="10"/>
      <c r="BH129" s="10"/>
      <c r="BI129" s="10"/>
      <c r="BJ129" s="10"/>
      <c r="BK129" s="10"/>
      <c r="BL129" s="10"/>
      <c r="BM129" s="10"/>
      <c r="BN129" s="10"/>
      <c r="BO129" s="10"/>
      <c r="BP129" s="10"/>
      <c r="BQ129" s="10"/>
      <c r="BR129" s="10"/>
      <c r="BS129" s="10"/>
      <c r="BT129" s="10"/>
      <c r="BU129" s="10"/>
      <c r="BV129" s="10"/>
      <c r="BW129" s="10"/>
      <c r="BX129" s="10"/>
      <c r="BY129" s="10"/>
      <c r="BZ129" s="10"/>
      <c r="CA129" s="10"/>
      <c r="CB129" s="10"/>
    </row>
    <row r="130" spans="3:80" x14ac:dyDescent="0.25">
      <c r="C130" s="2">
        <f t="shared" si="35"/>
        <v>45368</v>
      </c>
      <c r="D130" s="24"/>
      <c r="H130" s="13" t="str">
        <f t="shared" si="23"/>
        <v>47.5</v>
      </c>
      <c r="J130" s="13" t="str">
        <f t="shared" si="24"/>
        <v>42.5</v>
      </c>
      <c r="L130" s="10">
        <f t="shared" si="36"/>
        <v>77</v>
      </c>
      <c r="M130" s="10">
        <f t="shared" si="33"/>
        <v>-2.0103802286510448</v>
      </c>
      <c r="N130" s="10">
        <f t="shared" si="25"/>
        <v>42.510703571348955</v>
      </c>
      <c r="O130" s="10">
        <f t="shared" si="34"/>
        <v>47.489296428651045</v>
      </c>
      <c r="Q130" s="12">
        <f t="shared" si="26"/>
        <v>3</v>
      </c>
      <c r="R130" s="10">
        <f t="shared" si="32"/>
        <v>0</v>
      </c>
      <c r="S130" s="10">
        <f t="shared" si="21"/>
        <v>0</v>
      </c>
      <c r="T130" s="10">
        <f t="shared" si="21"/>
        <v>47.489296428651045</v>
      </c>
      <c r="U130" s="10">
        <f t="shared" si="37"/>
        <v>0</v>
      </c>
      <c r="V130" s="10">
        <f t="shared" si="37"/>
        <v>0</v>
      </c>
      <c r="W130" s="10">
        <f t="shared" si="37"/>
        <v>0</v>
      </c>
      <c r="X130" s="10">
        <f t="shared" si="37"/>
        <v>0</v>
      </c>
      <c r="Y130" s="10">
        <f t="shared" si="37"/>
        <v>0</v>
      </c>
      <c r="Z130" s="10">
        <f t="shared" si="37"/>
        <v>0</v>
      </c>
      <c r="AA130" s="10">
        <f t="shared" si="37"/>
        <v>0</v>
      </c>
      <c r="AB130" s="10">
        <f t="shared" si="37"/>
        <v>0</v>
      </c>
      <c r="AC130" s="10">
        <f t="shared" si="37"/>
        <v>0</v>
      </c>
      <c r="AF130" s="10">
        <f t="shared" si="27"/>
        <v>47.489296428651045</v>
      </c>
      <c r="AG130" s="10">
        <f t="shared" si="28"/>
        <v>0</v>
      </c>
      <c r="AH130" s="10">
        <f t="shared" si="29"/>
        <v>0</v>
      </c>
      <c r="AI130" s="10">
        <f t="shared" si="30"/>
        <v>0</v>
      </c>
      <c r="AJ130" s="10">
        <f t="shared" si="31"/>
        <v>0</v>
      </c>
      <c r="AK130" s="10"/>
      <c r="AL130" s="10"/>
      <c r="AM130" s="10"/>
      <c r="AN130" s="10"/>
      <c r="AO130" s="10"/>
      <c r="AP130" s="10"/>
      <c r="AQ130" s="10"/>
      <c r="AR130" s="10"/>
      <c r="AS130" s="10"/>
      <c r="AT130" s="10"/>
      <c r="AU130" s="10"/>
      <c r="AV130" s="10"/>
      <c r="AW130" s="10"/>
      <c r="AX130" s="10"/>
      <c r="AY130" s="10"/>
      <c r="AZ130" s="10"/>
      <c r="BA130" s="10"/>
      <c r="BB130" s="10"/>
      <c r="BC130" s="10"/>
      <c r="BD130" s="10"/>
      <c r="BE130" s="10"/>
      <c r="BF130" s="10"/>
      <c r="BG130" s="10"/>
      <c r="BH130" s="10"/>
      <c r="BI130" s="10"/>
      <c r="BJ130" s="10"/>
      <c r="BK130" s="10"/>
      <c r="BL130" s="10"/>
      <c r="BM130" s="10"/>
      <c r="BN130" s="10"/>
      <c r="BO130" s="10"/>
      <c r="BP130" s="10"/>
      <c r="BQ130" s="10"/>
      <c r="BR130" s="10"/>
      <c r="BS130" s="10"/>
      <c r="BT130" s="10"/>
      <c r="BU130" s="10"/>
      <c r="BV130" s="10"/>
      <c r="BW130" s="10"/>
      <c r="BX130" s="10"/>
      <c r="BY130" s="10"/>
      <c r="BZ130" s="10"/>
      <c r="CA130" s="10"/>
      <c r="CB130" s="10"/>
    </row>
    <row r="131" spans="3:80" x14ac:dyDescent="0.25">
      <c r="C131" s="2">
        <f t="shared" si="35"/>
        <v>45369</v>
      </c>
      <c r="D131" s="24"/>
      <c r="H131" s="13" t="str">
        <f t="shared" si="23"/>
        <v>47.1</v>
      </c>
      <c r="J131" s="13" t="str">
        <f t="shared" si="24"/>
        <v>42.9</v>
      </c>
      <c r="L131" s="10">
        <f t="shared" si="36"/>
        <v>78</v>
      </c>
      <c r="M131" s="10">
        <f t="shared" si="33"/>
        <v>-1.6090156061500374</v>
      </c>
      <c r="N131" s="10">
        <f t="shared" si="25"/>
        <v>42.912068193849969</v>
      </c>
      <c r="O131" s="10">
        <f t="shared" si="34"/>
        <v>47.087931806150031</v>
      </c>
      <c r="Q131" s="12">
        <f t="shared" si="26"/>
        <v>3</v>
      </c>
      <c r="R131" s="10">
        <f t="shared" si="32"/>
        <v>0</v>
      </c>
      <c r="S131" s="10">
        <f t="shared" si="21"/>
        <v>0</v>
      </c>
      <c r="T131" s="10">
        <f t="shared" si="21"/>
        <v>47.087931806150031</v>
      </c>
      <c r="U131" s="10">
        <f t="shared" si="37"/>
        <v>0</v>
      </c>
      <c r="V131" s="10">
        <f t="shared" si="37"/>
        <v>0</v>
      </c>
      <c r="W131" s="10">
        <f t="shared" si="37"/>
        <v>0</v>
      </c>
      <c r="X131" s="10">
        <f t="shared" si="37"/>
        <v>0</v>
      </c>
      <c r="Y131" s="10">
        <f t="shared" si="37"/>
        <v>0</v>
      </c>
      <c r="Z131" s="10">
        <f t="shared" si="37"/>
        <v>0</v>
      </c>
      <c r="AA131" s="10">
        <f t="shared" si="37"/>
        <v>0</v>
      </c>
      <c r="AB131" s="10">
        <f t="shared" si="37"/>
        <v>0</v>
      </c>
      <c r="AC131" s="10">
        <f t="shared" si="37"/>
        <v>0</v>
      </c>
      <c r="AF131" s="10">
        <f t="shared" si="27"/>
        <v>47.087931806150031</v>
      </c>
      <c r="AG131" s="10">
        <f t="shared" si="28"/>
        <v>0</v>
      </c>
      <c r="AH131" s="10">
        <f t="shared" si="29"/>
        <v>0</v>
      </c>
      <c r="AI131" s="10">
        <f t="shared" si="30"/>
        <v>0</v>
      </c>
      <c r="AJ131" s="10">
        <f t="shared" si="31"/>
        <v>0</v>
      </c>
      <c r="AK131" s="10"/>
      <c r="AL131" s="10"/>
      <c r="AM131" s="10"/>
      <c r="AN131" s="10"/>
      <c r="AO131" s="10"/>
      <c r="AP131" s="10"/>
      <c r="AQ131" s="10"/>
      <c r="AR131" s="10"/>
      <c r="AS131" s="10"/>
      <c r="AT131" s="10"/>
      <c r="AU131" s="10"/>
      <c r="AV131" s="10"/>
      <c r="AW131" s="10"/>
      <c r="AX131" s="10"/>
      <c r="AY131" s="10"/>
      <c r="AZ131" s="10"/>
      <c r="BA131" s="10"/>
      <c r="BB131" s="10"/>
      <c r="BC131" s="10"/>
      <c r="BD131" s="10"/>
      <c r="BE131" s="10"/>
      <c r="BF131" s="10"/>
      <c r="BG131" s="10"/>
      <c r="BH131" s="10"/>
      <c r="BI131" s="10"/>
      <c r="BJ131" s="10"/>
      <c r="BK131" s="10"/>
      <c r="BL131" s="10"/>
      <c r="BM131" s="10"/>
      <c r="BN131" s="10"/>
      <c r="BO131" s="10"/>
      <c r="BP131" s="10"/>
      <c r="BQ131" s="10"/>
      <c r="BR131" s="10"/>
      <c r="BS131" s="10"/>
      <c r="BT131" s="10"/>
      <c r="BU131" s="10"/>
      <c r="BV131" s="10"/>
      <c r="BW131" s="10"/>
      <c r="BX131" s="10"/>
      <c r="BY131" s="10"/>
      <c r="BZ131" s="10"/>
      <c r="CA131" s="10"/>
      <c r="CB131" s="10"/>
    </row>
    <row r="132" spans="3:80" x14ac:dyDescent="0.25">
      <c r="C132" s="2">
        <f t="shared" si="35"/>
        <v>45370</v>
      </c>
      <c r="D132" s="24"/>
      <c r="H132" s="13" t="str">
        <f t="shared" si="23"/>
        <v>46.7</v>
      </c>
      <c r="J132" s="13" t="str">
        <f t="shared" si="24"/>
        <v>43.3</v>
      </c>
      <c r="L132" s="10">
        <f t="shared" si="36"/>
        <v>79</v>
      </c>
      <c r="M132" s="10">
        <f t="shared" si="33"/>
        <v>-1.2071767993646443</v>
      </c>
      <c r="N132" s="10">
        <f t="shared" si="25"/>
        <v>43.313907000635361</v>
      </c>
      <c r="O132" s="10">
        <f t="shared" si="34"/>
        <v>46.686092999364639</v>
      </c>
      <c r="Q132" s="12">
        <f t="shared" si="26"/>
        <v>3</v>
      </c>
      <c r="R132" s="10">
        <f t="shared" si="32"/>
        <v>0</v>
      </c>
      <c r="S132" s="10">
        <f t="shared" si="32"/>
        <v>0</v>
      </c>
      <c r="T132" s="10">
        <f t="shared" si="32"/>
        <v>46.686092999364639</v>
      </c>
      <c r="U132" s="10">
        <f t="shared" si="37"/>
        <v>0</v>
      </c>
      <c r="V132" s="10">
        <f t="shared" si="37"/>
        <v>0</v>
      </c>
      <c r="W132" s="10">
        <f t="shared" si="37"/>
        <v>0</v>
      </c>
      <c r="X132" s="10">
        <f t="shared" si="37"/>
        <v>0</v>
      </c>
      <c r="Y132" s="10">
        <f t="shared" si="37"/>
        <v>0</v>
      </c>
      <c r="Z132" s="10">
        <f t="shared" si="37"/>
        <v>0</v>
      </c>
      <c r="AA132" s="10">
        <f t="shared" si="37"/>
        <v>0</v>
      </c>
      <c r="AB132" s="10">
        <f t="shared" si="37"/>
        <v>0</v>
      </c>
      <c r="AC132" s="10">
        <f t="shared" si="37"/>
        <v>0</v>
      </c>
      <c r="AF132" s="10">
        <f t="shared" si="27"/>
        <v>46.686092999364639</v>
      </c>
      <c r="AG132" s="10">
        <f t="shared" si="28"/>
        <v>0</v>
      </c>
      <c r="AH132" s="10">
        <f t="shared" si="29"/>
        <v>0</v>
      </c>
      <c r="AI132" s="10">
        <f t="shared" si="30"/>
        <v>0</v>
      </c>
      <c r="AJ132" s="10">
        <f t="shared" si="31"/>
        <v>0</v>
      </c>
      <c r="AK132" s="10"/>
      <c r="AL132" s="10"/>
      <c r="AM132" s="10"/>
      <c r="AN132" s="10"/>
      <c r="AO132" s="10"/>
      <c r="AP132" s="10"/>
      <c r="AQ132" s="10"/>
      <c r="AR132" s="10"/>
      <c r="AS132" s="10"/>
      <c r="AT132" s="10"/>
      <c r="AU132" s="10"/>
      <c r="AV132" s="10"/>
      <c r="AW132" s="10"/>
      <c r="AX132" s="10"/>
      <c r="AY132" s="10"/>
      <c r="AZ132" s="10"/>
      <c r="BA132" s="10"/>
      <c r="BB132" s="10"/>
      <c r="BC132" s="10"/>
      <c r="BD132" s="10"/>
      <c r="BE132" s="10"/>
      <c r="BF132" s="10"/>
      <c r="BG132" s="10"/>
      <c r="BH132" s="10"/>
      <c r="BI132" s="10"/>
      <c r="BJ132" s="10"/>
      <c r="BK132" s="10"/>
      <c r="BL132" s="10"/>
      <c r="BM132" s="10"/>
      <c r="BN132" s="10"/>
      <c r="BO132" s="10"/>
      <c r="BP132" s="10"/>
      <c r="BQ132" s="10"/>
      <c r="BR132" s="10"/>
      <c r="BS132" s="10"/>
      <c r="BT132" s="10"/>
      <c r="BU132" s="10"/>
      <c r="BV132" s="10"/>
      <c r="BW132" s="10"/>
      <c r="BX132" s="10"/>
      <c r="BY132" s="10"/>
      <c r="BZ132" s="10"/>
      <c r="CA132" s="10"/>
      <c r="CB132" s="10"/>
    </row>
    <row r="133" spans="3:80" x14ac:dyDescent="0.25">
      <c r="C133" s="2">
        <f t="shared" si="35"/>
        <v>45371</v>
      </c>
      <c r="D133" s="24"/>
      <c r="H133" s="13" t="str">
        <f t="shared" si="23"/>
        <v>46.3</v>
      </c>
      <c r="J133" s="13" t="str">
        <f t="shared" si="24"/>
        <v>43.7</v>
      </c>
      <c r="L133" s="10">
        <f t="shared" si="36"/>
        <v>80</v>
      </c>
      <c r="M133" s="10">
        <f t="shared" si="33"/>
        <v>-0.80498223203555996</v>
      </c>
      <c r="N133" s="10">
        <f t="shared" si="25"/>
        <v>43.716101567964451</v>
      </c>
      <c r="O133" s="10">
        <f t="shared" si="34"/>
        <v>46.283898432035549</v>
      </c>
      <c r="Q133" s="12">
        <f t="shared" si="26"/>
        <v>3</v>
      </c>
      <c r="R133" s="10">
        <f t="shared" si="32"/>
        <v>0</v>
      </c>
      <c r="S133" s="10">
        <f t="shared" si="32"/>
        <v>0</v>
      </c>
      <c r="T133" s="10">
        <f t="shared" si="32"/>
        <v>46.283898432035549</v>
      </c>
      <c r="U133" s="10">
        <f t="shared" si="37"/>
        <v>0</v>
      </c>
      <c r="V133" s="10">
        <f t="shared" si="37"/>
        <v>0</v>
      </c>
      <c r="W133" s="10">
        <f t="shared" si="37"/>
        <v>0</v>
      </c>
      <c r="X133" s="10">
        <f t="shared" si="37"/>
        <v>0</v>
      </c>
      <c r="Y133" s="10">
        <f t="shared" si="37"/>
        <v>0</v>
      </c>
      <c r="Z133" s="10">
        <f t="shared" si="37"/>
        <v>0</v>
      </c>
      <c r="AA133" s="10">
        <f t="shared" si="37"/>
        <v>0</v>
      </c>
      <c r="AB133" s="10">
        <f t="shared" si="37"/>
        <v>0</v>
      </c>
      <c r="AC133" s="10">
        <f t="shared" si="37"/>
        <v>0</v>
      </c>
      <c r="AF133" s="10">
        <f t="shared" si="27"/>
        <v>0</v>
      </c>
      <c r="AG133" s="10">
        <f t="shared" si="28"/>
        <v>46.283898432035549</v>
      </c>
      <c r="AH133" s="10">
        <f t="shared" si="29"/>
        <v>0</v>
      </c>
      <c r="AI133" s="10">
        <f t="shared" si="30"/>
        <v>0</v>
      </c>
      <c r="AJ133" s="10">
        <f t="shared" si="31"/>
        <v>0</v>
      </c>
      <c r="AK133" s="10"/>
      <c r="AL133" s="10"/>
      <c r="AM133" s="10"/>
      <c r="AN133" s="10"/>
      <c r="AO133" s="10"/>
      <c r="AP133" s="10"/>
      <c r="AQ133" s="10"/>
      <c r="AR133" s="10"/>
      <c r="AS133" s="10"/>
      <c r="AT133" s="10"/>
      <c r="AU133" s="10"/>
      <c r="AV133" s="10"/>
      <c r="AW133" s="10"/>
      <c r="AX133" s="10"/>
      <c r="AY133" s="10"/>
      <c r="AZ133" s="10"/>
      <c r="BA133" s="10"/>
      <c r="BB133" s="10"/>
      <c r="BC133" s="10"/>
      <c r="BD133" s="10"/>
      <c r="BE133" s="10"/>
      <c r="BF133" s="10"/>
      <c r="BG133" s="10"/>
      <c r="BH133" s="10"/>
      <c r="BI133" s="10"/>
      <c r="BJ133" s="10"/>
      <c r="BK133" s="10"/>
      <c r="BL133" s="10"/>
      <c r="BM133" s="10"/>
      <c r="BN133" s="10"/>
      <c r="BO133" s="10"/>
      <c r="BP133" s="10"/>
      <c r="BQ133" s="10"/>
      <c r="BR133" s="10"/>
      <c r="BS133" s="10"/>
      <c r="BT133" s="10"/>
      <c r="BU133" s="10"/>
      <c r="BV133" s="10"/>
      <c r="BW133" s="10"/>
      <c r="BX133" s="10"/>
      <c r="BY133" s="10"/>
      <c r="BZ133" s="10"/>
      <c r="CA133" s="10"/>
      <c r="CB133" s="10"/>
    </row>
    <row r="134" spans="3:80" x14ac:dyDescent="0.25">
      <c r="C134" s="2">
        <f t="shared" si="35"/>
        <v>45372</v>
      </c>
      <c r="D134" s="24"/>
      <c r="H134" s="13" t="str">
        <f t="shared" si="23"/>
        <v>45.9</v>
      </c>
      <c r="J134" s="13" t="str">
        <f t="shared" si="24"/>
        <v>44.1</v>
      </c>
      <c r="L134" s="10">
        <f t="shared" si="36"/>
        <v>81</v>
      </c>
      <c r="M134" s="10">
        <f t="shared" si="33"/>
        <v>-0.40255043274789065</v>
      </c>
      <c r="N134" s="10">
        <f t="shared" si="25"/>
        <v>44.118533367252112</v>
      </c>
      <c r="O134" s="10">
        <f t="shared" si="34"/>
        <v>45.881466632747888</v>
      </c>
      <c r="Q134" s="12">
        <f t="shared" si="26"/>
        <v>3</v>
      </c>
      <c r="R134" s="10">
        <f t="shared" si="32"/>
        <v>0</v>
      </c>
      <c r="S134" s="10">
        <f t="shared" si="32"/>
        <v>0</v>
      </c>
      <c r="T134" s="10">
        <f t="shared" si="32"/>
        <v>45.881466632747888</v>
      </c>
      <c r="U134" s="10">
        <f t="shared" si="37"/>
        <v>0</v>
      </c>
      <c r="V134" s="10">
        <f t="shared" si="37"/>
        <v>0</v>
      </c>
      <c r="W134" s="10">
        <f t="shared" si="37"/>
        <v>0</v>
      </c>
      <c r="X134" s="10">
        <f t="shared" si="37"/>
        <v>0</v>
      </c>
      <c r="Y134" s="10">
        <f t="shared" si="37"/>
        <v>0</v>
      </c>
      <c r="Z134" s="10">
        <f t="shared" si="37"/>
        <v>0</v>
      </c>
      <c r="AA134" s="10">
        <f t="shared" si="37"/>
        <v>0</v>
      </c>
      <c r="AB134" s="10">
        <f t="shared" si="37"/>
        <v>0</v>
      </c>
      <c r="AC134" s="10">
        <f t="shared" si="37"/>
        <v>0</v>
      </c>
      <c r="AF134" s="10">
        <f t="shared" si="27"/>
        <v>0</v>
      </c>
      <c r="AG134" s="10">
        <f t="shared" si="28"/>
        <v>45.881466632747888</v>
      </c>
      <c r="AH134" s="10">
        <f t="shared" si="29"/>
        <v>0</v>
      </c>
      <c r="AI134" s="10">
        <f t="shared" si="30"/>
        <v>0</v>
      </c>
      <c r="AJ134" s="10">
        <f t="shared" si="31"/>
        <v>0</v>
      </c>
      <c r="AK134" s="10"/>
      <c r="AL134" s="10"/>
      <c r="AM134" s="10"/>
      <c r="AN134" s="10"/>
      <c r="AO134" s="10"/>
      <c r="AP134" s="10"/>
      <c r="AQ134" s="10"/>
      <c r="AR134" s="10"/>
      <c r="AS134" s="10"/>
      <c r="AT134" s="10"/>
      <c r="AU134" s="10"/>
      <c r="AV134" s="10"/>
      <c r="AW134" s="10"/>
      <c r="AX134" s="10"/>
      <c r="AY134" s="10"/>
      <c r="AZ134" s="10"/>
      <c r="BA134" s="10"/>
      <c r="BB134" s="10"/>
      <c r="BC134" s="10"/>
      <c r="BD134" s="10"/>
      <c r="BE134" s="10"/>
      <c r="BF134" s="10"/>
      <c r="BG134" s="10"/>
      <c r="BH134" s="10"/>
      <c r="BI134" s="10"/>
      <c r="BJ134" s="10"/>
      <c r="BK134" s="10"/>
      <c r="BL134" s="10"/>
      <c r="BM134" s="10"/>
      <c r="BN134" s="10"/>
      <c r="BO134" s="10"/>
      <c r="BP134" s="10"/>
      <c r="BQ134" s="10"/>
      <c r="BR134" s="10"/>
      <c r="BS134" s="10"/>
      <c r="BT134" s="10"/>
      <c r="BU134" s="10"/>
      <c r="BV134" s="10"/>
      <c r="BW134" s="10"/>
      <c r="BX134" s="10"/>
      <c r="BY134" s="10"/>
      <c r="BZ134" s="10"/>
      <c r="CA134" s="10"/>
      <c r="CB134" s="10"/>
    </row>
    <row r="135" spans="3:80" x14ac:dyDescent="0.25">
      <c r="C135" s="2">
        <f t="shared" si="35"/>
        <v>45373</v>
      </c>
      <c r="D135" s="24"/>
      <c r="H135" s="13" t="str">
        <f t="shared" si="23"/>
        <v>45.5</v>
      </c>
      <c r="J135" s="13" t="str">
        <f t="shared" si="24"/>
        <v>44.5</v>
      </c>
      <c r="L135" s="10">
        <f t="shared" si="36"/>
        <v>82</v>
      </c>
      <c r="M135" s="10">
        <f t="shared" si="33"/>
        <v>0</v>
      </c>
      <c r="N135" s="10">
        <f t="shared" si="25"/>
        <v>44.521083799999992</v>
      </c>
      <c r="O135" s="10">
        <f t="shared" si="34"/>
        <v>45.478916200000008</v>
      </c>
      <c r="Q135" s="12">
        <f t="shared" si="26"/>
        <v>3</v>
      </c>
      <c r="R135" s="10">
        <f t="shared" si="32"/>
        <v>0</v>
      </c>
      <c r="S135" s="10">
        <f t="shared" si="32"/>
        <v>0</v>
      </c>
      <c r="T135" s="10">
        <f t="shared" si="32"/>
        <v>45.478916200000008</v>
      </c>
      <c r="U135" s="10">
        <f t="shared" si="37"/>
        <v>0</v>
      </c>
      <c r="V135" s="10">
        <f t="shared" si="37"/>
        <v>0</v>
      </c>
      <c r="W135" s="10">
        <f t="shared" si="37"/>
        <v>0</v>
      </c>
      <c r="X135" s="10">
        <f t="shared" si="37"/>
        <v>0</v>
      </c>
      <c r="Y135" s="10">
        <f t="shared" si="37"/>
        <v>0</v>
      </c>
      <c r="Z135" s="10">
        <f t="shared" si="37"/>
        <v>0</v>
      </c>
      <c r="AA135" s="10">
        <f t="shared" si="37"/>
        <v>0</v>
      </c>
      <c r="AB135" s="10">
        <f t="shared" si="37"/>
        <v>0</v>
      </c>
      <c r="AC135" s="10">
        <f t="shared" si="37"/>
        <v>0</v>
      </c>
      <c r="AF135" s="10">
        <f t="shared" si="27"/>
        <v>0</v>
      </c>
      <c r="AG135" s="10">
        <f t="shared" si="28"/>
        <v>45.478916200000008</v>
      </c>
      <c r="AH135" s="10">
        <f t="shared" si="29"/>
        <v>0</v>
      </c>
      <c r="AI135" s="10">
        <f t="shared" si="30"/>
        <v>0</v>
      </c>
      <c r="AJ135" s="10">
        <f t="shared" si="31"/>
        <v>0</v>
      </c>
      <c r="AK135" s="10"/>
      <c r="AL135" s="10"/>
      <c r="AM135" s="10"/>
      <c r="AN135" s="10"/>
      <c r="AO135" s="10"/>
      <c r="AP135" s="10"/>
      <c r="AQ135" s="10"/>
      <c r="AR135" s="10"/>
      <c r="AS135" s="10"/>
      <c r="AT135" s="10"/>
      <c r="AU135" s="10"/>
      <c r="AV135" s="10"/>
      <c r="AW135" s="10"/>
      <c r="AX135" s="10"/>
      <c r="AY135" s="10"/>
      <c r="AZ135" s="10"/>
      <c r="BA135" s="10"/>
      <c r="BB135" s="10"/>
      <c r="BC135" s="10"/>
      <c r="BD135" s="10"/>
      <c r="BE135" s="10"/>
      <c r="BF135" s="10"/>
      <c r="BG135" s="10"/>
      <c r="BH135" s="10"/>
      <c r="BI135" s="10"/>
      <c r="BJ135" s="10"/>
      <c r="BK135" s="10"/>
      <c r="BL135" s="10"/>
      <c r="BM135" s="10"/>
      <c r="BN135" s="10"/>
      <c r="BO135" s="10"/>
      <c r="BP135" s="10"/>
      <c r="BQ135" s="10"/>
      <c r="BR135" s="10"/>
      <c r="BS135" s="10"/>
      <c r="BT135" s="10"/>
      <c r="BU135" s="10"/>
      <c r="BV135" s="10"/>
      <c r="BW135" s="10"/>
      <c r="BX135" s="10"/>
      <c r="BY135" s="10"/>
      <c r="BZ135" s="10"/>
      <c r="CA135" s="10"/>
      <c r="CB135" s="10"/>
    </row>
    <row r="136" spans="3:80" x14ac:dyDescent="0.25">
      <c r="C136" s="2">
        <f t="shared" si="35"/>
        <v>45374</v>
      </c>
      <c r="D136" s="24"/>
      <c r="H136" s="13" t="str">
        <f t="shared" si="23"/>
        <v>45.1</v>
      </c>
      <c r="J136" s="13" t="str">
        <f t="shared" si="24"/>
        <v>44.9</v>
      </c>
      <c r="L136" s="10">
        <f t="shared" si="36"/>
        <v>83</v>
      </c>
      <c r="M136" s="10">
        <f t="shared" si="33"/>
        <v>0.40255043274787405</v>
      </c>
      <c r="N136" s="10">
        <f t="shared" si="25"/>
        <v>44.923634232747872</v>
      </c>
      <c r="O136" s="10">
        <f t="shared" si="34"/>
        <v>45.076365767252128</v>
      </c>
      <c r="Q136" s="12">
        <f t="shared" si="26"/>
        <v>3</v>
      </c>
      <c r="R136" s="10">
        <f t="shared" si="32"/>
        <v>0</v>
      </c>
      <c r="S136" s="10">
        <f t="shared" si="32"/>
        <v>0</v>
      </c>
      <c r="T136" s="10">
        <f t="shared" si="32"/>
        <v>45.076365767252128</v>
      </c>
      <c r="U136" s="10">
        <f t="shared" si="37"/>
        <v>0</v>
      </c>
      <c r="V136" s="10">
        <f t="shared" si="37"/>
        <v>0</v>
      </c>
      <c r="W136" s="10">
        <f t="shared" si="37"/>
        <v>0</v>
      </c>
      <c r="X136" s="10">
        <f t="shared" si="37"/>
        <v>0</v>
      </c>
      <c r="Y136" s="10">
        <f t="shared" si="37"/>
        <v>0</v>
      </c>
      <c r="Z136" s="10">
        <f t="shared" si="37"/>
        <v>0</v>
      </c>
      <c r="AA136" s="10">
        <f t="shared" si="37"/>
        <v>0</v>
      </c>
      <c r="AB136" s="10">
        <f t="shared" si="37"/>
        <v>0</v>
      </c>
      <c r="AC136" s="10">
        <f t="shared" si="37"/>
        <v>0</v>
      </c>
      <c r="AF136" s="10">
        <f t="shared" si="27"/>
        <v>0</v>
      </c>
      <c r="AG136" s="10">
        <f t="shared" si="28"/>
        <v>45.076365767252128</v>
      </c>
      <c r="AH136" s="10">
        <f t="shared" si="29"/>
        <v>0</v>
      </c>
      <c r="AI136" s="10">
        <f t="shared" si="30"/>
        <v>0</v>
      </c>
      <c r="AJ136" s="10">
        <f t="shared" si="31"/>
        <v>0</v>
      </c>
      <c r="AK136" s="10"/>
      <c r="AL136" s="10"/>
      <c r="AM136" s="10"/>
      <c r="AN136" s="10"/>
      <c r="AO136" s="10"/>
      <c r="AP136" s="10"/>
      <c r="AQ136" s="10"/>
      <c r="AR136" s="10"/>
      <c r="AS136" s="10"/>
      <c r="AT136" s="10"/>
      <c r="AU136" s="10"/>
      <c r="AV136" s="10"/>
      <c r="AW136" s="10"/>
      <c r="AX136" s="10"/>
      <c r="AY136" s="10"/>
      <c r="AZ136" s="10"/>
      <c r="BA136" s="10"/>
      <c r="BB136" s="10"/>
      <c r="BC136" s="10"/>
      <c r="BD136" s="10"/>
      <c r="BE136" s="10"/>
      <c r="BF136" s="10"/>
      <c r="BG136" s="10"/>
      <c r="BH136" s="10"/>
      <c r="BI136" s="10"/>
      <c r="BJ136" s="10"/>
      <c r="BK136" s="10"/>
      <c r="BL136" s="10"/>
      <c r="BM136" s="10"/>
      <c r="BN136" s="10"/>
      <c r="BO136" s="10"/>
      <c r="BP136" s="10"/>
      <c r="BQ136" s="10"/>
      <c r="BR136" s="10"/>
      <c r="BS136" s="10"/>
      <c r="BT136" s="10"/>
      <c r="BU136" s="10"/>
      <c r="BV136" s="10"/>
      <c r="BW136" s="10"/>
      <c r="BX136" s="10"/>
      <c r="BY136" s="10"/>
      <c r="BZ136" s="10"/>
      <c r="CA136" s="10"/>
      <c r="CB136" s="10"/>
    </row>
    <row r="137" spans="3:80" x14ac:dyDescent="0.25">
      <c r="C137" s="2">
        <f t="shared" si="35"/>
        <v>45375</v>
      </c>
      <c r="D137" s="24"/>
      <c r="H137" s="13" t="str">
        <f t="shared" si="23"/>
        <v>44.7</v>
      </c>
      <c r="J137" s="13" t="str">
        <f t="shared" si="24"/>
        <v>45.3</v>
      </c>
      <c r="L137" s="10">
        <f t="shared" si="36"/>
        <v>84</v>
      </c>
      <c r="M137" s="10">
        <f t="shared" si="33"/>
        <v>0.80498223203555574</v>
      </c>
      <c r="N137" s="10">
        <f t="shared" si="25"/>
        <v>45.32606603203557</v>
      </c>
      <c r="O137" s="10">
        <f t="shared" si="34"/>
        <v>44.67393396796443</v>
      </c>
      <c r="Q137" s="12">
        <f t="shared" si="26"/>
        <v>3</v>
      </c>
      <c r="R137" s="10">
        <f t="shared" si="32"/>
        <v>0</v>
      </c>
      <c r="S137" s="10">
        <f t="shared" si="32"/>
        <v>0</v>
      </c>
      <c r="T137" s="10">
        <f t="shared" si="32"/>
        <v>44.67393396796443</v>
      </c>
      <c r="U137" s="10">
        <f t="shared" si="37"/>
        <v>0</v>
      </c>
      <c r="V137" s="10">
        <f t="shared" si="37"/>
        <v>0</v>
      </c>
      <c r="W137" s="10">
        <f t="shared" si="37"/>
        <v>0</v>
      </c>
      <c r="X137" s="10">
        <f t="shared" si="37"/>
        <v>0</v>
      </c>
      <c r="Y137" s="10">
        <f t="shared" si="37"/>
        <v>0</v>
      </c>
      <c r="Z137" s="10">
        <f t="shared" si="37"/>
        <v>0</v>
      </c>
      <c r="AA137" s="10">
        <f t="shared" si="37"/>
        <v>0</v>
      </c>
      <c r="AB137" s="10">
        <f t="shared" si="37"/>
        <v>0</v>
      </c>
      <c r="AC137" s="10">
        <f t="shared" si="37"/>
        <v>0</v>
      </c>
      <c r="AF137" s="10">
        <f t="shared" si="27"/>
        <v>0</v>
      </c>
      <c r="AG137" s="10">
        <f t="shared" si="28"/>
        <v>44.67393396796443</v>
      </c>
      <c r="AH137" s="10">
        <f t="shared" si="29"/>
        <v>0</v>
      </c>
      <c r="AI137" s="10">
        <f t="shared" si="30"/>
        <v>0</v>
      </c>
      <c r="AJ137" s="10">
        <f t="shared" si="31"/>
        <v>0</v>
      </c>
      <c r="AK137" s="10"/>
      <c r="AL137" s="10"/>
      <c r="AM137" s="10"/>
      <c r="AN137" s="10"/>
      <c r="AO137" s="10"/>
      <c r="AP137" s="10"/>
      <c r="AQ137" s="10"/>
      <c r="AR137" s="10"/>
      <c r="AS137" s="10"/>
      <c r="AT137" s="10"/>
      <c r="AU137" s="10"/>
      <c r="AV137" s="10"/>
      <c r="AW137" s="10"/>
      <c r="AX137" s="10"/>
      <c r="AY137" s="10"/>
      <c r="AZ137" s="10"/>
      <c r="BA137" s="10"/>
      <c r="BB137" s="10"/>
      <c r="BC137" s="10"/>
      <c r="BD137" s="10"/>
      <c r="BE137" s="10"/>
      <c r="BF137" s="10"/>
      <c r="BG137" s="10"/>
      <c r="BH137" s="10"/>
      <c r="BI137" s="10"/>
      <c r="BJ137" s="10"/>
      <c r="BK137" s="10"/>
      <c r="BL137" s="10"/>
      <c r="BM137" s="10"/>
      <c r="BN137" s="10"/>
      <c r="BO137" s="10"/>
      <c r="BP137" s="10"/>
      <c r="BQ137" s="10"/>
      <c r="BR137" s="10"/>
      <c r="BS137" s="10"/>
      <c r="BT137" s="10"/>
      <c r="BU137" s="10"/>
      <c r="BV137" s="10"/>
      <c r="BW137" s="10"/>
      <c r="BX137" s="10"/>
      <c r="BY137" s="10"/>
      <c r="BZ137" s="10"/>
      <c r="CA137" s="10"/>
      <c r="CB137" s="10"/>
    </row>
    <row r="138" spans="3:80" x14ac:dyDescent="0.25">
      <c r="C138" s="2">
        <f t="shared" si="35"/>
        <v>45376</v>
      </c>
      <c r="D138" s="24"/>
      <c r="H138" s="13" t="str">
        <f t="shared" si="23"/>
        <v>44.3</v>
      </c>
      <c r="J138" s="13" t="str">
        <f t="shared" si="24"/>
        <v>45.7</v>
      </c>
      <c r="L138" s="10">
        <f t="shared" si="36"/>
        <v>85</v>
      </c>
      <c r="M138" s="10">
        <f t="shared" si="33"/>
        <v>1.2071767993646314</v>
      </c>
      <c r="N138" s="10">
        <f t="shared" si="25"/>
        <v>45.728260599364631</v>
      </c>
      <c r="O138" s="10">
        <f t="shared" si="34"/>
        <v>44.271739400635369</v>
      </c>
      <c r="Q138" s="12">
        <f t="shared" si="26"/>
        <v>3</v>
      </c>
      <c r="R138" s="10">
        <f t="shared" si="32"/>
        <v>0</v>
      </c>
      <c r="S138" s="10">
        <f t="shared" si="32"/>
        <v>0</v>
      </c>
      <c r="T138" s="10">
        <f t="shared" si="32"/>
        <v>44.271739400635369</v>
      </c>
      <c r="U138" s="10">
        <f t="shared" si="37"/>
        <v>0</v>
      </c>
      <c r="V138" s="10">
        <f t="shared" si="37"/>
        <v>0</v>
      </c>
      <c r="W138" s="10">
        <f t="shared" si="37"/>
        <v>0</v>
      </c>
      <c r="X138" s="10">
        <f t="shared" si="37"/>
        <v>0</v>
      </c>
      <c r="Y138" s="10">
        <f t="shared" si="37"/>
        <v>0</v>
      </c>
      <c r="Z138" s="10">
        <f t="shared" si="37"/>
        <v>0</v>
      </c>
      <c r="AA138" s="10">
        <f t="shared" si="37"/>
        <v>0</v>
      </c>
      <c r="AB138" s="10">
        <f t="shared" si="37"/>
        <v>0</v>
      </c>
      <c r="AC138" s="10">
        <f t="shared" si="37"/>
        <v>0</v>
      </c>
      <c r="AF138" s="10">
        <f t="shared" si="27"/>
        <v>0</v>
      </c>
      <c r="AG138" s="10">
        <f t="shared" si="28"/>
        <v>44.271739400635369</v>
      </c>
      <c r="AH138" s="10">
        <f t="shared" si="29"/>
        <v>0</v>
      </c>
      <c r="AI138" s="10">
        <f t="shared" si="30"/>
        <v>0</v>
      </c>
      <c r="AJ138" s="10">
        <f t="shared" si="31"/>
        <v>0</v>
      </c>
      <c r="AK138" s="10"/>
      <c r="AL138" s="10"/>
      <c r="AM138" s="10"/>
      <c r="AN138" s="10"/>
      <c r="AO138" s="10"/>
      <c r="AP138" s="10"/>
      <c r="AQ138" s="10"/>
      <c r="AR138" s="10"/>
      <c r="AS138" s="10"/>
      <c r="AT138" s="10"/>
      <c r="AU138" s="10"/>
      <c r="AV138" s="10"/>
      <c r="AW138" s="10"/>
      <c r="AX138" s="10"/>
      <c r="AY138" s="10"/>
      <c r="AZ138" s="10"/>
      <c r="BA138" s="10"/>
      <c r="BB138" s="10"/>
      <c r="BC138" s="10"/>
      <c r="BD138" s="10"/>
      <c r="BE138" s="10"/>
      <c r="BF138" s="10"/>
      <c r="BG138" s="10"/>
      <c r="BH138" s="10"/>
      <c r="BI138" s="10"/>
      <c r="BJ138" s="10"/>
      <c r="BK138" s="10"/>
      <c r="BL138" s="10"/>
      <c r="BM138" s="10"/>
      <c r="BN138" s="10"/>
      <c r="BO138" s="10"/>
      <c r="BP138" s="10"/>
      <c r="BQ138" s="10"/>
      <c r="BR138" s="10"/>
      <c r="BS138" s="10"/>
      <c r="BT138" s="10"/>
      <c r="BU138" s="10"/>
      <c r="BV138" s="10"/>
      <c r="BW138" s="10"/>
      <c r="BX138" s="10"/>
      <c r="BY138" s="10"/>
      <c r="BZ138" s="10"/>
      <c r="CA138" s="10"/>
      <c r="CB138" s="10"/>
    </row>
    <row r="139" spans="3:80" x14ac:dyDescent="0.25">
      <c r="C139" s="2">
        <f t="shared" si="35"/>
        <v>45377</v>
      </c>
      <c r="D139" s="24"/>
      <c r="H139" s="13" t="str">
        <f t="shared" si="23"/>
        <v>43.9</v>
      </c>
      <c r="J139" s="13" t="str">
        <f t="shared" si="24"/>
        <v>46.1</v>
      </c>
      <c r="L139" s="10">
        <f t="shared" si="36"/>
        <v>86</v>
      </c>
      <c r="M139" s="10">
        <f t="shared" si="33"/>
        <v>1.6090156061500347</v>
      </c>
      <c r="N139" s="10">
        <f t="shared" si="25"/>
        <v>46.130099406150038</v>
      </c>
      <c r="O139" s="10">
        <f t="shared" si="34"/>
        <v>43.869900593849962</v>
      </c>
      <c r="Q139" s="12">
        <f t="shared" si="26"/>
        <v>3</v>
      </c>
      <c r="R139" s="10">
        <f t="shared" si="32"/>
        <v>0</v>
      </c>
      <c r="S139" s="10">
        <f t="shared" si="32"/>
        <v>0</v>
      </c>
      <c r="T139" s="10">
        <f t="shared" si="32"/>
        <v>43.869900593849962</v>
      </c>
      <c r="U139" s="10">
        <f t="shared" si="37"/>
        <v>0</v>
      </c>
      <c r="V139" s="10">
        <f t="shared" si="37"/>
        <v>0</v>
      </c>
      <c r="W139" s="10">
        <f t="shared" si="37"/>
        <v>0</v>
      </c>
      <c r="X139" s="10">
        <f t="shared" si="37"/>
        <v>0</v>
      </c>
      <c r="Y139" s="10">
        <f t="shared" si="37"/>
        <v>0</v>
      </c>
      <c r="Z139" s="10">
        <f t="shared" si="37"/>
        <v>0</v>
      </c>
      <c r="AA139" s="10">
        <f t="shared" si="37"/>
        <v>0</v>
      </c>
      <c r="AB139" s="10">
        <f t="shared" si="37"/>
        <v>0</v>
      </c>
      <c r="AC139" s="10">
        <f t="shared" si="37"/>
        <v>0</v>
      </c>
      <c r="AF139" s="10">
        <f t="shared" si="27"/>
        <v>0</v>
      </c>
      <c r="AG139" s="10">
        <f t="shared" si="28"/>
        <v>43.869900593849962</v>
      </c>
      <c r="AH139" s="10">
        <f t="shared" si="29"/>
        <v>0</v>
      </c>
      <c r="AI139" s="10">
        <f t="shared" si="30"/>
        <v>0</v>
      </c>
      <c r="AJ139" s="10">
        <f t="shared" si="31"/>
        <v>0</v>
      </c>
      <c r="AK139" s="10"/>
      <c r="AL139" s="10"/>
      <c r="AM139" s="10"/>
      <c r="AN139" s="10"/>
      <c r="AO139" s="10"/>
      <c r="AP139" s="10"/>
      <c r="AQ139" s="10"/>
      <c r="AR139" s="10"/>
      <c r="AS139" s="10"/>
      <c r="AT139" s="10"/>
      <c r="AU139" s="10"/>
      <c r="AV139" s="10"/>
      <c r="AW139" s="10"/>
      <c r="AX139" s="10"/>
      <c r="AY139" s="10"/>
      <c r="AZ139" s="10"/>
      <c r="BA139" s="10"/>
      <c r="BB139" s="10"/>
      <c r="BC139" s="10"/>
      <c r="BD139" s="10"/>
      <c r="BE139" s="10"/>
      <c r="BF139" s="10"/>
      <c r="BG139" s="10"/>
      <c r="BH139" s="10"/>
      <c r="BI139" s="10"/>
      <c r="BJ139" s="10"/>
      <c r="BK139" s="10"/>
      <c r="BL139" s="10"/>
      <c r="BM139" s="10"/>
      <c r="BN139" s="10"/>
      <c r="BO139" s="10"/>
      <c r="BP139" s="10"/>
      <c r="BQ139" s="10"/>
      <c r="BR139" s="10"/>
      <c r="BS139" s="10"/>
      <c r="BT139" s="10"/>
      <c r="BU139" s="10"/>
      <c r="BV139" s="10"/>
      <c r="BW139" s="10"/>
      <c r="BX139" s="10"/>
      <c r="BY139" s="10"/>
      <c r="BZ139" s="10"/>
      <c r="CA139" s="10"/>
      <c r="CB139" s="10"/>
    </row>
    <row r="140" spans="3:80" x14ac:dyDescent="0.25">
      <c r="C140" s="2">
        <f t="shared" si="35"/>
        <v>45378</v>
      </c>
      <c r="D140" s="24"/>
      <c r="H140" s="13" t="str">
        <f t="shared" si="23"/>
        <v>43.5</v>
      </c>
      <c r="J140" s="13" t="str">
        <f t="shared" si="24"/>
        <v>46.5</v>
      </c>
      <c r="L140" s="10">
        <f t="shared" si="36"/>
        <v>87</v>
      </c>
      <c r="M140" s="10">
        <f t="shared" si="33"/>
        <v>2.0103802286510333</v>
      </c>
      <c r="N140" s="10">
        <f t="shared" si="25"/>
        <v>46.53146402865103</v>
      </c>
      <c r="O140" s="10">
        <f t="shared" si="34"/>
        <v>43.46853597134897</v>
      </c>
      <c r="Q140" s="12">
        <f t="shared" si="26"/>
        <v>3</v>
      </c>
      <c r="R140" s="10">
        <f t="shared" si="32"/>
        <v>0</v>
      </c>
      <c r="S140" s="10">
        <f t="shared" si="32"/>
        <v>0</v>
      </c>
      <c r="T140" s="10">
        <f t="shared" si="32"/>
        <v>43.46853597134897</v>
      </c>
      <c r="U140" s="10">
        <f t="shared" si="37"/>
        <v>0</v>
      </c>
      <c r="V140" s="10">
        <f t="shared" si="37"/>
        <v>0</v>
      </c>
      <c r="W140" s="10">
        <f t="shared" si="37"/>
        <v>0</v>
      </c>
      <c r="X140" s="10">
        <f t="shared" si="37"/>
        <v>0</v>
      </c>
      <c r="Y140" s="10">
        <f t="shared" si="37"/>
        <v>0</v>
      </c>
      <c r="Z140" s="10">
        <f t="shared" si="37"/>
        <v>0</v>
      </c>
      <c r="AA140" s="10">
        <f t="shared" si="37"/>
        <v>0</v>
      </c>
      <c r="AB140" s="10">
        <f t="shared" si="37"/>
        <v>0</v>
      </c>
      <c r="AC140" s="10">
        <f t="shared" si="37"/>
        <v>0</v>
      </c>
      <c r="AF140" s="10">
        <f t="shared" si="27"/>
        <v>0</v>
      </c>
      <c r="AG140" s="10">
        <f t="shared" si="28"/>
        <v>43.46853597134897</v>
      </c>
      <c r="AH140" s="10">
        <f t="shared" si="29"/>
        <v>0</v>
      </c>
      <c r="AI140" s="10">
        <f t="shared" si="30"/>
        <v>0</v>
      </c>
      <c r="AJ140" s="10">
        <f t="shared" si="31"/>
        <v>0</v>
      </c>
      <c r="AK140" s="10"/>
      <c r="AL140" s="10"/>
      <c r="AM140" s="10"/>
      <c r="AN140" s="10"/>
      <c r="AO140" s="10"/>
      <c r="AP140" s="10"/>
      <c r="AQ140" s="10"/>
      <c r="AR140" s="10"/>
      <c r="AS140" s="10"/>
      <c r="AT140" s="10"/>
      <c r="AU140" s="10"/>
      <c r="AV140" s="10"/>
      <c r="AW140" s="10"/>
      <c r="AX140" s="10"/>
      <c r="AY140" s="10"/>
      <c r="AZ140" s="10"/>
      <c r="BA140" s="10"/>
      <c r="BB140" s="10"/>
      <c r="BC140" s="10"/>
      <c r="BD140" s="10"/>
      <c r="BE140" s="10"/>
      <c r="BF140" s="10"/>
      <c r="BG140" s="10"/>
      <c r="BH140" s="10"/>
      <c r="BI140" s="10"/>
      <c r="BJ140" s="10"/>
      <c r="BK140" s="10"/>
      <c r="BL140" s="10"/>
      <c r="BM140" s="10"/>
      <c r="BN140" s="10"/>
      <c r="BO140" s="10"/>
      <c r="BP140" s="10"/>
      <c r="BQ140" s="10"/>
      <c r="BR140" s="10"/>
      <c r="BS140" s="10"/>
      <c r="BT140" s="10"/>
      <c r="BU140" s="10"/>
      <c r="BV140" s="10"/>
      <c r="BW140" s="10"/>
      <c r="BX140" s="10"/>
      <c r="BY140" s="10"/>
      <c r="BZ140" s="10"/>
      <c r="CA140" s="10"/>
      <c r="CB140" s="10"/>
    </row>
    <row r="141" spans="3:80" x14ac:dyDescent="0.25">
      <c r="C141" s="2">
        <f t="shared" si="35"/>
        <v>45379</v>
      </c>
      <c r="D141" s="24"/>
      <c r="H141" s="13" t="str">
        <f t="shared" si="23"/>
        <v>43.1</v>
      </c>
      <c r="J141" s="13" t="str">
        <f t="shared" si="24"/>
        <v>46.9</v>
      </c>
      <c r="L141" s="10">
        <f t="shared" si="36"/>
        <v>88</v>
      </c>
      <c r="M141" s="10">
        <f t="shared" si="33"/>
        <v>2.411152382871089</v>
      </c>
      <c r="N141" s="10">
        <f t="shared" si="25"/>
        <v>46.932236182871101</v>
      </c>
      <c r="O141" s="10">
        <f t="shared" si="34"/>
        <v>43.067763817128899</v>
      </c>
      <c r="Q141" s="12">
        <f t="shared" si="26"/>
        <v>3</v>
      </c>
      <c r="R141" s="10">
        <f t="shared" si="32"/>
        <v>0</v>
      </c>
      <c r="S141" s="10">
        <f t="shared" si="32"/>
        <v>0</v>
      </c>
      <c r="T141" s="10">
        <f t="shared" si="32"/>
        <v>43.067763817128899</v>
      </c>
      <c r="U141" s="10">
        <f t="shared" si="37"/>
        <v>0</v>
      </c>
      <c r="V141" s="10">
        <f t="shared" si="37"/>
        <v>0</v>
      </c>
      <c r="W141" s="10">
        <f t="shared" si="37"/>
        <v>0</v>
      </c>
      <c r="X141" s="10">
        <f t="shared" si="37"/>
        <v>0</v>
      </c>
      <c r="Y141" s="10">
        <f t="shared" si="37"/>
        <v>0</v>
      </c>
      <c r="Z141" s="10">
        <f t="shared" si="37"/>
        <v>0</v>
      </c>
      <c r="AA141" s="10">
        <f t="shared" si="37"/>
        <v>0</v>
      </c>
      <c r="AB141" s="10">
        <f t="shared" si="37"/>
        <v>0</v>
      </c>
      <c r="AC141" s="10">
        <f t="shared" si="37"/>
        <v>0</v>
      </c>
      <c r="AF141" s="10">
        <f t="shared" si="27"/>
        <v>0</v>
      </c>
      <c r="AG141" s="10">
        <f t="shared" si="28"/>
        <v>43.067763817128899</v>
      </c>
      <c r="AH141" s="10">
        <f t="shared" si="29"/>
        <v>0</v>
      </c>
      <c r="AI141" s="10">
        <f t="shared" si="30"/>
        <v>0</v>
      </c>
      <c r="AJ141" s="10">
        <f t="shared" si="31"/>
        <v>0</v>
      </c>
      <c r="AK141" s="10"/>
      <c r="AL141" s="10"/>
      <c r="AM141" s="10"/>
      <c r="AN141" s="10"/>
      <c r="AO141" s="10"/>
      <c r="AP141" s="10"/>
      <c r="AQ141" s="10"/>
      <c r="AR141" s="10"/>
      <c r="AS141" s="10"/>
      <c r="AT141" s="10"/>
      <c r="AU141" s="10"/>
      <c r="AV141" s="10"/>
      <c r="AW141" s="10"/>
      <c r="AX141" s="10"/>
      <c r="AY141" s="10"/>
      <c r="AZ141" s="10"/>
      <c r="BA141" s="10"/>
      <c r="BB141" s="10"/>
      <c r="BC141" s="10"/>
      <c r="BD141" s="10"/>
      <c r="BE141" s="10"/>
      <c r="BF141" s="10"/>
      <c r="BG141" s="10"/>
      <c r="BH141" s="10"/>
      <c r="BI141" s="10"/>
      <c r="BJ141" s="10"/>
      <c r="BK141" s="10"/>
      <c r="BL141" s="10"/>
      <c r="BM141" s="10"/>
      <c r="BN141" s="10"/>
      <c r="BO141" s="10"/>
      <c r="BP141" s="10"/>
      <c r="BQ141" s="10"/>
      <c r="BR141" s="10"/>
      <c r="BS141" s="10"/>
      <c r="BT141" s="10"/>
      <c r="BU141" s="10"/>
      <c r="BV141" s="10"/>
      <c r="BW141" s="10"/>
      <c r="BX141" s="10"/>
      <c r="BY141" s="10"/>
      <c r="BZ141" s="10"/>
      <c r="CA141" s="10"/>
      <c r="CB141" s="10"/>
    </row>
    <row r="142" spans="3:80" x14ac:dyDescent="0.25">
      <c r="C142" s="2">
        <f t="shared" si="35"/>
        <v>45380</v>
      </c>
      <c r="D142" s="24"/>
      <c r="H142" s="13" t="str">
        <f t="shared" si="23"/>
        <v>42.7</v>
      </c>
      <c r="J142" s="13" t="str">
        <f t="shared" si="24"/>
        <v>47.3</v>
      </c>
      <c r="L142" s="10">
        <f t="shared" si="36"/>
        <v>89</v>
      </c>
      <c r="M142" s="10">
        <f t="shared" si="33"/>
        <v>2.8112139594168752</v>
      </c>
      <c r="N142" s="10">
        <f t="shared" si="25"/>
        <v>47.332297759416875</v>
      </c>
      <c r="O142" s="10">
        <f t="shared" si="34"/>
        <v>42.667702240583125</v>
      </c>
      <c r="Q142" s="12">
        <f t="shared" si="26"/>
        <v>3</v>
      </c>
      <c r="R142" s="10">
        <f t="shared" si="32"/>
        <v>0</v>
      </c>
      <c r="S142" s="10">
        <f t="shared" si="32"/>
        <v>0</v>
      </c>
      <c r="T142" s="10">
        <f t="shared" si="32"/>
        <v>42.667702240583125</v>
      </c>
      <c r="U142" s="10">
        <f t="shared" si="37"/>
        <v>0</v>
      </c>
      <c r="V142" s="10">
        <f t="shared" si="37"/>
        <v>0</v>
      </c>
      <c r="W142" s="10">
        <f t="shared" si="37"/>
        <v>0</v>
      </c>
      <c r="X142" s="10">
        <f t="shared" si="37"/>
        <v>0</v>
      </c>
      <c r="Y142" s="10">
        <f t="shared" si="37"/>
        <v>0</v>
      </c>
      <c r="Z142" s="10">
        <f t="shared" si="37"/>
        <v>0</v>
      </c>
      <c r="AA142" s="10">
        <f t="shared" si="37"/>
        <v>0</v>
      </c>
      <c r="AB142" s="10">
        <f t="shared" si="37"/>
        <v>0</v>
      </c>
      <c r="AC142" s="10">
        <f t="shared" si="37"/>
        <v>0</v>
      </c>
      <c r="AF142" s="10">
        <f t="shared" si="27"/>
        <v>0</v>
      </c>
      <c r="AG142" s="10">
        <f t="shared" si="28"/>
        <v>42.667702240583125</v>
      </c>
      <c r="AH142" s="10">
        <f t="shared" si="29"/>
        <v>0</v>
      </c>
      <c r="AI142" s="10">
        <f t="shared" si="30"/>
        <v>0</v>
      </c>
      <c r="AJ142" s="10">
        <f t="shared" si="31"/>
        <v>0</v>
      </c>
      <c r="AK142" s="10"/>
      <c r="AL142" s="10"/>
      <c r="AM142" s="10"/>
      <c r="AN142" s="10"/>
      <c r="AO142" s="10"/>
      <c r="AP142" s="10"/>
      <c r="AQ142" s="10"/>
      <c r="AR142" s="10"/>
      <c r="AS142" s="10"/>
      <c r="AT142" s="10"/>
      <c r="AU142" s="10"/>
      <c r="AV142" s="10"/>
      <c r="AW142" s="10"/>
      <c r="AX142" s="10"/>
      <c r="AY142" s="10"/>
      <c r="AZ142" s="10"/>
      <c r="BA142" s="10"/>
      <c r="BB142" s="10"/>
      <c r="BC142" s="10"/>
      <c r="BD142" s="10"/>
      <c r="BE142" s="10"/>
      <c r="BF142" s="10"/>
      <c r="BG142" s="10"/>
      <c r="BH142" s="10"/>
      <c r="BI142" s="10"/>
      <c r="BJ142" s="10"/>
      <c r="BK142" s="10"/>
      <c r="BL142" s="10"/>
      <c r="BM142" s="10"/>
      <c r="BN142" s="10"/>
      <c r="BO142" s="10"/>
      <c r="BP142" s="10"/>
      <c r="BQ142" s="10"/>
      <c r="BR142" s="10"/>
      <c r="BS142" s="10"/>
      <c r="BT142" s="10"/>
      <c r="BU142" s="10"/>
      <c r="BV142" s="10"/>
      <c r="BW142" s="10"/>
      <c r="BX142" s="10"/>
      <c r="BY142" s="10"/>
      <c r="BZ142" s="10"/>
      <c r="CA142" s="10"/>
      <c r="CB142" s="10"/>
    </row>
    <row r="143" spans="3:80" x14ac:dyDescent="0.25">
      <c r="C143" s="2">
        <f t="shared" si="35"/>
        <v>45381</v>
      </c>
      <c r="D143" s="24"/>
      <c r="H143" s="13" t="str">
        <f t="shared" si="23"/>
        <v>42.3</v>
      </c>
      <c r="J143" s="13" t="str">
        <f t="shared" si="24"/>
        <v>47.7</v>
      </c>
      <c r="L143" s="10">
        <f t="shared" si="36"/>
        <v>90</v>
      </c>
      <c r="M143" s="10">
        <f t="shared" si="33"/>
        <v>3.2104470583055007</v>
      </c>
      <c r="N143" s="10">
        <f t="shared" si="25"/>
        <v>47.731530858305497</v>
      </c>
      <c r="O143" s="10">
        <f t="shared" si="34"/>
        <v>42.268469141694503</v>
      </c>
      <c r="Q143" s="12">
        <f t="shared" si="26"/>
        <v>3</v>
      </c>
      <c r="R143" s="10">
        <f t="shared" si="32"/>
        <v>0</v>
      </c>
      <c r="S143" s="10">
        <f t="shared" si="32"/>
        <v>0</v>
      </c>
      <c r="T143" s="10">
        <f t="shared" si="32"/>
        <v>42.268469141694503</v>
      </c>
      <c r="U143" s="10">
        <f t="shared" si="37"/>
        <v>0</v>
      </c>
      <c r="V143" s="10">
        <f t="shared" si="37"/>
        <v>0</v>
      </c>
      <c r="W143" s="10">
        <f t="shared" si="37"/>
        <v>0</v>
      </c>
      <c r="X143" s="10">
        <f t="shared" si="37"/>
        <v>0</v>
      </c>
      <c r="Y143" s="10">
        <f t="shared" si="37"/>
        <v>0</v>
      </c>
      <c r="Z143" s="10">
        <f t="shared" si="37"/>
        <v>0</v>
      </c>
      <c r="AA143" s="10">
        <f t="shared" si="37"/>
        <v>0</v>
      </c>
      <c r="AB143" s="10">
        <f t="shared" si="37"/>
        <v>0</v>
      </c>
      <c r="AC143" s="10">
        <f t="shared" si="37"/>
        <v>0</v>
      </c>
      <c r="AF143" s="10">
        <f t="shared" si="27"/>
        <v>0</v>
      </c>
      <c r="AG143" s="10">
        <f t="shared" si="28"/>
        <v>42.268469141694503</v>
      </c>
      <c r="AH143" s="10">
        <f t="shared" si="29"/>
        <v>0</v>
      </c>
      <c r="AI143" s="10">
        <f t="shared" si="30"/>
        <v>0</v>
      </c>
      <c r="AJ143" s="10">
        <f t="shared" si="31"/>
        <v>0</v>
      </c>
      <c r="AK143" s="10"/>
      <c r="AL143" s="10"/>
      <c r="AM143" s="10"/>
      <c r="AN143" s="10"/>
      <c r="AO143" s="10"/>
      <c r="AP143" s="10"/>
      <c r="AQ143" s="10"/>
      <c r="AR143" s="10"/>
      <c r="AS143" s="10"/>
      <c r="AT143" s="10"/>
      <c r="AU143" s="10"/>
      <c r="AV143" s="10"/>
      <c r="AW143" s="10"/>
      <c r="AX143" s="10"/>
      <c r="AY143" s="10"/>
      <c r="AZ143" s="10"/>
      <c r="BA143" s="10"/>
      <c r="BB143" s="10"/>
      <c r="BC143" s="10"/>
      <c r="BD143" s="10"/>
      <c r="BE143" s="10"/>
      <c r="BF143" s="10"/>
      <c r="BG143" s="10"/>
      <c r="BH143" s="10"/>
      <c r="BI143" s="10"/>
      <c r="BJ143" s="10"/>
      <c r="BK143" s="10"/>
      <c r="BL143" s="10"/>
      <c r="BM143" s="10"/>
      <c r="BN143" s="10"/>
      <c r="BO143" s="10"/>
      <c r="BP143" s="10"/>
      <c r="BQ143" s="10"/>
      <c r="BR143" s="10"/>
      <c r="BS143" s="10"/>
      <c r="BT143" s="10"/>
      <c r="BU143" s="10"/>
      <c r="BV143" s="10"/>
      <c r="BW143" s="10"/>
      <c r="BX143" s="10"/>
      <c r="BY143" s="10"/>
      <c r="BZ143" s="10"/>
      <c r="CA143" s="10"/>
      <c r="CB143" s="10"/>
    </row>
    <row r="144" spans="3:80" x14ac:dyDescent="0.25">
      <c r="C144" s="2">
        <f t="shared" si="35"/>
        <v>45382</v>
      </c>
      <c r="D144" s="24"/>
      <c r="H144" s="13" t="str">
        <f t="shared" si="23"/>
        <v>41.9</v>
      </c>
      <c r="J144" s="13" t="str">
        <f t="shared" si="24"/>
        <v>48.1</v>
      </c>
      <c r="L144" s="10">
        <f t="shared" si="36"/>
        <v>91</v>
      </c>
      <c r="M144" s="10">
        <f t="shared" si="33"/>
        <v>3.6087340237102414</v>
      </c>
      <c r="N144" s="10">
        <f t="shared" si="25"/>
        <v>48.129817823710255</v>
      </c>
      <c r="O144" s="10">
        <f t="shared" si="34"/>
        <v>41.870182176289745</v>
      </c>
      <c r="Q144" s="12">
        <f t="shared" si="26"/>
        <v>3</v>
      </c>
      <c r="R144" s="10">
        <f t="shared" si="32"/>
        <v>0</v>
      </c>
      <c r="S144" s="10">
        <f t="shared" si="32"/>
        <v>0</v>
      </c>
      <c r="T144" s="10">
        <f t="shared" si="32"/>
        <v>41.870182176289745</v>
      </c>
      <c r="U144" s="10">
        <f t="shared" si="37"/>
        <v>0</v>
      </c>
      <c r="V144" s="10">
        <f t="shared" si="37"/>
        <v>0</v>
      </c>
      <c r="W144" s="10">
        <f t="shared" si="37"/>
        <v>0</v>
      </c>
      <c r="X144" s="10">
        <f t="shared" si="37"/>
        <v>0</v>
      </c>
      <c r="Y144" s="10">
        <f t="shared" si="37"/>
        <v>0</v>
      </c>
      <c r="Z144" s="10">
        <f t="shared" si="37"/>
        <v>0</v>
      </c>
      <c r="AA144" s="10">
        <f t="shared" si="37"/>
        <v>0</v>
      </c>
      <c r="AB144" s="10">
        <f t="shared" si="37"/>
        <v>0</v>
      </c>
      <c r="AC144" s="10">
        <f t="shared" si="37"/>
        <v>0</v>
      </c>
      <c r="AF144" s="10">
        <f t="shared" si="27"/>
        <v>0</v>
      </c>
      <c r="AG144" s="10">
        <f t="shared" si="28"/>
        <v>41.870182176289745</v>
      </c>
      <c r="AH144" s="10">
        <f t="shared" si="29"/>
        <v>0</v>
      </c>
      <c r="AI144" s="10">
        <f t="shared" si="30"/>
        <v>0</v>
      </c>
      <c r="AJ144" s="10">
        <f t="shared" si="31"/>
        <v>0</v>
      </c>
      <c r="AK144" s="10"/>
      <c r="AL144" s="10"/>
      <c r="AM144" s="10"/>
      <c r="AN144" s="10"/>
      <c r="AO144" s="10"/>
      <c r="AP144" s="10"/>
      <c r="AQ144" s="10"/>
      <c r="AR144" s="10"/>
      <c r="AS144" s="10"/>
      <c r="AT144" s="10"/>
      <c r="AU144" s="10"/>
      <c r="AV144" s="10"/>
      <c r="AW144" s="10"/>
      <c r="AX144" s="10"/>
      <c r="AY144" s="10"/>
      <c r="AZ144" s="10"/>
      <c r="BA144" s="10"/>
      <c r="BB144" s="10"/>
      <c r="BC144" s="10"/>
      <c r="BD144" s="10"/>
      <c r="BE144" s="10"/>
      <c r="BF144" s="10"/>
      <c r="BG144" s="10"/>
      <c r="BH144" s="10"/>
      <c r="BI144" s="10"/>
      <c r="BJ144" s="10"/>
      <c r="BK144" s="10"/>
      <c r="BL144" s="10"/>
      <c r="BM144" s="10"/>
      <c r="BN144" s="10"/>
      <c r="BO144" s="10"/>
      <c r="BP144" s="10"/>
      <c r="BQ144" s="10"/>
      <c r="BR144" s="10"/>
      <c r="BS144" s="10"/>
      <c r="BT144" s="10"/>
      <c r="BU144" s="10"/>
      <c r="BV144" s="10"/>
      <c r="BW144" s="10"/>
      <c r="BX144" s="10"/>
      <c r="BY144" s="10"/>
      <c r="BZ144" s="10"/>
      <c r="CA144" s="10"/>
      <c r="CB144" s="10"/>
    </row>
    <row r="145" spans="3:80" x14ac:dyDescent="0.25">
      <c r="C145" s="2">
        <f t="shared" si="35"/>
        <v>45383</v>
      </c>
      <c r="D145" s="24"/>
      <c r="H145" s="13" t="str">
        <f t="shared" si="23"/>
        <v>41.5</v>
      </c>
      <c r="J145" s="13" t="str">
        <f t="shared" si="24"/>
        <v>48.5</v>
      </c>
      <c r="L145" s="10">
        <f t="shared" si="36"/>
        <v>92</v>
      </c>
      <c r="M145" s="10">
        <f t="shared" si="33"/>
        <v>4.0059574786343228</v>
      </c>
      <c r="N145" s="10">
        <f t="shared" si="25"/>
        <v>48.527041278634321</v>
      </c>
      <c r="O145" s="10">
        <f t="shared" si="34"/>
        <v>41.472958721365679</v>
      </c>
      <c r="Q145" s="12">
        <f t="shared" si="26"/>
        <v>4</v>
      </c>
      <c r="R145" s="10">
        <f t="shared" si="32"/>
        <v>0</v>
      </c>
      <c r="S145" s="10">
        <f t="shared" si="32"/>
        <v>0</v>
      </c>
      <c r="T145" s="10">
        <f t="shared" si="32"/>
        <v>0</v>
      </c>
      <c r="U145" s="10">
        <f t="shared" si="37"/>
        <v>41.472958721365679</v>
      </c>
      <c r="V145" s="10">
        <f t="shared" si="37"/>
        <v>0</v>
      </c>
      <c r="W145" s="10">
        <f t="shared" si="37"/>
        <v>0</v>
      </c>
      <c r="X145" s="10">
        <f t="shared" si="37"/>
        <v>0</v>
      </c>
      <c r="Y145" s="10">
        <f t="shared" si="37"/>
        <v>0</v>
      </c>
      <c r="Z145" s="10">
        <f t="shared" si="37"/>
        <v>0</v>
      </c>
      <c r="AA145" s="10">
        <f t="shared" si="37"/>
        <v>0</v>
      </c>
      <c r="AB145" s="10">
        <f t="shared" si="37"/>
        <v>0</v>
      </c>
      <c r="AC145" s="10">
        <f t="shared" si="37"/>
        <v>0</v>
      </c>
      <c r="AF145" s="10">
        <f t="shared" si="27"/>
        <v>0</v>
      </c>
      <c r="AG145" s="10">
        <f t="shared" si="28"/>
        <v>41.472958721365679</v>
      </c>
      <c r="AH145" s="10">
        <f t="shared" si="29"/>
        <v>0</v>
      </c>
      <c r="AI145" s="10">
        <f t="shared" si="30"/>
        <v>0</v>
      </c>
      <c r="AJ145" s="10">
        <f t="shared" si="31"/>
        <v>0</v>
      </c>
      <c r="AK145" s="10"/>
      <c r="AL145" s="10"/>
      <c r="AM145" s="10"/>
      <c r="AN145" s="10"/>
      <c r="AO145" s="10"/>
      <c r="AP145" s="10"/>
      <c r="AQ145" s="10"/>
      <c r="AR145" s="10"/>
      <c r="AS145" s="10"/>
      <c r="AT145" s="10"/>
      <c r="AU145" s="10"/>
      <c r="AV145" s="10"/>
      <c r="AW145" s="10"/>
      <c r="AX145" s="10"/>
      <c r="AY145" s="10"/>
      <c r="AZ145" s="10"/>
      <c r="BA145" s="10"/>
      <c r="BB145" s="10"/>
      <c r="BC145" s="10"/>
      <c r="BD145" s="10"/>
      <c r="BE145" s="10"/>
      <c r="BF145" s="10"/>
      <c r="BG145" s="10"/>
      <c r="BH145" s="10"/>
      <c r="BI145" s="10"/>
      <c r="BJ145" s="10"/>
      <c r="BK145" s="10"/>
      <c r="BL145" s="10"/>
      <c r="BM145" s="10"/>
      <c r="BN145" s="10"/>
      <c r="BO145" s="10"/>
      <c r="BP145" s="10"/>
      <c r="BQ145" s="10"/>
      <c r="BR145" s="10"/>
      <c r="BS145" s="10"/>
      <c r="BT145" s="10"/>
      <c r="BU145" s="10"/>
      <c r="BV145" s="10"/>
      <c r="BW145" s="10"/>
      <c r="BX145" s="10"/>
      <c r="BY145" s="10"/>
      <c r="BZ145" s="10"/>
      <c r="CA145" s="10"/>
      <c r="CB145" s="10"/>
    </row>
    <row r="146" spans="3:80" x14ac:dyDescent="0.25">
      <c r="C146" s="2">
        <f t="shared" si="35"/>
        <v>45384</v>
      </c>
      <c r="D146" s="24"/>
      <c r="H146" s="13" t="str">
        <f t="shared" si="23"/>
        <v>41.1</v>
      </c>
      <c r="J146" s="13" t="str">
        <f t="shared" si="24"/>
        <v>48.9</v>
      </c>
      <c r="L146" s="10">
        <f t="shared" si="36"/>
        <v>93</v>
      </c>
      <c r="M146" s="10">
        <f t="shared" si="33"/>
        <v>4.4020003595022992</v>
      </c>
      <c r="N146" s="10">
        <f t="shared" si="25"/>
        <v>48.923084159502295</v>
      </c>
      <c r="O146" s="10">
        <f t="shared" si="34"/>
        <v>41.076915840497705</v>
      </c>
      <c r="Q146" s="12">
        <f t="shared" si="26"/>
        <v>4</v>
      </c>
      <c r="R146" s="10">
        <f t="shared" si="32"/>
        <v>0</v>
      </c>
      <c r="S146" s="10">
        <f t="shared" si="32"/>
        <v>0</v>
      </c>
      <c r="T146" s="10">
        <f t="shared" si="32"/>
        <v>0</v>
      </c>
      <c r="U146" s="10">
        <f t="shared" si="37"/>
        <v>41.076915840497705</v>
      </c>
      <c r="V146" s="10">
        <f t="shared" si="37"/>
        <v>0</v>
      </c>
      <c r="W146" s="10">
        <f t="shared" si="37"/>
        <v>0</v>
      </c>
      <c r="X146" s="10">
        <f t="shared" si="37"/>
        <v>0</v>
      </c>
      <c r="Y146" s="10">
        <f t="shared" si="37"/>
        <v>0</v>
      </c>
      <c r="Z146" s="10">
        <f t="shared" si="37"/>
        <v>0</v>
      </c>
      <c r="AA146" s="10">
        <f t="shared" si="37"/>
        <v>0</v>
      </c>
      <c r="AB146" s="10">
        <f t="shared" si="37"/>
        <v>0</v>
      </c>
      <c r="AC146" s="10">
        <f t="shared" si="37"/>
        <v>0</v>
      </c>
      <c r="AF146" s="10">
        <f t="shared" si="27"/>
        <v>0</v>
      </c>
      <c r="AG146" s="10">
        <f t="shared" si="28"/>
        <v>41.076915840497705</v>
      </c>
      <c r="AH146" s="10">
        <f t="shared" si="29"/>
        <v>0</v>
      </c>
      <c r="AI146" s="10">
        <f t="shared" si="30"/>
        <v>0</v>
      </c>
      <c r="AJ146" s="10">
        <f t="shared" si="31"/>
        <v>0</v>
      </c>
      <c r="AK146" s="10"/>
      <c r="AL146" s="10"/>
      <c r="AM146" s="10"/>
      <c r="AN146" s="10"/>
      <c r="AO146" s="10"/>
      <c r="AP146" s="10"/>
      <c r="AQ146" s="10"/>
      <c r="AR146" s="10"/>
      <c r="AS146" s="10"/>
      <c r="AT146" s="10"/>
      <c r="AU146" s="10"/>
      <c r="AV146" s="10"/>
      <c r="AW146" s="10"/>
      <c r="AX146" s="10"/>
      <c r="AY146" s="10"/>
      <c r="AZ146" s="10"/>
      <c r="BA146" s="10"/>
      <c r="BB146" s="10"/>
      <c r="BC146" s="10"/>
      <c r="BD146" s="10"/>
      <c r="BE146" s="10"/>
      <c r="BF146" s="10"/>
      <c r="BG146" s="10"/>
      <c r="BH146" s="10"/>
      <c r="BI146" s="10"/>
      <c r="BJ146" s="10"/>
      <c r="BK146" s="10"/>
      <c r="BL146" s="10"/>
      <c r="BM146" s="10"/>
      <c r="BN146" s="10"/>
      <c r="BO146" s="10"/>
      <c r="BP146" s="10"/>
      <c r="BQ146" s="10"/>
      <c r="BR146" s="10"/>
      <c r="BS146" s="10"/>
      <c r="BT146" s="10"/>
      <c r="BU146" s="10"/>
      <c r="BV146" s="10"/>
      <c r="BW146" s="10"/>
      <c r="BX146" s="10"/>
      <c r="BY146" s="10"/>
      <c r="BZ146" s="10"/>
      <c r="CA146" s="10"/>
      <c r="CB146" s="10"/>
    </row>
    <row r="147" spans="3:80" x14ac:dyDescent="0.25">
      <c r="C147" s="2">
        <f t="shared" si="35"/>
        <v>45385</v>
      </c>
      <c r="D147" s="24"/>
      <c r="H147" s="13" t="str">
        <f t="shared" si="23"/>
        <v>40.7</v>
      </c>
      <c r="J147" s="13" t="str">
        <f t="shared" si="24"/>
        <v>49.3</v>
      </c>
      <c r="L147" s="10">
        <f t="shared" si="36"/>
        <v>94</v>
      </c>
      <c r="M147" s="10">
        <f t="shared" si="33"/>
        <v>4.7967459506594077</v>
      </c>
      <c r="N147" s="10">
        <f t="shared" si="25"/>
        <v>49.317829750659406</v>
      </c>
      <c r="O147" s="10">
        <f t="shared" si="34"/>
        <v>40.682170249340594</v>
      </c>
      <c r="Q147" s="12">
        <f t="shared" si="26"/>
        <v>4</v>
      </c>
      <c r="R147" s="10">
        <f t="shared" si="32"/>
        <v>0</v>
      </c>
      <c r="S147" s="10">
        <f t="shared" si="32"/>
        <v>0</v>
      </c>
      <c r="T147" s="10">
        <f t="shared" si="32"/>
        <v>0</v>
      </c>
      <c r="U147" s="10">
        <f t="shared" si="37"/>
        <v>40.682170249340594</v>
      </c>
      <c r="V147" s="10">
        <f t="shared" si="37"/>
        <v>0</v>
      </c>
      <c r="W147" s="10">
        <f t="shared" si="37"/>
        <v>0</v>
      </c>
      <c r="X147" s="10">
        <f t="shared" si="37"/>
        <v>0</v>
      </c>
      <c r="Y147" s="10">
        <f t="shared" si="37"/>
        <v>0</v>
      </c>
      <c r="Z147" s="10">
        <f t="shared" si="37"/>
        <v>0</v>
      </c>
      <c r="AA147" s="10">
        <f t="shared" si="37"/>
        <v>0</v>
      </c>
      <c r="AB147" s="10">
        <f t="shared" si="37"/>
        <v>0</v>
      </c>
      <c r="AC147" s="10">
        <f t="shared" si="37"/>
        <v>0</v>
      </c>
      <c r="AF147" s="10">
        <f t="shared" si="27"/>
        <v>0</v>
      </c>
      <c r="AG147" s="10">
        <f t="shared" si="28"/>
        <v>40.682170249340594</v>
      </c>
      <c r="AH147" s="10">
        <f t="shared" si="29"/>
        <v>0</v>
      </c>
      <c r="AI147" s="10">
        <f t="shared" si="30"/>
        <v>0</v>
      </c>
      <c r="AJ147" s="10">
        <f t="shared" si="31"/>
        <v>0</v>
      </c>
      <c r="AK147" s="10"/>
      <c r="AL147" s="10"/>
      <c r="AM147" s="10"/>
      <c r="AN147" s="10"/>
      <c r="AO147" s="10"/>
      <c r="AP147" s="10"/>
      <c r="AQ147" s="10"/>
      <c r="AR147" s="10"/>
      <c r="AS147" s="10"/>
      <c r="AT147" s="10"/>
      <c r="AU147" s="10"/>
      <c r="AV147" s="10"/>
      <c r="AW147" s="10"/>
      <c r="AX147" s="10"/>
      <c r="AY147" s="10"/>
      <c r="AZ147" s="10"/>
      <c r="BA147" s="10"/>
      <c r="BB147" s="10"/>
      <c r="BC147" s="10"/>
      <c r="BD147" s="10"/>
      <c r="BE147" s="10"/>
      <c r="BF147" s="10"/>
      <c r="BG147" s="10"/>
      <c r="BH147" s="10"/>
      <c r="BI147" s="10"/>
      <c r="BJ147" s="10"/>
      <c r="BK147" s="10"/>
      <c r="BL147" s="10"/>
      <c r="BM147" s="10"/>
      <c r="BN147" s="10"/>
      <c r="BO147" s="10"/>
      <c r="BP147" s="10"/>
      <c r="BQ147" s="10"/>
      <c r="BR147" s="10"/>
      <c r="BS147" s="10"/>
      <c r="BT147" s="10"/>
      <c r="BU147" s="10"/>
      <c r="BV147" s="10"/>
      <c r="BW147" s="10"/>
      <c r="BX147" s="10"/>
      <c r="BY147" s="10"/>
      <c r="BZ147" s="10"/>
      <c r="CA147" s="10"/>
      <c r="CB147" s="10"/>
    </row>
    <row r="148" spans="3:80" x14ac:dyDescent="0.25">
      <c r="C148" s="2">
        <f t="shared" si="35"/>
        <v>45386</v>
      </c>
      <c r="D148" s="24"/>
      <c r="H148" s="13" t="str">
        <f t="shared" si="23"/>
        <v>40.3</v>
      </c>
      <c r="J148" s="13" t="str">
        <f t="shared" si="24"/>
        <v>49.7</v>
      </c>
      <c r="L148" s="10">
        <f t="shared" si="36"/>
        <v>95</v>
      </c>
      <c r="M148" s="10">
        <f t="shared" si="33"/>
        <v>5.1900779187680506</v>
      </c>
      <c r="N148" s="10">
        <f t="shared" si="25"/>
        <v>49.711161718768054</v>
      </c>
      <c r="O148" s="10">
        <f t="shared" si="34"/>
        <v>40.288838281231946</v>
      </c>
      <c r="Q148" s="12">
        <f t="shared" si="26"/>
        <v>4</v>
      </c>
      <c r="R148" s="10">
        <f t="shared" si="32"/>
        <v>0</v>
      </c>
      <c r="S148" s="10">
        <f t="shared" si="32"/>
        <v>0</v>
      </c>
      <c r="T148" s="10">
        <f t="shared" si="32"/>
        <v>0</v>
      </c>
      <c r="U148" s="10">
        <f t="shared" si="37"/>
        <v>40.288838281231946</v>
      </c>
      <c r="V148" s="10">
        <f t="shared" si="37"/>
        <v>0</v>
      </c>
      <c r="W148" s="10">
        <f t="shared" si="37"/>
        <v>0</v>
      </c>
      <c r="X148" s="10">
        <f t="shared" si="37"/>
        <v>0</v>
      </c>
      <c r="Y148" s="10">
        <f t="shared" si="37"/>
        <v>0</v>
      </c>
      <c r="Z148" s="10">
        <f t="shared" si="37"/>
        <v>0</v>
      </c>
      <c r="AA148" s="10">
        <f t="shared" si="37"/>
        <v>0</v>
      </c>
      <c r="AB148" s="10">
        <f t="shared" si="37"/>
        <v>0</v>
      </c>
      <c r="AC148" s="10">
        <f t="shared" si="37"/>
        <v>0</v>
      </c>
      <c r="AF148" s="10">
        <f t="shared" si="27"/>
        <v>0</v>
      </c>
      <c r="AG148" s="10">
        <f t="shared" si="28"/>
        <v>40.288838281231946</v>
      </c>
      <c r="AH148" s="10">
        <f t="shared" si="29"/>
        <v>0</v>
      </c>
      <c r="AI148" s="10">
        <f t="shared" si="30"/>
        <v>0</v>
      </c>
      <c r="AJ148" s="10">
        <f t="shared" si="31"/>
        <v>0</v>
      </c>
      <c r="AK148" s="10"/>
      <c r="AL148" s="10"/>
      <c r="AM148" s="10"/>
      <c r="AN148" s="10"/>
      <c r="AO148" s="10"/>
      <c r="AP148" s="10"/>
      <c r="AQ148" s="10"/>
      <c r="AR148" s="10"/>
      <c r="AS148" s="10"/>
      <c r="AT148" s="10"/>
      <c r="AU148" s="10"/>
      <c r="AV148" s="10"/>
      <c r="AW148" s="10"/>
      <c r="AX148" s="10"/>
      <c r="AY148" s="10"/>
      <c r="AZ148" s="10"/>
      <c r="BA148" s="10"/>
      <c r="BB148" s="10"/>
      <c r="BC148" s="10"/>
      <c r="BD148" s="10"/>
      <c r="BE148" s="10"/>
      <c r="BF148" s="10"/>
      <c r="BG148" s="10"/>
      <c r="BH148" s="10"/>
      <c r="BI148" s="10"/>
      <c r="BJ148" s="10"/>
      <c r="BK148" s="10"/>
      <c r="BL148" s="10"/>
      <c r="BM148" s="10"/>
      <c r="BN148" s="10"/>
      <c r="BO148" s="10"/>
      <c r="BP148" s="10"/>
      <c r="BQ148" s="10"/>
      <c r="BR148" s="10"/>
      <c r="BS148" s="10"/>
      <c r="BT148" s="10"/>
      <c r="BU148" s="10"/>
      <c r="BV148" s="10"/>
      <c r="BW148" s="10"/>
      <c r="BX148" s="10"/>
      <c r="BY148" s="10"/>
      <c r="BZ148" s="10"/>
      <c r="CA148" s="10"/>
      <c r="CB148" s="10"/>
    </row>
    <row r="149" spans="3:80" x14ac:dyDescent="0.25">
      <c r="C149" s="2">
        <f t="shared" si="35"/>
        <v>45387</v>
      </c>
      <c r="D149" s="24"/>
      <c r="H149" s="13" t="str">
        <f t="shared" si="23"/>
        <v>39.9</v>
      </c>
      <c r="J149" s="13" t="str">
        <f t="shared" si="24"/>
        <v>50.1</v>
      </c>
      <c r="L149" s="10">
        <f t="shared" si="36"/>
        <v>96</v>
      </c>
      <c r="M149" s="10">
        <f t="shared" si="33"/>
        <v>5.5818803470918317</v>
      </c>
      <c r="N149" s="10">
        <f t="shared" si="25"/>
        <v>50.102964147091832</v>
      </c>
      <c r="O149" s="10">
        <f t="shared" si="34"/>
        <v>39.897035852908168</v>
      </c>
      <c r="Q149" s="12">
        <f t="shared" si="26"/>
        <v>4</v>
      </c>
      <c r="R149" s="10">
        <f t="shared" si="32"/>
        <v>0</v>
      </c>
      <c r="S149" s="10">
        <f t="shared" si="32"/>
        <v>0</v>
      </c>
      <c r="T149" s="10">
        <f t="shared" si="32"/>
        <v>0</v>
      </c>
      <c r="U149" s="10">
        <f t="shared" si="37"/>
        <v>39.897035852908168</v>
      </c>
      <c r="V149" s="10">
        <f t="shared" si="37"/>
        <v>0</v>
      </c>
      <c r="W149" s="10">
        <f t="shared" si="37"/>
        <v>0</v>
      </c>
      <c r="X149" s="10">
        <f t="shared" si="37"/>
        <v>0</v>
      </c>
      <c r="Y149" s="10">
        <f t="shared" si="37"/>
        <v>0</v>
      </c>
      <c r="Z149" s="10">
        <f t="shared" si="37"/>
        <v>0</v>
      </c>
      <c r="AA149" s="10">
        <f t="shared" si="37"/>
        <v>0</v>
      </c>
      <c r="AB149" s="10">
        <f t="shared" si="37"/>
        <v>0</v>
      </c>
      <c r="AC149" s="10">
        <f t="shared" si="37"/>
        <v>0</v>
      </c>
      <c r="AF149" s="10">
        <f t="shared" si="27"/>
        <v>0</v>
      </c>
      <c r="AG149" s="10">
        <f t="shared" si="28"/>
        <v>39.897035852908168</v>
      </c>
      <c r="AH149" s="10">
        <f t="shared" si="29"/>
        <v>0</v>
      </c>
      <c r="AI149" s="10">
        <f t="shared" si="30"/>
        <v>0</v>
      </c>
      <c r="AJ149" s="10">
        <f t="shared" si="31"/>
        <v>0</v>
      </c>
      <c r="AK149" s="10"/>
      <c r="AL149" s="10"/>
      <c r="AM149" s="10"/>
      <c r="AN149" s="10"/>
      <c r="AO149" s="10"/>
      <c r="AP149" s="10"/>
      <c r="AQ149" s="10"/>
      <c r="AR149" s="10"/>
      <c r="AS149" s="10"/>
      <c r="AT149" s="10"/>
      <c r="AU149" s="10"/>
      <c r="AV149" s="10"/>
      <c r="AW149" s="10"/>
      <c r="AX149" s="10"/>
      <c r="AY149" s="10"/>
      <c r="AZ149" s="10"/>
      <c r="BA149" s="10"/>
      <c r="BB149" s="10"/>
      <c r="BC149" s="10"/>
      <c r="BD149" s="10"/>
      <c r="BE149" s="10"/>
      <c r="BF149" s="10"/>
      <c r="BG149" s="10"/>
      <c r="BH149" s="10"/>
      <c r="BI149" s="10"/>
      <c r="BJ149" s="10"/>
      <c r="BK149" s="10"/>
      <c r="BL149" s="10"/>
      <c r="BM149" s="10"/>
      <c r="BN149" s="10"/>
      <c r="BO149" s="10"/>
      <c r="BP149" s="10"/>
      <c r="BQ149" s="10"/>
      <c r="BR149" s="10"/>
      <c r="BS149" s="10"/>
      <c r="BT149" s="10"/>
      <c r="BU149" s="10"/>
      <c r="BV149" s="10"/>
      <c r="BW149" s="10"/>
      <c r="BX149" s="10"/>
      <c r="BY149" s="10"/>
      <c r="BZ149" s="10"/>
      <c r="CA149" s="10"/>
      <c r="CB149" s="10"/>
    </row>
    <row r="150" spans="3:80" x14ac:dyDescent="0.25">
      <c r="C150" s="2">
        <f t="shared" si="35"/>
        <v>45388</v>
      </c>
      <c r="D150" s="24"/>
      <c r="H150" s="13" t="str">
        <f t="shared" si="23"/>
        <v>39.5</v>
      </c>
      <c r="J150" s="13" t="str">
        <f t="shared" si="24"/>
        <v>50.5</v>
      </c>
      <c r="L150" s="10">
        <f t="shared" si="36"/>
        <v>97</v>
      </c>
      <c r="M150" s="10">
        <f t="shared" si="33"/>
        <v>5.9720377696568177</v>
      </c>
      <c r="N150" s="10">
        <f t="shared" si="25"/>
        <v>50.493121569656822</v>
      </c>
      <c r="O150" s="10">
        <f t="shared" si="34"/>
        <v>39.506878430343178</v>
      </c>
      <c r="Q150" s="12">
        <f t="shared" si="26"/>
        <v>4</v>
      </c>
      <c r="R150" s="10">
        <f t="shared" si="32"/>
        <v>0</v>
      </c>
      <c r="S150" s="10">
        <f t="shared" si="32"/>
        <v>0</v>
      </c>
      <c r="T150" s="10">
        <f t="shared" si="32"/>
        <v>0</v>
      </c>
      <c r="U150" s="10">
        <f t="shared" si="37"/>
        <v>39.506878430343178</v>
      </c>
      <c r="V150" s="10">
        <f t="shared" si="37"/>
        <v>0</v>
      </c>
      <c r="W150" s="10">
        <f t="shared" si="37"/>
        <v>0</v>
      </c>
      <c r="X150" s="10">
        <f t="shared" si="37"/>
        <v>0</v>
      </c>
      <c r="Y150" s="10">
        <f t="shared" si="37"/>
        <v>0</v>
      </c>
      <c r="Z150" s="10">
        <f t="shared" si="37"/>
        <v>0</v>
      </c>
      <c r="AA150" s="10">
        <f t="shared" si="37"/>
        <v>0</v>
      </c>
      <c r="AB150" s="10">
        <f t="shared" si="37"/>
        <v>0</v>
      </c>
      <c r="AC150" s="10">
        <f t="shared" si="37"/>
        <v>0</v>
      </c>
      <c r="AF150" s="10">
        <f t="shared" si="27"/>
        <v>0</v>
      </c>
      <c r="AG150" s="10">
        <f t="shared" si="28"/>
        <v>39.506878430343178</v>
      </c>
      <c r="AH150" s="10">
        <f t="shared" si="29"/>
        <v>0</v>
      </c>
      <c r="AI150" s="10">
        <f t="shared" si="30"/>
        <v>0</v>
      </c>
      <c r="AJ150" s="10">
        <f t="shared" si="31"/>
        <v>0</v>
      </c>
      <c r="AK150" s="10"/>
      <c r="AL150" s="10"/>
      <c r="AM150" s="10"/>
      <c r="AN150" s="10"/>
      <c r="AO150" s="10"/>
      <c r="AP150" s="10"/>
      <c r="AQ150" s="10"/>
      <c r="AR150" s="10"/>
      <c r="AS150" s="10"/>
      <c r="AT150" s="10"/>
      <c r="AU150" s="10"/>
      <c r="AV150" s="10"/>
      <c r="AW150" s="10"/>
      <c r="AX150" s="10"/>
      <c r="AY150" s="10"/>
      <c r="AZ150" s="10"/>
      <c r="BA150" s="10"/>
      <c r="BB150" s="10"/>
      <c r="BC150" s="10"/>
      <c r="BD150" s="10"/>
      <c r="BE150" s="10"/>
      <c r="BF150" s="10"/>
      <c r="BG150" s="10"/>
      <c r="BH150" s="10"/>
      <c r="BI150" s="10"/>
      <c r="BJ150" s="10"/>
      <c r="BK150" s="10"/>
      <c r="BL150" s="10"/>
      <c r="BM150" s="10"/>
      <c r="BN150" s="10"/>
      <c r="BO150" s="10"/>
      <c r="BP150" s="10"/>
      <c r="BQ150" s="10"/>
      <c r="BR150" s="10"/>
      <c r="BS150" s="10"/>
      <c r="BT150" s="10"/>
      <c r="BU150" s="10"/>
      <c r="BV150" s="10"/>
      <c r="BW150" s="10"/>
      <c r="BX150" s="10"/>
      <c r="BY150" s="10"/>
      <c r="BZ150" s="10"/>
      <c r="CA150" s="10"/>
      <c r="CB150" s="10"/>
    </row>
    <row r="151" spans="3:80" x14ac:dyDescent="0.25">
      <c r="C151" s="2">
        <f t="shared" si="35"/>
        <v>45389</v>
      </c>
      <c r="D151" s="24"/>
      <c r="H151" s="13" t="str">
        <f t="shared" si="23"/>
        <v>39.1</v>
      </c>
      <c r="J151" s="13" t="str">
        <f t="shared" si="24"/>
        <v>50.9</v>
      </c>
      <c r="L151" s="10">
        <f t="shared" si="36"/>
        <v>98</v>
      </c>
      <c r="M151" s="10">
        <f t="shared" si="33"/>
        <v>6.3604352052797299</v>
      </c>
      <c r="N151" s="10">
        <f t="shared" si="25"/>
        <v>50.881519005279735</v>
      </c>
      <c r="O151" s="10">
        <f t="shared" si="34"/>
        <v>39.118480994720265</v>
      </c>
      <c r="Q151" s="12">
        <f t="shared" si="26"/>
        <v>4</v>
      </c>
      <c r="R151" s="10">
        <f t="shared" si="32"/>
        <v>0</v>
      </c>
      <c r="S151" s="10">
        <f t="shared" si="32"/>
        <v>0</v>
      </c>
      <c r="T151" s="10">
        <f t="shared" si="32"/>
        <v>0</v>
      </c>
      <c r="U151" s="10">
        <f t="shared" si="37"/>
        <v>39.118480994720265</v>
      </c>
      <c r="V151" s="10">
        <f t="shared" si="37"/>
        <v>0</v>
      </c>
      <c r="W151" s="10">
        <f t="shared" si="37"/>
        <v>0</v>
      </c>
      <c r="X151" s="10">
        <f t="shared" si="37"/>
        <v>0</v>
      </c>
      <c r="Y151" s="10">
        <f t="shared" si="37"/>
        <v>0</v>
      </c>
      <c r="Z151" s="10">
        <f t="shared" si="37"/>
        <v>0</v>
      </c>
      <c r="AA151" s="10">
        <f t="shared" si="37"/>
        <v>0</v>
      </c>
      <c r="AB151" s="10">
        <f t="shared" si="37"/>
        <v>0</v>
      </c>
      <c r="AC151" s="10">
        <f t="shared" si="37"/>
        <v>0</v>
      </c>
      <c r="AF151" s="10">
        <f t="shared" si="27"/>
        <v>0</v>
      </c>
      <c r="AG151" s="10">
        <f t="shared" si="28"/>
        <v>39.118480994720265</v>
      </c>
      <c r="AH151" s="10">
        <f t="shared" si="29"/>
        <v>0</v>
      </c>
      <c r="AI151" s="10">
        <f t="shared" si="30"/>
        <v>0</v>
      </c>
      <c r="AJ151" s="10">
        <f t="shared" si="31"/>
        <v>0</v>
      </c>
      <c r="AK151" s="10"/>
      <c r="AL151" s="10"/>
      <c r="AM151" s="10"/>
      <c r="AN151" s="10"/>
      <c r="AO151" s="10"/>
      <c r="AP151" s="10"/>
      <c r="AQ151" s="10"/>
      <c r="AR151" s="10"/>
      <c r="AS151" s="10"/>
      <c r="AT151" s="10"/>
      <c r="AU151" s="10"/>
      <c r="AV151" s="10"/>
      <c r="AW151" s="10"/>
      <c r="AX151" s="10"/>
      <c r="AY151" s="10"/>
      <c r="AZ151" s="10"/>
      <c r="BA151" s="10"/>
      <c r="BB151" s="10"/>
      <c r="BC151" s="10"/>
      <c r="BD151" s="10"/>
      <c r="BE151" s="10"/>
      <c r="BF151" s="10"/>
      <c r="BG151" s="10"/>
      <c r="BH151" s="10"/>
      <c r="BI151" s="10"/>
      <c r="BJ151" s="10"/>
      <c r="BK151" s="10"/>
      <c r="BL151" s="10"/>
      <c r="BM151" s="10"/>
      <c r="BN151" s="10"/>
      <c r="BO151" s="10"/>
      <c r="BP151" s="10"/>
      <c r="BQ151" s="10"/>
      <c r="BR151" s="10"/>
      <c r="BS151" s="10"/>
      <c r="BT151" s="10"/>
      <c r="BU151" s="10"/>
      <c r="BV151" s="10"/>
      <c r="BW151" s="10"/>
      <c r="BX151" s="10"/>
      <c r="BY151" s="10"/>
      <c r="BZ151" s="10"/>
      <c r="CA151" s="10"/>
      <c r="CB151" s="10"/>
    </row>
    <row r="152" spans="3:80" x14ac:dyDescent="0.25">
      <c r="C152" s="2">
        <f t="shared" si="35"/>
        <v>45390</v>
      </c>
      <c r="D152" s="24"/>
      <c r="H152" s="13" t="str">
        <f t="shared" si="23"/>
        <v>38.7</v>
      </c>
      <c r="J152" s="13" t="str">
        <f t="shared" si="24"/>
        <v>51.3</v>
      </c>
      <c r="L152" s="10">
        <f t="shared" si="36"/>
        <v>99</v>
      </c>
      <c r="M152" s="10">
        <f t="shared" si="33"/>
        <v>6.746958191453615</v>
      </c>
      <c r="N152" s="10">
        <f t="shared" si="25"/>
        <v>51.268041991453615</v>
      </c>
      <c r="O152" s="10">
        <f t="shared" si="34"/>
        <v>38.731958008546385</v>
      </c>
      <c r="Q152" s="12">
        <f t="shared" si="26"/>
        <v>4</v>
      </c>
      <c r="R152" s="10">
        <f t="shared" si="32"/>
        <v>0</v>
      </c>
      <c r="S152" s="10">
        <f t="shared" si="32"/>
        <v>0</v>
      </c>
      <c r="T152" s="10">
        <f t="shared" si="32"/>
        <v>0</v>
      </c>
      <c r="U152" s="10">
        <f t="shared" si="37"/>
        <v>38.731958008546385</v>
      </c>
      <c r="V152" s="10">
        <f t="shared" si="37"/>
        <v>0</v>
      </c>
      <c r="W152" s="10">
        <f t="shared" si="37"/>
        <v>0</v>
      </c>
      <c r="X152" s="10">
        <f t="shared" si="37"/>
        <v>0</v>
      </c>
      <c r="Y152" s="10">
        <f t="shared" si="37"/>
        <v>0</v>
      </c>
      <c r="Z152" s="10">
        <f t="shared" si="37"/>
        <v>0</v>
      </c>
      <c r="AA152" s="10">
        <f t="shared" si="37"/>
        <v>0</v>
      </c>
      <c r="AB152" s="10">
        <f t="shared" ref="U152:AC181" si="38">IF($Q152=AB$41,$O152,0)</f>
        <v>0</v>
      </c>
      <c r="AC152" s="10">
        <f t="shared" si="38"/>
        <v>0</v>
      </c>
      <c r="AF152" s="10">
        <f t="shared" si="27"/>
        <v>0</v>
      </c>
      <c r="AG152" s="10">
        <f t="shared" si="28"/>
        <v>38.731958008546385</v>
      </c>
      <c r="AH152" s="10">
        <f t="shared" si="29"/>
        <v>0</v>
      </c>
      <c r="AI152" s="10">
        <f t="shared" si="30"/>
        <v>0</v>
      </c>
      <c r="AJ152" s="10">
        <f t="shared" si="31"/>
        <v>0</v>
      </c>
      <c r="AK152" s="10"/>
      <c r="AL152" s="10"/>
      <c r="AM152" s="10"/>
      <c r="AN152" s="10"/>
      <c r="AO152" s="10"/>
      <c r="AP152" s="10"/>
      <c r="AQ152" s="10"/>
      <c r="AR152" s="10"/>
      <c r="AS152" s="10"/>
      <c r="AT152" s="10"/>
      <c r="AU152" s="10"/>
      <c r="AV152" s="10"/>
      <c r="AW152" s="10"/>
      <c r="AX152" s="10"/>
      <c r="AY152" s="10"/>
      <c r="AZ152" s="10"/>
      <c r="BA152" s="10"/>
      <c r="BB152" s="10"/>
      <c r="BC152" s="10"/>
      <c r="BD152" s="10"/>
      <c r="BE152" s="10"/>
      <c r="BF152" s="10"/>
      <c r="BG152" s="10"/>
      <c r="BH152" s="10"/>
      <c r="BI152" s="10"/>
      <c r="BJ152" s="10"/>
      <c r="BK152" s="10"/>
      <c r="BL152" s="10"/>
      <c r="BM152" s="10"/>
      <c r="BN152" s="10"/>
      <c r="BO152" s="10"/>
      <c r="BP152" s="10"/>
      <c r="BQ152" s="10"/>
      <c r="BR152" s="10"/>
      <c r="BS152" s="10"/>
      <c r="BT152" s="10"/>
      <c r="BU152" s="10"/>
      <c r="BV152" s="10"/>
      <c r="BW152" s="10"/>
      <c r="BX152" s="10"/>
      <c r="BY152" s="10"/>
      <c r="BZ152" s="10"/>
      <c r="CA152" s="10"/>
      <c r="CB152" s="10"/>
    </row>
    <row r="153" spans="3:80" x14ac:dyDescent="0.25">
      <c r="C153" s="2">
        <f t="shared" si="35"/>
        <v>45391</v>
      </c>
      <c r="D153" s="24"/>
      <c r="H153" s="13" t="str">
        <f t="shared" si="23"/>
        <v>38.3</v>
      </c>
      <c r="J153" s="13" t="str">
        <f t="shared" si="24"/>
        <v>51.7</v>
      </c>
      <c r="L153" s="10">
        <f t="shared" si="36"/>
        <v>100</v>
      </c>
      <c r="M153" s="10">
        <f t="shared" si="33"/>
        <v>7.1314928180802806</v>
      </c>
      <c r="N153" s="10">
        <f t="shared" si="25"/>
        <v>51.652576618080289</v>
      </c>
      <c r="O153" s="10">
        <f t="shared" si="34"/>
        <v>38.347423381919711</v>
      </c>
      <c r="Q153" s="12">
        <f t="shared" si="26"/>
        <v>4</v>
      </c>
      <c r="R153" s="10">
        <f t="shared" si="32"/>
        <v>0</v>
      </c>
      <c r="S153" s="10">
        <f t="shared" si="32"/>
        <v>0</v>
      </c>
      <c r="T153" s="10">
        <f t="shared" si="32"/>
        <v>0</v>
      </c>
      <c r="U153" s="10">
        <f t="shared" si="38"/>
        <v>38.347423381919711</v>
      </c>
      <c r="V153" s="10">
        <f t="shared" si="38"/>
        <v>0</v>
      </c>
      <c r="W153" s="10">
        <f t="shared" si="38"/>
        <v>0</v>
      </c>
      <c r="X153" s="10">
        <f t="shared" si="38"/>
        <v>0</v>
      </c>
      <c r="Y153" s="10">
        <f t="shared" si="38"/>
        <v>0</v>
      </c>
      <c r="Z153" s="10">
        <f t="shared" si="38"/>
        <v>0</v>
      </c>
      <c r="AA153" s="10">
        <f t="shared" si="38"/>
        <v>0</v>
      </c>
      <c r="AB153" s="10">
        <f t="shared" si="38"/>
        <v>0</v>
      </c>
      <c r="AC153" s="10">
        <f t="shared" si="38"/>
        <v>0</v>
      </c>
      <c r="AF153" s="10">
        <f t="shared" si="27"/>
        <v>0</v>
      </c>
      <c r="AG153" s="10">
        <f t="shared" si="28"/>
        <v>38.347423381919711</v>
      </c>
      <c r="AH153" s="10">
        <f t="shared" si="29"/>
        <v>0</v>
      </c>
      <c r="AI153" s="10">
        <f t="shared" si="30"/>
        <v>0</v>
      </c>
      <c r="AJ153" s="10">
        <f t="shared" si="31"/>
        <v>0</v>
      </c>
      <c r="AK153" s="10"/>
      <c r="AL153" s="10"/>
      <c r="AM153" s="10"/>
      <c r="AN153" s="10"/>
      <c r="AO153" s="10"/>
      <c r="AP153" s="10"/>
      <c r="AQ153" s="10"/>
      <c r="AR153" s="10"/>
      <c r="AS153" s="10"/>
      <c r="AT153" s="10"/>
      <c r="AU153" s="10"/>
      <c r="AV153" s="10"/>
      <c r="AW153" s="10"/>
      <c r="AX153" s="10"/>
      <c r="AY153" s="10"/>
      <c r="AZ153" s="10"/>
      <c r="BA153" s="10"/>
      <c r="BB153" s="10"/>
      <c r="BC153" s="10"/>
      <c r="BD153" s="10"/>
      <c r="BE153" s="10"/>
      <c r="BF153" s="10"/>
      <c r="BG153" s="10"/>
      <c r="BH153" s="10"/>
      <c r="BI153" s="10"/>
      <c r="BJ153" s="10"/>
      <c r="BK153" s="10"/>
      <c r="BL153" s="10"/>
      <c r="BM153" s="10"/>
      <c r="BN153" s="10"/>
      <c r="BO153" s="10"/>
      <c r="BP153" s="10"/>
      <c r="BQ153" s="10"/>
      <c r="BR153" s="10"/>
      <c r="BS153" s="10"/>
      <c r="BT153" s="10"/>
      <c r="BU153" s="10"/>
      <c r="BV153" s="10"/>
      <c r="BW153" s="10"/>
      <c r="BX153" s="10"/>
      <c r="BY153" s="10"/>
      <c r="BZ153" s="10"/>
      <c r="CA153" s="10"/>
      <c r="CB153" s="10"/>
    </row>
    <row r="154" spans="3:80" x14ac:dyDescent="0.25">
      <c r="C154" s="2">
        <f t="shared" si="35"/>
        <v>45392</v>
      </c>
      <c r="D154" s="24"/>
      <c r="H154" s="13" t="str">
        <f t="shared" si="23"/>
        <v>38.0</v>
      </c>
      <c r="J154" s="13" t="str">
        <f t="shared" si="24"/>
        <v>52.0</v>
      </c>
      <c r="L154" s="10">
        <f t="shared" si="36"/>
        <v>101</v>
      </c>
      <c r="M154" s="10">
        <f t="shared" si="33"/>
        <v>7.5139257610403121</v>
      </c>
      <c r="N154" s="10">
        <f t="shared" si="25"/>
        <v>52.035009561040319</v>
      </c>
      <c r="O154" s="10">
        <f t="shared" si="34"/>
        <v>37.964990438959681</v>
      </c>
      <c r="Q154" s="12">
        <f t="shared" si="26"/>
        <v>4</v>
      </c>
      <c r="R154" s="10">
        <f t="shared" si="32"/>
        <v>0</v>
      </c>
      <c r="S154" s="10">
        <f t="shared" si="32"/>
        <v>0</v>
      </c>
      <c r="T154" s="10">
        <f t="shared" si="32"/>
        <v>0</v>
      </c>
      <c r="U154" s="10">
        <f t="shared" si="38"/>
        <v>37.964990438959681</v>
      </c>
      <c r="V154" s="10">
        <f t="shared" si="38"/>
        <v>0</v>
      </c>
      <c r="W154" s="10">
        <f t="shared" si="38"/>
        <v>0</v>
      </c>
      <c r="X154" s="10">
        <f t="shared" si="38"/>
        <v>0</v>
      </c>
      <c r="Y154" s="10">
        <f t="shared" si="38"/>
        <v>0</v>
      </c>
      <c r="Z154" s="10">
        <f t="shared" si="38"/>
        <v>0</v>
      </c>
      <c r="AA154" s="10">
        <f t="shared" si="38"/>
        <v>0</v>
      </c>
      <c r="AB154" s="10">
        <f t="shared" si="38"/>
        <v>0</v>
      </c>
      <c r="AC154" s="10">
        <f t="shared" si="38"/>
        <v>0</v>
      </c>
      <c r="AF154" s="10">
        <f t="shared" si="27"/>
        <v>0</v>
      </c>
      <c r="AG154" s="10">
        <f t="shared" si="28"/>
        <v>37.964990438959681</v>
      </c>
      <c r="AH154" s="10">
        <f t="shared" si="29"/>
        <v>0</v>
      </c>
      <c r="AI154" s="10">
        <f t="shared" si="30"/>
        <v>0</v>
      </c>
      <c r="AJ154" s="10">
        <f t="shared" si="31"/>
        <v>0</v>
      </c>
      <c r="AK154" s="10"/>
      <c r="AL154" s="10"/>
      <c r="AM154" s="10"/>
      <c r="AN154" s="10"/>
      <c r="AO154" s="10"/>
      <c r="AP154" s="10"/>
      <c r="AQ154" s="10"/>
      <c r="AR154" s="10"/>
      <c r="AS154" s="10"/>
      <c r="AT154" s="10"/>
      <c r="AU154" s="10"/>
      <c r="AV154" s="10"/>
      <c r="AW154" s="10"/>
      <c r="AX154" s="10"/>
      <c r="AY154" s="10"/>
      <c r="AZ154" s="10"/>
      <c r="BA154" s="10"/>
      <c r="BB154" s="10"/>
      <c r="BC154" s="10"/>
      <c r="BD154" s="10"/>
      <c r="BE154" s="10"/>
      <c r="BF154" s="10"/>
      <c r="BG154" s="10"/>
      <c r="BH154" s="10"/>
      <c r="BI154" s="10"/>
      <c r="BJ154" s="10"/>
      <c r="BK154" s="10"/>
      <c r="BL154" s="10"/>
      <c r="BM154" s="10"/>
      <c r="BN154" s="10"/>
      <c r="BO154" s="10"/>
      <c r="BP154" s="10"/>
      <c r="BQ154" s="10"/>
      <c r="BR154" s="10"/>
      <c r="BS154" s="10"/>
      <c r="BT154" s="10"/>
      <c r="BU154" s="10"/>
      <c r="BV154" s="10"/>
      <c r="BW154" s="10"/>
      <c r="BX154" s="10"/>
      <c r="BY154" s="10"/>
      <c r="BZ154" s="10"/>
      <c r="CA154" s="10"/>
      <c r="CB154" s="10"/>
    </row>
    <row r="155" spans="3:80" x14ac:dyDescent="0.25">
      <c r="C155" s="2">
        <f t="shared" si="35"/>
        <v>45393</v>
      </c>
      <c r="D155" s="24"/>
      <c r="H155" s="13" t="str">
        <f t="shared" si="23"/>
        <v>37.6</v>
      </c>
      <c r="J155" s="13" t="str">
        <f t="shared" si="24"/>
        <v>52.4</v>
      </c>
      <c r="L155" s="10">
        <f t="shared" si="36"/>
        <v>102</v>
      </c>
      <c r="M155" s="10">
        <f t="shared" si="33"/>
        <v>7.894144315590049</v>
      </c>
      <c r="N155" s="10">
        <f t="shared" si="25"/>
        <v>52.41522811559004</v>
      </c>
      <c r="O155" s="10">
        <f t="shared" si="34"/>
        <v>37.58477188440996</v>
      </c>
      <c r="Q155" s="12">
        <f t="shared" si="26"/>
        <v>4</v>
      </c>
      <c r="R155" s="10">
        <f t="shared" si="32"/>
        <v>0</v>
      </c>
      <c r="S155" s="10">
        <f t="shared" si="32"/>
        <v>0</v>
      </c>
      <c r="T155" s="10">
        <f t="shared" si="32"/>
        <v>0</v>
      </c>
      <c r="U155" s="10">
        <f t="shared" si="38"/>
        <v>37.58477188440996</v>
      </c>
      <c r="V155" s="10">
        <f t="shared" si="38"/>
        <v>0</v>
      </c>
      <c r="W155" s="10">
        <f t="shared" si="38"/>
        <v>0</v>
      </c>
      <c r="X155" s="10">
        <f t="shared" si="38"/>
        <v>0</v>
      </c>
      <c r="Y155" s="10">
        <f t="shared" si="38"/>
        <v>0</v>
      </c>
      <c r="Z155" s="10">
        <f t="shared" si="38"/>
        <v>0</v>
      </c>
      <c r="AA155" s="10">
        <f t="shared" si="38"/>
        <v>0</v>
      </c>
      <c r="AB155" s="10">
        <f t="shared" si="38"/>
        <v>0</v>
      </c>
      <c r="AC155" s="10">
        <f t="shared" si="38"/>
        <v>0</v>
      </c>
      <c r="AF155" s="10">
        <f t="shared" si="27"/>
        <v>0</v>
      </c>
      <c r="AG155" s="10">
        <f t="shared" si="28"/>
        <v>37.58477188440996</v>
      </c>
      <c r="AH155" s="10">
        <f t="shared" si="29"/>
        <v>0</v>
      </c>
      <c r="AI155" s="10">
        <f t="shared" si="30"/>
        <v>0</v>
      </c>
      <c r="AJ155" s="10">
        <f t="shared" si="31"/>
        <v>0</v>
      </c>
      <c r="AK155" s="10"/>
      <c r="AL155" s="10"/>
      <c r="AM155" s="10"/>
      <c r="AN155" s="10"/>
      <c r="AO155" s="10"/>
      <c r="AP155" s="10"/>
      <c r="AQ155" s="10"/>
      <c r="AR155" s="10"/>
      <c r="AS155" s="10"/>
      <c r="AT155" s="10"/>
      <c r="AU155" s="10"/>
      <c r="AV155" s="10"/>
      <c r="AW155" s="10"/>
      <c r="AX155" s="10"/>
      <c r="AY155" s="10"/>
      <c r="AZ155" s="10"/>
      <c r="BA155" s="10"/>
      <c r="BB155" s="10"/>
      <c r="BC155" s="10"/>
      <c r="BD155" s="10"/>
      <c r="BE155" s="10"/>
      <c r="BF155" s="10"/>
      <c r="BG155" s="10"/>
      <c r="BH155" s="10"/>
      <c r="BI155" s="10"/>
      <c r="BJ155" s="10"/>
      <c r="BK155" s="10"/>
      <c r="BL155" s="10"/>
      <c r="BM155" s="10"/>
      <c r="BN155" s="10"/>
      <c r="BO155" s="10"/>
      <c r="BP155" s="10"/>
      <c r="BQ155" s="10"/>
      <c r="BR155" s="10"/>
      <c r="BS155" s="10"/>
      <c r="BT155" s="10"/>
      <c r="BU155" s="10"/>
      <c r="BV155" s="10"/>
      <c r="BW155" s="10"/>
      <c r="BX155" s="10"/>
      <c r="BY155" s="10"/>
      <c r="BZ155" s="10"/>
      <c r="CA155" s="10"/>
      <c r="CB155" s="10"/>
    </row>
    <row r="156" spans="3:80" x14ac:dyDescent="0.25">
      <c r="C156" s="2">
        <f t="shared" si="35"/>
        <v>45394</v>
      </c>
      <c r="D156" s="24"/>
      <c r="H156" s="13" t="str">
        <f t="shared" si="23"/>
        <v>37.2</v>
      </c>
      <c r="J156" s="13" t="str">
        <f t="shared" si="24"/>
        <v>52.8</v>
      </c>
      <c r="L156" s="10">
        <f t="shared" si="36"/>
        <v>103</v>
      </c>
      <c r="M156" s="10">
        <f t="shared" si="33"/>
        <v>8.2720364295762643</v>
      </c>
      <c r="N156" s="10">
        <f t="shared" si="25"/>
        <v>52.79312022957626</v>
      </c>
      <c r="O156" s="10">
        <f t="shared" si="34"/>
        <v>37.20687977042374</v>
      </c>
      <c r="Q156" s="12">
        <f t="shared" si="26"/>
        <v>4</v>
      </c>
      <c r="R156" s="10">
        <f t="shared" si="32"/>
        <v>0</v>
      </c>
      <c r="S156" s="10">
        <f t="shared" si="32"/>
        <v>0</v>
      </c>
      <c r="T156" s="10">
        <f t="shared" si="32"/>
        <v>0</v>
      </c>
      <c r="U156" s="10">
        <f t="shared" si="38"/>
        <v>37.20687977042374</v>
      </c>
      <c r="V156" s="10">
        <f t="shared" si="38"/>
        <v>0</v>
      </c>
      <c r="W156" s="10">
        <f t="shared" si="38"/>
        <v>0</v>
      </c>
      <c r="X156" s="10">
        <f t="shared" si="38"/>
        <v>0</v>
      </c>
      <c r="Y156" s="10">
        <f t="shared" si="38"/>
        <v>0</v>
      </c>
      <c r="Z156" s="10">
        <f t="shared" si="38"/>
        <v>0</v>
      </c>
      <c r="AA156" s="10">
        <f t="shared" si="38"/>
        <v>0</v>
      </c>
      <c r="AB156" s="10">
        <f t="shared" si="38"/>
        <v>0</v>
      </c>
      <c r="AC156" s="10">
        <f t="shared" si="38"/>
        <v>0</v>
      </c>
      <c r="AF156" s="10">
        <f t="shared" si="27"/>
        <v>0</v>
      </c>
      <c r="AG156" s="10">
        <f t="shared" si="28"/>
        <v>37.20687977042374</v>
      </c>
      <c r="AH156" s="10">
        <f t="shared" si="29"/>
        <v>0</v>
      </c>
      <c r="AI156" s="10">
        <f t="shared" si="30"/>
        <v>0</v>
      </c>
      <c r="AJ156" s="10">
        <f t="shared" si="31"/>
        <v>0</v>
      </c>
      <c r="AK156" s="10"/>
      <c r="AL156" s="10"/>
      <c r="AM156" s="10"/>
      <c r="AN156" s="10"/>
      <c r="AO156" s="10"/>
      <c r="AP156" s="10"/>
      <c r="AQ156" s="10"/>
      <c r="AR156" s="10"/>
      <c r="AS156" s="10"/>
      <c r="AT156" s="10"/>
      <c r="AU156" s="10"/>
      <c r="AV156" s="10"/>
      <c r="AW156" s="10"/>
      <c r="AX156" s="10"/>
      <c r="AY156" s="10"/>
      <c r="AZ156" s="10"/>
      <c r="BA156" s="10"/>
      <c r="BB156" s="10"/>
      <c r="BC156" s="10"/>
      <c r="BD156" s="10"/>
      <c r="BE156" s="10"/>
      <c r="BF156" s="10"/>
      <c r="BG156" s="10"/>
      <c r="BH156" s="10"/>
      <c r="BI156" s="10"/>
      <c r="BJ156" s="10"/>
      <c r="BK156" s="10"/>
      <c r="BL156" s="10"/>
      <c r="BM156" s="10"/>
      <c r="BN156" s="10"/>
      <c r="BO156" s="10"/>
      <c r="BP156" s="10"/>
      <c r="BQ156" s="10"/>
      <c r="BR156" s="10"/>
      <c r="BS156" s="10"/>
      <c r="BT156" s="10"/>
      <c r="BU156" s="10"/>
      <c r="BV156" s="10"/>
      <c r="BW156" s="10"/>
      <c r="BX156" s="10"/>
      <c r="BY156" s="10"/>
      <c r="BZ156" s="10"/>
      <c r="CA156" s="10"/>
      <c r="CB156" s="10"/>
    </row>
    <row r="157" spans="3:80" x14ac:dyDescent="0.25">
      <c r="C157" s="2">
        <f t="shared" si="35"/>
        <v>45395</v>
      </c>
      <c r="D157" s="24"/>
      <c r="H157" s="13" t="str">
        <f t="shared" si="23"/>
        <v>36.8</v>
      </c>
      <c r="J157" s="13" t="str">
        <f t="shared" si="24"/>
        <v>53.2</v>
      </c>
      <c r="L157" s="10">
        <f t="shared" si="36"/>
        <v>104</v>
      </c>
      <c r="M157" s="10">
        <f t="shared" si="33"/>
        <v>8.6474907364585025</v>
      </c>
      <c r="N157" s="10">
        <f t="shared" si="25"/>
        <v>53.1685745364585</v>
      </c>
      <c r="O157" s="10">
        <f t="shared" si="34"/>
        <v>36.8314254635415</v>
      </c>
      <c r="Q157" s="12">
        <f t="shared" si="26"/>
        <v>4</v>
      </c>
      <c r="R157" s="10">
        <f t="shared" si="32"/>
        <v>0</v>
      </c>
      <c r="S157" s="10">
        <f t="shared" si="32"/>
        <v>0</v>
      </c>
      <c r="T157" s="10">
        <f t="shared" si="32"/>
        <v>0</v>
      </c>
      <c r="U157" s="10">
        <f t="shared" si="38"/>
        <v>36.8314254635415</v>
      </c>
      <c r="V157" s="10">
        <f t="shared" si="38"/>
        <v>0</v>
      </c>
      <c r="W157" s="10">
        <f t="shared" si="38"/>
        <v>0</v>
      </c>
      <c r="X157" s="10">
        <f t="shared" si="38"/>
        <v>0</v>
      </c>
      <c r="Y157" s="10">
        <f t="shared" si="38"/>
        <v>0</v>
      </c>
      <c r="Z157" s="10">
        <f t="shared" si="38"/>
        <v>0</v>
      </c>
      <c r="AA157" s="10">
        <f t="shared" si="38"/>
        <v>0</v>
      </c>
      <c r="AB157" s="10">
        <f t="shared" si="38"/>
        <v>0</v>
      </c>
      <c r="AC157" s="10">
        <f t="shared" si="38"/>
        <v>0</v>
      </c>
      <c r="AF157" s="10">
        <f t="shared" si="27"/>
        <v>0</v>
      </c>
      <c r="AG157" s="10">
        <f t="shared" si="28"/>
        <v>36.8314254635415</v>
      </c>
      <c r="AH157" s="10">
        <f t="shared" si="29"/>
        <v>0</v>
      </c>
      <c r="AI157" s="10">
        <f t="shared" si="30"/>
        <v>0</v>
      </c>
      <c r="AJ157" s="10">
        <f t="shared" si="31"/>
        <v>0</v>
      </c>
      <c r="AK157" s="10"/>
      <c r="AL157" s="10"/>
      <c r="AM157" s="10"/>
      <c r="AN157" s="10"/>
      <c r="AO157" s="10"/>
      <c r="AP157" s="10"/>
      <c r="AQ157" s="10"/>
      <c r="AR157" s="10"/>
      <c r="AS157" s="10"/>
      <c r="AT157" s="10"/>
      <c r="AU157" s="10"/>
      <c r="AV157" s="10"/>
      <c r="AW157" s="10"/>
      <c r="AX157" s="10"/>
      <c r="AY157" s="10"/>
      <c r="AZ157" s="10"/>
      <c r="BA157" s="10"/>
      <c r="BB157" s="10"/>
      <c r="BC157" s="10"/>
      <c r="BD157" s="10"/>
      <c r="BE157" s="10"/>
      <c r="BF157" s="10"/>
      <c r="BG157" s="10"/>
      <c r="BH157" s="10"/>
      <c r="BI157" s="10"/>
      <c r="BJ157" s="10"/>
      <c r="BK157" s="10"/>
      <c r="BL157" s="10"/>
      <c r="BM157" s="10"/>
      <c r="BN157" s="10"/>
      <c r="BO157" s="10"/>
      <c r="BP157" s="10"/>
      <c r="BQ157" s="10"/>
      <c r="BR157" s="10"/>
      <c r="BS157" s="10"/>
      <c r="BT157" s="10"/>
      <c r="BU157" s="10"/>
      <c r="BV157" s="10"/>
      <c r="BW157" s="10"/>
      <c r="BX157" s="10"/>
      <c r="BY157" s="10"/>
      <c r="BZ157" s="10"/>
      <c r="CA157" s="10"/>
      <c r="CB157" s="10"/>
    </row>
    <row r="158" spans="3:80" x14ac:dyDescent="0.25">
      <c r="C158" s="2">
        <f t="shared" si="35"/>
        <v>45396</v>
      </c>
      <c r="D158" s="24"/>
      <c r="H158" s="13" t="str">
        <f t="shared" si="23"/>
        <v>36.5</v>
      </c>
      <c r="J158" s="13" t="str">
        <f t="shared" si="24"/>
        <v>53.5</v>
      </c>
      <c r="L158" s="10">
        <f t="shared" si="36"/>
        <v>105</v>
      </c>
      <c r="M158" s="10">
        <f t="shared" si="33"/>
        <v>9.0203965881291666</v>
      </c>
      <c r="N158" s="10">
        <f t="shared" si="25"/>
        <v>53.541480388129166</v>
      </c>
      <c r="O158" s="10">
        <f t="shared" si="34"/>
        <v>36.458519611870834</v>
      </c>
      <c r="Q158" s="12">
        <f t="shared" si="26"/>
        <v>4</v>
      </c>
      <c r="R158" s="10">
        <f t="shared" si="32"/>
        <v>0</v>
      </c>
      <c r="S158" s="10">
        <f t="shared" si="32"/>
        <v>0</v>
      </c>
      <c r="T158" s="10">
        <f t="shared" si="32"/>
        <v>0</v>
      </c>
      <c r="U158" s="10">
        <f t="shared" si="38"/>
        <v>36.458519611870834</v>
      </c>
      <c r="V158" s="10">
        <f t="shared" si="38"/>
        <v>0</v>
      </c>
      <c r="W158" s="10">
        <f t="shared" si="38"/>
        <v>0</v>
      </c>
      <c r="X158" s="10">
        <f t="shared" si="38"/>
        <v>0</v>
      </c>
      <c r="Y158" s="10">
        <f t="shared" si="38"/>
        <v>0</v>
      </c>
      <c r="Z158" s="10">
        <f t="shared" si="38"/>
        <v>0</v>
      </c>
      <c r="AA158" s="10">
        <f t="shared" si="38"/>
        <v>0</v>
      </c>
      <c r="AB158" s="10">
        <f t="shared" si="38"/>
        <v>0</v>
      </c>
      <c r="AC158" s="10">
        <f t="shared" si="38"/>
        <v>0</v>
      </c>
      <c r="AF158" s="10">
        <f t="shared" si="27"/>
        <v>0</v>
      </c>
      <c r="AG158" s="10">
        <f t="shared" si="28"/>
        <v>36.458519611870834</v>
      </c>
      <c r="AH158" s="10">
        <f t="shared" si="29"/>
        <v>0</v>
      </c>
      <c r="AI158" s="10">
        <f t="shared" si="30"/>
        <v>0</v>
      </c>
      <c r="AJ158" s="10">
        <f t="shared" si="31"/>
        <v>0</v>
      </c>
      <c r="AK158" s="10"/>
      <c r="AL158" s="10"/>
      <c r="AM158" s="10"/>
      <c r="AN158" s="10"/>
      <c r="AO158" s="10"/>
      <c r="AP158" s="10"/>
      <c r="AQ158" s="10"/>
      <c r="AR158" s="10"/>
      <c r="AS158" s="10"/>
      <c r="AT158" s="10"/>
      <c r="AU158" s="10"/>
      <c r="AV158" s="10"/>
      <c r="AW158" s="10"/>
      <c r="AX158" s="10"/>
      <c r="AY158" s="10"/>
      <c r="AZ158" s="10"/>
      <c r="BA158" s="10"/>
      <c r="BB158" s="10"/>
      <c r="BC158" s="10"/>
      <c r="BD158" s="10"/>
      <c r="BE158" s="10"/>
      <c r="BF158" s="10"/>
      <c r="BG158" s="10"/>
      <c r="BH158" s="10"/>
      <c r="BI158" s="10"/>
      <c r="BJ158" s="10"/>
      <c r="BK158" s="10"/>
      <c r="BL158" s="10"/>
      <c r="BM158" s="10"/>
      <c r="BN158" s="10"/>
      <c r="BO158" s="10"/>
      <c r="BP158" s="10"/>
      <c r="BQ158" s="10"/>
      <c r="BR158" s="10"/>
      <c r="BS158" s="10"/>
      <c r="BT158" s="10"/>
      <c r="BU158" s="10"/>
      <c r="BV158" s="10"/>
      <c r="BW158" s="10"/>
      <c r="BX158" s="10"/>
      <c r="BY158" s="10"/>
      <c r="BZ158" s="10"/>
      <c r="CA158" s="10"/>
      <c r="CB158" s="10"/>
    </row>
    <row r="159" spans="3:80" x14ac:dyDescent="0.25">
      <c r="C159" s="2">
        <f t="shared" si="35"/>
        <v>45397</v>
      </c>
      <c r="D159" s="24"/>
      <c r="H159" s="13" t="str">
        <f t="shared" si="23"/>
        <v>36.1</v>
      </c>
      <c r="J159" s="13" t="str">
        <f t="shared" si="24"/>
        <v>53.9</v>
      </c>
      <c r="L159" s="10">
        <f t="shared" si="36"/>
        <v>106</v>
      </c>
      <c r="M159" s="10">
        <f t="shared" si="33"/>
        <v>9.3906440875221957</v>
      </c>
      <c r="N159" s="10">
        <f t="shared" si="25"/>
        <v>53.911727887522197</v>
      </c>
      <c r="O159" s="10">
        <f t="shared" si="34"/>
        <v>36.088272112477803</v>
      </c>
      <c r="Q159" s="12">
        <f t="shared" si="26"/>
        <v>4</v>
      </c>
      <c r="R159" s="10">
        <f t="shared" si="32"/>
        <v>0</v>
      </c>
      <c r="S159" s="10">
        <f t="shared" si="32"/>
        <v>0</v>
      </c>
      <c r="T159" s="10">
        <f t="shared" si="32"/>
        <v>0</v>
      </c>
      <c r="U159" s="10">
        <f t="shared" si="38"/>
        <v>36.088272112477803</v>
      </c>
      <c r="V159" s="10">
        <f t="shared" si="38"/>
        <v>0</v>
      </c>
      <c r="W159" s="10">
        <f t="shared" si="38"/>
        <v>0</v>
      </c>
      <c r="X159" s="10">
        <f t="shared" si="38"/>
        <v>0</v>
      </c>
      <c r="Y159" s="10">
        <f t="shared" si="38"/>
        <v>0</v>
      </c>
      <c r="Z159" s="10">
        <f t="shared" si="38"/>
        <v>0</v>
      </c>
      <c r="AA159" s="10">
        <f t="shared" si="38"/>
        <v>0</v>
      </c>
      <c r="AB159" s="10">
        <f t="shared" si="38"/>
        <v>0</v>
      </c>
      <c r="AC159" s="10">
        <f t="shared" si="38"/>
        <v>0</v>
      </c>
      <c r="AF159" s="10">
        <f t="shared" si="27"/>
        <v>0</v>
      </c>
      <c r="AG159" s="10">
        <f t="shared" si="28"/>
        <v>36.088272112477803</v>
      </c>
      <c r="AH159" s="10">
        <f t="shared" si="29"/>
        <v>0</v>
      </c>
      <c r="AI159" s="10">
        <f t="shared" si="30"/>
        <v>0</v>
      </c>
      <c r="AJ159" s="10">
        <f t="shared" si="31"/>
        <v>0</v>
      </c>
      <c r="AK159" s="10"/>
      <c r="AL159" s="10"/>
      <c r="AM159" s="10"/>
      <c r="AN159" s="10"/>
      <c r="AO159" s="10"/>
      <c r="AP159" s="10"/>
      <c r="AQ159" s="10"/>
      <c r="AR159" s="10"/>
      <c r="AS159" s="10"/>
      <c r="AT159" s="10"/>
      <c r="AU159" s="10"/>
      <c r="AV159" s="10"/>
      <c r="AW159" s="10"/>
      <c r="AX159" s="10"/>
      <c r="AY159" s="10"/>
      <c r="AZ159" s="10"/>
      <c r="BA159" s="10"/>
      <c r="BB159" s="10"/>
      <c r="BC159" s="10"/>
      <c r="BD159" s="10"/>
      <c r="BE159" s="10"/>
      <c r="BF159" s="10"/>
      <c r="BG159" s="10"/>
      <c r="BH159" s="10"/>
      <c r="BI159" s="10"/>
      <c r="BJ159" s="10"/>
      <c r="BK159" s="10"/>
      <c r="BL159" s="10"/>
      <c r="BM159" s="10"/>
      <c r="BN159" s="10"/>
      <c r="BO159" s="10"/>
      <c r="BP159" s="10"/>
      <c r="BQ159" s="10"/>
      <c r="BR159" s="10"/>
      <c r="BS159" s="10"/>
      <c r="BT159" s="10"/>
      <c r="BU159" s="10"/>
      <c r="BV159" s="10"/>
      <c r="BW159" s="10"/>
      <c r="BX159" s="10"/>
      <c r="BY159" s="10"/>
      <c r="BZ159" s="10"/>
      <c r="CA159" s="10"/>
      <c r="CB159" s="10"/>
    </row>
    <row r="160" spans="3:80" x14ac:dyDescent="0.25">
      <c r="C160" s="2">
        <f t="shared" si="35"/>
        <v>45398</v>
      </c>
      <c r="D160" s="24"/>
      <c r="H160" s="13" t="str">
        <f t="shared" si="23"/>
        <v>35.7</v>
      </c>
      <c r="J160" s="13" t="str">
        <f t="shared" si="24"/>
        <v>54.3</v>
      </c>
      <c r="L160" s="10">
        <f t="shared" si="36"/>
        <v>107</v>
      </c>
      <c r="M160" s="10">
        <f t="shared" si="33"/>
        <v>9.7581241210000815</v>
      </c>
      <c r="N160" s="10">
        <f t="shared" si="25"/>
        <v>54.279207921000072</v>
      </c>
      <c r="O160" s="10">
        <f t="shared" si="34"/>
        <v>35.720792078999928</v>
      </c>
      <c r="Q160" s="12">
        <f t="shared" si="26"/>
        <v>4</v>
      </c>
      <c r="R160" s="10">
        <f t="shared" si="32"/>
        <v>0</v>
      </c>
      <c r="S160" s="10">
        <f t="shared" si="32"/>
        <v>0</v>
      </c>
      <c r="T160" s="10">
        <f t="shared" si="32"/>
        <v>0</v>
      </c>
      <c r="U160" s="10">
        <f t="shared" si="38"/>
        <v>35.720792078999928</v>
      </c>
      <c r="V160" s="10">
        <f t="shared" si="38"/>
        <v>0</v>
      </c>
      <c r="W160" s="10">
        <f t="shared" si="38"/>
        <v>0</v>
      </c>
      <c r="X160" s="10">
        <f t="shared" si="38"/>
        <v>0</v>
      </c>
      <c r="Y160" s="10">
        <f t="shared" si="38"/>
        <v>0</v>
      </c>
      <c r="Z160" s="10">
        <f t="shared" si="38"/>
        <v>0</v>
      </c>
      <c r="AA160" s="10">
        <f t="shared" si="38"/>
        <v>0</v>
      </c>
      <c r="AB160" s="10">
        <f t="shared" si="38"/>
        <v>0</v>
      </c>
      <c r="AC160" s="10">
        <f t="shared" si="38"/>
        <v>0</v>
      </c>
      <c r="AF160" s="10">
        <f t="shared" si="27"/>
        <v>0</v>
      </c>
      <c r="AG160" s="10">
        <f t="shared" si="28"/>
        <v>35.720792078999928</v>
      </c>
      <c r="AH160" s="10">
        <f t="shared" si="29"/>
        <v>0</v>
      </c>
      <c r="AI160" s="10">
        <f t="shared" si="30"/>
        <v>0</v>
      </c>
      <c r="AJ160" s="10">
        <f t="shared" si="31"/>
        <v>0</v>
      </c>
      <c r="AK160" s="10"/>
      <c r="AL160" s="10"/>
      <c r="AM160" s="10"/>
      <c r="AN160" s="10"/>
      <c r="AO160" s="10"/>
      <c r="AP160" s="10"/>
      <c r="AQ160" s="10"/>
      <c r="AR160" s="10"/>
      <c r="AS160" s="10"/>
      <c r="AT160" s="10"/>
      <c r="AU160" s="10"/>
      <c r="AV160" s="10"/>
      <c r="AW160" s="10"/>
      <c r="AX160" s="10"/>
      <c r="AY160" s="10"/>
      <c r="AZ160" s="10"/>
      <c r="BA160" s="10"/>
      <c r="BB160" s="10"/>
      <c r="BC160" s="10"/>
      <c r="BD160" s="10"/>
      <c r="BE160" s="10"/>
      <c r="BF160" s="10"/>
      <c r="BG160" s="10"/>
      <c r="BH160" s="10"/>
      <c r="BI160" s="10"/>
      <c r="BJ160" s="10"/>
      <c r="BK160" s="10"/>
      <c r="BL160" s="10"/>
      <c r="BM160" s="10"/>
      <c r="BN160" s="10"/>
      <c r="BO160" s="10"/>
      <c r="BP160" s="10"/>
      <c r="BQ160" s="10"/>
      <c r="BR160" s="10"/>
      <c r="BS160" s="10"/>
      <c r="BT160" s="10"/>
      <c r="BU160" s="10"/>
      <c r="BV160" s="10"/>
      <c r="BW160" s="10"/>
      <c r="BX160" s="10"/>
      <c r="BY160" s="10"/>
      <c r="BZ160" s="10"/>
      <c r="CA160" s="10"/>
      <c r="CB160" s="10"/>
    </row>
    <row r="161" spans="3:80" x14ac:dyDescent="0.25">
      <c r="C161" s="2">
        <f t="shared" si="35"/>
        <v>45399</v>
      </c>
      <c r="D161" s="24"/>
      <c r="H161" s="13" t="str">
        <f t="shared" si="23"/>
        <v>35.4</v>
      </c>
      <c r="J161" s="13" t="str">
        <f t="shared" si="24"/>
        <v>54.6</v>
      </c>
      <c r="L161" s="10">
        <f t="shared" si="36"/>
        <v>108</v>
      </c>
      <c r="M161" s="10">
        <f t="shared" si="33"/>
        <v>10.122728390510222</v>
      </c>
      <c r="N161" s="10">
        <f t="shared" si="25"/>
        <v>54.643812190510232</v>
      </c>
      <c r="O161" s="10">
        <f t="shared" si="34"/>
        <v>35.356187809489768</v>
      </c>
      <c r="Q161" s="12">
        <f t="shared" si="26"/>
        <v>4</v>
      </c>
      <c r="R161" s="10">
        <f t="shared" si="32"/>
        <v>0</v>
      </c>
      <c r="S161" s="10">
        <f t="shared" si="32"/>
        <v>0</v>
      </c>
      <c r="T161" s="10">
        <f t="shared" si="32"/>
        <v>0</v>
      </c>
      <c r="U161" s="10">
        <f t="shared" si="38"/>
        <v>35.356187809489768</v>
      </c>
      <c r="V161" s="10">
        <f t="shared" si="38"/>
        <v>0</v>
      </c>
      <c r="W161" s="10">
        <f t="shared" si="38"/>
        <v>0</v>
      </c>
      <c r="X161" s="10">
        <f t="shared" si="38"/>
        <v>0</v>
      </c>
      <c r="Y161" s="10">
        <f t="shared" si="38"/>
        <v>0</v>
      </c>
      <c r="Z161" s="10">
        <f t="shared" si="38"/>
        <v>0</v>
      </c>
      <c r="AA161" s="10">
        <f t="shared" si="38"/>
        <v>0</v>
      </c>
      <c r="AB161" s="10">
        <f t="shared" si="38"/>
        <v>0</v>
      </c>
      <c r="AC161" s="10">
        <f t="shared" si="38"/>
        <v>0</v>
      </c>
      <c r="AF161" s="10">
        <f t="shared" si="27"/>
        <v>0</v>
      </c>
      <c r="AG161" s="10">
        <f t="shared" si="28"/>
        <v>35.356187809489768</v>
      </c>
      <c r="AH161" s="10">
        <f t="shared" si="29"/>
        <v>0</v>
      </c>
      <c r="AI161" s="10">
        <f t="shared" si="30"/>
        <v>0</v>
      </c>
      <c r="AJ161" s="10">
        <f t="shared" si="31"/>
        <v>0</v>
      </c>
      <c r="AK161" s="10"/>
      <c r="AL161" s="10"/>
      <c r="AM161" s="10"/>
      <c r="AN161" s="10"/>
      <c r="AO161" s="10"/>
      <c r="AP161" s="10"/>
      <c r="AQ161" s="10"/>
      <c r="AR161" s="10"/>
      <c r="AS161" s="10"/>
      <c r="AT161" s="10"/>
      <c r="AU161" s="10"/>
      <c r="AV161" s="10"/>
      <c r="AW161" s="10"/>
      <c r="AX161" s="10"/>
      <c r="AY161" s="10"/>
      <c r="AZ161" s="10"/>
      <c r="BA161" s="10"/>
      <c r="BB161" s="10"/>
      <c r="BC161" s="10"/>
      <c r="BD161" s="10"/>
      <c r="BE161" s="10"/>
      <c r="BF161" s="10"/>
      <c r="BG161" s="10"/>
      <c r="BH161" s="10"/>
      <c r="BI161" s="10"/>
      <c r="BJ161" s="10"/>
      <c r="BK161" s="10"/>
      <c r="BL161" s="10"/>
      <c r="BM161" s="10"/>
      <c r="BN161" s="10"/>
      <c r="BO161" s="10"/>
      <c r="BP161" s="10"/>
      <c r="BQ161" s="10"/>
      <c r="BR161" s="10"/>
      <c r="BS161" s="10"/>
      <c r="BT161" s="10"/>
      <c r="BU161" s="10"/>
      <c r="BV161" s="10"/>
      <c r="BW161" s="10"/>
      <c r="BX161" s="10"/>
      <c r="BY161" s="10"/>
      <c r="BZ161" s="10"/>
      <c r="CA161" s="10"/>
      <c r="CB161" s="10"/>
    </row>
    <row r="162" spans="3:80" x14ac:dyDescent="0.25">
      <c r="C162" s="2">
        <f t="shared" si="35"/>
        <v>45400</v>
      </c>
      <c r="D162" s="24"/>
      <c r="H162" s="13" t="str">
        <f t="shared" si="23"/>
        <v>35.0</v>
      </c>
      <c r="J162" s="13" t="str">
        <f t="shared" si="24"/>
        <v>55.0</v>
      </c>
      <c r="L162" s="10">
        <f t="shared" si="36"/>
        <v>109</v>
      </c>
      <c r="M162" s="10">
        <f t="shared" si="33"/>
        <v>10.484349445500921</v>
      </c>
      <c r="N162" s="10">
        <f t="shared" si="25"/>
        <v>55.005433245500917</v>
      </c>
      <c r="O162" s="10">
        <f t="shared" si="34"/>
        <v>34.994566754499083</v>
      </c>
      <c r="Q162" s="12">
        <f t="shared" si="26"/>
        <v>4</v>
      </c>
      <c r="R162" s="10">
        <f t="shared" si="32"/>
        <v>0</v>
      </c>
      <c r="S162" s="10">
        <f t="shared" si="32"/>
        <v>0</v>
      </c>
      <c r="T162" s="10">
        <f t="shared" si="32"/>
        <v>0</v>
      </c>
      <c r="U162" s="10">
        <f t="shared" si="38"/>
        <v>34.994566754499083</v>
      </c>
      <c r="V162" s="10">
        <f t="shared" si="38"/>
        <v>0</v>
      </c>
      <c r="W162" s="10">
        <f t="shared" si="38"/>
        <v>0</v>
      </c>
      <c r="X162" s="10">
        <f t="shared" si="38"/>
        <v>0</v>
      </c>
      <c r="Y162" s="10">
        <f t="shared" si="38"/>
        <v>0</v>
      </c>
      <c r="Z162" s="10">
        <f t="shared" si="38"/>
        <v>0</v>
      </c>
      <c r="AA162" s="10">
        <f t="shared" si="38"/>
        <v>0</v>
      </c>
      <c r="AB162" s="10">
        <f t="shared" si="38"/>
        <v>0</v>
      </c>
      <c r="AC162" s="10">
        <f t="shared" si="38"/>
        <v>0</v>
      </c>
      <c r="AF162" s="10">
        <f t="shared" si="27"/>
        <v>0</v>
      </c>
      <c r="AG162" s="10">
        <f t="shared" si="28"/>
        <v>34.994566754499083</v>
      </c>
      <c r="AH162" s="10">
        <f t="shared" si="29"/>
        <v>0</v>
      </c>
      <c r="AI162" s="10">
        <f t="shared" si="30"/>
        <v>0</v>
      </c>
      <c r="AJ162" s="10">
        <f t="shared" si="31"/>
        <v>0</v>
      </c>
      <c r="AK162" s="10"/>
      <c r="AL162" s="10"/>
      <c r="AM162" s="10"/>
      <c r="AN162" s="10"/>
      <c r="AO162" s="10"/>
      <c r="AP162" s="10"/>
      <c r="AQ162" s="10"/>
      <c r="AR162" s="10"/>
      <c r="AS162" s="10"/>
      <c r="AT162" s="10"/>
      <c r="AU162" s="10"/>
      <c r="AV162" s="10"/>
      <c r="AW162" s="10"/>
      <c r="AX162" s="10"/>
      <c r="AY162" s="10"/>
      <c r="AZ162" s="10"/>
      <c r="BA162" s="10"/>
      <c r="BB162" s="10"/>
      <c r="BC162" s="10"/>
      <c r="BD162" s="10"/>
      <c r="BE162" s="10"/>
      <c r="BF162" s="10"/>
      <c r="BG162" s="10"/>
      <c r="BH162" s="10"/>
      <c r="BI162" s="10"/>
      <c r="BJ162" s="10"/>
      <c r="BK162" s="10"/>
      <c r="BL162" s="10"/>
      <c r="BM162" s="10"/>
      <c r="BN162" s="10"/>
      <c r="BO162" s="10"/>
      <c r="BP162" s="10"/>
      <c r="BQ162" s="10"/>
      <c r="BR162" s="10"/>
      <c r="BS162" s="10"/>
      <c r="BT162" s="10"/>
      <c r="BU162" s="10"/>
      <c r="BV162" s="10"/>
      <c r="BW162" s="10"/>
      <c r="BX162" s="10"/>
      <c r="BY162" s="10"/>
      <c r="BZ162" s="10"/>
      <c r="CA162" s="10"/>
      <c r="CB162" s="10"/>
    </row>
    <row r="163" spans="3:80" x14ac:dyDescent="0.25">
      <c r="C163" s="2">
        <f t="shared" si="35"/>
        <v>45401</v>
      </c>
      <c r="D163" s="24"/>
      <c r="H163" s="13" t="str">
        <f t="shared" si="23"/>
        <v>34.6</v>
      </c>
      <c r="J163" s="13" t="str">
        <f t="shared" si="24"/>
        <v>55.4</v>
      </c>
      <c r="L163" s="10">
        <f t="shared" si="36"/>
        <v>110</v>
      </c>
      <c r="M163" s="10">
        <f t="shared" si="33"/>
        <v>10.842880714587412</v>
      </c>
      <c r="N163" s="10">
        <f t="shared" si="25"/>
        <v>55.363964514587416</v>
      </c>
      <c r="O163" s="10">
        <f t="shared" si="34"/>
        <v>34.636035485412584</v>
      </c>
      <c r="Q163" s="12">
        <f t="shared" si="26"/>
        <v>4</v>
      </c>
      <c r="R163" s="10">
        <f t="shared" si="32"/>
        <v>0</v>
      </c>
      <c r="S163" s="10">
        <f t="shared" si="32"/>
        <v>0</v>
      </c>
      <c r="T163" s="10">
        <f t="shared" si="32"/>
        <v>0</v>
      </c>
      <c r="U163" s="10">
        <f t="shared" si="38"/>
        <v>34.636035485412584</v>
      </c>
      <c r="V163" s="10">
        <f t="shared" si="38"/>
        <v>0</v>
      </c>
      <c r="W163" s="10">
        <f t="shared" si="38"/>
        <v>0</v>
      </c>
      <c r="X163" s="10">
        <f t="shared" si="38"/>
        <v>0</v>
      </c>
      <c r="Y163" s="10">
        <f t="shared" si="38"/>
        <v>0</v>
      </c>
      <c r="Z163" s="10">
        <f t="shared" si="38"/>
        <v>0</v>
      </c>
      <c r="AA163" s="10">
        <f t="shared" si="38"/>
        <v>0</v>
      </c>
      <c r="AB163" s="10">
        <f t="shared" si="38"/>
        <v>0</v>
      </c>
      <c r="AC163" s="10">
        <f t="shared" si="38"/>
        <v>0</v>
      </c>
      <c r="AF163" s="10">
        <f t="shared" si="27"/>
        <v>0</v>
      </c>
      <c r="AG163" s="10">
        <f t="shared" si="28"/>
        <v>34.636035485412584</v>
      </c>
      <c r="AH163" s="10">
        <f t="shared" si="29"/>
        <v>0</v>
      </c>
      <c r="AI163" s="10">
        <f t="shared" si="30"/>
        <v>0</v>
      </c>
      <c r="AJ163" s="10">
        <f t="shared" si="31"/>
        <v>0</v>
      </c>
      <c r="AK163" s="10"/>
      <c r="AL163" s="10"/>
      <c r="AM163" s="10"/>
      <c r="AN163" s="10"/>
      <c r="AO163" s="10"/>
      <c r="AP163" s="10"/>
      <c r="AQ163" s="10"/>
      <c r="AR163" s="10"/>
      <c r="AS163" s="10"/>
      <c r="AT163" s="10"/>
      <c r="AU163" s="10"/>
      <c r="AV163" s="10"/>
      <c r="AW163" s="10"/>
      <c r="AX163" s="10"/>
      <c r="AY163" s="10"/>
      <c r="AZ163" s="10"/>
      <c r="BA163" s="10"/>
      <c r="BB163" s="10"/>
      <c r="BC163" s="10"/>
      <c r="BD163" s="10"/>
      <c r="BE163" s="10"/>
      <c r="BF163" s="10"/>
      <c r="BG163" s="10"/>
      <c r="BH163" s="10"/>
      <c r="BI163" s="10"/>
      <c r="BJ163" s="10"/>
      <c r="BK163" s="10"/>
      <c r="BL163" s="10"/>
      <c r="BM163" s="10"/>
      <c r="BN163" s="10"/>
      <c r="BO163" s="10"/>
      <c r="BP163" s="10"/>
      <c r="BQ163" s="10"/>
      <c r="BR163" s="10"/>
      <c r="BS163" s="10"/>
      <c r="BT163" s="10"/>
      <c r="BU163" s="10"/>
      <c r="BV163" s="10"/>
      <c r="BW163" s="10"/>
      <c r="BX163" s="10"/>
      <c r="BY163" s="10"/>
      <c r="BZ163" s="10"/>
      <c r="CA163" s="10"/>
      <c r="CB163" s="10"/>
    </row>
    <row r="164" spans="3:80" x14ac:dyDescent="0.25">
      <c r="C164" s="2">
        <f t="shared" si="35"/>
        <v>45402</v>
      </c>
      <c r="D164" s="24"/>
      <c r="H164" s="13" t="str">
        <f t="shared" si="23"/>
        <v>34.3</v>
      </c>
      <c r="J164" s="13" t="str">
        <f t="shared" si="24"/>
        <v>55.7</v>
      </c>
      <c r="L164" s="10">
        <f t="shared" si="36"/>
        <v>111</v>
      </c>
      <c r="M164" s="10">
        <f t="shared" si="33"/>
        <v>11.198216536959096</v>
      </c>
      <c r="N164" s="10">
        <f t="shared" si="25"/>
        <v>55.719300336959094</v>
      </c>
      <c r="O164" s="10">
        <f t="shared" si="34"/>
        <v>34.280699663040906</v>
      </c>
      <c r="Q164" s="12">
        <f t="shared" si="26"/>
        <v>4</v>
      </c>
      <c r="R164" s="10">
        <f t="shared" si="32"/>
        <v>0</v>
      </c>
      <c r="S164" s="10">
        <f t="shared" si="32"/>
        <v>0</v>
      </c>
      <c r="T164" s="10">
        <f t="shared" si="32"/>
        <v>0</v>
      </c>
      <c r="U164" s="10">
        <f t="shared" si="38"/>
        <v>34.280699663040906</v>
      </c>
      <c r="V164" s="10">
        <f t="shared" si="38"/>
        <v>0</v>
      </c>
      <c r="W164" s="10">
        <f t="shared" si="38"/>
        <v>0</v>
      </c>
      <c r="X164" s="10">
        <f t="shared" si="38"/>
        <v>0</v>
      </c>
      <c r="Y164" s="10">
        <f t="shared" si="38"/>
        <v>0</v>
      </c>
      <c r="Z164" s="10">
        <f t="shared" si="38"/>
        <v>0</v>
      </c>
      <c r="AA164" s="10">
        <f t="shared" si="38"/>
        <v>0</v>
      </c>
      <c r="AB164" s="10">
        <f t="shared" si="38"/>
        <v>0</v>
      </c>
      <c r="AC164" s="10">
        <f t="shared" si="38"/>
        <v>0</v>
      </c>
      <c r="AF164" s="10">
        <f t="shared" si="27"/>
        <v>0</v>
      </c>
      <c r="AG164" s="10">
        <f t="shared" si="28"/>
        <v>34.280699663040906</v>
      </c>
      <c r="AH164" s="10">
        <f t="shared" si="29"/>
        <v>0</v>
      </c>
      <c r="AI164" s="10">
        <f t="shared" si="30"/>
        <v>0</v>
      </c>
      <c r="AJ164" s="10">
        <f t="shared" si="31"/>
        <v>0</v>
      </c>
      <c r="AK164" s="10"/>
      <c r="AL164" s="10"/>
      <c r="AM164" s="10"/>
      <c r="AN164" s="10"/>
      <c r="AO164" s="10"/>
      <c r="AP164" s="10"/>
      <c r="AQ164" s="10"/>
      <c r="AR164" s="10"/>
      <c r="AS164" s="10"/>
      <c r="AT164" s="10"/>
      <c r="AU164" s="10"/>
      <c r="AV164" s="10"/>
      <c r="AW164" s="10"/>
      <c r="AX164" s="10"/>
      <c r="AY164" s="10"/>
      <c r="AZ164" s="10"/>
      <c r="BA164" s="10"/>
      <c r="BB164" s="10"/>
      <c r="BC164" s="10"/>
      <c r="BD164" s="10"/>
      <c r="BE164" s="10"/>
      <c r="BF164" s="10"/>
      <c r="BG164" s="10"/>
      <c r="BH164" s="10"/>
      <c r="BI164" s="10"/>
      <c r="BJ164" s="10"/>
      <c r="BK164" s="10"/>
      <c r="BL164" s="10"/>
      <c r="BM164" s="10"/>
      <c r="BN164" s="10"/>
      <c r="BO164" s="10"/>
      <c r="BP164" s="10"/>
      <c r="BQ164" s="10"/>
      <c r="BR164" s="10"/>
      <c r="BS164" s="10"/>
      <c r="BT164" s="10"/>
      <c r="BU164" s="10"/>
      <c r="BV164" s="10"/>
      <c r="BW164" s="10"/>
      <c r="BX164" s="10"/>
      <c r="BY164" s="10"/>
      <c r="BZ164" s="10"/>
      <c r="CA164" s="10"/>
      <c r="CB164" s="10"/>
    </row>
    <row r="165" spans="3:80" x14ac:dyDescent="0.25">
      <c r="C165" s="2">
        <f t="shared" si="35"/>
        <v>45403</v>
      </c>
      <c r="D165" s="24"/>
      <c r="H165" s="13" t="str">
        <f t="shared" si="23"/>
        <v>33.9</v>
      </c>
      <c r="J165" s="13" t="str">
        <f t="shared" si="24"/>
        <v>56.1</v>
      </c>
      <c r="L165" s="10">
        <f t="shared" si="36"/>
        <v>112</v>
      </c>
      <c r="M165" s="10">
        <f t="shared" si="33"/>
        <v>11.550252193518126</v>
      </c>
      <c r="N165" s="10">
        <f t="shared" si="25"/>
        <v>56.071335993518133</v>
      </c>
      <c r="O165" s="10">
        <f t="shared" si="34"/>
        <v>33.928664006481867</v>
      </c>
      <c r="Q165" s="12">
        <f t="shared" si="26"/>
        <v>4</v>
      </c>
      <c r="R165" s="10">
        <f t="shared" si="32"/>
        <v>0</v>
      </c>
      <c r="S165" s="10">
        <f t="shared" si="32"/>
        <v>0</v>
      </c>
      <c r="T165" s="10">
        <f t="shared" si="32"/>
        <v>0</v>
      </c>
      <c r="U165" s="10">
        <f t="shared" si="38"/>
        <v>33.928664006481867</v>
      </c>
      <c r="V165" s="10">
        <f t="shared" si="38"/>
        <v>0</v>
      </c>
      <c r="W165" s="10">
        <f t="shared" si="38"/>
        <v>0</v>
      </c>
      <c r="X165" s="10">
        <f t="shared" si="38"/>
        <v>0</v>
      </c>
      <c r="Y165" s="10">
        <f t="shared" si="38"/>
        <v>0</v>
      </c>
      <c r="Z165" s="10">
        <f t="shared" si="38"/>
        <v>0</v>
      </c>
      <c r="AA165" s="10">
        <f t="shared" si="38"/>
        <v>0</v>
      </c>
      <c r="AB165" s="10">
        <f t="shared" si="38"/>
        <v>0</v>
      </c>
      <c r="AC165" s="10">
        <f t="shared" si="38"/>
        <v>0</v>
      </c>
      <c r="AF165" s="10">
        <f t="shared" si="27"/>
        <v>0</v>
      </c>
      <c r="AG165" s="10">
        <f t="shared" si="28"/>
        <v>33.928664006481867</v>
      </c>
      <c r="AH165" s="10">
        <f t="shared" si="29"/>
        <v>0</v>
      </c>
      <c r="AI165" s="10">
        <f t="shared" si="30"/>
        <v>0</v>
      </c>
      <c r="AJ165" s="10">
        <f t="shared" si="31"/>
        <v>0</v>
      </c>
      <c r="AK165" s="10"/>
      <c r="AL165" s="10"/>
      <c r="AM165" s="10"/>
      <c r="AN165" s="10"/>
      <c r="AO165" s="10"/>
      <c r="AP165" s="10"/>
      <c r="AQ165" s="10"/>
      <c r="AR165" s="10"/>
      <c r="AS165" s="10"/>
      <c r="AT165" s="10"/>
      <c r="AU165" s="10"/>
      <c r="AV165" s="10"/>
      <c r="AW165" s="10"/>
      <c r="AX165" s="10"/>
      <c r="AY165" s="10"/>
      <c r="AZ165" s="10"/>
      <c r="BA165" s="10"/>
      <c r="BB165" s="10"/>
      <c r="BC165" s="10"/>
      <c r="BD165" s="10"/>
      <c r="BE165" s="10"/>
      <c r="BF165" s="10"/>
      <c r="BG165" s="10"/>
      <c r="BH165" s="10"/>
      <c r="BI165" s="10"/>
      <c r="BJ165" s="10"/>
      <c r="BK165" s="10"/>
      <c r="BL165" s="10"/>
      <c r="BM165" s="10"/>
      <c r="BN165" s="10"/>
      <c r="BO165" s="10"/>
      <c r="BP165" s="10"/>
      <c r="BQ165" s="10"/>
      <c r="BR165" s="10"/>
      <c r="BS165" s="10"/>
      <c r="BT165" s="10"/>
      <c r="BU165" s="10"/>
      <c r="BV165" s="10"/>
      <c r="BW165" s="10"/>
      <c r="BX165" s="10"/>
      <c r="BY165" s="10"/>
      <c r="BZ165" s="10"/>
      <c r="CA165" s="10"/>
      <c r="CB165" s="10"/>
    </row>
    <row r="166" spans="3:80" x14ac:dyDescent="0.25">
      <c r="C166" s="2">
        <f t="shared" si="35"/>
        <v>45404</v>
      </c>
      <c r="D166" s="24"/>
      <c r="H166" s="13" t="str">
        <f t="shared" si="23"/>
        <v>33.6</v>
      </c>
      <c r="J166" s="13" t="str">
        <f t="shared" si="24"/>
        <v>56.4</v>
      </c>
      <c r="L166" s="10">
        <f t="shared" si="36"/>
        <v>113</v>
      </c>
      <c r="M166" s="10">
        <f t="shared" si="33"/>
        <v>11.898883937740669</v>
      </c>
      <c r="N166" s="10">
        <f t="shared" si="25"/>
        <v>56.419967737740677</v>
      </c>
      <c r="O166" s="10">
        <f t="shared" si="34"/>
        <v>33.580032262259323</v>
      </c>
      <c r="Q166" s="12">
        <f t="shared" si="26"/>
        <v>4</v>
      </c>
      <c r="R166" s="10">
        <f t="shared" si="32"/>
        <v>0</v>
      </c>
      <c r="S166" s="10">
        <f t="shared" si="32"/>
        <v>0</v>
      </c>
      <c r="T166" s="10">
        <f t="shared" si="32"/>
        <v>0</v>
      </c>
      <c r="U166" s="10">
        <f t="shared" si="38"/>
        <v>33.580032262259323</v>
      </c>
      <c r="V166" s="10">
        <f t="shared" si="38"/>
        <v>0</v>
      </c>
      <c r="W166" s="10">
        <f t="shared" si="38"/>
        <v>0</v>
      </c>
      <c r="X166" s="10">
        <f t="shared" si="38"/>
        <v>0</v>
      </c>
      <c r="Y166" s="10">
        <f t="shared" si="38"/>
        <v>0</v>
      </c>
      <c r="Z166" s="10">
        <f t="shared" si="38"/>
        <v>0</v>
      </c>
      <c r="AA166" s="10">
        <f t="shared" si="38"/>
        <v>0</v>
      </c>
      <c r="AB166" s="10">
        <f t="shared" si="38"/>
        <v>0</v>
      </c>
      <c r="AC166" s="10">
        <f t="shared" si="38"/>
        <v>0</v>
      </c>
      <c r="AF166" s="10">
        <f t="shared" si="27"/>
        <v>0</v>
      </c>
      <c r="AG166" s="10">
        <f t="shared" si="28"/>
        <v>33.580032262259323</v>
      </c>
      <c r="AH166" s="10">
        <f t="shared" si="29"/>
        <v>0</v>
      </c>
      <c r="AI166" s="10">
        <f t="shared" si="30"/>
        <v>0</v>
      </c>
      <c r="AJ166" s="10">
        <f t="shared" si="31"/>
        <v>0</v>
      </c>
      <c r="AK166" s="10"/>
      <c r="AL166" s="10"/>
      <c r="AM166" s="10"/>
      <c r="AN166" s="10"/>
      <c r="AO166" s="10"/>
      <c r="AP166" s="10"/>
      <c r="AQ166" s="10"/>
      <c r="AR166" s="10"/>
      <c r="AS166" s="10"/>
      <c r="AT166" s="10"/>
      <c r="AU166" s="10"/>
      <c r="AV166" s="10"/>
      <c r="AW166" s="10"/>
      <c r="AX166" s="10"/>
      <c r="AY166" s="10"/>
      <c r="AZ166" s="10"/>
      <c r="BA166" s="10"/>
      <c r="BB166" s="10"/>
      <c r="BC166" s="10"/>
      <c r="BD166" s="10"/>
      <c r="BE166" s="10"/>
      <c r="BF166" s="10"/>
      <c r="BG166" s="10"/>
      <c r="BH166" s="10"/>
      <c r="BI166" s="10"/>
      <c r="BJ166" s="10"/>
      <c r="BK166" s="10"/>
      <c r="BL166" s="10"/>
      <c r="BM166" s="10"/>
      <c r="BN166" s="10"/>
      <c r="BO166" s="10"/>
      <c r="BP166" s="10"/>
      <c r="BQ166" s="10"/>
      <c r="BR166" s="10"/>
      <c r="BS166" s="10"/>
      <c r="BT166" s="10"/>
      <c r="BU166" s="10"/>
      <c r="BV166" s="10"/>
      <c r="BW166" s="10"/>
      <c r="BX166" s="10"/>
      <c r="BY166" s="10"/>
      <c r="BZ166" s="10"/>
      <c r="CA166" s="10"/>
      <c r="CB166" s="10"/>
    </row>
    <row r="167" spans="3:80" x14ac:dyDescent="0.25">
      <c r="C167" s="2">
        <f t="shared" si="35"/>
        <v>45405</v>
      </c>
      <c r="D167" s="24"/>
      <c r="H167" s="13" t="str">
        <f t="shared" si="23"/>
        <v>33.2</v>
      </c>
      <c r="J167" s="13" t="str">
        <f t="shared" si="24"/>
        <v>56.8</v>
      </c>
      <c r="L167" s="10">
        <f t="shared" si="36"/>
        <v>114</v>
      </c>
      <c r="M167" s="10">
        <f t="shared" si="33"/>
        <v>12.244009026251543</v>
      </c>
      <c r="N167" s="10">
        <f t="shared" si="25"/>
        <v>56.765092826251539</v>
      </c>
      <c r="O167" s="10">
        <f t="shared" si="34"/>
        <v>33.234907173748461</v>
      </c>
      <c r="Q167" s="12">
        <f t="shared" si="26"/>
        <v>4</v>
      </c>
      <c r="R167" s="10">
        <f t="shared" si="32"/>
        <v>0</v>
      </c>
      <c r="S167" s="10">
        <f t="shared" si="32"/>
        <v>0</v>
      </c>
      <c r="T167" s="10">
        <f t="shared" si="32"/>
        <v>0</v>
      </c>
      <c r="U167" s="10">
        <f t="shared" si="38"/>
        <v>33.234907173748461</v>
      </c>
      <c r="V167" s="10">
        <f t="shared" si="38"/>
        <v>0</v>
      </c>
      <c r="W167" s="10">
        <f t="shared" si="38"/>
        <v>0</v>
      </c>
      <c r="X167" s="10">
        <f t="shared" si="38"/>
        <v>0</v>
      </c>
      <c r="Y167" s="10">
        <f t="shared" si="38"/>
        <v>0</v>
      </c>
      <c r="Z167" s="10">
        <f t="shared" si="38"/>
        <v>0</v>
      </c>
      <c r="AA167" s="10">
        <f t="shared" si="38"/>
        <v>0</v>
      </c>
      <c r="AB167" s="10">
        <f t="shared" si="38"/>
        <v>0</v>
      </c>
      <c r="AC167" s="10">
        <f t="shared" si="38"/>
        <v>0</v>
      </c>
      <c r="AF167" s="10">
        <f t="shared" si="27"/>
        <v>0</v>
      </c>
      <c r="AG167" s="10">
        <f t="shared" si="28"/>
        <v>33.234907173748461</v>
      </c>
      <c r="AH167" s="10">
        <f t="shared" si="29"/>
        <v>0</v>
      </c>
      <c r="AI167" s="10">
        <f t="shared" si="30"/>
        <v>0</v>
      </c>
      <c r="AJ167" s="10">
        <f t="shared" si="31"/>
        <v>0</v>
      </c>
      <c r="AK167" s="10"/>
      <c r="AL167" s="10"/>
      <c r="AM167" s="10"/>
      <c r="AN167" s="10"/>
      <c r="AO167" s="10"/>
      <c r="AP167" s="10"/>
      <c r="AQ167" s="10"/>
      <c r="AR167" s="10"/>
      <c r="AS167" s="10"/>
      <c r="AT167" s="10"/>
      <c r="AU167" s="10"/>
      <c r="AV167" s="10"/>
      <c r="AW167" s="10"/>
      <c r="AX167" s="10"/>
      <c r="AY167" s="10"/>
      <c r="AZ167" s="10"/>
      <c r="BA167" s="10"/>
      <c r="BB167" s="10"/>
      <c r="BC167" s="10"/>
      <c r="BD167" s="10"/>
      <c r="BE167" s="10"/>
      <c r="BF167" s="10"/>
      <c r="BG167" s="10"/>
      <c r="BH167" s="10"/>
      <c r="BI167" s="10"/>
      <c r="BJ167" s="10"/>
      <c r="BK167" s="10"/>
      <c r="BL167" s="10"/>
      <c r="BM167" s="10"/>
      <c r="BN167" s="10"/>
      <c r="BO167" s="10"/>
      <c r="BP167" s="10"/>
      <c r="BQ167" s="10"/>
      <c r="BR167" s="10"/>
      <c r="BS167" s="10"/>
      <c r="BT167" s="10"/>
      <c r="BU167" s="10"/>
      <c r="BV167" s="10"/>
      <c r="BW167" s="10"/>
      <c r="BX167" s="10"/>
      <c r="BY167" s="10"/>
      <c r="BZ167" s="10"/>
      <c r="CA167" s="10"/>
      <c r="CB167" s="10"/>
    </row>
    <row r="168" spans="3:80" x14ac:dyDescent="0.25">
      <c r="C168" s="2">
        <f t="shared" si="35"/>
        <v>45406</v>
      </c>
      <c r="D168" s="24"/>
      <c r="H168" s="13" t="str">
        <f t="shared" si="23"/>
        <v>32.9</v>
      </c>
      <c r="J168" s="13" t="str">
        <f t="shared" si="24"/>
        <v>57.1</v>
      </c>
      <c r="L168" s="10">
        <f t="shared" si="36"/>
        <v>115</v>
      </c>
      <c r="M168" s="10">
        <f t="shared" si="33"/>
        <v>12.585525749103022</v>
      </c>
      <c r="N168" s="10">
        <f t="shared" si="25"/>
        <v>57.106609549103034</v>
      </c>
      <c r="O168" s="10">
        <f t="shared" si="34"/>
        <v>32.893390450896966</v>
      </c>
      <c r="Q168" s="12">
        <f t="shared" si="26"/>
        <v>4</v>
      </c>
      <c r="R168" s="10">
        <f t="shared" si="32"/>
        <v>0</v>
      </c>
      <c r="S168" s="10">
        <f t="shared" si="32"/>
        <v>0</v>
      </c>
      <c r="T168" s="10">
        <f t="shared" si="32"/>
        <v>0</v>
      </c>
      <c r="U168" s="10">
        <f t="shared" si="38"/>
        <v>32.893390450896966</v>
      </c>
      <c r="V168" s="10">
        <f t="shared" si="38"/>
        <v>0</v>
      </c>
      <c r="W168" s="10">
        <f t="shared" si="38"/>
        <v>0</v>
      </c>
      <c r="X168" s="10">
        <f t="shared" si="38"/>
        <v>0</v>
      </c>
      <c r="Y168" s="10">
        <f t="shared" si="38"/>
        <v>0</v>
      </c>
      <c r="Z168" s="10">
        <f t="shared" si="38"/>
        <v>0</v>
      </c>
      <c r="AA168" s="10">
        <f t="shared" si="38"/>
        <v>0</v>
      </c>
      <c r="AB168" s="10">
        <f t="shared" si="38"/>
        <v>0</v>
      </c>
      <c r="AC168" s="10">
        <f t="shared" si="38"/>
        <v>0</v>
      </c>
      <c r="AF168" s="10">
        <f t="shared" si="27"/>
        <v>0</v>
      </c>
      <c r="AG168" s="10">
        <f t="shared" si="28"/>
        <v>32.893390450896966</v>
      </c>
      <c r="AH168" s="10">
        <f t="shared" si="29"/>
        <v>0</v>
      </c>
      <c r="AI168" s="10">
        <f t="shared" si="30"/>
        <v>0</v>
      </c>
      <c r="AJ168" s="10">
        <f t="shared" si="31"/>
        <v>0</v>
      </c>
      <c r="AK168" s="10"/>
      <c r="AL168" s="10"/>
      <c r="AM168" s="10"/>
      <c r="AN168" s="10"/>
      <c r="AO168" s="10"/>
      <c r="AP168" s="10"/>
      <c r="AQ168" s="10"/>
      <c r="AR168" s="10"/>
      <c r="AS168" s="10"/>
      <c r="AT168" s="10"/>
      <c r="AU168" s="10"/>
      <c r="AV168" s="10"/>
      <c r="AW168" s="10"/>
      <c r="AX168" s="10"/>
      <c r="AY168" s="10"/>
      <c r="AZ168" s="10"/>
      <c r="BA168" s="10"/>
      <c r="BB168" s="10"/>
      <c r="BC168" s="10"/>
      <c r="BD168" s="10"/>
      <c r="BE168" s="10"/>
      <c r="BF168" s="10"/>
      <c r="BG168" s="10"/>
      <c r="BH168" s="10"/>
      <c r="BI168" s="10"/>
      <c r="BJ168" s="10"/>
      <c r="BK168" s="10"/>
      <c r="BL168" s="10"/>
      <c r="BM168" s="10"/>
      <c r="BN168" s="10"/>
      <c r="BO168" s="10"/>
      <c r="BP168" s="10"/>
      <c r="BQ168" s="10"/>
      <c r="BR168" s="10"/>
      <c r="BS168" s="10"/>
      <c r="BT168" s="10"/>
      <c r="BU168" s="10"/>
      <c r="BV168" s="10"/>
      <c r="BW168" s="10"/>
      <c r="BX168" s="10"/>
      <c r="BY168" s="10"/>
      <c r="BZ168" s="10"/>
      <c r="CA168" s="10"/>
      <c r="CB168" s="10"/>
    </row>
    <row r="169" spans="3:80" x14ac:dyDescent="0.25">
      <c r="C169" s="2">
        <f t="shared" si="35"/>
        <v>45407</v>
      </c>
      <c r="D169" s="24"/>
      <c r="H169" s="13" t="str">
        <f t="shared" si="23"/>
        <v>32.6</v>
      </c>
      <c r="J169" s="13" t="str">
        <f t="shared" si="24"/>
        <v>57.4</v>
      </c>
      <c r="L169" s="10">
        <f t="shared" si="36"/>
        <v>116</v>
      </c>
      <c r="M169" s="10">
        <f t="shared" si="33"/>
        <v>12.923333459749371</v>
      </c>
      <c r="N169" s="10">
        <f t="shared" si="25"/>
        <v>57.444417259749372</v>
      </c>
      <c r="O169" s="10">
        <f t="shared" si="34"/>
        <v>32.555582740250628</v>
      </c>
      <c r="Q169" s="12">
        <f t="shared" si="26"/>
        <v>4</v>
      </c>
      <c r="R169" s="10">
        <f t="shared" si="32"/>
        <v>0</v>
      </c>
      <c r="S169" s="10">
        <f t="shared" si="32"/>
        <v>0</v>
      </c>
      <c r="T169" s="10">
        <f t="shared" si="32"/>
        <v>0</v>
      </c>
      <c r="U169" s="10">
        <f t="shared" si="38"/>
        <v>32.555582740250628</v>
      </c>
      <c r="V169" s="10">
        <f t="shared" si="38"/>
        <v>0</v>
      </c>
      <c r="W169" s="10">
        <f t="shared" si="38"/>
        <v>0</v>
      </c>
      <c r="X169" s="10">
        <f t="shared" si="38"/>
        <v>0</v>
      </c>
      <c r="Y169" s="10">
        <f t="shared" si="38"/>
        <v>0</v>
      </c>
      <c r="Z169" s="10">
        <f t="shared" si="38"/>
        <v>0</v>
      </c>
      <c r="AA169" s="10">
        <f t="shared" si="38"/>
        <v>0</v>
      </c>
      <c r="AB169" s="10">
        <f t="shared" si="38"/>
        <v>0</v>
      </c>
      <c r="AC169" s="10">
        <f t="shared" si="38"/>
        <v>0</v>
      </c>
      <c r="AF169" s="10">
        <f t="shared" si="27"/>
        <v>0</v>
      </c>
      <c r="AG169" s="10">
        <f t="shared" si="28"/>
        <v>32.555582740250628</v>
      </c>
      <c r="AH169" s="10">
        <f t="shared" si="29"/>
        <v>0</v>
      </c>
      <c r="AI169" s="10">
        <f t="shared" si="30"/>
        <v>0</v>
      </c>
      <c r="AJ169" s="10">
        <f t="shared" si="31"/>
        <v>0</v>
      </c>
      <c r="AK169" s="10"/>
      <c r="AL169" s="10"/>
      <c r="AM169" s="10"/>
      <c r="AN169" s="10"/>
      <c r="AO169" s="10"/>
      <c r="AP169" s="10"/>
      <c r="AQ169" s="10"/>
      <c r="AR169" s="10"/>
      <c r="AS169" s="10"/>
      <c r="AT169" s="10"/>
      <c r="AU169" s="10"/>
      <c r="AV169" s="10"/>
      <c r="AW169" s="10"/>
      <c r="AX169" s="10"/>
      <c r="AY169" s="10"/>
      <c r="AZ169" s="10"/>
      <c r="BA169" s="10"/>
      <c r="BB169" s="10"/>
      <c r="BC169" s="10"/>
      <c r="BD169" s="10"/>
      <c r="BE169" s="10"/>
      <c r="BF169" s="10"/>
      <c r="BG169" s="10"/>
      <c r="BH169" s="10"/>
      <c r="BI169" s="10"/>
      <c r="BJ169" s="10"/>
      <c r="BK169" s="10"/>
      <c r="BL169" s="10"/>
      <c r="BM169" s="10"/>
      <c r="BN169" s="10"/>
      <c r="BO169" s="10"/>
      <c r="BP169" s="10"/>
      <c r="BQ169" s="10"/>
      <c r="BR169" s="10"/>
      <c r="BS169" s="10"/>
      <c r="BT169" s="10"/>
      <c r="BU169" s="10"/>
      <c r="BV169" s="10"/>
      <c r="BW169" s="10"/>
      <c r="BX169" s="10"/>
      <c r="BY169" s="10"/>
      <c r="BZ169" s="10"/>
      <c r="CA169" s="10"/>
      <c r="CB169" s="10"/>
    </row>
    <row r="170" spans="3:80" x14ac:dyDescent="0.25">
      <c r="C170" s="2">
        <f t="shared" si="35"/>
        <v>45408</v>
      </c>
      <c r="D170" s="24"/>
      <c r="H170" s="13" t="str">
        <f t="shared" si="23"/>
        <v>32.2</v>
      </c>
      <c r="J170" s="13" t="str">
        <f t="shared" si="24"/>
        <v>57.8</v>
      </c>
      <c r="L170" s="10">
        <f t="shared" si="36"/>
        <v>117</v>
      </c>
      <c r="M170" s="10">
        <f t="shared" si="33"/>
        <v>13.257332604707726</v>
      </c>
      <c r="N170" s="10">
        <f t="shared" si="25"/>
        <v>57.778416404707727</v>
      </c>
      <c r="O170" s="10">
        <f t="shared" si="34"/>
        <v>32.221583595292273</v>
      </c>
      <c r="Q170" s="12">
        <f t="shared" si="26"/>
        <v>4</v>
      </c>
      <c r="R170" s="10">
        <f t="shared" si="32"/>
        <v>0</v>
      </c>
      <c r="S170" s="10">
        <f t="shared" si="32"/>
        <v>0</v>
      </c>
      <c r="T170" s="10">
        <f t="shared" si="32"/>
        <v>0</v>
      </c>
      <c r="U170" s="10">
        <f t="shared" si="38"/>
        <v>32.221583595292273</v>
      </c>
      <c r="V170" s="10">
        <f t="shared" si="38"/>
        <v>0</v>
      </c>
      <c r="W170" s="10">
        <f t="shared" si="38"/>
        <v>0</v>
      </c>
      <c r="X170" s="10">
        <f t="shared" si="38"/>
        <v>0</v>
      </c>
      <c r="Y170" s="10">
        <f t="shared" si="38"/>
        <v>0</v>
      </c>
      <c r="Z170" s="10">
        <f t="shared" si="38"/>
        <v>0</v>
      </c>
      <c r="AA170" s="10">
        <f t="shared" si="38"/>
        <v>0</v>
      </c>
      <c r="AB170" s="10">
        <f t="shared" si="38"/>
        <v>0</v>
      </c>
      <c r="AC170" s="10">
        <f t="shared" si="38"/>
        <v>0</v>
      </c>
      <c r="AF170" s="10">
        <f t="shared" si="27"/>
        <v>0</v>
      </c>
      <c r="AG170" s="10">
        <f t="shared" si="28"/>
        <v>32.221583595292273</v>
      </c>
      <c r="AH170" s="10">
        <f t="shared" si="29"/>
        <v>0</v>
      </c>
      <c r="AI170" s="10">
        <f t="shared" si="30"/>
        <v>0</v>
      </c>
      <c r="AJ170" s="10">
        <f t="shared" si="31"/>
        <v>0</v>
      </c>
      <c r="AK170" s="10"/>
      <c r="AL170" s="10"/>
      <c r="AM170" s="10"/>
      <c r="AN170" s="10"/>
      <c r="AO170" s="10"/>
      <c r="AP170" s="10"/>
      <c r="AQ170" s="10"/>
      <c r="AR170" s="10"/>
      <c r="AS170" s="10"/>
      <c r="AT170" s="10"/>
      <c r="AU170" s="10"/>
      <c r="AV170" s="10"/>
      <c r="AW170" s="10"/>
      <c r="AX170" s="10"/>
      <c r="AY170" s="10"/>
      <c r="AZ170" s="10"/>
      <c r="BA170" s="10"/>
      <c r="BB170" s="10"/>
      <c r="BC170" s="10"/>
      <c r="BD170" s="10"/>
      <c r="BE170" s="10"/>
      <c r="BF170" s="10"/>
      <c r="BG170" s="10"/>
      <c r="BH170" s="10"/>
      <c r="BI170" s="10"/>
      <c r="BJ170" s="10"/>
      <c r="BK170" s="10"/>
      <c r="BL170" s="10"/>
      <c r="BM170" s="10"/>
      <c r="BN170" s="10"/>
      <c r="BO170" s="10"/>
      <c r="BP170" s="10"/>
      <c r="BQ170" s="10"/>
      <c r="BR170" s="10"/>
      <c r="BS170" s="10"/>
      <c r="BT170" s="10"/>
      <c r="BU170" s="10"/>
      <c r="BV170" s="10"/>
      <c r="BW170" s="10"/>
      <c r="BX170" s="10"/>
      <c r="BY170" s="10"/>
      <c r="BZ170" s="10"/>
      <c r="CA170" s="10"/>
      <c r="CB170" s="10"/>
    </row>
    <row r="171" spans="3:80" x14ac:dyDescent="0.25">
      <c r="C171" s="2">
        <f t="shared" si="35"/>
        <v>45409</v>
      </c>
      <c r="D171" s="24"/>
      <c r="H171" s="13" t="str">
        <f t="shared" ref="H171:H234" si="39">FIXED(O171,DecimalPlaces)</f>
        <v>31.9</v>
      </c>
      <c r="J171" s="13" t="str">
        <f t="shared" ref="J171:J234" si="40">FIXED(90-H171,DecimalPlaces)</f>
        <v>58.1</v>
      </c>
      <c r="L171" s="10">
        <f t="shared" si="36"/>
        <v>118</v>
      </c>
      <c r="M171" s="10">
        <f t="shared" si="33"/>
        <v>13.587424752897013</v>
      </c>
      <c r="N171" s="10">
        <f t="shared" ref="N171:N234" si="41">DEGREES(ASIN(SIN(RADIANS(Latitude))*SIN(RADIANS(M171))+COS(RADIANS(Latitude))*COS(RADIANS(M171))*COS(RADIANS(SolarHourAngle))))</f>
        <v>58.108508552897007</v>
      </c>
      <c r="O171" s="10">
        <f t="shared" si="34"/>
        <v>31.891491447102993</v>
      </c>
      <c r="Q171" s="12">
        <f t="shared" ref="Q171:Q234" si="42">MONTH(C171)</f>
        <v>4</v>
      </c>
      <c r="R171" s="10">
        <f t="shared" si="32"/>
        <v>0</v>
      </c>
      <c r="S171" s="10">
        <f t="shared" si="32"/>
        <v>0</v>
      </c>
      <c r="T171" s="10">
        <f t="shared" si="32"/>
        <v>0</v>
      </c>
      <c r="U171" s="10">
        <f t="shared" si="38"/>
        <v>31.891491447102993</v>
      </c>
      <c r="V171" s="10">
        <f t="shared" si="38"/>
        <v>0</v>
      </c>
      <c r="W171" s="10">
        <f t="shared" si="38"/>
        <v>0</v>
      </c>
      <c r="X171" s="10">
        <f t="shared" si="38"/>
        <v>0</v>
      </c>
      <c r="Y171" s="10">
        <f t="shared" si="38"/>
        <v>0</v>
      </c>
      <c r="Z171" s="10">
        <f t="shared" si="38"/>
        <v>0</v>
      </c>
      <c r="AA171" s="10">
        <f t="shared" si="38"/>
        <v>0</v>
      </c>
      <c r="AB171" s="10">
        <f t="shared" si="38"/>
        <v>0</v>
      </c>
      <c r="AC171" s="10">
        <f t="shared" si="38"/>
        <v>0</v>
      </c>
      <c r="AF171" s="10">
        <f t="shared" ref="AF171:AF234" si="43">IF(AND($C171&gt;=$C$21,$C171&lt;=$E$21),$O171,0)</f>
        <v>0</v>
      </c>
      <c r="AG171" s="10">
        <f t="shared" ref="AG171:AG234" si="44">IF(AND($C171&gt;=$C$22,$C171&lt;=$E$22),$O171,0)</f>
        <v>31.891491447102993</v>
      </c>
      <c r="AH171" s="10">
        <f t="shared" ref="AH171:AH234" si="45">IF(AND($C171&gt;=$C$23,$C171&lt;=$E$23),$O171,0)</f>
        <v>0</v>
      </c>
      <c r="AI171" s="10">
        <f t="shared" ref="AI171:AI234" si="46">IF(AND($C171&gt;=$C$24,$C171&lt;=$E$24),$O171,0)</f>
        <v>0</v>
      </c>
      <c r="AJ171" s="10">
        <f t="shared" ref="AJ171:AJ234" si="47">IF(AND($C171&gt;=$C$25,$C171&lt;=$E$25),$O171,0)</f>
        <v>0</v>
      </c>
      <c r="AK171" s="10"/>
      <c r="AL171" s="10"/>
      <c r="AM171" s="10"/>
      <c r="AN171" s="10"/>
      <c r="AO171" s="10"/>
      <c r="AP171" s="10"/>
      <c r="AQ171" s="10"/>
      <c r="AR171" s="10"/>
      <c r="AS171" s="10"/>
      <c r="AT171" s="10"/>
      <c r="AU171" s="10"/>
      <c r="AV171" s="10"/>
      <c r="AW171" s="10"/>
      <c r="AX171" s="10"/>
      <c r="AY171" s="10"/>
      <c r="AZ171" s="10"/>
      <c r="BA171" s="10"/>
      <c r="BB171" s="10"/>
      <c r="BC171" s="10"/>
      <c r="BD171" s="10"/>
      <c r="BE171" s="10"/>
      <c r="BF171" s="10"/>
      <c r="BG171" s="10"/>
      <c r="BH171" s="10"/>
      <c r="BI171" s="10"/>
      <c r="BJ171" s="10"/>
      <c r="BK171" s="10"/>
      <c r="BL171" s="10"/>
      <c r="BM171" s="10"/>
      <c r="BN171" s="10"/>
      <c r="BO171" s="10"/>
      <c r="BP171" s="10"/>
      <c r="BQ171" s="10"/>
      <c r="BR171" s="10"/>
      <c r="BS171" s="10"/>
      <c r="BT171" s="10"/>
      <c r="BU171" s="10"/>
      <c r="BV171" s="10"/>
      <c r="BW171" s="10"/>
      <c r="BX171" s="10"/>
      <c r="BY171" s="10"/>
      <c r="BZ171" s="10"/>
      <c r="CA171" s="10"/>
      <c r="CB171" s="10"/>
    </row>
    <row r="172" spans="3:80" x14ac:dyDescent="0.25">
      <c r="C172" s="2">
        <f t="shared" si="35"/>
        <v>45410</v>
      </c>
      <c r="D172" s="24"/>
      <c r="H172" s="13" t="str">
        <f t="shared" si="39"/>
        <v>31.6</v>
      </c>
      <c r="J172" s="13" t="str">
        <f t="shared" si="40"/>
        <v>58.4</v>
      </c>
      <c r="L172" s="10">
        <f t="shared" si="36"/>
        <v>119</v>
      </c>
      <c r="M172" s="10">
        <f t="shared" si="33"/>
        <v>13.913512624646092</v>
      </c>
      <c r="N172" s="10">
        <f t="shared" si="41"/>
        <v>58.434596424646095</v>
      </c>
      <c r="O172" s="10">
        <f t="shared" si="34"/>
        <v>31.565403575353905</v>
      </c>
      <c r="Q172" s="12">
        <f t="shared" si="42"/>
        <v>4</v>
      </c>
      <c r="R172" s="10">
        <f t="shared" ref="R172:T235" si="48">IF($Q172=R$41,$O172,0)</f>
        <v>0</v>
      </c>
      <c r="S172" s="10">
        <f t="shared" si="48"/>
        <v>0</v>
      </c>
      <c r="T172" s="10">
        <f t="shared" si="48"/>
        <v>0</v>
      </c>
      <c r="U172" s="10">
        <f t="shared" si="38"/>
        <v>31.565403575353905</v>
      </c>
      <c r="V172" s="10">
        <f t="shared" si="38"/>
        <v>0</v>
      </c>
      <c r="W172" s="10">
        <f t="shared" si="38"/>
        <v>0</v>
      </c>
      <c r="X172" s="10">
        <f t="shared" si="38"/>
        <v>0</v>
      </c>
      <c r="Y172" s="10">
        <f t="shared" si="38"/>
        <v>0</v>
      </c>
      <c r="Z172" s="10">
        <f t="shared" si="38"/>
        <v>0</v>
      </c>
      <c r="AA172" s="10">
        <f t="shared" si="38"/>
        <v>0</v>
      </c>
      <c r="AB172" s="10">
        <f t="shared" si="38"/>
        <v>0</v>
      </c>
      <c r="AC172" s="10">
        <f t="shared" si="38"/>
        <v>0</v>
      </c>
      <c r="AF172" s="10">
        <f t="shared" si="43"/>
        <v>0</v>
      </c>
      <c r="AG172" s="10">
        <f t="shared" si="44"/>
        <v>31.565403575353905</v>
      </c>
      <c r="AH172" s="10">
        <f t="shared" si="45"/>
        <v>0</v>
      </c>
      <c r="AI172" s="10">
        <f t="shared" si="46"/>
        <v>0</v>
      </c>
      <c r="AJ172" s="10">
        <f t="shared" si="47"/>
        <v>0</v>
      </c>
      <c r="AK172" s="10"/>
      <c r="AL172" s="10"/>
      <c r="AM172" s="10"/>
      <c r="AN172" s="10"/>
      <c r="AO172" s="10"/>
      <c r="AP172" s="10"/>
      <c r="AQ172" s="10"/>
      <c r="AR172" s="10"/>
      <c r="AS172" s="10"/>
      <c r="AT172" s="10"/>
      <c r="AU172" s="10"/>
      <c r="AV172" s="10"/>
      <c r="AW172" s="10"/>
      <c r="AX172" s="10"/>
      <c r="AY172" s="10"/>
      <c r="AZ172" s="10"/>
      <c r="BA172" s="10"/>
      <c r="BB172" s="10"/>
      <c r="BC172" s="10"/>
      <c r="BD172" s="10"/>
      <c r="BE172" s="10"/>
      <c r="BF172" s="10"/>
      <c r="BG172" s="10"/>
      <c r="BH172" s="10"/>
      <c r="BI172" s="10"/>
      <c r="BJ172" s="10"/>
      <c r="BK172" s="10"/>
      <c r="BL172" s="10"/>
      <c r="BM172" s="10"/>
      <c r="BN172" s="10"/>
      <c r="BO172" s="10"/>
      <c r="BP172" s="10"/>
      <c r="BQ172" s="10"/>
      <c r="BR172" s="10"/>
      <c r="BS172" s="10"/>
      <c r="BT172" s="10"/>
      <c r="BU172" s="10"/>
      <c r="BV172" s="10"/>
      <c r="BW172" s="10"/>
      <c r="BX172" s="10"/>
      <c r="BY172" s="10"/>
      <c r="BZ172" s="10"/>
      <c r="CA172" s="10"/>
      <c r="CB172" s="10"/>
    </row>
    <row r="173" spans="3:80" x14ac:dyDescent="0.25">
      <c r="C173" s="2">
        <f t="shared" si="35"/>
        <v>45411</v>
      </c>
      <c r="D173" s="24"/>
      <c r="H173" s="13" t="str">
        <f t="shared" si="39"/>
        <v>31.2</v>
      </c>
      <c r="J173" s="13" t="str">
        <f t="shared" si="40"/>
        <v>58.8</v>
      </c>
      <c r="L173" s="10">
        <f t="shared" si="36"/>
        <v>120</v>
      </c>
      <c r="M173" s="10">
        <f t="shared" si="33"/>
        <v>14.235500120362392</v>
      </c>
      <c r="N173" s="10">
        <f t="shared" si="41"/>
        <v>58.756583920362381</v>
      </c>
      <c r="O173" s="10">
        <f t="shared" si="34"/>
        <v>31.243416079637619</v>
      </c>
      <c r="Q173" s="12">
        <f t="shared" si="42"/>
        <v>4</v>
      </c>
      <c r="R173" s="10">
        <f t="shared" si="48"/>
        <v>0</v>
      </c>
      <c r="S173" s="10">
        <f t="shared" si="48"/>
        <v>0</v>
      </c>
      <c r="T173" s="10">
        <f t="shared" si="48"/>
        <v>0</v>
      </c>
      <c r="U173" s="10">
        <f t="shared" si="38"/>
        <v>31.243416079637619</v>
      </c>
      <c r="V173" s="10">
        <f t="shared" si="38"/>
        <v>0</v>
      </c>
      <c r="W173" s="10">
        <f t="shared" si="38"/>
        <v>0</v>
      </c>
      <c r="X173" s="10">
        <f t="shared" si="38"/>
        <v>0</v>
      </c>
      <c r="Y173" s="10">
        <f t="shared" si="38"/>
        <v>0</v>
      </c>
      <c r="Z173" s="10">
        <f t="shared" si="38"/>
        <v>0</v>
      </c>
      <c r="AA173" s="10">
        <f t="shared" si="38"/>
        <v>0</v>
      </c>
      <c r="AB173" s="10">
        <f t="shared" si="38"/>
        <v>0</v>
      </c>
      <c r="AC173" s="10">
        <f t="shared" si="38"/>
        <v>0</v>
      </c>
      <c r="AF173" s="10">
        <f t="shared" si="43"/>
        <v>0</v>
      </c>
      <c r="AG173" s="10">
        <f t="shared" si="44"/>
        <v>31.243416079637619</v>
      </c>
      <c r="AH173" s="10">
        <f t="shared" si="45"/>
        <v>0</v>
      </c>
      <c r="AI173" s="10">
        <f t="shared" si="46"/>
        <v>0</v>
      </c>
      <c r="AJ173" s="10">
        <f t="shared" si="47"/>
        <v>0</v>
      </c>
      <c r="AK173" s="10"/>
      <c r="AL173" s="10"/>
      <c r="AM173" s="10"/>
      <c r="AN173" s="10"/>
      <c r="AO173" s="10"/>
      <c r="AP173" s="10"/>
      <c r="AQ173" s="10"/>
      <c r="AR173" s="10"/>
      <c r="AS173" s="10"/>
      <c r="AT173" s="10"/>
      <c r="AU173" s="10"/>
      <c r="AV173" s="10"/>
      <c r="AW173" s="10"/>
      <c r="AX173" s="10"/>
      <c r="AY173" s="10"/>
      <c r="AZ173" s="10"/>
      <c r="BA173" s="10"/>
      <c r="BB173" s="10"/>
      <c r="BC173" s="10"/>
      <c r="BD173" s="10"/>
      <c r="BE173" s="10"/>
      <c r="BF173" s="10"/>
      <c r="BG173" s="10"/>
      <c r="BH173" s="10"/>
      <c r="BI173" s="10"/>
      <c r="BJ173" s="10"/>
      <c r="BK173" s="10"/>
      <c r="BL173" s="10"/>
      <c r="BM173" s="10"/>
      <c r="BN173" s="10"/>
      <c r="BO173" s="10"/>
      <c r="BP173" s="10"/>
      <c r="BQ173" s="10"/>
      <c r="BR173" s="10"/>
      <c r="BS173" s="10"/>
      <c r="BT173" s="10"/>
      <c r="BU173" s="10"/>
      <c r="BV173" s="10"/>
      <c r="BW173" s="10"/>
      <c r="BX173" s="10"/>
      <c r="BY173" s="10"/>
      <c r="BZ173" s="10"/>
      <c r="CA173" s="10"/>
      <c r="CB173" s="10"/>
    </row>
    <row r="174" spans="3:80" x14ac:dyDescent="0.25">
      <c r="C174" s="2">
        <f t="shared" si="35"/>
        <v>45412</v>
      </c>
      <c r="D174" s="24"/>
      <c r="H174" s="13" t="str">
        <f t="shared" si="39"/>
        <v>30.9</v>
      </c>
      <c r="J174" s="13" t="str">
        <f t="shared" si="40"/>
        <v>59.1</v>
      </c>
      <c r="L174" s="10">
        <f t="shared" si="36"/>
        <v>121</v>
      </c>
      <c r="M174" s="10">
        <f t="shared" si="33"/>
        <v>14.553292348853065</v>
      </c>
      <c r="N174" s="10">
        <f t="shared" si="41"/>
        <v>59.074376148853069</v>
      </c>
      <c r="O174" s="10">
        <f t="shared" si="34"/>
        <v>30.925623851146931</v>
      </c>
      <c r="Q174" s="12">
        <f t="shared" si="42"/>
        <v>4</v>
      </c>
      <c r="R174" s="10">
        <f t="shared" si="48"/>
        <v>0</v>
      </c>
      <c r="S174" s="10">
        <f t="shared" si="48"/>
        <v>0</v>
      </c>
      <c r="T174" s="10">
        <f t="shared" si="48"/>
        <v>0</v>
      </c>
      <c r="U174" s="10">
        <f t="shared" si="38"/>
        <v>30.925623851146931</v>
      </c>
      <c r="V174" s="10">
        <f t="shared" si="38"/>
        <v>0</v>
      </c>
      <c r="W174" s="10">
        <f t="shared" si="38"/>
        <v>0</v>
      </c>
      <c r="X174" s="10">
        <f t="shared" si="38"/>
        <v>0</v>
      </c>
      <c r="Y174" s="10">
        <f t="shared" si="38"/>
        <v>0</v>
      </c>
      <c r="Z174" s="10">
        <f t="shared" si="38"/>
        <v>0</v>
      </c>
      <c r="AA174" s="10">
        <f t="shared" si="38"/>
        <v>0</v>
      </c>
      <c r="AB174" s="10">
        <f t="shared" si="38"/>
        <v>0</v>
      </c>
      <c r="AC174" s="10">
        <f t="shared" si="38"/>
        <v>0</v>
      </c>
      <c r="AF174" s="10">
        <f t="shared" si="43"/>
        <v>0</v>
      </c>
      <c r="AG174" s="10">
        <f t="shared" si="44"/>
        <v>30.925623851146931</v>
      </c>
      <c r="AH174" s="10">
        <f t="shared" si="45"/>
        <v>0</v>
      </c>
      <c r="AI174" s="10">
        <f t="shared" si="46"/>
        <v>0</v>
      </c>
      <c r="AJ174" s="10">
        <f t="shared" si="47"/>
        <v>0</v>
      </c>
      <c r="AK174" s="10"/>
      <c r="AL174" s="10"/>
      <c r="AM174" s="10"/>
      <c r="AN174" s="10"/>
      <c r="AO174" s="10"/>
      <c r="AP174" s="10"/>
      <c r="AQ174" s="10"/>
      <c r="AR174" s="10"/>
      <c r="AS174" s="10"/>
      <c r="AT174" s="10"/>
      <c r="AU174" s="10"/>
      <c r="AV174" s="10"/>
      <c r="AW174" s="10"/>
      <c r="AX174" s="10"/>
      <c r="AY174" s="10"/>
      <c r="AZ174" s="10"/>
      <c r="BA174" s="10"/>
      <c r="BB174" s="10"/>
      <c r="BC174" s="10"/>
      <c r="BD174" s="10"/>
      <c r="BE174" s="10"/>
      <c r="BF174" s="10"/>
      <c r="BG174" s="10"/>
      <c r="BH174" s="10"/>
      <c r="BI174" s="10"/>
      <c r="BJ174" s="10"/>
      <c r="BK174" s="10"/>
      <c r="BL174" s="10"/>
      <c r="BM174" s="10"/>
      <c r="BN174" s="10"/>
      <c r="BO174" s="10"/>
      <c r="BP174" s="10"/>
      <c r="BQ174" s="10"/>
      <c r="BR174" s="10"/>
      <c r="BS174" s="10"/>
      <c r="BT174" s="10"/>
      <c r="BU174" s="10"/>
      <c r="BV174" s="10"/>
      <c r="BW174" s="10"/>
      <c r="BX174" s="10"/>
      <c r="BY174" s="10"/>
      <c r="BZ174" s="10"/>
      <c r="CA174" s="10"/>
      <c r="CB174" s="10"/>
    </row>
    <row r="175" spans="3:80" x14ac:dyDescent="0.25">
      <c r="C175" s="2">
        <f t="shared" si="35"/>
        <v>45413</v>
      </c>
      <c r="D175" s="24"/>
      <c r="H175" s="13" t="str">
        <f t="shared" si="39"/>
        <v>30.6</v>
      </c>
      <c r="J175" s="13" t="str">
        <f t="shared" si="40"/>
        <v>59.4</v>
      </c>
      <c r="L175" s="10">
        <f t="shared" si="36"/>
        <v>122</v>
      </c>
      <c r="M175" s="10">
        <f t="shared" si="33"/>
        <v>14.866795655289678</v>
      </c>
      <c r="N175" s="10">
        <f t="shared" si="41"/>
        <v>59.387879455289664</v>
      </c>
      <c r="O175" s="10">
        <f t="shared" si="34"/>
        <v>30.612120544710336</v>
      </c>
      <c r="Q175" s="12">
        <f t="shared" si="42"/>
        <v>5</v>
      </c>
      <c r="R175" s="10">
        <f t="shared" si="48"/>
        <v>0</v>
      </c>
      <c r="S175" s="10">
        <f t="shared" si="48"/>
        <v>0</v>
      </c>
      <c r="T175" s="10">
        <f t="shared" si="48"/>
        <v>0</v>
      </c>
      <c r="U175" s="10">
        <f t="shared" si="38"/>
        <v>0</v>
      </c>
      <c r="V175" s="10">
        <f t="shared" si="38"/>
        <v>30.612120544710336</v>
      </c>
      <c r="W175" s="10">
        <f t="shared" si="38"/>
        <v>0</v>
      </c>
      <c r="X175" s="10">
        <f t="shared" si="38"/>
        <v>0</v>
      </c>
      <c r="Y175" s="10">
        <f t="shared" si="38"/>
        <v>0</v>
      </c>
      <c r="Z175" s="10">
        <f t="shared" si="38"/>
        <v>0</v>
      </c>
      <c r="AA175" s="10">
        <f t="shared" si="38"/>
        <v>0</v>
      </c>
      <c r="AB175" s="10">
        <f t="shared" si="38"/>
        <v>0</v>
      </c>
      <c r="AC175" s="10">
        <f t="shared" si="38"/>
        <v>0</v>
      </c>
      <c r="AF175" s="10">
        <f t="shared" si="43"/>
        <v>0</v>
      </c>
      <c r="AG175" s="10">
        <f t="shared" si="44"/>
        <v>30.612120544710336</v>
      </c>
      <c r="AH175" s="10">
        <f t="shared" si="45"/>
        <v>0</v>
      </c>
      <c r="AI175" s="10">
        <f t="shared" si="46"/>
        <v>0</v>
      </c>
      <c r="AJ175" s="10">
        <f t="shared" si="47"/>
        <v>0</v>
      </c>
      <c r="AK175" s="10"/>
      <c r="AL175" s="10"/>
      <c r="AM175" s="10"/>
      <c r="AN175" s="10"/>
      <c r="AO175" s="10"/>
      <c r="AP175" s="10"/>
      <c r="AQ175" s="10"/>
      <c r="AR175" s="10"/>
      <c r="AS175" s="10"/>
      <c r="AT175" s="10"/>
      <c r="AU175" s="10"/>
      <c r="AV175" s="10"/>
      <c r="AW175" s="10"/>
      <c r="AX175" s="10"/>
      <c r="AY175" s="10"/>
      <c r="AZ175" s="10"/>
      <c r="BA175" s="10"/>
      <c r="BB175" s="10"/>
      <c r="BC175" s="10"/>
      <c r="BD175" s="10"/>
      <c r="BE175" s="10"/>
      <c r="BF175" s="10"/>
      <c r="BG175" s="10"/>
      <c r="BH175" s="10"/>
      <c r="BI175" s="10"/>
      <c r="BJ175" s="10"/>
      <c r="BK175" s="10"/>
      <c r="BL175" s="10"/>
      <c r="BM175" s="10"/>
      <c r="BN175" s="10"/>
      <c r="BO175" s="10"/>
      <c r="BP175" s="10"/>
      <c r="BQ175" s="10"/>
      <c r="BR175" s="10"/>
      <c r="BS175" s="10"/>
      <c r="BT175" s="10"/>
      <c r="BU175" s="10"/>
      <c r="BV175" s="10"/>
      <c r="BW175" s="10"/>
      <c r="BX175" s="10"/>
      <c r="BY175" s="10"/>
      <c r="BZ175" s="10"/>
      <c r="CA175" s="10"/>
      <c r="CB175" s="10"/>
    </row>
    <row r="176" spans="3:80" x14ac:dyDescent="0.25">
      <c r="C176" s="2">
        <f t="shared" si="35"/>
        <v>45414</v>
      </c>
      <c r="D176" s="24"/>
      <c r="H176" s="13" t="str">
        <f t="shared" si="39"/>
        <v>30.3</v>
      </c>
      <c r="J176" s="13" t="str">
        <f t="shared" si="40"/>
        <v>59.7</v>
      </c>
      <c r="L176" s="10">
        <f t="shared" si="36"/>
        <v>123</v>
      </c>
      <c r="M176" s="10">
        <f t="shared" si="33"/>
        <v>15.175917648808909</v>
      </c>
      <c r="N176" s="10">
        <f t="shared" si="41"/>
        <v>59.697001448808898</v>
      </c>
      <c r="O176" s="10">
        <f t="shared" si="34"/>
        <v>30.302998551191102</v>
      </c>
      <c r="Q176" s="12">
        <f t="shared" si="42"/>
        <v>5</v>
      </c>
      <c r="R176" s="10">
        <f t="shared" si="48"/>
        <v>0</v>
      </c>
      <c r="S176" s="10">
        <f t="shared" si="48"/>
        <v>0</v>
      </c>
      <c r="T176" s="10">
        <f t="shared" si="48"/>
        <v>0</v>
      </c>
      <c r="U176" s="10">
        <f t="shared" si="38"/>
        <v>0</v>
      </c>
      <c r="V176" s="10">
        <f t="shared" si="38"/>
        <v>30.302998551191102</v>
      </c>
      <c r="W176" s="10">
        <f t="shared" si="38"/>
        <v>0</v>
      </c>
      <c r="X176" s="10">
        <f t="shared" si="38"/>
        <v>0</v>
      </c>
      <c r="Y176" s="10">
        <f t="shared" si="38"/>
        <v>0</v>
      </c>
      <c r="Z176" s="10">
        <f t="shared" si="38"/>
        <v>0</v>
      </c>
      <c r="AA176" s="10">
        <f t="shared" si="38"/>
        <v>0</v>
      </c>
      <c r="AB176" s="10">
        <f t="shared" si="38"/>
        <v>0</v>
      </c>
      <c r="AC176" s="10">
        <f t="shared" si="38"/>
        <v>0</v>
      </c>
      <c r="AF176" s="10">
        <f t="shared" si="43"/>
        <v>0</v>
      </c>
      <c r="AG176" s="10">
        <f t="shared" si="44"/>
        <v>30.302998551191102</v>
      </c>
      <c r="AH176" s="10">
        <f t="shared" si="45"/>
        <v>0</v>
      </c>
      <c r="AI176" s="10">
        <f t="shared" si="46"/>
        <v>0</v>
      </c>
      <c r="AJ176" s="10">
        <f t="shared" si="47"/>
        <v>0</v>
      </c>
      <c r="AK176" s="10"/>
      <c r="AL176" s="10"/>
      <c r="AM176" s="10"/>
      <c r="AN176" s="10"/>
      <c r="AO176" s="10"/>
      <c r="AP176" s="10"/>
      <c r="AQ176" s="10"/>
      <c r="AR176" s="10"/>
      <c r="AS176" s="10"/>
      <c r="AT176" s="10"/>
      <c r="AU176" s="10"/>
      <c r="AV176" s="10"/>
      <c r="AW176" s="10"/>
      <c r="AX176" s="10"/>
      <c r="AY176" s="10"/>
      <c r="AZ176" s="10"/>
      <c r="BA176" s="10"/>
      <c r="BB176" s="10"/>
      <c r="BC176" s="10"/>
      <c r="BD176" s="10"/>
      <c r="BE176" s="10"/>
      <c r="BF176" s="10"/>
      <c r="BG176" s="10"/>
      <c r="BH176" s="10"/>
      <c r="BI176" s="10"/>
      <c r="BJ176" s="10"/>
      <c r="BK176" s="10"/>
      <c r="BL176" s="10"/>
      <c r="BM176" s="10"/>
      <c r="BN176" s="10"/>
      <c r="BO176" s="10"/>
      <c r="BP176" s="10"/>
      <c r="BQ176" s="10"/>
      <c r="BR176" s="10"/>
      <c r="BS176" s="10"/>
      <c r="BT176" s="10"/>
      <c r="BU176" s="10"/>
      <c r="BV176" s="10"/>
      <c r="BW176" s="10"/>
      <c r="BX176" s="10"/>
      <c r="BY176" s="10"/>
      <c r="BZ176" s="10"/>
      <c r="CA176" s="10"/>
      <c r="CB176" s="10"/>
    </row>
    <row r="177" spans="3:80" x14ac:dyDescent="0.25">
      <c r="C177" s="2">
        <f t="shared" si="35"/>
        <v>45415</v>
      </c>
      <c r="D177" s="24"/>
      <c r="H177" s="13" t="str">
        <f t="shared" si="39"/>
        <v>30.0</v>
      </c>
      <c r="J177" s="13" t="str">
        <f t="shared" si="40"/>
        <v>60.0</v>
      </c>
      <c r="L177" s="10">
        <f t="shared" si="36"/>
        <v>124</v>
      </c>
      <c r="M177" s="10">
        <f t="shared" si="33"/>
        <v>15.480567229740387</v>
      </c>
      <c r="N177" s="10">
        <f t="shared" si="41"/>
        <v>60.001651029740387</v>
      </c>
      <c r="O177" s="10">
        <f t="shared" si="34"/>
        <v>29.998348970259613</v>
      </c>
      <c r="Q177" s="12">
        <f t="shared" si="42"/>
        <v>5</v>
      </c>
      <c r="R177" s="10">
        <f t="shared" si="48"/>
        <v>0</v>
      </c>
      <c r="S177" s="10">
        <f t="shared" si="48"/>
        <v>0</v>
      </c>
      <c r="T177" s="10">
        <f t="shared" si="48"/>
        <v>0</v>
      </c>
      <c r="U177" s="10">
        <f t="shared" si="38"/>
        <v>0</v>
      </c>
      <c r="V177" s="10">
        <f t="shared" si="38"/>
        <v>29.998348970259613</v>
      </c>
      <c r="W177" s="10">
        <f t="shared" si="38"/>
        <v>0</v>
      </c>
      <c r="X177" s="10">
        <f t="shared" si="38"/>
        <v>0</v>
      </c>
      <c r="Y177" s="10">
        <f t="shared" si="38"/>
        <v>0</v>
      </c>
      <c r="Z177" s="10">
        <f t="shared" si="38"/>
        <v>0</v>
      </c>
      <c r="AA177" s="10">
        <f t="shared" si="38"/>
        <v>0</v>
      </c>
      <c r="AB177" s="10">
        <f t="shared" si="38"/>
        <v>0</v>
      </c>
      <c r="AC177" s="10">
        <f t="shared" si="38"/>
        <v>0</v>
      </c>
      <c r="AF177" s="10">
        <f t="shared" si="43"/>
        <v>0</v>
      </c>
      <c r="AG177" s="10">
        <f t="shared" si="44"/>
        <v>29.998348970259613</v>
      </c>
      <c r="AH177" s="10">
        <f t="shared" si="45"/>
        <v>0</v>
      </c>
      <c r="AI177" s="10">
        <f t="shared" si="46"/>
        <v>0</v>
      </c>
      <c r="AJ177" s="10">
        <f t="shared" si="47"/>
        <v>0</v>
      </c>
      <c r="AK177" s="10"/>
      <c r="AL177" s="10"/>
      <c r="AM177" s="10"/>
      <c r="AN177" s="10"/>
      <c r="AO177" s="10"/>
      <c r="AP177" s="10"/>
      <c r="AQ177" s="10"/>
      <c r="AR177" s="10"/>
      <c r="AS177" s="10"/>
      <c r="AT177" s="10"/>
      <c r="AU177" s="10"/>
      <c r="AV177" s="10"/>
      <c r="AW177" s="10"/>
      <c r="AX177" s="10"/>
      <c r="AY177" s="10"/>
      <c r="AZ177" s="10"/>
      <c r="BA177" s="10"/>
      <c r="BB177" s="10"/>
      <c r="BC177" s="10"/>
      <c r="BD177" s="10"/>
      <c r="BE177" s="10"/>
      <c r="BF177" s="10"/>
      <c r="BG177" s="10"/>
      <c r="BH177" s="10"/>
      <c r="BI177" s="10"/>
      <c r="BJ177" s="10"/>
      <c r="BK177" s="10"/>
      <c r="BL177" s="10"/>
      <c r="BM177" s="10"/>
      <c r="BN177" s="10"/>
      <c r="BO177" s="10"/>
      <c r="BP177" s="10"/>
      <c r="BQ177" s="10"/>
      <c r="BR177" s="10"/>
      <c r="BS177" s="10"/>
      <c r="BT177" s="10"/>
      <c r="BU177" s="10"/>
      <c r="BV177" s="10"/>
      <c r="BW177" s="10"/>
      <c r="BX177" s="10"/>
      <c r="BY177" s="10"/>
      <c r="BZ177" s="10"/>
      <c r="CA177" s="10"/>
      <c r="CB177" s="10"/>
    </row>
    <row r="178" spans="3:80" x14ac:dyDescent="0.25">
      <c r="C178" s="2">
        <f t="shared" si="35"/>
        <v>45416</v>
      </c>
      <c r="D178" s="24"/>
      <c r="H178" s="13" t="str">
        <f t="shared" si="39"/>
        <v>29.7</v>
      </c>
      <c r="J178" s="13" t="str">
        <f t="shared" si="40"/>
        <v>60.3</v>
      </c>
      <c r="L178" s="10">
        <f t="shared" si="36"/>
        <v>125</v>
      </c>
      <c r="M178" s="10">
        <f t="shared" si="33"/>
        <v>15.780654616454273</v>
      </c>
      <c r="N178" s="10">
        <f t="shared" si="41"/>
        <v>60.301738416454263</v>
      </c>
      <c r="O178" s="10">
        <f t="shared" si="34"/>
        <v>29.698261583545737</v>
      </c>
      <c r="Q178" s="12">
        <f t="shared" si="42"/>
        <v>5</v>
      </c>
      <c r="R178" s="10">
        <f t="shared" si="48"/>
        <v>0</v>
      </c>
      <c r="S178" s="10">
        <f t="shared" si="48"/>
        <v>0</v>
      </c>
      <c r="T178" s="10">
        <f t="shared" si="48"/>
        <v>0</v>
      </c>
      <c r="U178" s="10">
        <f t="shared" si="38"/>
        <v>0</v>
      </c>
      <c r="V178" s="10">
        <f t="shared" si="38"/>
        <v>29.698261583545737</v>
      </c>
      <c r="W178" s="10">
        <f t="shared" si="38"/>
        <v>0</v>
      </c>
      <c r="X178" s="10">
        <f t="shared" si="38"/>
        <v>0</v>
      </c>
      <c r="Y178" s="10">
        <f t="shared" si="38"/>
        <v>0</v>
      </c>
      <c r="Z178" s="10">
        <f t="shared" si="38"/>
        <v>0</v>
      </c>
      <c r="AA178" s="10">
        <f t="shared" si="38"/>
        <v>0</v>
      </c>
      <c r="AB178" s="10">
        <f t="shared" si="38"/>
        <v>0</v>
      </c>
      <c r="AC178" s="10">
        <f t="shared" si="38"/>
        <v>0</v>
      </c>
      <c r="AF178" s="10">
        <f t="shared" si="43"/>
        <v>0</v>
      </c>
      <c r="AG178" s="10">
        <f t="shared" si="44"/>
        <v>29.698261583545737</v>
      </c>
      <c r="AH178" s="10">
        <f t="shared" si="45"/>
        <v>0</v>
      </c>
      <c r="AI178" s="10">
        <f t="shared" si="46"/>
        <v>0</v>
      </c>
      <c r="AJ178" s="10">
        <f t="shared" si="47"/>
        <v>0</v>
      </c>
      <c r="AK178" s="10"/>
      <c r="AL178" s="10"/>
      <c r="AM178" s="10"/>
      <c r="AN178" s="10"/>
      <c r="AO178" s="10"/>
      <c r="AP178" s="10"/>
      <c r="AQ178" s="10"/>
      <c r="AR178" s="10"/>
      <c r="AS178" s="10"/>
      <c r="AT178" s="10"/>
      <c r="AU178" s="10"/>
      <c r="AV178" s="10"/>
      <c r="AW178" s="10"/>
      <c r="AX178" s="10"/>
      <c r="AY178" s="10"/>
      <c r="AZ178" s="10"/>
      <c r="BA178" s="10"/>
      <c r="BB178" s="10"/>
      <c r="BC178" s="10"/>
      <c r="BD178" s="10"/>
      <c r="BE178" s="10"/>
      <c r="BF178" s="10"/>
      <c r="BG178" s="10"/>
      <c r="BH178" s="10"/>
      <c r="BI178" s="10"/>
      <c r="BJ178" s="10"/>
      <c r="BK178" s="10"/>
      <c r="BL178" s="10"/>
      <c r="BM178" s="10"/>
      <c r="BN178" s="10"/>
      <c r="BO178" s="10"/>
      <c r="BP178" s="10"/>
      <c r="BQ178" s="10"/>
      <c r="BR178" s="10"/>
      <c r="BS178" s="10"/>
      <c r="BT178" s="10"/>
      <c r="BU178" s="10"/>
      <c r="BV178" s="10"/>
      <c r="BW178" s="10"/>
      <c r="BX178" s="10"/>
      <c r="BY178" s="10"/>
      <c r="BZ178" s="10"/>
      <c r="CA178" s="10"/>
      <c r="CB178" s="10"/>
    </row>
    <row r="179" spans="3:80" x14ac:dyDescent="0.25">
      <c r="C179" s="2">
        <f t="shared" si="35"/>
        <v>45417</v>
      </c>
      <c r="D179" s="24"/>
      <c r="H179" s="13" t="str">
        <f t="shared" si="39"/>
        <v>29.4</v>
      </c>
      <c r="J179" s="13" t="str">
        <f t="shared" si="40"/>
        <v>60.6</v>
      </c>
      <c r="L179" s="10">
        <f t="shared" si="36"/>
        <v>126</v>
      </c>
      <c r="M179" s="10">
        <f t="shared" si="33"/>
        <v>16.076091371820354</v>
      </c>
      <c r="N179" s="10">
        <f t="shared" si="41"/>
        <v>60.597175171820354</v>
      </c>
      <c r="O179" s="10">
        <f t="shared" si="34"/>
        <v>29.402824828179646</v>
      </c>
      <c r="Q179" s="12">
        <f t="shared" si="42"/>
        <v>5</v>
      </c>
      <c r="R179" s="10">
        <f t="shared" si="48"/>
        <v>0</v>
      </c>
      <c r="S179" s="10">
        <f t="shared" si="48"/>
        <v>0</v>
      </c>
      <c r="T179" s="10">
        <f t="shared" si="48"/>
        <v>0</v>
      </c>
      <c r="U179" s="10">
        <f t="shared" si="38"/>
        <v>0</v>
      </c>
      <c r="V179" s="10">
        <f t="shared" si="38"/>
        <v>29.402824828179646</v>
      </c>
      <c r="W179" s="10">
        <f t="shared" si="38"/>
        <v>0</v>
      </c>
      <c r="X179" s="10">
        <f t="shared" si="38"/>
        <v>0</v>
      </c>
      <c r="Y179" s="10">
        <f t="shared" si="38"/>
        <v>0</v>
      </c>
      <c r="Z179" s="10">
        <f t="shared" si="38"/>
        <v>0</v>
      </c>
      <c r="AA179" s="10">
        <f t="shared" si="38"/>
        <v>0</v>
      </c>
      <c r="AB179" s="10">
        <f t="shared" si="38"/>
        <v>0</v>
      </c>
      <c r="AC179" s="10">
        <f t="shared" si="38"/>
        <v>0</v>
      </c>
      <c r="AF179" s="10">
        <f t="shared" si="43"/>
        <v>0</v>
      </c>
      <c r="AG179" s="10">
        <f t="shared" si="44"/>
        <v>29.402824828179646</v>
      </c>
      <c r="AH179" s="10">
        <f t="shared" si="45"/>
        <v>0</v>
      </c>
      <c r="AI179" s="10">
        <f t="shared" si="46"/>
        <v>0</v>
      </c>
      <c r="AJ179" s="10">
        <f t="shared" si="47"/>
        <v>0</v>
      </c>
      <c r="AK179" s="10"/>
      <c r="AL179" s="10"/>
      <c r="AM179" s="10"/>
      <c r="AN179" s="10"/>
      <c r="AO179" s="10"/>
      <c r="AP179" s="10"/>
      <c r="AQ179" s="10"/>
      <c r="AR179" s="10"/>
      <c r="AS179" s="10"/>
      <c r="AT179" s="10"/>
      <c r="AU179" s="10"/>
      <c r="AV179" s="10"/>
      <c r="AW179" s="10"/>
      <c r="AX179" s="10"/>
      <c r="AY179" s="10"/>
      <c r="AZ179" s="10"/>
      <c r="BA179" s="10"/>
      <c r="BB179" s="10"/>
      <c r="BC179" s="10"/>
      <c r="BD179" s="10"/>
      <c r="BE179" s="10"/>
      <c r="BF179" s="10"/>
      <c r="BG179" s="10"/>
      <c r="BH179" s="10"/>
      <c r="BI179" s="10"/>
      <c r="BJ179" s="10"/>
      <c r="BK179" s="10"/>
      <c r="BL179" s="10"/>
      <c r="BM179" s="10"/>
      <c r="BN179" s="10"/>
      <c r="BO179" s="10"/>
      <c r="BP179" s="10"/>
      <c r="BQ179" s="10"/>
      <c r="BR179" s="10"/>
      <c r="BS179" s="10"/>
      <c r="BT179" s="10"/>
      <c r="BU179" s="10"/>
      <c r="BV179" s="10"/>
      <c r="BW179" s="10"/>
      <c r="BX179" s="10"/>
      <c r="BY179" s="10"/>
      <c r="BZ179" s="10"/>
      <c r="CA179" s="10"/>
      <c r="CB179" s="10"/>
    </row>
    <row r="180" spans="3:80" x14ac:dyDescent="0.25">
      <c r="C180" s="2">
        <f t="shared" si="35"/>
        <v>45418</v>
      </c>
      <c r="D180" s="24"/>
      <c r="H180" s="13" t="str">
        <f t="shared" si="39"/>
        <v>29.1</v>
      </c>
      <c r="J180" s="13" t="str">
        <f t="shared" si="40"/>
        <v>60.9</v>
      </c>
      <c r="L180" s="10">
        <f t="shared" si="36"/>
        <v>127</v>
      </c>
      <c r="M180" s="10">
        <f t="shared" si="33"/>
        <v>16.366790429270743</v>
      </c>
      <c r="N180" s="10">
        <f t="shared" si="41"/>
        <v>60.88787422927075</v>
      </c>
      <c r="O180" s="10">
        <f t="shared" si="34"/>
        <v>29.11212577072925</v>
      </c>
      <c r="Q180" s="12">
        <f t="shared" si="42"/>
        <v>5</v>
      </c>
      <c r="R180" s="10">
        <f t="shared" si="48"/>
        <v>0</v>
      </c>
      <c r="S180" s="10">
        <f t="shared" si="48"/>
        <v>0</v>
      </c>
      <c r="T180" s="10">
        <f t="shared" si="48"/>
        <v>0</v>
      </c>
      <c r="U180" s="10">
        <f t="shared" si="38"/>
        <v>0</v>
      </c>
      <c r="V180" s="10">
        <f t="shared" si="38"/>
        <v>29.11212577072925</v>
      </c>
      <c r="W180" s="10">
        <f t="shared" si="38"/>
        <v>0</v>
      </c>
      <c r="X180" s="10">
        <f t="shared" si="38"/>
        <v>0</v>
      </c>
      <c r="Y180" s="10">
        <f t="shared" si="38"/>
        <v>0</v>
      </c>
      <c r="Z180" s="10">
        <f t="shared" si="38"/>
        <v>0</v>
      </c>
      <c r="AA180" s="10">
        <f t="shared" si="38"/>
        <v>0</v>
      </c>
      <c r="AB180" s="10">
        <f t="shared" si="38"/>
        <v>0</v>
      </c>
      <c r="AC180" s="10">
        <f t="shared" si="38"/>
        <v>0</v>
      </c>
      <c r="AF180" s="10">
        <f t="shared" si="43"/>
        <v>0</v>
      </c>
      <c r="AG180" s="10">
        <f t="shared" si="44"/>
        <v>29.11212577072925</v>
      </c>
      <c r="AH180" s="10">
        <f t="shared" si="45"/>
        <v>0</v>
      </c>
      <c r="AI180" s="10">
        <f t="shared" si="46"/>
        <v>0</v>
      </c>
      <c r="AJ180" s="10">
        <f t="shared" si="47"/>
        <v>0</v>
      </c>
      <c r="AK180" s="10"/>
      <c r="AL180" s="10"/>
      <c r="AM180" s="10"/>
      <c r="AN180" s="10"/>
      <c r="AO180" s="10"/>
      <c r="AP180" s="10"/>
      <c r="AQ180" s="10"/>
      <c r="AR180" s="10"/>
      <c r="AS180" s="10"/>
      <c r="AT180" s="10"/>
      <c r="AU180" s="10"/>
      <c r="AV180" s="10"/>
      <c r="AW180" s="10"/>
      <c r="AX180" s="10"/>
      <c r="AY180" s="10"/>
      <c r="AZ180" s="10"/>
      <c r="BA180" s="10"/>
      <c r="BB180" s="10"/>
      <c r="BC180" s="10"/>
      <c r="BD180" s="10"/>
      <c r="BE180" s="10"/>
      <c r="BF180" s="10"/>
      <c r="BG180" s="10"/>
      <c r="BH180" s="10"/>
      <c r="BI180" s="10"/>
      <c r="BJ180" s="10"/>
      <c r="BK180" s="10"/>
      <c r="BL180" s="10"/>
      <c r="BM180" s="10"/>
      <c r="BN180" s="10"/>
      <c r="BO180" s="10"/>
      <c r="BP180" s="10"/>
      <c r="BQ180" s="10"/>
      <c r="BR180" s="10"/>
      <c r="BS180" s="10"/>
      <c r="BT180" s="10"/>
      <c r="BU180" s="10"/>
      <c r="BV180" s="10"/>
      <c r="BW180" s="10"/>
      <c r="BX180" s="10"/>
      <c r="BY180" s="10"/>
      <c r="BZ180" s="10"/>
      <c r="CA180" s="10"/>
      <c r="CB180" s="10"/>
    </row>
    <row r="181" spans="3:80" x14ac:dyDescent="0.25">
      <c r="C181" s="2">
        <f t="shared" si="35"/>
        <v>45419</v>
      </c>
      <c r="D181" s="24"/>
      <c r="H181" s="13" t="str">
        <f t="shared" si="39"/>
        <v>28.8</v>
      </c>
      <c r="J181" s="13" t="str">
        <f t="shared" si="40"/>
        <v>61.2</v>
      </c>
      <c r="L181" s="10">
        <f t="shared" si="36"/>
        <v>128</v>
      </c>
      <c r="M181" s="10">
        <f t="shared" si="33"/>
        <v>16.65266611845896</v>
      </c>
      <c r="N181" s="10">
        <f t="shared" si="41"/>
        <v>61.173749918458967</v>
      </c>
      <c r="O181" s="10">
        <f t="shared" si="34"/>
        <v>28.826250081541033</v>
      </c>
      <c r="Q181" s="12">
        <f t="shared" si="42"/>
        <v>5</v>
      </c>
      <c r="R181" s="10">
        <f t="shared" si="48"/>
        <v>0</v>
      </c>
      <c r="S181" s="10">
        <f t="shared" si="48"/>
        <v>0</v>
      </c>
      <c r="T181" s="10">
        <f t="shared" si="48"/>
        <v>0</v>
      </c>
      <c r="U181" s="10">
        <f t="shared" si="38"/>
        <v>0</v>
      </c>
      <c r="V181" s="10">
        <f t="shared" ref="U181:AC209" si="49">IF($Q181=V$41,$O181,0)</f>
        <v>28.826250081541033</v>
      </c>
      <c r="W181" s="10">
        <f t="shared" si="49"/>
        <v>0</v>
      </c>
      <c r="X181" s="10">
        <f t="shared" si="49"/>
        <v>0</v>
      </c>
      <c r="Y181" s="10">
        <f t="shared" si="49"/>
        <v>0</v>
      </c>
      <c r="Z181" s="10">
        <f t="shared" si="49"/>
        <v>0</v>
      </c>
      <c r="AA181" s="10">
        <f t="shared" si="49"/>
        <v>0</v>
      </c>
      <c r="AB181" s="10">
        <f t="shared" si="49"/>
        <v>0</v>
      </c>
      <c r="AC181" s="10">
        <f t="shared" si="49"/>
        <v>0</v>
      </c>
      <c r="AF181" s="10">
        <f t="shared" si="43"/>
        <v>0</v>
      </c>
      <c r="AG181" s="10">
        <f t="shared" si="44"/>
        <v>28.826250081541033</v>
      </c>
      <c r="AH181" s="10">
        <f t="shared" si="45"/>
        <v>0</v>
      </c>
      <c r="AI181" s="10">
        <f t="shared" si="46"/>
        <v>0</v>
      </c>
      <c r="AJ181" s="10">
        <f t="shared" si="47"/>
        <v>0</v>
      </c>
      <c r="AK181" s="10"/>
      <c r="AL181" s="10"/>
      <c r="AM181" s="10"/>
      <c r="AN181" s="10"/>
      <c r="AO181" s="10"/>
      <c r="AP181" s="10"/>
      <c r="AQ181" s="10"/>
      <c r="AR181" s="10"/>
      <c r="AS181" s="10"/>
      <c r="AT181" s="10"/>
      <c r="AU181" s="10"/>
      <c r="AV181" s="10"/>
      <c r="AW181" s="10"/>
      <c r="AX181" s="10"/>
      <c r="AY181" s="10"/>
      <c r="AZ181" s="10"/>
      <c r="BA181" s="10"/>
      <c r="BB181" s="10"/>
      <c r="BC181" s="10"/>
      <c r="BD181" s="10"/>
      <c r="BE181" s="10"/>
      <c r="BF181" s="10"/>
      <c r="BG181" s="10"/>
      <c r="BH181" s="10"/>
      <c r="BI181" s="10"/>
      <c r="BJ181" s="10"/>
      <c r="BK181" s="10"/>
      <c r="BL181" s="10"/>
      <c r="BM181" s="10"/>
      <c r="BN181" s="10"/>
      <c r="BO181" s="10"/>
      <c r="BP181" s="10"/>
      <c r="BQ181" s="10"/>
      <c r="BR181" s="10"/>
      <c r="BS181" s="10"/>
      <c r="BT181" s="10"/>
      <c r="BU181" s="10"/>
      <c r="BV181" s="10"/>
      <c r="BW181" s="10"/>
      <c r="BX181" s="10"/>
      <c r="BY181" s="10"/>
      <c r="BZ181" s="10"/>
      <c r="CA181" s="10"/>
      <c r="CB181" s="10"/>
    </row>
    <row r="182" spans="3:80" x14ac:dyDescent="0.25">
      <c r="C182" s="2">
        <f t="shared" si="35"/>
        <v>45420</v>
      </c>
      <c r="D182" s="24"/>
      <c r="H182" s="13" t="str">
        <f t="shared" si="39"/>
        <v>28.5</v>
      </c>
      <c r="J182" s="13" t="str">
        <f t="shared" si="40"/>
        <v>61.5</v>
      </c>
      <c r="L182" s="10">
        <f t="shared" si="36"/>
        <v>129</v>
      </c>
      <c r="M182" s="10">
        <f t="shared" ref="M182:M245" si="50">EarthsTilt*SIN(RADIANS(MOD((360/DaysInYear)*(284+L182),360)))</f>
        <v>16.933634190507227</v>
      </c>
      <c r="N182" s="10">
        <f t="shared" si="41"/>
        <v>61.454717990507227</v>
      </c>
      <c r="O182" s="10">
        <f t="shared" ref="O182:O245" si="51">90-N182</f>
        <v>28.545282009492773</v>
      </c>
      <c r="Q182" s="12">
        <f t="shared" si="42"/>
        <v>5</v>
      </c>
      <c r="R182" s="10">
        <f t="shared" si="48"/>
        <v>0</v>
      </c>
      <c r="S182" s="10">
        <f t="shared" si="48"/>
        <v>0</v>
      </c>
      <c r="T182" s="10">
        <f t="shared" si="48"/>
        <v>0</v>
      </c>
      <c r="U182" s="10">
        <f t="shared" si="49"/>
        <v>0</v>
      </c>
      <c r="V182" s="10">
        <f t="shared" si="49"/>
        <v>28.545282009492773</v>
      </c>
      <c r="W182" s="10">
        <f t="shared" si="49"/>
        <v>0</v>
      </c>
      <c r="X182" s="10">
        <f t="shared" si="49"/>
        <v>0</v>
      </c>
      <c r="Y182" s="10">
        <f t="shared" si="49"/>
        <v>0</v>
      </c>
      <c r="Z182" s="10">
        <f t="shared" si="49"/>
        <v>0</v>
      </c>
      <c r="AA182" s="10">
        <f t="shared" si="49"/>
        <v>0</v>
      </c>
      <c r="AB182" s="10">
        <f t="shared" si="49"/>
        <v>0</v>
      </c>
      <c r="AC182" s="10">
        <f t="shared" si="49"/>
        <v>0</v>
      </c>
      <c r="AF182" s="10">
        <f t="shared" si="43"/>
        <v>0</v>
      </c>
      <c r="AG182" s="10">
        <f t="shared" si="44"/>
        <v>28.545282009492773</v>
      </c>
      <c r="AH182" s="10">
        <f t="shared" si="45"/>
        <v>0</v>
      </c>
      <c r="AI182" s="10">
        <f t="shared" si="46"/>
        <v>0</v>
      </c>
      <c r="AJ182" s="10">
        <f t="shared" si="47"/>
        <v>0</v>
      </c>
      <c r="AK182" s="10"/>
      <c r="AL182" s="10"/>
      <c r="AM182" s="10"/>
      <c r="AN182" s="10"/>
      <c r="AO182" s="10"/>
      <c r="AP182" s="10"/>
      <c r="AQ182" s="10"/>
      <c r="AR182" s="10"/>
      <c r="AS182" s="10"/>
      <c r="AT182" s="10"/>
      <c r="AU182" s="10"/>
      <c r="AV182" s="10"/>
      <c r="AW182" s="10"/>
      <c r="AX182" s="10"/>
      <c r="AY182" s="10"/>
      <c r="AZ182" s="10"/>
      <c r="BA182" s="10"/>
      <c r="BB182" s="10"/>
      <c r="BC182" s="10"/>
      <c r="BD182" s="10"/>
      <c r="BE182" s="10"/>
      <c r="BF182" s="10"/>
      <c r="BG182" s="10"/>
      <c r="BH182" s="10"/>
      <c r="BI182" s="10"/>
      <c r="BJ182" s="10"/>
      <c r="BK182" s="10"/>
      <c r="BL182" s="10"/>
      <c r="BM182" s="10"/>
      <c r="BN182" s="10"/>
      <c r="BO182" s="10"/>
      <c r="BP182" s="10"/>
      <c r="BQ182" s="10"/>
      <c r="BR182" s="10"/>
      <c r="BS182" s="10"/>
      <c r="BT182" s="10"/>
      <c r="BU182" s="10"/>
      <c r="BV182" s="10"/>
      <c r="BW182" s="10"/>
      <c r="BX182" s="10"/>
      <c r="BY182" s="10"/>
      <c r="BZ182" s="10"/>
      <c r="CA182" s="10"/>
      <c r="CB182" s="10"/>
    </row>
    <row r="183" spans="3:80" x14ac:dyDescent="0.25">
      <c r="C183" s="2">
        <f t="shared" si="35"/>
        <v>45421</v>
      </c>
      <c r="D183" s="24"/>
      <c r="H183" s="13" t="str">
        <f t="shared" si="39"/>
        <v>28.3</v>
      </c>
      <c r="J183" s="13" t="str">
        <f t="shared" si="40"/>
        <v>61.7</v>
      </c>
      <c r="L183" s="10">
        <f t="shared" si="36"/>
        <v>130</v>
      </c>
      <c r="M183" s="10">
        <f t="shared" si="50"/>
        <v>17.209611842835063</v>
      </c>
      <c r="N183" s="10">
        <f t="shared" si="41"/>
        <v>61.730695642835066</v>
      </c>
      <c r="O183" s="10">
        <f t="shared" si="51"/>
        <v>28.269304357164934</v>
      </c>
      <c r="Q183" s="12">
        <f t="shared" si="42"/>
        <v>5</v>
      </c>
      <c r="R183" s="10">
        <f t="shared" si="48"/>
        <v>0</v>
      </c>
      <c r="S183" s="10">
        <f t="shared" si="48"/>
        <v>0</v>
      </c>
      <c r="T183" s="10">
        <f t="shared" si="48"/>
        <v>0</v>
      </c>
      <c r="U183" s="10">
        <f t="shared" si="49"/>
        <v>0</v>
      </c>
      <c r="V183" s="10">
        <f t="shared" si="49"/>
        <v>28.269304357164934</v>
      </c>
      <c r="W183" s="10">
        <f t="shared" si="49"/>
        <v>0</v>
      </c>
      <c r="X183" s="10">
        <f t="shared" si="49"/>
        <v>0</v>
      </c>
      <c r="Y183" s="10">
        <f t="shared" si="49"/>
        <v>0</v>
      </c>
      <c r="Z183" s="10">
        <f t="shared" si="49"/>
        <v>0</v>
      </c>
      <c r="AA183" s="10">
        <f t="shared" si="49"/>
        <v>0</v>
      </c>
      <c r="AB183" s="10">
        <f t="shared" si="49"/>
        <v>0</v>
      </c>
      <c r="AC183" s="10">
        <f t="shared" si="49"/>
        <v>0</v>
      </c>
      <c r="AF183" s="10">
        <f t="shared" si="43"/>
        <v>0</v>
      </c>
      <c r="AG183" s="10">
        <f t="shared" si="44"/>
        <v>28.269304357164934</v>
      </c>
      <c r="AH183" s="10">
        <f t="shared" si="45"/>
        <v>0</v>
      </c>
      <c r="AI183" s="10">
        <f t="shared" si="46"/>
        <v>0</v>
      </c>
      <c r="AJ183" s="10">
        <f t="shared" si="47"/>
        <v>0</v>
      </c>
      <c r="AK183" s="10"/>
      <c r="AL183" s="10"/>
      <c r="AM183" s="10"/>
      <c r="AN183" s="10"/>
      <c r="AO183" s="10"/>
      <c r="AP183" s="10"/>
      <c r="AQ183" s="10"/>
      <c r="AR183" s="10"/>
      <c r="AS183" s="10"/>
      <c r="AT183" s="10"/>
      <c r="AU183" s="10"/>
      <c r="AV183" s="10"/>
      <c r="AW183" s="10"/>
      <c r="AX183" s="10"/>
      <c r="AY183" s="10"/>
      <c r="AZ183" s="10"/>
      <c r="BA183" s="10"/>
      <c r="BB183" s="10"/>
      <c r="BC183" s="10"/>
      <c r="BD183" s="10"/>
      <c r="BE183" s="10"/>
      <c r="BF183" s="10"/>
      <c r="BG183" s="10"/>
      <c r="BH183" s="10"/>
      <c r="BI183" s="10"/>
      <c r="BJ183" s="10"/>
      <c r="BK183" s="10"/>
      <c r="BL183" s="10"/>
      <c r="BM183" s="10"/>
      <c r="BN183" s="10"/>
      <c r="BO183" s="10"/>
      <c r="BP183" s="10"/>
      <c r="BQ183" s="10"/>
      <c r="BR183" s="10"/>
      <c r="BS183" s="10"/>
      <c r="BT183" s="10"/>
      <c r="BU183" s="10"/>
      <c r="BV183" s="10"/>
      <c r="BW183" s="10"/>
      <c r="BX183" s="10"/>
      <c r="BY183" s="10"/>
      <c r="BZ183" s="10"/>
      <c r="CA183" s="10"/>
      <c r="CB183" s="10"/>
    </row>
    <row r="184" spans="3:80" x14ac:dyDescent="0.25">
      <c r="C184" s="2">
        <f t="shared" ref="C184:C247" si="52">C183+1</f>
        <v>45422</v>
      </c>
      <c r="D184" s="24"/>
      <c r="H184" s="13" t="str">
        <f t="shared" si="39"/>
        <v>28.0</v>
      </c>
      <c r="J184" s="13" t="str">
        <f t="shared" si="40"/>
        <v>62.0</v>
      </c>
      <c r="L184" s="10">
        <f t="shared" ref="L184:L247" si="53">L183+1</f>
        <v>131</v>
      </c>
      <c r="M184" s="10">
        <f t="shared" si="50"/>
        <v>17.480517743561638</v>
      </c>
      <c r="N184" s="10">
        <f t="shared" si="41"/>
        <v>62.001601543561634</v>
      </c>
      <c r="O184" s="10">
        <f t="shared" si="51"/>
        <v>27.998398456438366</v>
      </c>
      <c r="Q184" s="12">
        <f t="shared" si="42"/>
        <v>5</v>
      </c>
      <c r="R184" s="10">
        <f t="shared" si="48"/>
        <v>0</v>
      </c>
      <c r="S184" s="10">
        <f t="shared" si="48"/>
        <v>0</v>
      </c>
      <c r="T184" s="10">
        <f t="shared" si="48"/>
        <v>0</v>
      </c>
      <c r="U184" s="10">
        <f t="shared" si="49"/>
        <v>0</v>
      </c>
      <c r="V184" s="10">
        <f t="shared" si="49"/>
        <v>27.998398456438366</v>
      </c>
      <c r="W184" s="10">
        <f t="shared" si="49"/>
        <v>0</v>
      </c>
      <c r="X184" s="10">
        <f t="shared" si="49"/>
        <v>0</v>
      </c>
      <c r="Y184" s="10">
        <f t="shared" si="49"/>
        <v>0</v>
      </c>
      <c r="Z184" s="10">
        <f t="shared" si="49"/>
        <v>0</v>
      </c>
      <c r="AA184" s="10">
        <f t="shared" si="49"/>
        <v>0</v>
      </c>
      <c r="AB184" s="10">
        <f t="shared" si="49"/>
        <v>0</v>
      </c>
      <c r="AC184" s="10">
        <f t="shared" si="49"/>
        <v>0</v>
      </c>
      <c r="AF184" s="10">
        <f t="shared" si="43"/>
        <v>0</v>
      </c>
      <c r="AG184" s="10">
        <f t="shared" si="44"/>
        <v>27.998398456438366</v>
      </c>
      <c r="AH184" s="10">
        <f t="shared" si="45"/>
        <v>0</v>
      </c>
      <c r="AI184" s="10">
        <f t="shared" si="46"/>
        <v>0</v>
      </c>
      <c r="AJ184" s="10">
        <f t="shared" si="47"/>
        <v>0</v>
      </c>
      <c r="AK184" s="10"/>
      <c r="AL184" s="10"/>
      <c r="AM184" s="10"/>
      <c r="AN184" s="10"/>
      <c r="AO184" s="10"/>
      <c r="AP184" s="10"/>
      <c r="AQ184" s="10"/>
      <c r="AR184" s="10"/>
      <c r="AS184" s="10"/>
      <c r="AT184" s="10"/>
      <c r="AU184" s="10"/>
      <c r="AV184" s="10"/>
      <c r="AW184" s="10"/>
      <c r="AX184" s="10"/>
      <c r="AY184" s="10"/>
      <c r="AZ184" s="10"/>
      <c r="BA184" s="10"/>
      <c r="BB184" s="10"/>
      <c r="BC184" s="10"/>
      <c r="BD184" s="10"/>
      <c r="BE184" s="10"/>
      <c r="BF184" s="10"/>
      <c r="BG184" s="10"/>
      <c r="BH184" s="10"/>
      <c r="BI184" s="10"/>
      <c r="BJ184" s="10"/>
      <c r="BK184" s="10"/>
      <c r="BL184" s="10"/>
      <c r="BM184" s="10"/>
      <c r="BN184" s="10"/>
      <c r="BO184" s="10"/>
      <c r="BP184" s="10"/>
      <c r="BQ184" s="10"/>
      <c r="BR184" s="10"/>
      <c r="BS184" s="10"/>
      <c r="BT184" s="10"/>
      <c r="BU184" s="10"/>
      <c r="BV184" s="10"/>
      <c r="BW184" s="10"/>
      <c r="BX184" s="10"/>
      <c r="BY184" s="10"/>
      <c r="BZ184" s="10"/>
      <c r="CA184" s="10"/>
      <c r="CB184" s="10"/>
    </row>
    <row r="185" spans="3:80" x14ac:dyDescent="0.25">
      <c r="C185" s="2">
        <f t="shared" si="52"/>
        <v>45423</v>
      </c>
      <c r="D185" s="24"/>
      <c r="H185" s="13" t="str">
        <f t="shared" si="39"/>
        <v>27.7</v>
      </c>
      <c r="J185" s="13" t="str">
        <f t="shared" si="40"/>
        <v>62.3</v>
      </c>
      <c r="L185" s="10">
        <f t="shared" si="53"/>
        <v>132</v>
      </c>
      <c r="M185" s="10">
        <f t="shared" si="50"/>
        <v>17.746272055474538</v>
      </c>
      <c r="N185" s="10">
        <f t="shared" si="41"/>
        <v>62.267355855474534</v>
      </c>
      <c r="O185" s="10">
        <f t="shared" si="51"/>
        <v>27.732644144525466</v>
      </c>
      <c r="Q185" s="12">
        <f t="shared" si="42"/>
        <v>5</v>
      </c>
      <c r="R185" s="10">
        <f t="shared" si="48"/>
        <v>0</v>
      </c>
      <c r="S185" s="10">
        <f t="shared" si="48"/>
        <v>0</v>
      </c>
      <c r="T185" s="10">
        <f t="shared" si="48"/>
        <v>0</v>
      </c>
      <c r="U185" s="10">
        <f t="shared" si="49"/>
        <v>0</v>
      </c>
      <c r="V185" s="10">
        <f t="shared" si="49"/>
        <v>27.732644144525466</v>
      </c>
      <c r="W185" s="10">
        <f t="shared" si="49"/>
        <v>0</v>
      </c>
      <c r="X185" s="10">
        <f t="shared" si="49"/>
        <v>0</v>
      </c>
      <c r="Y185" s="10">
        <f t="shared" si="49"/>
        <v>0</v>
      </c>
      <c r="Z185" s="10">
        <f t="shared" si="49"/>
        <v>0</v>
      </c>
      <c r="AA185" s="10">
        <f t="shared" si="49"/>
        <v>0</v>
      </c>
      <c r="AB185" s="10">
        <f t="shared" si="49"/>
        <v>0</v>
      </c>
      <c r="AC185" s="10">
        <f t="shared" si="49"/>
        <v>0</v>
      </c>
      <c r="AF185" s="10">
        <f t="shared" si="43"/>
        <v>0</v>
      </c>
      <c r="AG185" s="10">
        <f t="shared" si="44"/>
        <v>27.732644144525466</v>
      </c>
      <c r="AH185" s="10">
        <f t="shared" si="45"/>
        <v>0</v>
      </c>
      <c r="AI185" s="10">
        <f t="shared" si="46"/>
        <v>0</v>
      </c>
      <c r="AJ185" s="10">
        <f t="shared" si="47"/>
        <v>0</v>
      </c>
      <c r="AK185" s="10"/>
      <c r="AL185" s="10"/>
      <c r="AM185" s="10"/>
      <c r="AN185" s="10"/>
      <c r="AO185" s="10"/>
      <c r="AP185" s="10"/>
      <c r="AQ185" s="10"/>
      <c r="AR185" s="10"/>
      <c r="AS185" s="10"/>
      <c r="AT185" s="10"/>
      <c r="AU185" s="10"/>
      <c r="AV185" s="10"/>
      <c r="AW185" s="10"/>
      <c r="AX185" s="10"/>
      <c r="AY185" s="10"/>
      <c r="AZ185" s="10"/>
      <c r="BA185" s="10"/>
      <c r="BB185" s="10"/>
      <c r="BC185" s="10"/>
      <c r="BD185" s="10"/>
      <c r="BE185" s="10"/>
      <c r="BF185" s="10"/>
      <c r="BG185" s="10"/>
      <c r="BH185" s="10"/>
      <c r="BI185" s="10"/>
      <c r="BJ185" s="10"/>
      <c r="BK185" s="10"/>
      <c r="BL185" s="10"/>
      <c r="BM185" s="10"/>
      <c r="BN185" s="10"/>
      <c r="BO185" s="10"/>
      <c r="BP185" s="10"/>
      <c r="BQ185" s="10"/>
      <c r="BR185" s="10"/>
      <c r="BS185" s="10"/>
      <c r="BT185" s="10"/>
      <c r="BU185" s="10"/>
      <c r="BV185" s="10"/>
      <c r="BW185" s="10"/>
      <c r="BX185" s="10"/>
      <c r="BY185" s="10"/>
      <c r="BZ185" s="10"/>
      <c r="CA185" s="10"/>
      <c r="CB185" s="10"/>
    </row>
    <row r="186" spans="3:80" x14ac:dyDescent="0.25">
      <c r="C186" s="2">
        <f t="shared" si="52"/>
        <v>45424</v>
      </c>
      <c r="D186" s="24"/>
      <c r="H186" s="13" t="str">
        <f t="shared" si="39"/>
        <v>27.5</v>
      </c>
      <c r="J186" s="13" t="str">
        <f t="shared" si="40"/>
        <v>62.5</v>
      </c>
      <c r="L186" s="10">
        <f t="shared" si="53"/>
        <v>133</v>
      </c>
      <c r="M186" s="10">
        <f t="shared" si="50"/>
        <v>18.00679645955827</v>
      </c>
      <c r="N186" s="10">
        <f t="shared" si="41"/>
        <v>62.52788025955828</v>
      </c>
      <c r="O186" s="10">
        <f t="shared" si="51"/>
        <v>27.47211974044172</v>
      </c>
      <c r="Q186" s="12">
        <f t="shared" si="42"/>
        <v>5</v>
      </c>
      <c r="R186" s="10">
        <f t="shared" si="48"/>
        <v>0</v>
      </c>
      <c r="S186" s="10">
        <f t="shared" si="48"/>
        <v>0</v>
      </c>
      <c r="T186" s="10">
        <f t="shared" si="48"/>
        <v>0</v>
      </c>
      <c r="U186" s="10">
        <f t="shared" si="49"/>
        <v>0</v>
      </c>
      <c r="V186" s="10">
        <f t="shared" si="49"/>
        <v>27.47211974044172</v>
      </c>
      <c r="W186" s="10">
        <f t="shared" si="49"/>
        <v>0</v>
      </c>
      <c r="X186" s="10">
        <f t="shared" si="49"/>
        <v>0</v>
      </c>
      <c r="Y186" s="10">
        <f t="shared" si="49"/>
        <v>0</v>
      </c>
      <c r="Z186" s="10">
        <f t="shared" si="49"/>
        <v>0</v>
      </c>
      <c r="AA186" s="10">
        <f t="shared" si="49"/>
        <v>0</v>
      </c>
      <c r="AB186" s="10">
        <f t="shared" si="49"/>
        <v>0</v>
      </c>
      <c r="AC186" s="10">
        <f t="shared" si="49"/>
        <v>0</v>
      </c>
      <c r="AF186" s="10">
        <f t="shared" si="43"/>
        <v>0</v>
      </c>
      <c r="AG186" s="10">
        <f t="shared" si="44"/>
        <v>27.47211974044172</v>
      </c>
      <c r="AH186" s="10">
        <f t="shared" si="45"/>
        <v>0</v>
      </c>
      <c r="AI186" s="10">
        <f t="shared" si="46"/>
        <v>0</v>
      </c>
      <c r="AJ186" s="10">
        <f t="shared" si="47"/>
        <v>0</v>
      </c>
      <c r="AK186" s="10"/>
      <c r="AL186" s="10"/>
      <c r="AM186" s="10"/>
      <c r="AN186" s="10"/>
      <c r="AO186" s="10"/>
      <c r="AP186" s="10"/>
      <c r="AQ186" s="10"/>
      <c r="AR186" s="10"/>
      <c r="AS186" s="10"/>
      <c r="AT186" s="10"/>
      <c r="AU186" s="10"/>
      <c r="AV186" s="10"/>
      <c r="AW186" s="10"/>
      <c r="AX186" s="10"/>
      <c r="AY186" s="10"/>
      <c r="AZ186" s="10"/>
      <c r="BA186" s="10"/>
      <c r="BB186" s="10"/>
      <c r="BC186" s="10"/>
      <c r="BD186" s="10"/>
      <c r="BE186" s="10"/>
      <c r="BF186" s="10"/>
      <c r="BG186" s="10"/>
      <c r="BH186" s="10"/>
      <c r="BI186" s="10"/>
      <c r="BJ186" s="10"/>
      <c r="BK186" s="10"/>
      <c r="BL186" s="10"/>
      <c r="BM186" s="10"/>
      <c r="BN186" s="10"/>
      <c r="BO186" s="10"/>
      <c r="BP186" s="10"/>
      <c r="BQ186" s="10"/>
      <c r="BR186" s="10"/>
      <c r="BS186" s="10"/>
      <c r="BT186" s="10"/>
      <c r="BU186" s="10"/>
      <c r="BV186" s="10"/>
      <c r="BW186" s="10"/>
      <c r="BX186" s="10"/>
      <c r="BY186" s="10"/>
      <c r="BZ186" s="10"/>
      <c r="CA186" s="10"/>
      <c r="CB186" s="10"/>
    </row>
    <row r="187" spans="3:80" x14ac:dyDescent="0.25">
      <c r="C187" s="2">
        <f t="shared" si="52"/>
        <v>45425</v>
      </c>
      <c r="D187" s="24"/>
      <c r="H187" s="13" t="str">
        <f t="shared" si="39"/>
        <v>27.2</v>
      </c>
      <c r="J187" s="13" t="str">
        <f t="shared" si="40"/>
        <v>62.8</v>
      </c>
      <c r="L187" s="10">
        <f t="shared" si="53"/>
        <v>134</v>
      </c>
      <c r="M187" s="10">
        <f t="shared" si="50"/>
        <v>18.262014178075141</v>
      </c>
      <c r="N187" s="10">
        <f t="shared" si="41"/>
        <v>62.783097978075126</v>
      </c>
      <c r="O187" s="10">
        <f t="shared" si="51"/>
        <v>27.216902021924874</v>
      </c>
      <c r="Q187" s="12">
        <f t="shared" si="42"/>
        <v>5</v>
      </c>
      <c r="R187" s="10">
        <f t="shared" si="48"/>
        <v>0</v>
      </c>
      <c r="S187" s="10">
        <f t="shared" si="48"/>
        <v>0</v>
      </c>
      <c r="T187" s="10">
        <f t="shared" si="48"/>
        <v>0</v>
      </c>
      <c r="U187" s="10">
        <f t="shared" si="49"/>
        <v>0</v>
      </c>
      <c r="V187" s="10">
        <f t="shared" si="49"/>
        <v>27.216902021924874</v>
      </c>
      <c r="W187" s="10">
        <f t="shared" si="49"/>
        <v>0</v>
      </c>
      <c r="X187" s="10">
        <f t="shared" si="49"/>
        <v>0</v>
      </c>
      <c r="Y187" s="10">
        <f t="shared" si="49"/>
        <v>0</v>
      </c>
      <c r="Z187" s="10">
        <f t="shared" si="49"/>
        <v>0</v>
      </c>
      <c r="AA187" s="10">
        <f t="shared" si="49"/>
        <v>0</v>
      </c>
      <c r="AB187" s="10">
        <f t="shared" si="49"/>
        <v>0</v>
      </c>
      <c r="AC187" s="10">
        <f t="shared" si="49"/>
        <v>0</v>
      </c>
      <c r="AF187" s="10">
        <f t="shared" si="43"/>
        <v>0</v>
      </c>
      <c r="AG187" s="10">
        <f t="shared" si="44"/>
        <v>27.216902021924874</v>
      </c>
      <c r="AH187" s="10">
        <f t="shared" si="45"/>
        <v>0</v>
      </c>
      <c r="AI187" s="10">
        <f t="shared" si="46"/>
        <v>0</v>
      </c>
      <c r="AJ187" s="10">
        <f t="shared" si="47"/>
        <v>0</v>
      </c>
      <c r="AK187" s="10"/>
      <c r="AL187" s="10"/>
      <c r="AM187" s="10"/>
      <c r="AN187" s="10"/>
      <c r="AO187" s="10"/>
      <c r="AP187" s="10"/>
      <c r="AQ187" s="10"/>
      <c r="AR187" s="10"/>
      <c r="AS187" s="10"/>
      <c r="AT187" s="10"/>
      <c r="AU187" s="10"/>
      <c r="AV187" s="10"/>
      <c r="AW187" s="10"/>
      <c r="AX187" s="10"/>
      <c r="AY187" s="10"/>
      <c r="AZ187" s="10"/>
      <c r="BA187" s="10"/>
      <c r="BB187" s="10"/>
      <c r="BC187" s="10"/>
      <c r="BD187" s="10"/>
      <c r="BE187" s="10"/>
      <c r="BF187" s="10"/>
      <c r="BG187" s="10"/>
      <c r="BH187" s="10"/>
      <c r="BI187" s="10"/>
      <c r="BJ187" s="10"/>
      <c r="BK187" s="10"/>
      <c r="BL187" s="10"/>
      <c r="BM187" s="10"/>
      <c r="BN187" s="10"/>
      <c r="BO187" s="10"/>
      <c r="BP187" s="10"/>
      <c r="BQ187" s="10"/>
      <c r="BR187" s="10"/>
      <c r="BS187" s="10"/>
      <c r="BT187" s="10"/>
      <c r="BU187" s="10"/>
      <c r="BV187" s="10"/>
      <c r="BW187" s="10"/>
      <c r="BX187" s="10"/>
      <c r="BY187" s="10"/>
      <c r="BZ187" s="10"/>
      <c r="CA187" s="10"/>
      <c r="CB187" s="10"/>
    </row>
    <row r="188" spans="3:80" x14ac:dyDescent="0.25">
      <c r="C188" s="2">
        <f t="shared" si="52"/>
        <v>45426</v>
      </c>
      <c r="D188" s="24"/>
      <c r="H188" s="13" t="str">
        <f t="shared" si="39"/>
        <v>27.0</v>
      </c>
      <c r="J188" s="13" t="str">
        <f t="shared" si="40"/>
        <v>63.0</v>
      </c>
      <c r="L188" s="10">
        <f t="shared" si="53"/>
        <v>135</v>
      </c>
      <c r="M188" s="10">
        <f t="shared" si="50"/>
        <v>18.511849997192058</v>
      </c>
      <c r="N188" s="10">
        <f t="shared" si="41"/>
        <v>63.032933797192051</v>
      </c>
      <c r="O188" s="10">
        <f t="shared" si="51"/>
        <v>26.967066202807949</v>
      </c>
      <c r="Q188" s="12">
        <f t="shared" si="42"/>
        <v>5</v>
      </c>
      <c r="R188" s="10">
        <f t="shared" si="48"/>
        <v>0</v>
      </c>
      <c r="S188" s="10">
        <f t="shared" si="48"/>
        <v>0</v>
      </c>
      <c r="T188" s="10">
        <f t="shared" si="48"/>
        <v>0</v>
      </c>
      <c r="U188" s="10">
        <f t="shared" si="49"/>
        <v>0</v>
      </c>
      <c r="V188" s="10">
        <f t="shared" si="49"/>
        <v>26.967066202807949</v>
      </c>
      <c r="W188" s="10">
        <f t="shared" si="49"/>
        <v>0</v>
      </c>
      <c r="X188" s="10">
        <f t="shared" si="49"/>
        <v>0</v>
      </c>
      <c r="Y188" s="10">
        <f t="shared" si="49"/>
        <v>0</v>
      </c>
      <c r="Z188" s="10">
        <f t="shared" si="49"/>
        <v>0</v>
      </c>
      <c r="AA188" s="10">
        <f t="shared" si="49"/>
        <v>0</v>
      </c>
      <c r="AB188" s="10">
        <f t="shared" si="49"/>
        <v>0</v>
      </c>
      <c r="AC188" s="10">
        <f t="shared" si="49"/>
        <v>0</v>
      </c>
      <c r="AF188" s="10">
        <f t="shared" si="43"/>
        <v>0</v>
      </c>
      <c r="AG188" s="10">
        <f t="shared" si="44"/>
        <v>26.967066202807949</v>
      </c>
      <c r="AH188" s="10">
        <f t="shared" si="45"/>
        <v>0</v>
      </c>
      <c r="AI188" s="10">
        <f t="shared" si="46"/>
        <v>0</v>
      </c>
      <c r="AJ188" s="10">
        <f t="shared" si="47"/>
        <v>0</v>
      </c>
      <c r="AK188" s="10"/>
      <c r="AL188" s="10"/>
      <c r="AM188" s="10"/>
      <c r="AN188" s="10"/>
      <c r="AO188" s="10"/>
      <c r="AP188" s="10"/>
      <c r="AQ188" s="10"/>
      <c r="AR188" s="10"/>
      <c r="AS188" s="10"/>
      <c r="AT188" s="10"/>
      <c r="AU188" s="10"/>
      <c r="AV188" s="10"/>
      <c r="AW188" s="10"/>
      <c r="AX188" s="10"/>
      <c r="AY188" s="10"/>
      <c r="AZ188" s="10"/>
      <c r="BA188" s="10"/>
      <c r="BB188" s="10"/>
      <c r="BC188" s="10"/>
      <c r="BD188" s="10"/>
      <c r="BE188" s="10"/>
      <c r="BF188" s="10"/>
      <c r="BG188" s="10"/>
      <c r="BH188" s="10"/>
      <c r="BI188" s="10"/>
      <c r="BJ188" s="10"/>
      <c r="BK188" s="10"/>
      <c r="BL188" s="10"/>
      <c r="BM188" s="10"/>
      <c r="BN188" s="10"/>
      <c r="BO188" s="10"/>
      <c r="BP188" s="10"/>
      <c r="BQ188" s="10"/>
      <c r="BR188" s="10"/>
      <c r="BS188" s="10"/>
      <c r="BT188" s="10"/>
      <c r="BU188" s="10"/>
      <c r="BV188" s="10"/>
      <c r="BW188" s="10"/>
      <c r="BX188" s="10"/>
      <c r="BY188" s="10"/>
      <c r="BZ188" s="10"/>
      <c r="CA188" s="10"/>
      <c r="CB188" s="10"/>
    </row>
    <row r="189" spans="3:80" x14ac:dyDescent="0.25">
      <c r="C189" s="2">
        <f t="shared" si="52"/>
        <v>45427</v>
      </c>
      <c r="D189" s="24"/>
      <c r="H189" s="13" t="str">
        <f t="shared" si="39"/>
        <v>26.7</v>
      </c>
      <c r="J189" s="13" t="str">
        <f t="shared" si="40"/>
        <v>63.3</v>
      </c>
      <c r="L189" s="10">
        <f t="shared" si="53"/>
        <v>136</v>
      </c>
      <c r="M189" s="10">
        <f t="shared" si="50"/>
        <v>18.756230289146419</v>
      </c>
      <c r="N189" s="10">
        <f t="shared" si="41"/>
        <v>63.277314089146429</v>
      </c>
      <c r="O189" s="10">
        <f t="shared" si="51"/>
        <v>26.722685910853571</v>
      </c>
      <c r="Q189" s="12">
        <f t="shared" si="42"/>
        <v>5</v>
      </c>
      <c r="R189" s="10">
        <f t="shared" si="48"/>
        <v>0</v>
      </c>
      <c r="S189" s="10">
        <f t="shared" si="48"/>
        <v>0</v>
      </c>
      <c r="T189" s="10">
        <f t="shared" si="48"/>
        <v>0</v>
      </c>
      <c r="U189" s="10">
        <f t="shared" si="49"/>
        <v>0</v>
      </c>
      <c r="V189" s="10">
        <f t="shared" si="49"/>
        <v>26.722685910853571</v>
      </c>
      <c r="W189" s="10">
        <f t="shared" si="49"/>
        <v>0</v>
      </c>
      <c r="X189" s="10">
        <f t="shared" si="49"/>
        <v>0</v>
      </c>
      <c r="Y189" s="10">
        <f t="shared" si="49"/>
        <v>0</v>
      </c>
      <c r="Z189" s="10">
        <f t="shared" si="49"/>
        <v>0</v>
      </c>
      <c r="AA189" s="10">
        <f t="shared" si="49"/>
        <v>0</v>
      </c>
      <c r="AB189" s="10">
        <f t="shared" si="49"/>
        <v>0</v>
      </c>
      <c r="AC189" s="10">
        <f t="shared" si="49"/>
        <v>0</v>
      </c>
      <c r="AF189" s="10">
        <f t="shared" si="43"/>
        <v>0</v>
      </c>
      <c r="AG189" s="10">
        <f t="shared" si="44"/>
        <v>26.722685910853571</v>
      </c>
      <c r="AH189" s="10">
        <f t="shared" si="45"/>
        <v>0</v>
      </c>
      <c r="AI189" s="10">
        <f t="shared" si="46"/>
        <v>0</v>
      </c>
      <c r="AJ189" s="10">
        <f t="shared" si="47"/>
        <v>0</v>
      </c>
      <c r="AK189" s="10"/>
      <c r="AL189" s="10"/>
      <c r="AM189" s="10"/>
      <c r="AN189" s="10"/>
      <c r="AO189" s="10"/>
      <c r="AP189" s="10"/>
      <c r="AQ189" s="10"/>
      <c r="AR189" s="10"/>
      <c r="AS189" s="10"/>
      <c r="AT189" s="10"/>
      <c r="AU189" s="10"/>
      <c r="AV189" s="10"/>
      <c r="AW189" s="10"/>
      <c r="AX189" s="10"/>
      <c r="AY189" s="10"/>
      <c r="AZ189" s="10"/>
      <c r="BA189" s="10"/>
      <c r="BB189" s="10"/>
      <c r="BC189" s="10"/>
      <c r="BD189" s="10"/>
      <c r="BE189" s="10"/>
      <c r="BF189" s="10"/>
      <c r="BG189" s="10"/>
      <c r="BH189" s="10"/>
      <c r="BI189" s="10"/>
      <c r="BJ189" s="10"/>
      <c r="BK189" s="10"/>
      <c r="BL189" s="10"/>
      <c r="BM189" s="10"/>
      <c r="BN189" s="10"/>
      <c r="BO189" s="10"/>
      <c r="BP189" s="10"/>
      <c r="BQ189" s="10"/>
      <c r="BR189" s="10"/>
      <c r="BS189" s="10"/>
      <c r="BT189" s="10"/>
      <c r="BU189" s="10"/>
      <c r="BV189" s="10"/>
      <c r="BW189" s="10"/>
      <c r="BX189" s="10"/>
      <c r="BY189" s="10"/>
      <c r="BZ189" s="10"/>
      <c r="CA189" s="10"/>
      <c r="CB189" s="10"/>
    </row>
    <row r="190" spans="3:80" x14ac:dyDescent="0.25">
      <c r="C190" s="2">
        <f t="shared" si="52"/>
        <v>45428</v>
      </c>
      <c r="D190" s="24"/>
      <c r="H190" s="13" t="str">
        <f t="shared" si="39"/>
        <v>26.5</v>
      </c>
      <c r="J190" s="13" t="str">
        <f t="shared" si="40"/>
        <v>63.5</v>
      </c>
      <c r="L190" s="10">
        <f t="shared" si="53"/>
        <v>137</v>
      </c>
      <c r="M190" s="10">
        <f t="shared" si="50"/>
        <v>18.995083033944471</v>
      </c>
      <c r="N190" s="10">
        <f t="shared" si="41"/>
        <v>63.516166833944474</v>
      </c>
      <c r="O190" s="10">
        <f t="shared" si="51"/>
        <v>26.483833166055526</v>
      </c>
      <c r="Q190" s="12">
        <f t="shared" si="42"/>
        <v>5</v>
      </c>
      <c r="R190" s="10">
        <f t="shared" si="48"/>
        <v>0</v>
      </c>
      <c r="S190" s="10">
        <f t="shared" si="48"/>
        <v>0</v>
      </c>
      <c r="T190" s="10">
        <f t="shared" si="48"/>
        <v>0</v>
      </c>
      <c r="U190" s="10">
        <f t="shared" si="49"/>
        <v>0</v>
      </c>
      <c r="V190" s="10">
        <f t="shared" si="49"/>
        <v>26.483833166055526</v>
      </c>
      <c r="W190" s="10">
        <f t="shared" si="49"/>
        <v>0</v>
      </c>
      <c r="X190" s="10">
        <f t="shared" si="49"/>
        <v>0</v>
      </c>
      <c r="Y190" s="10">
        <f t="shared" si="49"/>
        <v>0</v>
      </c>
      <c r="Z190" s="10">
        <f t="shared" si="49"/>
        <v>0</v>
      </c>
      <c r="AA190" s="10">
        <f t="shared" si="49"/>
        <v>0</v>
      </c>
      <c r="AB190" s="10">
        <f t="shared" si="49"/>
        <v>0</v>
      </c>
      <c r="AC190" s="10">
        <f t="shared" si="49"/>
        <v>0</v>
      </c>
      <c r="AF190" s="10">
        <f t="shared" si="43"/>
        <v>0</v>
      </c>
      <c r="AG190" s="10">
        <f t="shared" si="44"/>
        <v>26.483833166055526</v>
      </c>
      <c r="AH190" s="10">
        <f t="shared" si="45"/>
        <v>0</v>
      </c>
      <c r="AI190" s="10">
        <f t="shared" si="46"/>
        <v>0</v>
      </c>
      <c r="AJ190" s="10">
        <f t="shared" si="47"/>
        <v>0</v>
      </c>
      <c r="AK190" s="10"/>
      <c r="AL190" s="10"/>
      <c r="AM190" s="10"/>
      <c r="AN190" s="10"/>
      <c r="AO190" s="10"/>
      <c r="AP190" s="10"/>
      <c r="AQ190" s="10"/>
      <c r="AR190" s="10"/>
      <c r="AS190" s="10"/>
      <c r="AT190" s="10"/>
      <c r="AU190" s="10"/>
      <c r="AV190" s="10"/>
      <c r="AW190" s="10"/>
      <c r="AX190" s="10"/>
      <c r="AY190" s="10"/>
      <c r="AZ190" s="10"/>
      <c r="BA190" s="10"/>
      <c r="BB190" s="10"/>
      <c r="BC190" s="10"/>
      <c r="BD190" s="10"/>
      <c r="BE190" s="10"/>
      <c r="BF190" s="10"/>
      <c r="BG190" s="10"/>
      <c r="BH190" s="10"/>
      <c r="BI190" s="10"/>
      <c r="BJ190" s="10"/>
      <c r="BK190" s="10"/>
      <c r="BL190" s="10"/>
      <c r="BM190" s="10"/>
      <c r="BN190" s="10"/>
      <c r="BO190" s="10"/>
      <c r="BP190" s="10"/>
      <c r="BQ190" s="10"/>
      <c r="BR190" s="10"/>
      <c r="BS190" s="10"/>
      <c r="BT190" s="10"/>
      <c r="BU190" s="10"/>
      <c r="BV190" s="10"/>
      <c r="BW190" s="10"/>
      <c r="BX190" s="10"/>
      <c r="BY190" s="10"/>
      <c r="BZ190" s="10"/>
      <c r="CA190" s="10"/>
      <c r="CB190" s="10"/>
    </row>
    <row r="191" spans="3:80" x14ac:dyDescent="0.25">
      <c r="C191" s="2">
        <f t="shared" si="52"/>
        <v>45429</v>
      </c>
      <c r="D191" s="24"/>
      <c r="H191" s="13" t="str">
        <f t="shared" si="39"/>
        <v>26.3</v>
      </c>
      <c r="J191" s="13" t="str">
        <f t="shared" si="40"/>
        <v>63.7</v>
      </c>
      <c r="L191" s="10">
        <f t="shared" si="53"/>
        <v>138</v>
      </c>
      <c r="M191" s="10">
        <f t="shared" si="50"/>
        <v>19.228337840586022</v>
      </c>
      <c r="N191" s="10">
        <f t="shared" si="41"/>
        <v>63.749421640586007</v>
      </c>
      <c r="O191" s="10">
        <f t="shared" si="51"/>
        <v>26.250578359413993</v>
      </c>
      <c r="Q191" s="12">
        <f t="shared" si="42"/>
        <v>5</v>
      </c>
      <c r="R191" s="10">
        <f t="shared" si="48"/>
        <v>0</v>
      </c>
      <c r="S191" s="10">
        <f t="shared" si="48"/>
        <v>0</v>
      </c>
      <c r="T191" s="10">
        <f t="shared" si="48"/>
        <v>0</v>
      </c>
      <c r="U191" s="10">
        <f t="shared" si="49"/>
        <v>0</v>
      </c>
      <c r="V191" s="10">
        <f t="shared" si="49"/>
        <v>26.250578359413993</v>
      </c>
      <c r="W191" s="10">
        <f t="shared" si="49"/>
        <v>0</v>
      </c>
      <c r="X191" s="10">
        <f t="shared" si="49"/>
        <v>0</v>
      </c>
      <c r="Y191" s="10">
        <f t="shared" si="49"/>
        <v>0</v>
      </c>
      <c r="Z191" s="10">
        <f t="shared" si="49"/>
        <v>0</v>
      </c>
      <c r="AA191" s="10">
        <f t="shared" si="49"/>
        <v>0</v>
      </c>
      <c r="AB191" s="10">
        <f t="shared" si="49"/>
        <v>0</v>
      </c>
      <c r="AC191" s="10">
        <f t="shared" si="49"/>
        <v>0</v>
      </c>
      <c r="AF191" s="10">
        <f t="shared" si="43"/>
        <v>0</v>
      </c>
      <c r="AG191" s="10">
        <f t="shared" si="44"/>
        <v>26.250578359413993</v>
      </c>
      <c r="AH191" s="10">
        <f t="shared" si="45"/>
        <v>0</v>
      </c>
      <c r="AI191" s="10">
        <f t="shared" si="46"/>
        <v>0</v>
      </c>
      <c r="AJ191" s="10">
        <f t="shared" si="47"/>
        <v>0</v>
      </c>
      <c r="AK191" s="10"/>
      <c r="AL191" s="10"/>
      <c r="AM191" s="10"/>
      <c r="AN191" s="10"/>
      <c r="AO191" s="10"/>
      <c r="AP191" s="10"/>
      <c r="AQ191" s="10"/>
      <c r="AR191" s="10"/>
      <c r="AS191" s="10"/>
      <c r="AT191" s="10"/>
      <c r="AU191" s="10"/>
      <c r="AV191" s="10"/>
      <c r="AW191" s="10"/>
      <c r="AX191" s="10"/>
      <c r="AY191" s="10"/>
      <c r="AZ191" s="10"/>
      <c r="BA191" s="10"/>
      <c r="BB191" s="10"/>
      <c r="BC191" s="10"/>
      <c r="BD191" s="10"/>
      <c r="BE191" s="10"/>
      <c r="BF191" s="10"/>
      <c r="BG191" s="10"/>
      <c r="BH191" s="10"/>
      <c r="BI191" s="10"/>
      <c r="BJ191" s="10"/>
      <c r="BK191" s="10"/>
      <c r="BL191" s="10"/>
      <c r="BM191" s="10"/>
      <c r="BN191" s="10"/>
      <c r="BO191" s="10"/>
      <c r="BP191" s="10"/>
      <c r="BQ191" s="10"/>
      <c r="BR191" s="10"/>
      <c r="BS191" s="10"/>
      <c r="BT191" s="10"/>
      <c r="BU191" s="10"/>
      <c r="BV191" s="10"/>
      <c r="BW191" s="10"/>
      <c r="BX191" s="10"/>
      <c r="BY191" s="10"/>
      <c r="BZ191" s="10"/>
      <c r="CA191" s="10"/>
      <c r="CB191" s="10"/>
    </row>
    <row r="192" spans="3:80" x14ac:dyDescent="0.25">
      <c r="C192" s="2">
        <f t="shared" si="52"/>
        <v>45430</v>
      </c>
      <c r="D192" s="24"/>
      <c r="H192" s="13" t="str">
        <f t="shared" si="39"/>
        <v>26.0</v>
      </c>
      <c r="J192" s="13" t="str">
        <f t="shared" si="40"/>
        <v>64.0</v>
      </c>
      <c r="L192" s="10">
        <f t="shared" si="53"/>
        <v>139</v>
      </c>
      <c r="M192" s="10">
        <f t="shared" si="50"/>
        <v>19.45592596780892</v>
      </c>
      <c r="N192" s="10">
        <f t="shared" si="41"/>
        <v>63.977009767808923</v>
      </c>
      <c r="O192" s="10">
        <f t="shared" si="51"/>
        <v>26.022990232191077</v>
      </c>
      <c r="Q192" s="12">
        <f t="shared" si="42"/>
        <v>5</v>
      </c>
      <c r="R192" s="10">
        <f t="shared" si="48"/>
        <v>0</v>
      </c>
      <c r="S192" s="10">
        <f t="shared" si="48"/>
        <v>0</v>
      </c>
      <c r="T192" s="10">
        <f t="shared" si="48"/>
        <v>0</v>
      </c>
      <c r="U192" s="10">
        <f t="shared" si="49"/>
        <v>0</v>
      </c>
      <c r="V192" s="10">
        <f t="shared" si="49"/>
        <v>26.022990232191077</v>
      </c>
      <c r="W192" s="10">
        <f t="shared" si="49"/>
        <v>0</v>
      </c>
      <c r="X192" s="10">
        <f t="shared" si="49"/>
        <v>0</v>
      </c>
      <c r="Y192" s="10">
        <f t="shared" si="49"/>
        <v>0</v>
      </c>
      <c r="Z192" s="10">
        <f t="shared" si="49"/>
        <v>0</v>
      </c>
      <c r="AA192" s="10">
        <f t="shared" si="49"/>
        <v>0</v>
      </c>
      <c r="AB192" s="10">
        <f t="shared" si="49"/>
        <v>0</v>
      </c>
      <c r="AC192" s="10">
        <f t="shared" si="49"/>
        <v>0</v>
      </c>
      <c r="AF192" s="10">
        <f t="shared" si="43"/>
        <v>0</v>
      </c>
      <c r="AG192" s="10">
        <f t="shared" si="44"/>
        <v>26.022990232191077</v>
      </c>
      <c r="AH192" s="10">
        <f t="shared" si="45"/>
        <v>0</v>
      </c>
      <c r="AI192" s="10">
        <f t="shared" si="46"/>
        <v>0</v>
      </c>
      <c r="AJ192" s="10">
        <f t="shared" si="47"/>
        <v>0</v>
      </c>
      <c r="AK192" s="10"/>
      <c r="AL192" s="10"/>
      <c r="AM192" s="10"/>
      <c r="AN192" s="10"/>
      <c r="AO192" s="10"/>
      <c r="AP192" s="10"/>
      <c r="AQ192" s="10"/>
      <c r="AR192" s="10"/>
      <c r="AS192" s="10"/>
      <c r="AT192" s="10"/>
      <c r="AU192" s="10"/>
      <c r="AV192" s="10"/>
      <c r="AW192" s="10"/>
      <c r="AX192" s="10"/>
      <c r="AY192" s="10"/>
      <c r="AZ192" s="10"/>
      <c r="BA192" s="10"/>
      <c r="BB192" s="10"/>
      <c r="BC192" s="10"/>
      <c r="BD192" s="10"/>
      <c r="BE192" s="10"/>
      <c r="BF192" s="10"/>
      <c r="BG192" s="10"/>
      <c r="BH192" s="10"/>
      <c r="BI192" s="10"/>
      <c r="BJ192" s="10"/>
      <c r="BK192" s="10"/>
      <c r="BL192" s="10"/>
      <c r="BM192" s="10"/>
      <c r="BN192" s="10"/>
      <c r="BO192" s="10"/>
      <c r="BP192" s="10"/>
      <c r="BQ192" s="10"/>
      <c r="BR192" s="10"/>
      <c r="BS192" s="10"/>
      <c r="BT192" s="10"/>
      <c r="BU192" s="10"/>
      <c r="BV192" s="10"/>
      <c r="BW192" s="10"/>
      <c r="BX192" s="10"/>
      <c r="BY192" s="10"/>
      <c r="BZ192" s="10"/>
      <c r="CA192" s="10"/>
      <c r="CB192" s="10"/>
    </row>
    <row r="193" spans="3:80" x14ac:dyDescent="0.25">
      <c r="C193" s="2">
        <f t="shared" si="52"/>
        <v>45431</v>
      </c>
      <c r="D193" s="24"/>
      <c r="H193" s="13" t="str">
        <f t="shared" si="39"/>
        <v>25.8</v>
      </c>
      <c r="J193" s="13" t="str">
        <f t="shared" si="40"/>
        <v>64.2</v>
      </c>
      <c r="L193" s="10">
        <f t="shared" si="53"/>
        <v>140</v>
      </c>
      <c r="M193" s="10">
        <f t="shared" si="50"/>
        <v>19.677780344347433</v>
      </c>
      <c r="N193" s="10">
        <f t="shared" si="41"/>
        <v>64.198864144347453</v>
      </c>
      <c r="O193" s="10">
        <f t="shared" si="51"/>
        <v>25.801135855652547</v>
      </c>
      <c r="Q193" s="12">
        <f t="shared" si="42"/>
        <v>5</v>
      </c>
      <c r="R193" s="10">
        <f t="shared" si="48"/>
        <v>0</v>
      </c>
      <c r="S193" s="10">
        <f t="shared" si="48"/>
        <v>0</v>
      </c>
      <c r="T193" s="10">
        <f t="shared" si="48"/>
        <v>0</v>
      </c>
      <c r="U193" s="10">
        <f t="shared" si="49"/>
        <v>0</v>
      </c>
      <c r="V193" s="10">
        <f t="shared" si="49"/>
        <v>25.801135855652547</v>
      </c>
      <c r="W193" s="10">
        <f t="shared" si="49"/>
        <v>0</v>
      </c>
      <c r="X193" s="10">
        <f t="shared" si="49"/>
        <v>0</v>
      </c>
      <c r="Y193" s="10">
        <f t="shared" si="49"/>
        <v>0</v>
      </c>
      <c r="Z193" s="10">
        <f t="shared" si="49"/>
        <v>0</v>
      </c>
      <c r="AA193" s="10">
        <f t="shared" si="49"/>
        <v>0</v>
      </c>
      <c r="AB193" s="10">
        <f t="shared" si="49"/>
        <v>0</v>
      </c>
      <c r="AC193" s="10">
        <f t="shared" si="49"/>
        <v>0</v>
      </c>
      <c r="AF193" s="10">
        <f t="shared" si="43"/>
        <v>0</v>
      </c>
      <c r="AG193" s="10">
        <f t="shared" si="44"/>
        <v>25.801135855652547</v>
      </c>
      <c r="AH193" s="10">
        <f t="shared" si="45"/>
        <v>0</v>
      </c>
      <c r="AI193" s="10">
        <f t="shared" si="46"/>
        <v>0</v>
      </c>
      <c r="AJ193" s="10">
        <f t="shared" si="47"/>
        <v>0</v>
      </c>
      <c r="AK193" s="10"/>
      <c r="AL193" s="10"/>
      <c r="AM193" s="10"/>
      <c r="AN193" s="10"/>
      <c r="AO193" s="10"/>
      <c r="AP193" s="10"/>
      <c r="AQ193" s="10"/>
      <c r="AR193" s="10"/>
      <c r="AS193" s="10"/>
      <c r="AT193" s="10"/>
      <c r="AU193" s="10"/>
      <c r="AV193" s="10"/>
      <c r="AW193" s="10"/>
      <c r="AX193" s="10"/>
      <c r="AY193" s="10"/>
      <c r="AZ193" s="10"/>
      <c r="BA193" s="10"/>
      <c r="BB193" s="10"/>
      <c r="BC193" s="10"/>
      <c r="BD193" s="10"/>
      <c r="BE193" s="10"/>
      <c r="BF193" s="10"/>
      <c r="BG193" s="10"/>
      <c r="BH193" s="10"/>
      <c r="BI193" s="10"/>
      <c r="BJ193" s="10"/>
      <c r="BK193" s="10"/>
      <c r="BL193" s="10"/>
      <c r="BM193" s="10"/>
      <c r="BN193" s="10"/>
      <c r="BO193" s="10"/>
      <c r="BP193" s="10"/>
      <c r="BQ193" s="10"/>
      <c r="BR193" s="10"/>
      <c r="BS193" s="10"/>
      <c r="BT193" s="10"/>
      <c r="BU193" s="10"/>
      <c r="BV193" s="10"/>
      <c r="BW193" s="10"/>
      <c r="BX193" s="10"/>
      <c r="BY193" s="10"/>
      <c r="BZ193" s="10"/>
      <c r="CA193" s="10"/>
      <c r="CB193" s="10"/>
    </row>
    <row r="194" spans="3:80" x14ac:dyDescent="0.25">
      <c r="C194" s="2">
        <f t="shared" si="52"/>
        <v>45432</v>
      </c>
      <c r="D194" s="24"/>
      <c r="H194" s="13" t="str">
        <f t="shared" si="39"/>
        <v>25.6</v>
      </c>
      <c r="J194" s="13" t="str">
        <f t="shared" si="40"/>
        <v>64.4</v>
      </c>
      <c r="L194" s="10">
        <f t="shared" si="53"/>
        <v>141</v>
      </c>
      <c r="M194" s="10">
        <f t="shared" si="50"/>
        <v>19.893835588698526</v>
      </c>
      <c r="N194" s="10">
        <f t="shared" si="41"/>
        <v>64.414919388698522</v>
      </c>
      <c r="O194" s="10">
        <f t="shared" si="51"/>
        <v>25.585080611301478</v>
      </c>
      <c r="Q194" s="12">
        <f t="shared" si="42"/>
        <v>5</v>
      </c>
      <c r="R194" s="10">
        <f t="shared" si="48"/>
        <v>0</v>
      </c>
      <c r="S194" s="10">
        <f t="shared" si="48"/>
        <v>0</v>
      </c>
      <c r="T194" s="10">
        <f t="shared" si="48"/>
        <v>0</v>
      </c>
      <c r="U194" s="10">
        <f t="shared" si="49"/>
        <v>0</v>
      </c>
      <c r="V194" s="10">
        <f t="shared" si="49"/>
        <v>25.585080611301478</v>
      </c>
      <c r="W194" s="10">
        <f t="shared" si="49"/>
        <v>0</v>
      </c>
      <c r="X194" s="10">
        <f t="shared" si="49"/>
        <v>0</v>
      </c>
      <c r="Y194" s="10">
        <f t="shared" si="49"/>
        <v>0</v>
      </c>
      <c r="Z194" s="10">
        <f t="shared" si="49"/>
        <v>0</v>
      </c>
      <c r="AA194" s="10">
        <f t="shared" si="49"/>
        <v>0</v>
      </c>
      <c r="AB194" s="10">
        <f t="shared" si="49"/>
        <v>0</v>
      </c>
      <c r="AC194" s="10">
        <f t="shared" si="49"/>
        <v>0</v>
      </c>
      <c r="AF194" s="10">
        <f t="shared" si="43"/>
        <v>0</v>
      </c>
      <c r="AG194" s="10">
        <f t="shared" si="44"/>
        <v>25.585080611301478</v>
      </c>
      <c r="AH194" s="10">
        <f t="shared" si="45"/>
        <v>0</v>
      </c>
      <c r="AI194" s="10">
        <f t="shared" si="46"/>
        <v>0</v>
      </c>
      <c r="AJ194" s="10">
        <f t="shared" si="47"/>
        <v>0</v>
      </c>
      <c r="AK194" s="10"/>
      <c r="AL194" s="10"/>
      <c r="AM194" s="10"/>
      <c r="AN194" s="10"/>
      <c r="AO194" s="10"/>
      <c r="AP194" s="10"/>
      <c r="AQ194" s="10"/>
      <c r="AR194" s="10"/>
      <c r="AS194" s="10"/>
      <c r="AT194" s="10"/>
      <c r="AU194" s="10"/>
      <c r="AV194" s="10"/>
      <c r="AW194" s="10"/>
      <c r="AX194" s="10"/>
      <c r="AY194" s="10"/>
      <c r="AZ194" s="10"/>
      <c r="BA194" s="10"/>
      <c r="BB194" s="10"/>
      <c r="BC194" s="10"/>
      <c r="BD194" s="10"/>
      <c r="BE194" s="10"/>
      <c r="BF194" s="10"/>
      <c r="BG194" s="10"/>
      <c r="BH194" s="10"/>
      <c r="BI194" s="10"/>
      <c r="BJ194" s="10"/>
      <c r="BK194" s="10"/>
      <c r="BL194" s="10"/>
      <c r="BM194" s="10"/>
      <c r="BN194" s="10"/>
      <c r="BO194" s="10"/>
      <c r="BP194" s="10"/>
      <c r="BQ194" s="10"/>
      <c r="BR194" s="10"/>
      <c r="BS194" s="10"/>
      <c r="BT194" s="10"/>
      <c r="BU194" s="10"/>
      <c r="BV194" s="10"/>
      <c r="BW194" s="10"/>
      <c r="BX194" s="10"/>
      <c r="BY194" s="10"/>
      <c r="BZ194" s="10"/>
      <c r="CA194" s="10"/>
      <c r="CB194" s="10"/>
    </row>
    <row r="195" spans="3:80" x14ac:dyDescent="0.25">
      <c r="C195" s="2">
        <f t="shared" si="52"/>
        <v>45433</v>
      </c>
      <c r="D195" s="24"/>
      <c r="H195" s="13" t="str">
        <f t="shared" si="39"/>
        <v>25.4</v>
      </c>
      <c r="J195" s="13" t="str">
        <f t="shared" si="40"/>
        <v>64.6</v>
      </c>
      <c r="L195" s="10">
        <f t="shared" si="53"/>
        <v>142</v>
      </c>
      <c r="M195" s="10">
        <f t="shared" si="50"/>
        <v>20.104028028389987</v>
      </c>
      <c r="N195" s="10">
        <f t="shared" si="41"/>
        <v>64.625111828389976</v>
      </c>
      <c r="O195" s="10">
        <f t="shared" si="51"/>
        <v>25.374888171610024</v>
      </c>
      <c r="Q195" s="12">
        <f t="shared" si="42"/>
        <v>5</v>
      </c>
      <c r="R195" s="10">
        <f t="shared" si="48"/>
        <v>0</v>
      </c>
      <c r="S195" s="10">
        <f t="shared" si="48"/>
        <v>0</v>
      </c>
      <c r="T195" s="10">
        <f t="shared" si="48"/>
        <v>0</v>
      </c>
      <c r="U195" s="10">
        <f t="shared" si="49"/>
        <v>0</v>
      </c>
      <c r="V195" s="10">
        <f t="shared" si="49"/>
        <v>25.374888171610024</v>
      </c>
      <c r="W195" s="10">
        <f t="shared" si="49"/>
        <v>0</v>
      </c>
      <c r="X195" s="10">
        <f t="shared" si="49"/>
        <v>0</v>
      </c>
      <c r="Y195" s="10">
        <f t="shared" si="49"/>
        <v>0</v>
      </c>
      <c r="Z195" s="10">
        <f t="shared" si="49"/>
        <v>0</v>
      </c>
      <c r="AA195" s="10">
        <f t="shared" si="49"/>
        <v>0</v>
      </c>
      <c r="AB195" s="10">
        <f t="shared" si="49"/>
        <v>0</v>
      </c>
      <c r="AC195" s="10">
        <f t="shared" si="49"/>
        <v>0</v>
      </c>
      <c r="AF195" s="10">
        <f t="shared" si="43"/>
        <v>0</v>
      </c>
      <c r="AG195" s="10">
        <f t="shared" si="44"/>
        <v>25.374888171610024</v>
      </c>
      <c r="AH195" s="10">
        <f t="shared" si="45"/>
        <v>0</v>
      </c>
      <c r="AI195" s="10">
        <f t="shared" si="46"/>
        <v>0</v>
      </c>
      <c r="AJ195" s="10">
        <f t="shared" si="47"/>
        <v>0</v>
      </c>
      <c r="AK195" s="10"/>
      <c r="AL195" s="10"/>
      <c r="AM195" s="10"/>
      <c r="AN195" s="10"/>
      <c r="AO195" s="10"/>
      <c r="AP195" s="10"/>
      <c r="AQ195" s="10"/>
      <c r="AR195" s="10"/>
      <c r="AS195" s="10"/>
      <c r="AT195" s="10"/>
      <c r="AU195" s="10"/>
      <c r="AV195" s="10"/>
      <c r="AW195" s="10"/>
      <c r="AX195" s="10"/>
      <c r="AY195" s="10"/>
      <c r="AZ195" s="10"/>
      <c r="BA195" s="10"/>
      <c r="BB195" s="10"/>
      <c r="BC195" s="10"/>
      <c r="BD195" s="10"/>
      <c r="BE195" s="10"/>
      <c r="BF195" s="10"/>
      <c r="BG195" s="10"/>
      <c r="BH195" s="10"/>
      <c r="BI195" s="10"/>
      <c r="BJ195" s="10"/>
      <c r="BK195" s="10"/>
      <c r="BL195" s="10"/>
      <c r="BM195" s="10"/>
      <c r="BN195" s="10"/>
      <c r="BO195" s="10"/>
      <c r="BP195" s="10"/>
      <c r="BQ195" s="10"/>
      <c r="BR195" s="10"/>
      <c r="BS195" s="10"/>
      <c r="BT195" s="10"/>
      <c r="BU195" s="10"/>
      <c r="BV195" s="10"/>
      <c r="BW195" s="10"/>
      <c r="BX195" s="10"/>
      <c r="BY195" s="10"/>
      <c r="BZ195" s="10"/>
      <c r="CA195" s="10"/>
      <c r="CB195" s="10"/>
    </row>
    <row r="196" spans="3:80" x14ac:dyDescent="0.25">
      <c r="C196" s="2">
        <f t="shared" si="52"/>
        <v>45434</v>
      </c>
      <c r="D196" s="24"/>
      <c r="H196" s="13" t="str">
        <f t="shared" si="39"/>
        <v>25.2</v>
      </c>
      <c r="J196" s="13" t="str">
        <f t="shared" si="40"/>
        <v>64.8</v>
      </c>
      <c r="L196" s="10">
        <f t="shared" si="53"/>
        <v>143</v>
      </c>
      <c r="M196" s="10">
        <f t="shared" si="50"/>
        <v>20.308295718745086</v>
      </c>
      <c r="N196" s="10">
        <f t="shared" si="41"/>
        <v>64.829379518745085</v>
      </c>
      <c r="O196" s="10">
        <f t="shared" si="51"/>
        <v>25.170620481254915</v>
      </c>
      <c r="Q196" s="12">
        <f t="shared" si="42"/>
        <v>5</v>
      </c>
      <c r="R196" s="10">
        <f t="shared" si="48"/>
        <v>0</v>
      </c>
      <c r="S196" s="10">
        <f t="shared" si="48"/>
        <v>0</v>
      </c>
      <c r="T196" s="10">
        <f t="shared" si="48"/>
        <v>0</v>
      </c>
      <c r="U196" s="10">
        <f t="shared" si="49"/>
        <v>0</v>
      </c>
      <c r="V196" s="10">
        <f t="shared" si="49"/>
        <v>25.170620481254915</v>
      </c>
      <c r="W196" s="10">
        <f t="shared" si="49"/>
        <v>0</v>
      </c>
      <c r="X196" s="10">
        <f t="shared" si="49"/>
        <v>0</v>
      </c>
      <c r="Y196" s="10">
        <f t="shared" si="49"/>
        <v>0</v>
      </c>
      <c r="Z196" s="10">
        <f t="shared" si="49"/>
        <v>0</v>
      </c>
      <c r="AA196" s="10">
        <f t="shared" si="49"/>
        <v>0</v>
      </c>
      <c r="AB196" s="10">
        <f t="shared" si="49"/>
        <v>0</v>
      </c>
      <c r="AC196" s="10">
        <f t="shared" si="49"/>
        <v>0</v>
      </c>
      <c r="AF196" s="10">
        <f t="shared" si="43"/>
        <v>0</v>
      </c>
      <c r="AG196" s="10">
        <f t="shared" si="44"/>
        <v>25.170620481254915</v>
      </c>
      <c r="AH196" s="10">
        <f t="shared" si="45"/>
        <v>0</v>
      </c>
      <c r="AI196" s="10">
        <f t="shared" si="46"/>
        <v>0</v>
      </c>
      <c r="AJ196" s="10">
        <f t="shared" si="47"/>
        <v>0</v>
      </c>
      <c r="AK196" s="10"/>
      <c r="AL196" s="10"/>
      <c r="AM196" s="10"/>
      <c r="AN196" s="10"/>
      <c r="AO196" s="10"/>
      <c r="AP196" s="10"/>
      <c r="AQ196" s="10"/>
      <c r="AR196" s="10"/>
      <c r="AS196" s="10"/>
      <c r="AT196" s="10"/>
      <c r="AU196" s="10"/>
      <c r="AV196" s="10"/>
      <c r="AW196" s="10"/>
      <c r="AX196" s="10"/>
      <c r="AY196" s="10"/>
      <c r="AZ196" s="10"/>
      <c r="BA196" s="10"/>
      <c r="BB196" s="10"/>
      <c r="BC196" s="10"/>
      <c r="BD196" s="10"/>
      <c r="BE196" s="10"/>
      <c r="BF196" s="10"/>
      <c r="BG196" s="10"/>
      <c r="BH196" s="10"/>
      <c r="BI196" s="10"/>
      <c r="BJ196" s="10"/>
      <c r="BK196" s="10"/>
      <c r="BL196" s="10"/>
      <c r="BM196" s="10"/>
      <c r="BN196" s="10"/>
      <c r="BO196" s="10"/>
      <c r="BP196" s="10"/>
      <c r="BQ196" s="10"/>
      <c r="BR196" s="10"/>
      <c r="BS196" s="10"/>
      <c r="BT196" s="10"/>
      <c r="BU196" s="10"/>
      <c r="BV196" s="10"/>
      <c r="BW196" s="10"/>
      <c r="BX196" s="10"/>
      <c r="BY196" s="10"/>
      <c r="BZ196" s="10"/>
      <c r="CA196" s="10"/>
      <c r="CB196" s="10"/>
    </row>
    <row r="197" spans="3:80" x14ac:dyDescent="0.25">
      <c r="C197" s="2">
        <f t="shared" si="52"/>
        <v>45435</v>
      </c>
      <c r="D197" s="24"/>
      <c r="H197" s="13" t="str">
        <f t="shared" si="39"/>
        <v>25.0</v>
      </c>
      <c r="J197" s="13" t="str">
        <f t="shared" si="40"/>
        <v>65.0</v>
      </c>
      <c r="L197" s="10">
        <f t="shared" si="53"/>
        <v>144</v>
      </c>
      <c r="M197" s="10">
        <f t="shared" si="50"/>
        <v>20.506578461137874</v>
      </c>
      <c r="N197" s="10">
        <f t="shared" si="41"/>
        <v>65.027662261137877</v>
      </c>
      <c r="O197" s="10">
        <f t="shared" si="51"/>
        <v>24.972337738862123</v>
      </c>
      <c r="Q197" s="12">
        <f t="shared" si="42"/>
        <v>5</v>
      </c>
      <c r="R197" s="10">
        <f t="shared" si="48"/>
        <v>0</v>
      </c>
      <c r="S197" s="10">
        <f t="shared" si="48"/>
        <v>0</v>
      </c>
      <c r="T197" s="10">
        <f t="shared" si="48"/>
        <v>0</v>
      </c>
      <c r="U197" s="10">
        <f t="shared" si="49"/>
        <v>0</v>
      </c>
      <c r="V197" s="10">
        <f t="shared" si="49"/>
        <v>24.972337738862123</v>
      </c>
      <c r="W197" s="10">
        <f t="shared" si="49"/>
        <v>0</v>
      </c>
      <c r="X197" s="10">
        <f t="shared" si="49"/>
        <v>0</v>
      </c>
      <c r="Y197" s="10">
        <f t="shared" si="49"/>
        <v>0</v>
      </c>
      <c r="Z197" s="10">
        <f t="shared" si="49"/>
        <v>0</v>
      </c>
      <c r="AA197" s="10">
        <f t="shared" si="49"/>
        <v>0</v>
      </c>
      <c r="AB197" s="10">
        <f t="shared" si="49"/>
        <v>0</v>
      </c>
      <c r="AC197" s="10">
        <f t="shared" si="49"/>
        <v>0</v>
      </c>
      <c r="AF197" s="10">
        <f t="shared" si="43"/>
        <v>0</v>
      </c>
      <c r="AG197" s="10">
        <f t="shared" si="44"/>
        <v>24.972337738862123</v>
      </c>
      <c r="AH197" s="10">
        <f t="shared" si="45"/>
        <v>0</v>
      </c>
      <c r="AI197" s="10">
        <f t="shared" si="46"/>
        <v>0</v>
      </c>
      <c r="AJ197" s="10">
        <f t="shared" si="47"/>
        <v>0</v>
      </c>
      <c r="AK197" s="10"/>
      <c r="AL197" s="10"/>
      <c r="AM197" s="10"/>
      <c r="AN197" s="10"/>
      <c r="AO197" s="10"/>
      <c r="AP197" s="10"/>
      <c r="AQ197" s="10"/>
      <c r="AR197" s="10"/>
      <c r="AS197" s="10"/>
      <c r="AT197" s="10"/>
      <c r="AU197" s="10"/>
      <c r="AV197" s="10"/>
      <c r="AW197" s="10"/>
      <c r="AX197" s="10"/>
      <c r="AY197" s="10"/>
      <c r="AZ197" s="10"/>
      <c r="BA197" s="10"/>
      <c r="BB197" s="10"/>
      <c r="BC197" s="10"/>
      <c r="BD197" s="10"/>
      <c r="BE197" s="10"/>
      <c r="BF197" s="10"/>
      <c r="BG197" s="10"/>
      <c r="BH197" s="10"/>
      <c r="BI197" s="10"/>
      <c r="BJ197" s="10"/>
      <c r="BK197" s="10"/>
      <c r="BL197" s="10"/>
      <c r="BM197" s="10"/>
      <c r="BN197" s="10"/>
      <c r="BO197" s="10"/>
      <c r="BP197" s="10"/>
      <c r="BQ197" s="10"/>
      <c r="BR197" s="10"/>
      <c r="BS197" s="10"/>
      <c r="BT197" s="10"/>
      <c r="BU197" s="10"/>
      <c r="BV197" s="10"/>
      <c r="BW197" s="10"/>
      <c r="BX197" s="10"/>
      <c r="BY197" s="10"/>
      <c r="BZ197" s="10"/>
      <c r="CA197" s="10"/>
      <c r="CB197" s="10"/>
    </row>
    <row r="198" spans="3:80" x14ac:dyDescent="0.25">
      <c r="C198" s="2">
        <f t="shared" si="52"/>
        <v>45436</v>
      </c>
      <c r="D198" s="24"/>
      <c r="H198" s="13" t="str">
        <f t="shared" si="39"/>
        <v>24.8</v>
      </c>
      <c r="J198" s="13" t="str">
        <f t="shared" si="40"/>
        <v>65.2</v>
      </c>
      <c r="L198" s="10">
        <f t="shared" si="53"/>
        <v>145</v>
      </c>
      <c r="M198" s="10">
        <f t="shared" si="50"/>
        <v>20.698817820734085</v>
      </c>
      <c r="N198" s="10">
        <f t="shared" si="41"/>
        <v>65.219901620734092</v>
      </c>
      <c r="O198" s="10">
        <f t="shared" si="51"/>
        <v>24.780098379265908</v>
      </c>
      <c r="Q198" s="12">
        <f t="shared" si="42"/>
        <v>5</v>
      </c>
      <c r="R198" s="10">
        <f t="shared" si="48"/>
        <v>0</v>
      </c>
      <c r="S198" s="10">
        <f t="shared" si="48"/>
        <v>0</v>
      </c>
      <c r="T198" s="10">
        <f t="shared" si="48"/>
        <v>0</v>
      </c>
      <c r="U198" s="10">
        <f t="shared" si="49"/>
        <v>0</v>
      </c>
      <c r="V198" s="10">
        <f t="shared" si="49"/>
        <v>24.780098379265908</v>
      </c>
      <c r="W198" s="10">
        <f t="shared" si="49"/>
        <v>0</v>
      </c>
      <c r="X198" s="10">
        <f t="shared" si="49"/>
        <v>0</v>
      </c>
      <c r="Y198" s="10">
        <f t="shared" si="49"/>
        <v>0</v>
      </c>
      <c r="Z198" s="10">
        <f t="shared" si="49"/>
        <v>0</v>
      </c>
      <c r="AA198" s="10">
        <f t="shared" si="49"/>
        <v>0</v>
      </c>
      <c r="AB198" s="10">
        <f t="shared" si="49"/>
        <v>0</v>
      </c>
      <c r="AC198" s="10">
        <f t="shared" si="49"/>
        <v>0</v>
      </c>
      <c r="AF198" s="10">
        <f t="shared" si="43"/>
        <v>0</v>
      </c>
      <c r="AG198" s="10">
        <f t="shared" si="44"/>
        <v>24.780098379265908</v>
      </c>
      <c r="AH198" s="10">
        <f t="shared" si="45"/>
        <v>0</v>
      </c>
      <c r="AI198" s="10">
        <f t="shared" si="46"/>
        <v>0</v>
      </c>
      <c r="AJ198" s="10">
        <f t="shared" si="47"/>
        <v>0</v>
      </c>
      <c r="AK198" s="10"/>
      <c r="AL198" s="10"/>
      <c r="AM198" s="10"/>
      <c r="AN198" s="10"/>
      <c r="AO198" s="10"/>
      <c r="AP198" s="10"/>
      <c r="AQ198" s="10"/>
      <c r="AR198" s="10"/>
      <c r="AS198" s="10"/>
      <c r="AT198" s="10"/>
      <c r="AU198" s="10"/>
      <c r="AV198" s="10"/>
      <c r="AW198" s="10"/>
      <c r="AX198" s="10"/>
      <c r="AY198" s="10"/>
      <c r="AZ198" s="10"/>
      <c r="BA198" s="10"/>
      <c r="BB198" s="10"/>
      <c r="BC198" s="10"/>
      <c r="BD198" s="10"/>
      <c r="BE198" s="10"/>
      <c r="BF198" s="10"/>
      <c r="BG198" s="10"/>
      <c r="BH198" s="10"/>
      <c r="BI198" s="10"/>
      <c r="BJ198" s="10"/>
      <c r="BK198" s="10"/>
      <c r="BL198" s="10"/>
      <c r="BM198" s="10"/>
      <c r="BN198" s="10"/>
      <c r="BO198" s="10"/>
      <c r="BP198" s="10"/>
      <c r="BQ198" s="10"/>
      <c r="BR198" s="10"/>
      <c r="BS198" s="10"/>
      <c r="BT198" s="10"/>
      <c r="BU198" s="10"/>
      <c r="BV198" s="10"/>
      <c r="BW198" s="10"/>
      <c r="BX198" s="10"/>
      <c r="BY198" s="10"/>
      <c r="BZ198" s="10"/>
      <c r="CA198" s="10"/>
      <c r="CB198" s="10"/>
    </row>
    <row r="199" spans="3:80" x14ac:dyDescent="0.25">
      <c r="C199" s="2">
        <f t="shared" si="52"/>
        <v>45437</v>
      </c>
      <c r="D199" s="24"/>
      <c r="H199" s="13" t="str">
        <f t="shared" si="39"/>
        <v>24.6</v>
      </c>
      <c r="J199" s="13" t="str">
        <f t="shared" si="40"/>
        <v>65.4</v>
      </c>
      <c r="L199" s="10">
        <f t="shared" si="53"/>
        <v>146</v>
      </c>
      <c r="M199" s="10">
        <f t="shared" si="50"/>
        <v>20.884957143712061</v>
      </c>
      <c r="N199" s="10">
        <f t="shared" si="41"/>
        <v>65.406040943712071</v>
      </c>
      <c r="O199" s="10">
        <f t="shared" si="51"/>
        <v>24.593959056287929</v>
      </c>
      <c r="Q199" s="12">
        <f t="shared" si="42"/>
        <v>5</v>
      </c>
      <c r="R199" s="10">
        <f t="shared" si="48"/>
        <v>0</v>
      </c>
      <c r="S199" s="10">
        <f t="shared" si="48"/>
        <v>0</v>
      </c>
      <c r="T199" s="10">
        <f t="shared" si="48"/>
        <v>0</v>
      </c>
      <c r="U199" s="10">
        <f t="shared" si="49"/>
        <v>0</v>
      </c>
      <c r="V199" s="10">
        <f t="shared" si="49"/>
        <v>24.593959056287929</v>
      </c>
      <c r="W199" s="10">
        <f t="shared" si="49"/>
        <v>0</v>
      </c>
      <c r="X199" s="10">
        <f t="shared" si="49"/>
        <v>0</v>
      </c>
      <c r="Y199" s="10">
        <f t="shared" si="49"/>
        <v>0</v>
      </c>
      <c r="Z199" s="10">
        <f t="shared" si="49"/>
        <v>0</v>
      </c>
      <c r="AA199" s="10">
        <f t="shared" si="49"/>
        <v>0</v>
      </c>
      <c r="AB199" s="10">
        <f t="shared" si="49"/>
        <v>0</v>
      </c>
      <c r="AC199" s="10">
        <f t="shared" si="49"/>
        <v>0</v>
      </c>
      <c r="AF199" s="10">
        <f t="shared" si="43"/>
        <v>0</v>
      </c>
      <c r="AG199" s="10">
        <f t="shared" si="44"/>
        <v>24.593959056287929</v>
      </c>
      <c r="AH199" s="10">
        <f t="shared" si="45"/>
        <v>0</v>
      </c>
      <c r="AI199" s="10">
        <f t="shared" si="46"/>
        <v>0</v>
      </c>
      <c r="AJ199" s="10">
        <f t="shared" si="47"/>
        <v>0</v>
      </c>
      <c r="AK199" s="10"/>
      <c r="AL199" s="10"/>
      <c r="AM199" s="10"/>
      <c r="AN199" s="10"/>
      <c r="AO199" s="10"/>
      <c r="AP199" s="10"/>
      <c r="AQ199" s="10"/>
      <c r="AR199" s="10"/>
      <c r="AS199" s="10"/>
      <c r="AT199" s="10"/>
      <c r="AU199" s="10"/>
      <c r="AV199" s="10"/>
      <c r="AW199" s="10"/>
      <c r="AX199" s="10"/>
      <c r="AY199" s="10"/>
      <c r="AZ199" s="10"/>
      <c r="BA199" s="10"/>
      <c r="BB199" s="10"/>
      <c r="BC199" s="10"/>
      <c r="BD199" s="10"/>
      <c r="BE199" s="10"/>
      <c r="BF199" s="10"/>
      <c r="BG199" s="10"/>
      <c r="BH199" s="10"/>
      <c r="BI199" s="10"/>
      <c r="BJ199" s="10"/>
      <c r="BK199" s="10"/>
      <c r="BL199" s="10"/>
      <c r="BM199" s="10"/>
      <c r="BN199" s="10"/>
      <c r="BO199" s="10"/>
      <c r="BP199" s="10"/>
      <c r="BQ199" s="10"/>
      <c r="BR199" s="10"/>
      <c r="BS199" s="10"/>
      <c r="BT199" s="10"/>
      <c r="BU199" s="10"/>
      <c r="BV199" s="10"/>
      <c r="BW199" s="10"/>
      <c r="BX199" s="10"/>
      <c r="BY199" s="10"/>
      <c r="BZ199" s="10"/>
      <c r="CA199" s="10"/>
      <c r="CB199" s="10"/>
    </row>
    <row r="200" spans="3:80" x14ac:dyDescent="0.25">
      <c r="C200" s="2">
        <f t="shared" si="52"/>
        <v>45438</v>
      </c>
      <c r="D200" s="24"/>
      <c r="H200" s="13" t="str">
        <f t="shared" si="39"/>
        <v>24.4</v>
      </c>
      <c r="J200" s="13" t="str">
        <f t="shared" si="40"/>
        <v>65.6</v>
      </c>
      <c r="L200" s="10">
        <f t="shared" si="53"/>
        <v>147</v>
      </c>
      <c r="M200" s="10">
        <f t="shared" si="50"/>
        <v>21.064941573958951</v>
      </c>
      <c r="N200" s="10">
        <f t="shared" si="41"/>
        <v>65.586025373958947</v>
      </c>
      <c r="O200" s="10">
        <f t="shared" si="51"/>
        <v>24.413974626041053</v>
      </c>
      <c r="Q200" s="12">
        <f t="shared" si="42"/>
        <v>5</v>
      </c>
      <c r="R200" s="10">
        <f t="shared" si="48"/>
        <v>0</v>
      </c>
      <c r="S200" s="10">
        <f t="shared" si="48"/>
        <v>0</v>
      </c>
      <c r="T200" s="10">
        <f t="shared" si="48"/>
        <v>0</v>
      </c>
      <c r="U200" s="10">
        <f t="shared" si="49"/>
        <v>0</v>
      </c>
      <c r="V200" s="10">
        <f t="shared" si="49"/>
        <v>24.413974626041053</v>
      </c>
      <c r="W200" s="10">
        <f t="shared" si="49"/>
        <v>0</v>
      </c>
      <c r="X200" s="10">
        <f t="shared" si="49"/>
        <v>0</v>
      </c>
      <c r="Y200" s="10">
        <f t="shared" si="49"/>
        <v>0</v>
      </c>
      <c r="Z200" s="10">
        <f t="shared" si="49"/>
        <v>0</v>
      </c>
      <c r="AA200" s="10">
        <f t="shared" si="49"/>
        <v>0</v>
      </c>
      <c r="AB200" s="10">
        <f t="shared" si="49"/>
        <v>0</v>
      </c>
      <c r="AC200" s="10">
        <f t="shared" si="49"/>
        <v>0</v>
      </c>
      <c r="AF200" s="10">
        <f t="shared" si="43"/>
        <v>0</v>
      </c>
      <c r="AG200" s="10">
        <f t="shared" si="44"/>
        <v>24.413974626041053</v>
      </c>
      <c r="AH200" s="10">
        <f t="shared" si="45"/>
        <v>0</v>
      </c>
      <c r="AI200" s="10">
        <f t="shared" si="46"/>
        <v>0</v>
      </c>
      <c r="AJ200" s="10">
        <f t="shared" si="47"/>
        <v>0</v>
      </c>
      <c r="AK200" s="10"/>
      <c r="AL200" s="10"/>
      <c r="AM200" s="10"/>
      <c r="AN200" s="10"/>
      <c r="AO200" s="10"/>
      <c r="AP200" s="10"/>
      <c r="AQ200" s="10"/>
      <c r="AR200" s="10"/>
      <c r="AS200" s="10"/>
      <c r="AT200" s="10"/>
      <c r="AU200" s="10"/>
      <c r="AV200" s="10"/>
      <c r="AW200" s="10"/>
      <c r="AX200" s="10"/>
      <c r="AY200" s="10"/>
      <c r="AZ200" s="10"/>
      <c r="BA200" s="10"/>
      <c r="BB200" s="10"/>
      <c r="BC200" s="10"/>
      <c r="BD200" s="10"/>
      <c r="BE200" s="10"/>
      <c r="BF200" s="10"/>
      <c r="BG200" s="10"/>
      <c r="BH200" s="10"/>
      <c r="BI200" s="10"/>
      <c r="BJ200" s="10"/>
      <c r="BK200" s="10"/>
      <c r="BL200" s="10"/>
      <c r="BM200" s="10"/>
      <c r="BN200" s="10"/>
      <c r="BO200" s="10"/>
      <c r="BP200" s="10"/>
      <c r="BQ200" s="10"/>
      <c r="BR200" s="10"/>
      <c r="BS200" s="10"/>
      <c r="BT200" s="10"/>
      <c r="BU200" s="10"/>
      <c r="BV200" s="10"/>
      <c r="BW200" s="10"/>
      <c r="BX200" s="10"/>
      <c r="BY200" s="10"/>
      <c r="BZ200" s="10"/>
      <c r="CA200" s="10"/>
      <c r="CB200" s="10"/>
    </row>
    <row r="201" spans="3:80" x14ac:dyDescent="0.25">
      <c r="C201" s="2">
        <f t="shared" si="52"/>
        <v>45439</v>
      </c>
      <c r="D201" s="24"/>
      <c r="H201" s="13" t="str">
        <f t="shared" si="39"/>
        <v>24.2</v>
      </c>
      <c r="J201" s="13" t="str">
        <f t="shared" si="40"/>
        <v>65.8</v>
      </c>
      <c r="L201" s="10">
        <f t="shared" si="53"/>
        <v>148</v>
      </c>
      <c r="M201" s="10">
        <f t="shared" si="50"/>
        <v>21.238718069237056</v>
      </c>
      <c r="N201" s="10">
        <f t="shared" si="41"/>
        <v>65.759801869237052</v>
      </c>
      <c r="O201" s="10">
        <f t="shared" si="51"/>
        <v>24.240198130762948</v>
      </c>
      <c r="Q201" s="12">
        <f t="shared" si="42"/>
        <v>5</v>
      </c>
      <c r="R201" s="10">
        <f t="shared" si="48"/>
        <v>0</v>
      </c>
      <c r="S201" s="10">
        <f t="shared" si="48"/>
        <v>0</v>
      </c>
      <c r="T201" s="10">
        <f t="shared" si="48"/>
        <v>0</v>
      </c>
      <c r="U201" s="10">
        <f t="shared" si="49"/>
        <v>0</v>
      </c>
      <c r="V201" s="10">
        <f t="shared" si="49"/>
        <v>24.240198130762948</v>
      </c>
      <c r="W201" s="10">
        <f t="shared" si="49"/>
        <v>0</v>
      </c>
      <c r="X201" s="10">
        <f t="shared" si="49"/>
        <v>0</v>
      </c>
      <c r="Y201" s="10">
        <f t="shared" si="49"/>
        <v>0</v>
      </c>
      <c r="Z201" s="10">
        <f t="shared" si="49"/>
        <v>0</v>
      </c>
      <c r="AA201" s="10">
        <f t="shared" si="49"/>
        <v>0</v>
      </c>
      <c r="AB201" s="10">
        <f t="shared" si="49"/>
        <v>0</v>
      </c>
      <c r="AC201" s="10">
        <f t="shared" si="49"/>
        <v>0</v>
      </c>
      <c r="AF201" s="10">
        <f t="shared" si="43"/>
        <v>0</v>
      </c>
      <c r="AG201" s="10">
        <f t="shared" si="44"/>
        <v>24.240198130762948</v>
      </c>
      <c r="AH201" s="10">
        <f t="shared" si="45"/>
        <v>0</v>
      </c>
      <c r="AI201" s="10">
        <f t="shared" si="46"/>
        <v>0</v>
      </c>
      <c r="AJ201" s="10">
        <f t="shared" si="47"/>
        <v>0</v>
      </c>
      <c r="AK201" s="10"/>
      <c r="AL201" s="10"/>
      <c r="AM201" s="10"/>
      <c r="AN201" s="10"/>
      <c r="AO201" s="10"/>
      <c r="AP201" s="10"/>
      <c r="AQ201" s="10"/>
      <c r="AR201" s="10"/>
      <c r="AS201" s="10"/>
      <c r="AT201" s="10"/>
      <c r="AU201" s="10"/>
      <c r="AV201" s="10"/>
      <c r="AW201" s="10"/>
      <c r="AX201" s="10"/>
      <c r="AY201" s="10"/>
      <c r="AZ201" s="10"/>
      <c r="BA201" s="10"/>
      <c r="BB201" s="10"/>
      <c r="BC201" s="10"/>
      <c r="BD201" s="10"/>
      <c r="BE201" s="10"/>
      <c r="BF201" s="10"/>
      <c r="BG201" s="10"/>
      <c r="BH201" s="10"/>
      <c r="BI201" s="10"/>
      <c r="BJ201" s="10"/>
      <c r="BK201" s="10"/>
      <c r="BL201" s="10"/>
      <c r="BM201" s="10"/>
      <c r="BN201" s="10"/>
      <c r="BO201" s="10"/>
      <c r="BP201" s="10"/>
      <c r="BQ201" s="10"/>
      <c r="BR201" s="10"/>
      <c r="BS201" s="10"/>
      <c r="BT201" s="10"/>
      <c r="BU201" s="10"/>
      <c r="BV201" s="10"/>
      <c r="BW201" s="10"/>
      <c r="BX201" s="10"/>
      <c r="BY201" s="10"/>
      <c r="BZ201" s="10"/>
      <c r="CA201" s="10"/>
      <c r="CB201" s="10"/>
    </row>
    <row r="202" spans="3:80" x14ac:dyDescent="0.25">
      <c r="C202" s="2">
        <f t="shared" si="52"/>
        <v>45440</v>
      </c>
      <c r="D202" s="24"/>
      <c r="H202" s="13" t="str">
        <f t="shared" si="39"/>
        <v>24.1</v>
      </c>
      <c r="J202" s="13" t="str">
        <f t="shared" si="40"/>
        <v>65.9</v>
      </c>
      <c r="L202" s="10">
        <f t="shared" si="53"/>
        <v>149</v>
      </c>
      <c r="M202" s="10">
        <f t="shared" si="50"/>
        <v>21.406235416815573</v>
      </c>
      <c r="N202" s="10">
        <f t="shared" si="41"/>
        <v>65.927319216815562</v>
      </c>
      <c r="O202" s="10">
        <f t="shared" si="51"/>
        <v>24.072680783184438</v>
      </c>
      <c r="Q202" s="12">
        <f t="shared" si="42"/>
        <v>5</v>
      </c>
      <c r="R202" s="10">
        <f t="shared" si="48"/>
        <v>0</v>
      </c>
      <c r="S202" s="10">
        <f t="shared" si="48"/>
        <v>0</v>
      </c>
      <c r="T202" s="10">
        <f t="shared" si="48"/>
        <v>0</v>
      </c>
      <c r="U202" s="10">
        <f t="shared" si="49"/>
        <v>0</v>
      </c>
      <c r="V202" s="10">
        <f t="shared" si="49"/>
        <v>24.072680783184438</v>
      </c>
      <c r="W202" s="10">
        <f t="shared" si="49"/>
        <v>0</v>
      </c>
      <c r="X202" s="10">
        <f t="shared" si="49"/>
        <v>0</v>
      </c>
      <c r="Y202" s="10">
        <f t="shared" si="49"/>
        <v>0</v>
      </c>
      <c r="Z202" s="10">
        <f t="shared" si="49"/>
        <v>0</v>
      </c>
      <c r="AA202" s="10">
        <f t="shared" si="49"/>
        <v>0</v>
      </c>
      <c r="AB202" s="10">
        <f t="shared" si="49"/>
        <v>0</v>
      </c>
      <c r="AC202" s="10">
        <f t="shared" si="49"/>
        <v>0</v>
      </c>
      <c r="AF202" s="10">
        <f t="shared" si="43"/>
        <v>0</v>
      </c>
      <c r="AG202" s="10">
        <f t="shared" si="44"/>
        <v>24.072680783184438</v>
      </c>
      <c r="AH202" s="10">
        <f t="shared" si="45"/>
        <v>0</v>
      </c>
      <c r="AI202" s="10">
        <f t="shared" si="46"/>
        <v>0</v>
      </c>
      <c r="AJ202" s="10">
        <f t="shared" si="47"/>
        <v>0</v>
      </c>
      <c r="AK202" s="10"/>
      <c r="AL202" s="10"/>
      <c r="AM202" s="10"/>
      <c r="AN202" s="10"/>
      <c r="AO202" s="10"/>
      <c r="AP202" s="10"/>
      <c r="AQ202" s="10"/>
      <c r="AR202" s="10"/>
      <c r="AS202" s="10"/>
      <c r="AT202" s="10"/>
      <c r="AU202" s="10"/>
      <c r="AV202" s="10"/>
      <c r="AW202" s="10"/>
      <c r="AX202" s="10"/>
      <c r="AY202" s="10"/>
      <c r="AZ202" s="10"/>
      <c r="BA202" s="10"/>
      <c r="BB202" s="10"/>
      <c r="BC202" s="10"/>
      <c r="BD202" s="10"/>
      <c r="BE202" s="10"/>
      <c r="BF202" s="10"/>
      <c r="BG202" s="10"/>
      <c r="BH202" s="10"/>
      <c r="BI202" s="10"/>
      <c r="BJ202" s="10"/>
      <c r="BK202" s="10"/>
      <c r="BL202" s="10"/>
      <c r="BM202" s="10"/>
      <c r="BN202" s="10"/>
      <c r="BO202" s="10"/>
      <c r="BP202" s="10"/>
      <c r="BQ202" s="10"/>
      <c r="BR202" s="10"/>
      <c r="BS202" s="10"/>
      <c r="BT202" s="10"/>
      <c r="BU202" s="10"/>
      <c r="BV202" s="10"/>
      <c r="BW202" s="10"/>
      <c r="BX202" s="10"/>
      <c r="BY202" s="10"/>
      <c r="BZ202" s="10"/>
      <c r="CA202" s="10"/>
      <c r="CB202" s="10"/>
    </row>
    <row r="203" spans="3:80" x14ac:dyDescent="0.25">
      <c r="C203" s="2">
        <f t="shared" si="52"/>
        <v>45441</v>
      </c>
      <c r="D203" s="24"/>
      <c r="H203" s="13" t="str">
        <f t="shared" si="39"/>
        <v>23.9</v>
      </c>
      <c r="J203" s="13" t="str">
        <f t="shared" si="40"/>
        <v>66.1</v>
      </c>
      <c r="L203" s="10">
        <f t="shared" si="53"/>
        <v>150</v>
      </c>
      <c r="M203" s="10">
        <f t="shared" si="50"/>
        <v>21.567444248563298</v>
      </c>
      <c r="N203" s="10">
        <f t="shared" si="41"/>
        <v>66.08852804856329</v>
      </c>
      <c r="O203" s="10">
        <f t="shared" si="51"/>
        <v>23.91147195143671</v>
      </c>
      <c r="Q203" s="12">
        <f t="shared" si="42"/>
        <v>5</v>
      </c>
      <c r="R203" s="10">
        <f t="shared" si="48"/>
        <v>0</v>
      </c>
      <c r="S203" s="10">
        <f t="shared" si="48"/>
        <v>0</v>
      </c>
      <c r="T203" s="10">
        <f t="shared" si="48"/>
        <v>0</v>
      </c>
      <c r="U203" s="10">
        <f t="shared" si="49"/>
        <v>0</v>
      </c>
      <c r="V203" s="10">
        <f t="shared" si="49"/>
        <v>23.91147195143671</v>
      </c>
      <c r="W203" s="10">
        <f t="shared" si="49"/>
        <v>0</v>
      </c>
      <c r="X203" s="10">
        <f t="shared" si="49"/>
        <v>0</v>
      </c>
      <c r="Y203" s="10">
        <f t="shared" si="49"/>
        <v>0</v>
      </c>
      <c r="Z203" s="10">
        <f t="shared" si="49"/>
        <v>0</v>
      </c>
      <c r="AA203" s="10">
        <f t="shared" si="49"/>
        <v>0</v>
      </c>
      <c r="AB203" s="10">
        <f t="shared" si="49"/>
        <v>0</v>
      </c>
      <c r="AC203" s="10">
        <f t="shared" si="49"/>
        <v>0</v>
      </c>
      <c r="AF203" s="10">
        <f t="shared" si="43"/>
        <v>0</v>
      </c>
      <c r="AG203" s="10">
        <f t="shared" si="44"/>
        <v>23.91147195143671</v>
      </c>
      <c r="AH203" s="10">
        <f t="shared" si="45"/>
        <v>0</v>
      </c>
      <c r="AI203" s="10">
        <f t="shared" si="46"/>
        <v>0</v>
      </c>
      <c r="AJ203" s="10">
        <f t="shared" si="47"/>
        <v>0</v>
      </c>
      <c r="AK203" s="10"/>
      <c r="AL203" s="10"/>
      <c r="AM203" s="10"/>
      <c r="AN203" s="10"/>
      <c r="AO203" s="10"/>
      <c r="AP203" s="10"/>
      <c r="AQ203" s="10"/>
      <c r="AR203" s="10"/>
      <c r="AS203" s="10"/>
      <c r="AT203" s="10"/>
      <c r="AU203" s="10"/>
      <c r="AV203" s="10"/>
      <c r="AW203" s="10"/>
      <c r="AX203" s="10"/>
      <c r="AY203" s="10"/>
      <c r="AZ203" s="10"/>
      <c r="BA203" s="10"/>
      <c r="BB203" s="10"/>
      <c r="BC203" s="10"/>
      <c r="BD203" s="10"/>
      <c r="BE203" s="10"/>
      <c r="BF203" s="10"/>
      <c r="BG203" s="10"/>
      <c r="BH203" s="10"/>
      <c r="BI203" s="10"/>
      <c r="BJ203" s="10"/>
      <c r="BK203" s="10"/>
      <c r="BL203" s="10"/>
      <c r="BM203" s="10"/>
      <c r="BN203" s="10"/>
      <c r="BO203" s="10"/>
      <c r="BP203" s="10"/>
      <c r="BQ203" s="10"/>
      <c r="BR203" s="10"/>
      <c r="BS203" s="10"/>
      <c r="BT203" s="10"/>
      <c r="BU203" s="10"/>
      <c r="BV203" s="10"/>
      <c r="BW203" s="10"/>
      <c r="BX203" s="10"/>
      <c r="BY203" s="10"/>
      <c r="BZ203" s="10"/>
      <c r="CA203" s="10"/>
      <c r="CB203" s="10"/>
    </row>
    <row r="204" spans="3:80" x14ac:dyDescent="0.25">
      <c r="C204" s="2">
        <f t="shared" si="52"/>
        <v>45442</v>
      </c>
      <c r="D204" s="24"/>
      <c r="H204" s="13" t="str">
        <f t="shared" si="39"/>
        <v>23.8</v>
      </c>
      <c r="J204" s="13" t="str">
        <f t="shared" si="40"/>
        <v>66.2</v>
      </c>
      <c r="L204" s="10">
        <f t="shared" si="53"/>
        <v>151</v>
      </c>
      <c r="M204" s="10">
        <f t="shared" si="50"/>
        <v>21.72229705549756</v>
      </c>
      <c r="N204" s="10">
        <f t="shared" si="41"/>
        <v>66.243380855497549</v>
      </c>
      <c r="O204" s="10">
        <f t="shared" si="51"/>
        <v>23.756619144502451</v>
      </c>
      <c r="Q204" s="12">
        <f t="shared" si="42"/>
        <v>5</v>
      </c>
      <c r="R204" s="10">
        <f t="shared" si="48"/>
        <v>0</v>
      </c>
      <c r="S204" s="10">
        <f t="shared" si="48"/>
        <v>0</v>
      </c>
      <c r="T204" s="10">
        <f t="shared" si="48"/>
        <v>0</v>
      </c>
      <c r="U204" s="10">
        <f t="shared" si="49"/>
        <v>0</v>
      </c>
      <c r="V204" s="10">
        <f t="shared" si="49"/>
        <v>23.756619144502451</v>
      </c>
      <c r="W204" s="10">
        <f t="shared" si="49"/>
        <v>0</v>
      </c>
      <c r="X204" s="10">
        <f t="shared" si="49"/>
        <v>0</v>
      </c>
      <c r="Y204" s="10">
        <f t="shared" si="49"/>
        <v>0</v>
      </c>
      <c r="Z204" s="10">
        <f t="shared" si="49"/>
        <v>0</v>
      </c>
      <c r="AA204" s="10">
        <f t="shared" si="49"/>
        <v>0</v>
      </c>
      <c r="AB204" s="10">
        <f t="shared" si="49"/>
        <v>0</v>
      </c>
      <c r="AC204" s="10">
        <f t="shared" si="49"/>
        <v>0</v>
      </c>
      <c r="AF204" s="10">
        <f t="shared" si="43"/>
        <v>0</v>
      </c>
      <c r="AG204" s="10">
        <f t="shared" si="44"/>
        <v>23.756619144502451</v>
      </c>
      <c r="AH204" s="10">
        <f t="shared" si="45"/>
        <v>0</v>
      </c>
      <c r="AI204" s="10">
        <f t="shared" si="46"/>
        <v>0</v>
      </c>
      <c r="AJ204" s="10">
        <f t="shared" si="47"/>
        <v>0</v>
      </c>
      <c r="AK204" s="10"/>
      <c r="AL204" s="10"/>
      <c r="AM204" s="10"/>
      <c r="AN204" s="10"/>
      <c r="AO204" s="10"/>
      <c r="AP204" s="10"/>
      <c r="AQ204" s="10"/>
      <c r="AR204" s="10"/>
      <c r="AS204" s="10"/>
      <c r="AT204" s="10"/>
      <c r="AU204" s="10"/>
      <c r="AV204" s="10"/>
      <c r="AW204" s="10"/>
      <c r="AX204" s="10"/>
      <c r="AY204" s="10"/>
      <c r="AZ204" s="10"/>
      <c r="BA204" s="10"/>
      <c r="BB204" s="10"/>
      <c r="BC204" s="10"/>
      <c r="BD204" s="10"/>
      <c r="BE204" s="10"/>
      <c r="BF204" s="10"/>
      <c r="BG204" s="10"/>
      <c r="BH204" s="10"/>
      <c r="BI204" s="10"/>
      <c r="BJ204" s="10"/>
      <c r="BK204" s="10"/>
      <c r="BL204" s="10"/>
      <c r="BM204" s="10"/>
      <c r="BN204" s="10"/>
      <c r="BO204" s="10"/>
      <c r="BP204" s="10"/>
      <c r="BQ204" s="10"/>
      <c r="BR204" s="10"/>
      <c r="BS204" s="10"/>
      <c r="BT204" s="10"/>
      <c r="BU204" s="10"/>
      <c r="BV204" s="10"/>
      <c r="BW204" s="10"/>
      <c r="BX204" s="10"/>
      <c r="BY204" s="10"/>
      <c r="BZ204" s="10"/>
      <c r="CA204" s="10"/>
      <c r="CB204" s="10"/>
    </row>
    <row r="205" spans="3:80" x14ac:dyDescent="0.25">
      <c r="C205" s="2">
        <f t="shared" si="52"/>
        <v>45443</v>
      </c>
      <c r="D205" s="24"/>
      <c r="H205" s="13" t="str">
        <f t="shared" si="39"/>
        <v>23.6</v>
      </c>
      <c r="J205" s="13" t="str">
        <f t="shared" si="40"/>
        <v>66.4</v>
      </c>
      <c r="L205" s="10">
        <f t="shared" si="53"/>
        <v>152</v>
      </c>
      <c r="M205" s="10">
        <f t="shared" si="50"/>
        <v>21.870748201785382</v>
      </c>
      <c r="N205" s="10">
        <f t="shared" si="41"/>
        <v>66.391832001785389</v>
      </c>
      <c r="O205" s="10">
        <f t="shared" si="51"/>
        <v>23.608167998214611</v>
      </c>
      <c r="Q205" s="12">
        <f t="shared" si="42"/>
        <v>5</v>
      </c>
      <c r="R205" s="10">
        <f t="shared" si="48"/>
        <v>0</v>
      </c>
      <c r="S205" s="10">
        <f t="shared" si="48"/>
        <v>0</v>
      </c>
      <c r="T205" s="10">
        <f t="shared" si="48"/>
        <v>0</v>
      </c>
      <c r="U205" s="10">
        <f t="shared" si="49"/>
        <v>0</v>
      </c>
      <c r="V205" s="10">
        <f t="shared" si="49"/>
        <v>23.608167998214611</v>
      </c>
      <c r="W205" s="10">
        <f t="shared" si="49"/>
        <v>0</v>
      </c>
      <c r="X205" s="10">
        <f t="shared" si="49"/>
        <v>0</v>
      </c>
      <c r="Y205" s="10">
        <f t="shared" si="49"/>
        <v>0</v>
      </c>
      <c r="Z205" s="10">
        <f t="shared" si="49"/>
        <v>0</v>
      </c>
      <c r="AA205" s="10">
        <f t="shared" si="49"/>
        <v>0</v>
      </c>
      <c r="AB205" s="10">
        <f t="shared" si="49"/>
        <v>0</v>
      </c>
      <c r="AC205" s="10">
        <f t="shared" si="49"/>
        <v>0</v>
      </c>
      <c r="AF205" s="10">
        <f t="shared" si="43"/>
        <v>0</v>
      </c>
      <c r="AG205" s="10">
        <f t="shared" si="44"/>
        <v>23.608167998214611</v>
      </c>
      <c r="AH205" s="10">
        <f t="shared" si="45"/>
        <v>0</v>
      </c>
      <c r="AI205" s="10">
        <f t="shared" si="46"/>
        <v>0</v>
      </c>
      <c r="AJ205" s="10">
        <f t="shared" si="47"/>
        <v>0</v>
      </c>
      <c r="AK205" s="10"/>
      <c r="AL205" s="10"/>
      <c r="AM205" s="10"/>
      <c r="AN205" s="10"/>
      <c r="AO205" s="10"/>
      <c r="AP205" s="10"/>
      <c r="AQ205" s="10"/>
      <c r="AR205" s="10"/>
      <c r="AS205" s="10"/>
      <c r="AT205" s="10"/>
      <c r="AU205" s="10"/>
      <c r="AV205" s="10"/>
      <c r="AW205" s="10"/>
      <c r="AX205" s="10"/>
      <c r="AY205" s="10"/>
      <c r="AZ205" s="10"/>
      <c r="BA205" s="10"/>
      <c r="BB205" s="10"/>
      <c r="BC205" s="10"/>
      <c r="BD205" s="10"/>
      <c r="BE205" s="10"/>
      <c r="BF205" s="10"/>
      <c r="BG205" s="10"/>
      <c r="BH205" s="10"/>
      <c r="BI205" s="10"/>
      <c r="BJ205" s="10"/>
      <c r="BK205" s="10"/>
      <c r="BL205" s="10"/>
      <c r="BM205" s="10"/>
      <c r="BN205" s="10"/>
      <c r="BO205" s="10"/>
      <c r="BP205" s="10"/>
      <c r="BQ205" s="10"/>
      <c r="BR205" s="10"/>
      <c r="BS205" s="10"/>
      <c r="BT205" s="10"/>
      <c r="BU205" s="10"/>
      <c r="BV205" s="10"/>
      <c r="BW205" s="10"/>
      <c r="BX205" s="10"/>
      <c r="BY205" s="10"/>
      <c r="BZ205" s="10"/>
      <c r="CA205" s="10"/>
      <c r="CB205" s="10"/>
    </row>
    <row r="206" spans="3:80" x14ac:dyDescent="0.25">
      <c r="C206" s="2">
        <f t="shared" si="52"/>
        <v>45444</v>
      </c>
      <c r="D206" s="24"/>
      <c r="H206" s="13" t="str">
        <f t="shared" si="39"/>
        <v>23.5</v>
      </c>
      <c r="J206" s="13" t="str">
        <f t="shared" si="40"/>
        <v>66.5</v>
      </c>
      <c r="L206" s="10">
        <f t="shared" si="53"/>
        <v>153</v>
      </c>
      <c r="M206" s="10">
        <f t="shared" si="50"/>
        <v>22.012753938192592</v>
      </c>
      <c r="N206" s="10">
        <f t="shared" si="41"/>
        <v>66.533837738192588</v>
      </c>
      <c r="O206" s="10">
        <f t="shared" si="51"/>
        <v>23.466162261807412</v>
      </c>
      <c r="Q206" s="12">
        <f t="shared" si="42"/>
        <v>6</v>
      </c>
      <c r="R206" s="10">
        <f t="shared" si="48"/>
        <v>0</v>
      </c>
      <c r="S206" s="10">
        <f t="shared" si="48"/>
        <v>0</v>
      </c>
      <c r="T206" s="10">
        <f t="shared" si="48"/>
        <v>0</v>
      </c>
      <c r="U206" s="10">
        <f t="shared" si="49"/>
        <v>0</v>
      </c>
      <c r="V206" s="10">
        <f t="shared" si="49"/>
        <v>0</v>
      </c>
      <c r="W206" s="10">
        <f t="shared" si="49"/>
        <v>23.466162261807412</v>
      </c>
      <c r="X206" s="10">
        <f t="shared" si="49"/>
        <v>0</v>
      </c>
      <c r="Y206" s="10">
        <f t="shared" si="49"/>
        <v>0</v>
      </c>
      <c r="Z206" s="10">
        <f t="shared" si="49"/>
        <v>0</v>
      </c>
      <c r="AA206" s="10">
        <f t="shared" si="49"/>
        <v>0</v>
      </c>
      <c r="AB206" s="10">
        <f t="shared" si="49"/>
        <v>0</v>
      </c>
      <c r="AC206" s="10">
        <f t="shared" si="49"/>
        <v>0</v>
      </c>
      <c r="AF206" s="10">
        <f t="shared" si="43"/>
        <v>0</v>
      </c>
      <c r="AG206" s="10">
        <f t="shared" si="44"/>
        <v>23.466162261807412</v>
      </c>
      <c r="AH206" s="10">
        <f t="shared" si="45"/>
        <v>0</v>
      </c>
      <c r="AI206" s="10">
        <f t="shared" si="46"/>
        <v>0</v>
      </c>
      <c r="AJ206" s="10">
        <f t="shared" si="47"/>
        <v>0</v>
      </c>
      <c r="AK206" s="10"/>
      <c r="AL206" s="10"/>
      <c r="AM206" s="10"/>
      <c r="AN206" s="10"/>
      <c r="AO206" s="10"/>
      <c r="AP206" s="10"/>
      <c r="AQ206" s="10"/>
      <c r="AR206" s="10"/>
      <c r="AS206" s="10"/>
      <c r="AT206" s="10"/>
      <c r="AU206" s="10"/>
      <c r="AV206" s="10"/>
      <c r="AW206" s="10"/>
      <c r="AX206" s="10"/>
      <c r="AY206" s="10"/>
      <c r="AZ206" s="10"/>
      <c r="BA206" s="10"/>
      <c r="BB206" s="10"/>
      <c r="BC206" s="10"/>
      <c r="BD206" s="10"/>
      <c r="BE206" s="10"/>
      <c r="BF206" s="10"/>
      <c r="BG206" s="10"/>
      <c r="BH206" s="10"/>
      <c r="BI206" s="10"/>
      <c r="BJ206" s="10"/>
      <c r="BK206" s="10"/>
      <c r="BL206" s="10"/>
      <c r="BM206" s="10"/>
      <c r="BN206" s="10"/>
      <c r="BO206" s="10"/>
      <c r="BP206" s="10"/>
      <c r="BQ206" s="10"/>
      <c r="BR206" s="10"/>
      <c r="BS206" s="10"/>
      <c r="BT206" s="10"/>
      <c r="BU206" s="10"/>
      <c r="BV206" s="10"/>
      <c r="BW206" s="10"/>
      <c r="BX206" s="10"/>
      <c r="BY206" s="10"/>
      <c r="BZ206" s="10"/>
      <c r="CA206" s="10"/>
      <c r="CB206" s="10"/>
    </row>
    <row r="207" spans="3:80" x14ac:dyDescent="0.25">
      <c r="C207" s="2">
        <f t="shared" si="52"/>
        <v>45445</v>
      </c>
      <c r="D207" s="24"/>
      <c r="H207" s="13" t="str">
        <f t="shared" si="39"/>
        <v>23.3</v>
      </c>
      <c r="J207" s="13" t="str">
        <f t="shared" si="40"/>
        <v>66.7</v>
      </c>
      <c r="L207" s="10">
        <f t="shared" si="53"/>
        <v>154</v>
      </c>
      <c r="M207" s="10">
        <f t="shared" si="50"/>
        <v>22.148272414976852</v>
      </c>
      <c r="N207" s="10">
        <f t="shared" si="41"/>
        <v>66.669356214976844</v>
      </c>
      <c r="O207" s="10">
        <f t="shared" si="51"/>
        <v>23.330643785023156</v>
      </c>
      <c r="Q207" s="12">
        <f t="shared" si="42"/>
        <v>6</v>
      </c>
      <c r="R207" s="10">
        <f t="shared" si="48"/>
        <v>0</v>
      </c>
      <c r="S207" s="10">
        <f t="shared" si="48"/>
        <v>0</v>
      </c>
      <c r="T207" s="10">
        <f t="shared" si="48"/>
        <v>0</v>
      </c>
      <c r="U207" s="10">
        <f t="shared" si="49"/>
        <v>0</v>
      </c>
      <c r="V207" s="10">
        <f t="shared" si="49"/>
        <v>0</v>
      </c>
      <c r="W207" s="10">
        <f t="shared" si="49"/>
        <v>23.330643785023156</v>
      </c>
      <c r="X207" s="10">
        <f t="shared" si="49"/>
        <v>0</v>
      </c>
      <c r="Y207" s="10">
        <f t="shared" si="49"/>
        <v>0</v>
      </c>
      <c r="Z207" s="10">
        <f t="shared" si="49"/>
        <v>0</v>
      </c>
      <c r="AA207" s="10">
        <f t="shared" si="49"/>
        <v>0</v>
      </c>
      <c r="AB207" s="10">
        <f t="shared" si="49"/>
        <v>0</v>
      </c>
      <c r="AC207" s="10">
        <f t="shared" si="49"/>
        <v>0</v>
      </c>
      <c r="AF207" s="10">
        <f t="shared" si="43"/>
        <v>0</v>
      </c>
      <c r="AG207" s="10">
        <f t="shared" si="44"/>
        <v>23.330643785023156</v>
      </c>
      <c r="AH207" s="10">
        <f t="shared" si="45"/>
        <v>0</v>
      </c>
      <c r="AI207" s="10">
        <f t="shared" si="46"/>
        <v>0</v>
      </c>
      <c r="AJ207" s="10">
        <f t="shared" si="47"/>
        <v>0</v>
      </c>
      <c r="AK207" s="10"/>
      <c r="AL207" s="10"/>
      <c r="AM207" s="10"/>
      <c r="AN207" s="10"/>
      <c r="AO207" s="10"/>
      <c r="AP207" s="10"/>
      <c r="AQ207" s="10"/>
      <c r="AR207" s="10"/>
      <c r="AS207" s="10"/>
      <c r="AT207" s="10"/>
      <c r="AU207" s="10"/>
      <c r="AV207" s="10"/>
      <c r="AW207" s="10"/>
      <c r="AX207" s="10"/>
      <c r="AY207" s="10"/>
      <c r="AZ207" s="10"/>
      <c r="BA207" s="10"/>
      <c r="BB207" s="10"/>
      <c r="BC207" s="10"/>
      <c r="BD207" s="10"/>
      <c r="BE207" s="10"/>
      <c r="BF207" s="10"/>
      <c r="BG207" s="10"/>
      <c r="BH207" s="10"/>
      <c r="BI207" s="10"/>
      <c r="BJ207" s="10"/>
      <c r="BK207" s="10"/>
      <c r="BL207" s="10"/>
      <c r="BM207" s="10"/>
      <c r="BN207" s="10"/>
      <c r="BO207" s="10"/>
      <c r="BP207" s="10"/>
      <c r="BQ207" s="10"/>
      <c r="BR207" s="10"/>
      <c r="BS207" s="10"/>
      <c r="BT207" s="10"/>
      <c r="BU207" s="10"/>
      <c r="BV207" s="10"/>
      <c r="BW207" s="10"/>
      <c r="BX207" s="10"/>
      <c r="BY207" s="10"/>
      <c r="BZ207" s="10"/>
      <c r="CA207" s="10"/>
      <c r="CB207" s="10"/>
    </row>
    <row r="208" spans="3:80" x14ac:dyDescent="0.25">
      <c r="C208" s="2">
        <f t="shared" si="52"/>
        <v>45446</v>
      </c>
      <c r="D208" s="24"/>
      <c r="H208" s="13" t="str">
        <f t="shared" si="39"/>
        <v>23.2</v>
      </c>
      <c r="J208" s="13" t="str">
        <f t="shared" si="40"/>
        <v>66.8</v>
      </c>
      <c r="L208" s="10">
        <f t="shared" si="53"/>
        <v>155</v>
      </c>
      <c r="M208" s="10">
        <f t="shared" si="50"/>
        <v>22.277263694221048</v>
      </c>
      <c r="N208" s="10">
        <f t="shared" si="41"/>
        <v>66.798347494221062</v>
      </c>
      <c r="O208" s="10">
        <f t="shared" si="51"/>
        <v>23.201652505778938</v>
      </c>
      <c r="Q208" s="12">
        <f t="shared" si="42"/>
        <v>6</v>
      </c>
      <c r="R208" s="10">
        <f t="shared" si="48"/>
        <v>0</v>
      </c>
      <c r="S208" s="10">
        <f t="shared" si="48"/>
        <v>0</v>
      </c>
      <c r="T208" s="10">
        <f t="shared" si="48"/>
        <v>0</v>
      </c>
      <c r="U208" s="10">
        <f t="shared" si="49"/>
        <v>0</v>
      </c>
      <c r="V208" s="10">
        <f t="shared" si="49"/>
        <v>0</v>
      </c>
      <c r="W208" s="10">
        <f t="shared" si="49"/>
        <v>23.201652505778938</v>
      </c>
      <c r="X208" s="10">
        <f t="shared" si="49"/>
        <v>0</v>
      </c>
      <c r="Y208" s="10">
        <f t="shared" si="49"/>
        <v>0</v>
      </c>
      <c r="Z208" s="10">
        <f t="shared" si="49"/>
        <v>0</v>
      </c>
      <c r="AA208" s="10">
        <f t="shared" si="49"/>
        <v>0</v>
      </c>
      <c r="AB208" s="10">
        <f t="shared" si="49"/>
        <v>0</v>
      </c>
      <c r="AC208" s="10">
        <f t="shared" si="49"/>
        <v>0</v>
      </c>
      <c r="AF208" s="10">
        <f t="shared" si="43"/>
        <v>0</v>
      </c>
      <c r="AG208" s="10">
        <f t="shared" si="44"/>
        <v>23.201652505778938</v>
      </c>
      <c r="AH208" s="10">
        <f t="shared" si="45"/>
        <v>0</v>
      </c>
      <c r="AI208" s="10">
        <f t="shared" si="46"/>
        <v>0</v>
      </c>
      <c r="AJ208" s="10">
        <f t="shared" si="47"/>
        <v>0</v>
      </c>
      <c r="AK208" s="10"/>
      <c r="AL208" s="10"/>
      <c r="AM208" s="10"/>
      <c r="AN208" s="10"/>
      <c r="AO208" s="10"/>
      <c r="AP208" s="10"/>
      <c r="AQ208" s="10"/>
      <c r="AR208" s="10"/>
      <c r="AS208" s="10"/>
      <c r="AT208" s="10"/>
      <c r="AU208" s="10"/>
      <c r="AV208" s="10"/>
      <c r="AW208" s="10"/>
      <c r="AX208" s="10"/>
      <c r="AY208" s="10"/>
      <c r="AZ208" s="10"/>
      <c r="BA208" s="10"/>
      <c r="BB208" s="10"/>
      <c r="BC208" s="10"/>
      <c r="BD208" s="10"/>
      <c r="BE208" s="10"/>
      <c r="BF208" s="10"/>
      <c r="BG208" s="10"/>
      <c r="BH208" s="10"/>
      <c r="BI208" s="10"/>
      <c r="BJ208" s="10"/>
      <c r="BK208" s="10"/>
      <c r="BL208" s="10"/>
      <c r="BM208" s="10"/>
      <c r="BN208" s="10"/>
      <c r="BO208" s="10"/>
      <c r="BP208" s="10"/>
      <c r="BQ208" s="10"/>
      <c r="BR208" s="10"/>
      <c r="BS208" s="10"/>
      <c r="BT208" s="10"/>
      <c r="BU208" s="10"/>
      <c r="BV208" s="10"/>
      <c r="BW208" s="10"/>
      <c r="BX208" s="10"/>
      <c r="BY208" s="10"/>
      <c r="BZ208" s="10"/>
      <c r="CA208" s="10"/>
      <c r="CB208" s="10"/>
    </row>
    <row r="209" spans="3:80" x14ac:dyDescent="0.25">
      <c r="C209" s="2">
        <f t="shared" si="52"/>
        <v>45447</v>
      </c>
      <c r="D209" s="24"/>
      <c r="H209" s="13" t="str">
        <f t="shared" si="39"/>
        <v>23.1</v>
      </c>
      <c r="J209" s="13" t="str">
        <f t="shared" si="40"/>
        <v>66.9</v>
      </c>
      <c r="L209" s="10">
        <f t="shared" si="53"/>
        <v>156</v>
      </c>
      <c r="M209" s="10">
        <f t="shared" si="50"/>
        <v>22.399689761603113</v>
      </c>
      <c r="N209" s="10">
        <f t="shared" si="41"/>
        <v>66.920773561603113</v>
      </c>
      <c r="O209" s="10">
        <f t="shared" si="51"/>
        <v>23.079226438396887</v>
      </c>
      <c r="Q209" s="12">
        <f t="shared" si="42"/>
        <v>6</v>
      </c>
      <c r="R209" s="10">
        <f t="shared" si="48"/>
        <v>0</v>
      </c>
      <c r="S209" s="10">
        <f t="shared" si="48"/>
        <v>0</v>
      </c>
      <c r="T209" s="10">
        <f t="shared" si="48"/>
        <v>0</v>
      </c>
      <c r="U209" s="10">
        <f t="shared" si="49"/>
        <v>0</v>
      </c>
      <c r="V209" s="10">
        <f t="shared" si="49"/>
        <v>0</v>
      </c>
      <c r="W209" s="10">
        <f t="shared" si="49"/>
        <v>23.079226438396887</v>
      </c>
      <c r="X209" s="10">
        <f t="shared" si="49"/>
        <v>0</v>
      </c>
      <c r="Y209" s="10">
        <f t="shared" ref="U209:AC237" si="54">IF($Q209=Y$41,$O209,0)</f>
        <v>0</v>
      </c>
      <c r="Z209" s="10">
        <f t="shared" si="54"/>
        <v>0</v>
      </c>
      <c r="AA209" s="10">
        <f t="shared" si="54"/>
        <v>0</v>
      </c>
      <c r="AB209" s="10">
        <f t="shared" si="54"/>
        <v>0</v>
      </c>
      <c r="AC209" s="10">
        <f t="shared" si="54"/>
        <v>0</v>
      </c>
      <c r="AF209" s="10">
        <f t="shared" si="43"/>
        <v>0</v>
      </c>
      <c r="AG209" s="10">
        <f t="shared" si="44"/>
        <v>23.079226438396887</v>
      </c>
      <c r="AH209" s="10">
        <f t="shared" si="45"/>
        <v>0</v>
      </c>
      <c r="AI209" s="10">
        <f t="shared" si="46"/>
        <v>0</v>
      </c>
      <c r="AJ209" s="10">
        <f t="shared" si="47"/>
        <v>0</v>
      </c>
      <c r="AK209" s="10"/>
      <c r="AL209" s="10"/>
      <c r="AM209" s="10"/>
      <c r="AN209" s="10"/>
      <c r="AO209" s="10"/>
      <c r="AP209" s="10"/>
      <c r="AQ209" s="10"/>
      <c r="AR209" s="10"/>
      <c r="AS209" s="10"/>
      <c r="AT209" s="10"/>
      <c r="AU209" s="10"/>
      <c r="AV209" s="10"/>
      <c r="AW209" s="10"/>
      <c r="AX209" s="10"/>
      <c r="AY209" s="10"/>
      <c r="AZ209" s="10"/>
      <c r="BA209" s="10"/>
      <c r="BB209" s="10"/>
      <c r="BC209" s="10"/>
      <c r="BD209" s="10"/>
      <c r="BE209" s="10"/>
      <c r="BF209" s="10"/>
      <c r="BG209" s="10"/>
      <c r="BH209" s="10"/>
      <c r="BI209" s="10"/>
      <c r="BJ209" s="10"/>
      <c r="BK209" s="10"/>
      <c r="BL209" s="10"/>
      <c r="BM209" s="10"/>
      <c r="BN209" s="10"/>
      <c r="BO209" s="10"/>
      <c r="BP209" s="10"/>
      <c r="BQ209" s="10"/>
      <c r="BR209" s="10"/>
      <c r="BS209" s="10"/>
      <c r="BT209" s="10"/>
      <c r="BU209" s="10"/>
      <c r="BV209" s="10"/>
      <c r="BW209" s="10"/>
      <c r="BX209" s="10"/>
      <c r="BY209" s="10"/>
      <c r="BZ209" s="10"/>
      <c r="CA209" s="10"/>
      <c r="CB209" s="10"/>
    </row>
    <row r="210" spans="3:80" x14ac:dyDescent="0.25">
      <c r="C210" s="2">
        <f t="shared" si="52"/>
        <v>45448</v>
      </c>
      <c r="D210" s="24"/>
      <c r="H210" s="13" t="str">
        <f t="shared" si="39"/>
        <v>23.0</v>
      </c>
      <c r="J210" s="13" t="str">
        <f t="shared" si="40"/>
        <v>67.0</v>
      </c>
      <c r="L210" s="10">
        <f t="shared" si="53"/>
        <v>157</v>
      </c>
      <c r="M210" s="10">
        <f t="shared" si="50"/>
        <v>22.515514537599056</v>
      </c>
      <c r="N210" s="10">
        <f t="shared" si="41"/>
        <v>67.036598337599074</v>
      </c>
      <c r="O210" s="10">
        <f t="shared" si="51"/>
        <v>22.963401662400926</v>
      </c>
      <c r="Q210" s="12">
        <f t="shared" si="42"/>
        <v>6</v>
      </c>
      <c r="R210" s="10">
        <f t="shared" si="48"/>
        <v>0</v>
      </c>
      <c r="S210" s="10">
        <f t="shared" si="48"/>
        <v>0</v>
      </c>
      <c r="T210" s="10">
        <f t="shared" si="48"/>
        <v>0</v>
      </c>
      <c r="U210" s="10">
        <f t="shared" si="54"/>
        <v>0</v>
      </c>
      <c r="V210" s="10">
        <f t="shared" si="54"/>
        <v>0</v>
      </c>
      <c r="W210" s="10">
        <f t="shared" si="54"/>
        <v>22.963401662400926</v>
      </c>
      <c r="X210" s="10">
        <f t="shared" si="54"/>
        <v>0</v>
      </c>
      <c r="Y210" s="10">
        <f t="shared" si="54"/>
        <v>0</v>
      </c>
      <c r="Z210" s="10">
        <f t="shared" si="54"/>
        <v>0</v>
      </c>
      <c r="AA210" s="10">
        <f t="shared" si="54"/>
        <v>0</v>
      </c>
      <c r="AB210" s="10">
        <f t="shared" si="54"/>
        <v>0</v>
      </c>
      <c r="AC210" s="10">
        <f t="shared" si="54"/>
        <v>0</v>
      </c>
      <c r="AF210" s="10">
        <f t="shared" si="43"/>
        <v>0</v>
      </c>
      <c r="AG210" s="10">
        <f t="shared" si="44"/>
        <v>22.963401662400926</v>
      </c>
      <c r="AH210" s="10">
        <f t="shared" si="45"/>
        <v>0</v>
      </c>
      <c r="AI210" s="10">
        <f t="shared" si="46"/>
        <v>0</v>
      </c>
      <c r="AJ210" s="10">
        <f t="shared" si="47"/>
        <v>0</v>
      </c>
      <c r="AK210" s="10"/>
      <c r="AL210" s="10"/>
      <c r="AM210" s="10"/>
      <c r="AN210" s="10"/>
      <c r="AO210" s="10"/>
      <c r="AP210" s="10"/>
      <c r="AQ210" s="10"/>
      <c r="AR210" s="10"/>
      <c r="AS210" s="10"/>
      <c r="AT210" s="10"/>
      <c r="AU210" s="10"/>
      <c r="AV210" s="10"/>
      <c r="AW210" s="10"/>
      <c r="AX210" s="10"/>
      <c r="AY210" s="10"/>
      <c r="AZ210" s="10"/>
      <c r="BA210" s="10"/>
      <c r="BB210" s="10"/>
      <c r="BC210" s="10"/>
      <c r="BD210" s="10"/>
      <c r="BE210" s="10"/>
      <c r="BF210" s="10"/>
      <c r="BG210" s="10"/>
      <c r="BH210" s="10"/>
      <c r="BI210" s="10"/>
      <c r="BJ210" s="10"/>
      <c r="BK210" s="10"/>
      <c r="BL210" s="10"/>
      <c r="BM210" s="10"/>
      <c r="BN210" s="10"/>
      <c r="BO210" s="10"/>
      <c r="BP210" s="10"/>
      <c r="BQ210" s="10"/>
      <c r="BR210" s="10"/>
      <c r="BS210" s="10"/>
      <c r="BT210" s="10"/>
      <c r="BU210" s="10"/>
      <c r="BV210" s="10"/>
      <c r="BW210" s="10"/>
      <c r="BX210" s="10"/>
      <c r="BY210" s="10"/>
      <c r="BZ210" s="10"/>
      <c r="CA210" s="10"/>
      <c r="CB210" s="10"/>
    </row>
    <row r="211" spans="3:80" x14ac:dyDescent="0.25">
      <c r="C211" s="2">
        <f t="shared" si="52"/>
        <v>45449</v>
      </c>
      <c r="D211" s="24"/>
      <c r="H211" s="13" t="str">
        <f t="shared" si="39"/>
        <v>22.9</v>
      </c>
      <c r="J211" s="13" t="str">
        <f t="shared" si="40"/>
        <v>67.1</v>
      </c>
      <c r="L211" s="10">
        <f t="shared" si="53"/>
        <v>158</v>
      </c>
      <c r="M211" s="10">
        <f t="shared" si="50"/>
        <v>22.624703888115778</v>
      </c>
      <c r="N211" s="10">
        <f t="shared" si="41"/>
        <v>67.145787688115774</v>
      </c>
      <c r="O211" s="10">
        <f t="shared" si="51"/>
        <v>22.854212311884226</v>
      </c>
      <c r="Q211" s="12">
        <f t="shared" si="42"/>
        <v>6</v>
      </c>
      <c r="R211" s="10">
        <f t="shared" si="48"/>
        <v>0</v>
      </c>
      <c r="S211" s="10">
        <f t="shared" si="48"/>
        <v>0</v>
      </c>
      <c r="T211" s="10">
        <f t="shared" si="48"/>
        <v>0</v>
      </c>
      <c r="U211" s="10">
        <f t="shared" si="54"/>
        <v>0</v>
      </c>
      <c r="V211" s="10">
        <f t="shared" si="54"/>
        <v>0</v>
      </c>
      <c r="W211" s="10">
        <f t="shared" si="54"/>
        <v>22.854212311884226</v>
      </c>
      <c r="X211" s="10">
        <f t="shared" si="54"/>
        <v>0</v>
      </c>
      <c r="Y211" s="10">
        <f t="shared" si="54"/>
        <v>0</v>
      </c>
      <c r="Z211" s="10">
        <f t="shared" si="54"/>
        <v>0</v>
      </c>
      <c r="AA211" s="10">
        <f t="shared" si="54"/>
        <v>0</v>
      </c>
      <c r="AB211" s="10">
        <f t="shared" si="54"/>
        <v>0</v>
      </c>
      <c r="AC211" s="10">
        <f t="shared" si="54"/>
        <v>0</v>
      </c>
      <c r="AF211" s="10">
        <f t="shared" si="43"/>
        <v>0</v>
      </c>
      <c r="AG211" s="10">
        <f t="shared" si="44"/>
        <v>22.854212311884226</v>
      </c>
      <c r="AH211" s="10">
        <f t="shared" si="45"/>
        <v>0</v>
      </c>
      <c r="AI211" s="10">
        <f t="shared" si="46"/>
        <v>0</v>
      </c>
      <c r="AJ211" s="10">
        <f t="shared" si="47"/>
        <v>0</v>
      </c>
      <c r="AK211" s="10"/>
      <c r="AL211" s="10"/>
      <c r="AM211" s="10"/>
      <c r="AN211" s="10"/>
      <c r="AO211" s="10"/>
      <c r="AP211" s="10"/>
      <c r="AQ211" s="10"/>
      <c r="AR211" s="10"/>
      <c r="AS211" s="10"/>
      <c r="AT211" s="10"/>
      <c r="AU211" s="10"/>
      <c r="AV211" s="10"/>
      <c r="AW211" s="10"/>
      <c r="AX211" s="10"/>
      <c r="AY211" s="10"/>
      <c r="AZ211" s="10"/>
      <c r="BA211" s="10"/>
      <c r="BB211" s="10"/>
      <c r="BC211" s="10"/>
      <c r="BD211" s="10"/>
      <c r="BE211" s="10"/>
      <c r="BF211" s="10"/>
      <c r="BG211" s="10"/>
      <c r="BH211" s="10"/>
      <c r="BI211" s="10"/>
      <c r="BJ211" s="10"/>
      <c r="BK211" s="10"/>
      <c r="BL211" s="10"/>
      <c r="BM211" s="10"/>
      <c r="BN211" s="10"/>
      <c r="BO211" s="10"/>
      <c r="BP211" s="10"/>
      <c r="BQ211" s="10"/>
      <c r="BR211" s="10"/>
      <c r="BS211" s="10"/>
      <c r="BT211" s="10"/>
      <c r="BU211" s="10"/>
      <c r="BV211" s="10"/>
      <c r="BW211" s="10"/>
      <c r="BX211" s="10"/>
      <c r="BY211" s="10"/>
      <c r="BZ211" s="10"/>
      <c r="CA211" s="10"/>
      <c r="CB211" s="10"/>
    </row>
    <row r="212" spans="3:80" x14ac:dyDescent="0.25">
      <c r="C212" s="2">
        <f t="shared" si="52"/>
        <v>45450</v>
      </c>
      <c r="D212" s="24"/>
      <c r="H212" s="13" t="str">
        <f t="shared" si="39"/>
        <v>22.8</v>
      </c>
      <c r="J212" s="13" t="str">
        <f t="shared" si="40"/>
        <v>67.2</v>
      </c>
      <c r="L212" s="10">
        <f t="shared" si="53"/>
        <v>159</v>
      </c>
      <c r="M212" s="10">
        <f t="shared" si="50"/>
        <v>22.727225634550493</v>
      </c>
      <c r="N212" s="10">
        <f t="shared" si="41"/>
        <v>67.248309434550478</v>
      </c>
      <c r="O212" s="10">
        <f t="shared" si="51"/>
        <v>22.751690565449522</v>
      </c>
      <c r="Q212" s="12">
        <f t="shared" si="42"/>
        <v>6</v>
      </c>
      <c r="R212" s="10">
        <f t="shared" si="48"/>
        <v>0</v>
      </c>
      <c r="S212" s="10">
        <f t="shared" si="48"/>
        <v>0</v>
      </c>
      <c r="T212" s="10">
        <f t="shared" si="48"/>
        <v>0</v>
      </c>
      <c r="U212" s="10">
        <f t="shared" si="54"/>
        <v>0</v>
      </c>
      <c r="V212" s="10">
        <f t="shared" si="54"/>
        <v>0</v>
      </c>
      <c r="W212" s="10">
        <f t="shared" si="54"/>
        <v>22.751690565449522</v>
      </c>
      <c r="X212" s="10">
        <f t="shared" si="54"/>
        <v>0</v>
      </c>
      <c r="Y212" s="10">
        <f t="shared" si="54"/>
        <v>0</v>
      </c>
      <c r="Z212" s="10">
        <f t="shared" si="54"/>
        <v>0</v>
      </c>
      <c r="AA212" s="10">
        <f t="shared" si="54"/>
        <v>0</v>
      </c>
      <c r="AB212" s="10">
        <f t="shared" si="54"/>
        <v>0</v>
      </c>
      <c r="AC212" s="10">
        <f t="shared" si="54"/>
        <v>0</v>
      </c>
      <c r="AF212" s="10">
        <f t="shared" si="43"/>
        <v>0</v>
      </c>
      <c r="AG212" s="10">
        <f t="shared" si="44"/>
        <v>22.751690565449522</v>
      </c>
      <c r="AH212" s="10">
        <f t="shared" si="45"/>
        <v>0</v>
      </c>
      <c r="AI212" s="10">
        <f t="shared" si="46"/>
        <v>0</v>
      </c>
      <c r="AJ212" s="10">
        <f t="shared" si="47"/>
        <v>0</v>
      </c>
      <c r="AK212" s="10"/>
      <c r="AL212" s="10"/>
      <c r="AM212" s="10"/>
      <c r="AN212" s="10"/>
      <c r="AO212" s="10"/>
      <c r="AP212" s="10"/>
      <c r="AQ212" s="10"/>
      <c r="AR212" s="10"/>
      <c r="AS212" s="10"/>
      <c r="AT212" s="10"/>
      <c r="AU212" s="10"/>
      <c r="AV212" s="10"/>
      <c r="AW212" s="10"/>
      <c r="AX212" s="10"/>
      <c r="AY212" s="10"/>
      <c r="AZ212" s="10"/>
      <c r="BA212" s="10"/>
      <c r="BB212" s="10"/>
      <c r="BC212" s="10"/>
      <c r="BD212" s="10"/>
      <c r="BE212" s="10"/>
      <c r="BF212" s="10"/>
      <c r="BG212" s="10"/>
      <c r="BH212" s="10"/>
      <c r="BI212" s="10"/>
      <c r="BJ212" s="10"/>
      <c r="BK212" s="10"/>
      <c r="BL212" s="10"/>
      <c r="BM212" s="10"/>
      <c r="BN212" s="10"/>
      <c r="BO212" s="10"/>
      <c r="BP212" s="10"/>
      <c r="BQ212" s="10"/>
      <c r="BR212" s="10"/>
      <c r="BS212" s="10"/>
      <c r="BT212" s="10"/>
      <c r="BU212" s="10"/>
      <c r="BV212" s="10"/>
      <c r="BW212" s="10"/>
      <c r="BX212" s="10"/>
      <c r="BY212" s="10"/>
      <c r="BZ212" s="10"/>
      <c r="CA212" s="10"/>
      <c r="CB212" s="10"/>
    </row>
    <row r="213" spans="3:80" x14ac:dyDescent="0.25">
      <c r="C213" s="2">
        <f t="shared" si="52"/>
        <v>45451</v>
      </c>
      <c r="D213" s="24"/>
      <c r="H213" s="13" t="str">
        <f t="shared" si="39"/>
        <v>22.7</v>
      </c>
      <c r="J213" s="13" t="str">
        <f t="shared" si="40"/>
        <v>67.3</v>
      </c>
      <c r="L213" s="10">
        <f t="shared" si="53"/>
        <v>160</v>
      </c>
      <c r="M213" s="10">
        <f t="shared" si="50"/>
        <v>22.823049563273969</v>
      </c>
      <c r="N213" s="10">
        <f t="shared" si="41"/>
        <v>67.344133363273954</v>
      </c>
      <c r="O213" s="10">
        <f t="shared" si="51"/>
        <v>22.655866636726046</v>
      </c>
      <c r="Q213" s="12">
        <f t="shared" si="42"/>
        <v>6</v>
      </c>
      <c r="R213" s="10">
        <f t="shared" si="48"/>
        <v>0</v>
      </c>
      <c r="S213" s="10">
        <f t="shared" si="48"/>
        <v>0</v>
      </c>
      <c r="T213" s="10">
        <f t="shared" si="48"/>
        <v>0</v>
      </c>
      <c r="U213" s="10">
        <f t="shared" si="54"/>
        <v>0</v>
      </c>
      <c r="V213" s="10">
        <f t="shared" si="54"/>
        <v>0</v>
      </c>
      <c r="W213" s="10">
        <f t="shared" si="54"/>
        <v>22.655866636726046</v>
      </c>
      <c r="X213" s="10">
        <f t="shared" si="54"/>
        <v>0</v>
      </c>
      <c r="Y213" s="10">
        <f t="shared" si="54"/>
        <v>0</v>
      </c>
      <c r="Z213" s="10">
        <f t="shared" si="54"/>
        <v>0</v>
      </c>
      <c r="AA213" s="10">
        <f t="shared" si="54"/>
        <v>0</v>
      </c>
      <c r="AB213" s="10">
        <f t="shared" si="54"/>
        <v>0</v>
      </c>
      <c r="AC213" s="10">
        <f t="shared" si="54"/>
        <v>0</v>
      </c>
      <c r="AF213" s="10">
        <f t="shared" si="43"/>
        <v>0</v>
      </c>
      <c r="AG213" s="10">
        <f t="shared" si="44"/>
        <v>22.655866636726046</v>
      </c>
      <c r="AH213" s="10">
        <f t="shared" si="45"/>
        <v>0</v>
      </c>
      <c r="AI213" s="10">
        <f t="shared" si="46"/>
        <v>0</v>
      </c>
      <c r="AJ213" s="10">
        <f t="shared" si="47"/>
        <v>0</v>
      </c>
      <c r="AK213" s="10"/>
      <c r="AL213" s="10"/>
      <c r="AM213" s="10"/>
      <c r="AN213" s="10"/>
      <c r="AO213" s="10"/>
      <c r="AP213" s="10"/>
      <c r="AQ213" s="10"/>
      <c r="AR213" s="10"/>
      <c r="AS213" s="10"/>
      <c r="AT213" s="10"/>
      <c r="AU213" s="10"/>
      <c r="AV213" s="10"/>
      <c r="AW213" s="10"/>
      <c r="AX213" s="10"/>
      <c r="AY213" s="10"/>
      <c r="AZ213" s="10"/>
      <c r="BA213" s="10"/>
      <c r="BB213" s="10"/>
      <c r="BC213" s="10"/>
      <c r="BD213" s="10"/>
      <c r="BE213" s="10"/>
      <c r="BF213" s="10"/>
      <c r="BG213" s="10"/>
      <c r="BH213" s="10"/>
      <c r="BI213" s="10"/>
      <c r="BJ213" s="10"/>
      <c r="BK213" s="10"/>
      <c r="BL213" s="10"/>
      <c r="BM213" s="10"/>
      <c r="BN213" s="10"/>
      <c r="BO213" s="10"/>
      <c r="BP213" s="10"/>
      <c r="BQ213" s="10"/>
      <c r="BR213" s="10"/>
      <c r="BS213" s="10"/>
      <c r="BT213" s="10"/>
      <c r="BU213" s="10"/>
      <c r="BV213" s="10"/>
      <c r="BW213" s="10"/>
      <c r="BX213" s="10"/>
      <c r="BY213" s="10"/>
      <c r="BZ213" s="10"/>
      <c r="CA213" s="10"/>
      <c r="CB213" s="10"/>
    </row>
    <row r="214" spans="3:80" x14ac:dyDescent="0.25">
      <c r="C214" s="2">
        <f t="shared" si="52"/>
        <v>45452</v>
      </c>
      <c r="D214" s="24"/>
      <c r="H214" s="13" t="str">
        <f t="shared" si="39"/>
        <v>22.6</v>
      </c>
      <c r="J214" s="13" t="str">
        <f t="shared" si="40"/>
        <v>67.4</v>
      </c>
      <c r="L214" s="10">
        <f t="shared" si="53"/>
        <v>161</v>
      </c>
      <c r="M214" s="10">
        <f t="shared" si="50"/>
        <v>22.912147434534575</v>
      </c>
      <c r="N214" s="10">
        <f t="shared" si="41"/>
        <v>67.433231234534574</v>
      </c>
      <c r="O214" s="10">
        <f t="shared" si="51"/>
        <v>22.566768765465426</v>
      </c>
      <c r="Q214" s="12">
        <f t="shared" si="42"/>
        <v>6</v>
      </c>
      <c r="R214" s="10">
        <f t="shared" si="48"/>
        <v>0</v>
      </c>
      <c r="S214" s="10">
        <f t="shared" si="48"/>
        <v>0</v>
      </c>
      <c r="T214" s="10">
        <f t="shared" si="48"/>
        <v>0</v>
      </c>
      <c r="U214" s="10">
        <f t="shared" si="54"/>
        <v>0</v>
      </c>
      <c r="V214" s="10">
        <f t="shared" si="54"/>
        <v>0</v>
      </c>
      <c r="W214" s="10">
        <f t="shared" si="54"/>
        <v>22.566768765465426</v>
      </c>
      <c r="X214" s="10">
        <f t="shared" si="54"/>
        <v>0</v>
      </c>
      <c r="Y214" s="10">
        <f t="shared" si="54"/>
        <v>0</v>
      </c>
      <c r="Z214" s="10">
        <f t="shared" si="54"/>
        <v>0</v>
      </c>
      <c r="AA214" s="10">
        <f t="shared" si="54"/>
        <v>0</v>
      </c>
      <c r="AB214" s="10">
        <f t="shared" si="54"/>
        <v>0</v>
      </c>
      <c r="AC214" s="10">
        <f t="shared" si="54"/>
        <v>0</v>
      </c>
      <c r="AF214" s="10">
        <f t="shared" si="43"/>
        <v>0</v>
      </c>
      <c r="AG214" s="10">
        <f t="shared" si="44"/>
        <v>22.566768765465426</v>
      </c>
      <c r="AH214" s="10">
        <f t="shared" si="45"/>
        <v>0</v>
      </c>
      <c r="AI214" s="10">
        <f t="shared" si="46"/>
        <v>0</v>
      </c>
      <c r="AJ214" s="10">
        <f t="shared" si="47"/>
        <v>0</v>
      </c>
      <c r="AK214" s="10"/>
      <c r="AL214" s="10"/>
      <c r="AM214" s="10"/>
      <c r="AN214" s="10"/>
      <c r="AO214" s="10"/>
      <c r="AP214" s="10"/>
      <c r="AQ214" s="10"/>
      <c r="AR214" s="10"/>
      <c r="AS214" s="10"/>
      <c r="AT214" s="10"/>
      <c r="AU214" s="10"/>
      <c r="AV214" s="10"/>
      <c r="AW214" s="10"/>
      <c r="AX214" s="10"/>
      <c r="AY214" s="10"/>
      <c r="AZ214" s="10"/>
      <c r="BA214" s="10"/>
      <c r="BB214" s="10"/>
      <c r="BC214" s="10"/>
      <c r="BD214" s="10"/>
      <c r="BE214" s="10"/>
      <c r="BF214" s="10"/>
      <c r="BG214" s="10"/>
      <c r="BH214" s="10"/>
      <c r="BI214" s="10"/>
      <c r="BJ214" s="10"/>
      <c r="BK214" s="10"/>
      <c r="BL214" s="10"/>
      <c r="BM214" s="10"/>
      <c r="BN214" s="10"/>
      <c r="BO214" s="10"/>
      <c r="BP214" s="10"/>
      <c r="BQ214" s="10"/>
      <c r="BR214" s="10"/>
      <c r="BS214" s="10"/>
      <c r="BT214" s="10"/>
      <c r="BU214" s="10"/>
      <c r="BV214" s="10"/>
      <c r="BW214" s="10"/>
      <c r="BX214" s="10"/>
      <c r="BY214" s="10"/>
      <c r="BZ214" s="10"/>
      <c r="CA214" s="10"/>
      <c r="CB214" s="10"/>
    </row>
    <row r="215" spans="3:80" x14ac:dyDescent="0.25">
      <c r="C215" s="2">
        <f t="shared" si="52"/>
        <v>45453</v>
      </c>
      <c r="D215" s="24"/>
      <c r="H215" s="13" t="str">
        <f t="shared" si="39"/>
        <v>22.5</v>
      </c>
      <c r="J215" s="13" t="str">
        <f t="shared" si="40"/>
        <v>67.5</v>
      </c>
      <c r="L215" s="10">
        <f t="shared" si="53"/>
        <v>162</v>
      </c>
      <c r="M215" s="10">
        <f t="shared" si="50"/>
        <v>22.994492990780699</v>
      </c>
      <c r="N215" s="10">
        <f t="shared" si="41"/>
        <v>67.515576790780699</v>
      </c>
      <c r="O215" s="10">
        <f t="shared" si="51"/>
        <v>22.484423209219301</v>
      </c>
      <c r="Q215" s="12">
        <f t="shared" si="42"/>
        <v>6</v>
      </c>
      <c r="R215" s="10">
        <f t="shared" si="48"/>
        <v>0</v>
      </c>
      <c r="S215" s="10">
        <f t="shared" si="48"/>
        <v>0</v>
      </c>
      <c r="T215" s="10">
        <f t="shared" si="48"/>
        <v>0</v>
      </c>
      <c r="U215" s="10">
        <f t="shared" si="54"/>
        <v>0</v>
      </c>
      <c r="V215" s="10">
        <f t="shared" si="54"/>
        <v>0</v>
      </c>
      <c r="W215" s="10">
        <f t="shared" si="54"/>
        <v>22.484423209219301</v>
      </c>
      <c r="X215" s="10">
        <f t="shared" si="54"/>
        <v>0</v>
      </c>
      <c r="Y215" s="10">
        <f t="shared" si="54"/>
        <v>0</v>
      </c>
      <c r="Z215" s="10">
        <f t="shared" si="54"/>
        <v>0</v>
      </c>
      <c r="AA215" s="10">
        <f t="shared" si="54"/>
        <v>0</v>
      </c>
      <c r="AB215" s="10">
        <f t="shared" si="54"/>
        <v>0</v>
      </c>
      <c r="AC215" s="10">
        <f t="shared" si="54"/>
        <v>0</v>
      </c>
      <c r="AF215" s="10">
        <f t="shared" si="43"/>
        <v>0</v>
      </c>
      <c r="AG215" s="10">
        <f t="shared" si="44"/>
        <v>22.484423209219301</v>
      </c>
      <c r="AH215" s="10">
        <f t="shared" si="45"/>
        <v>0</v>
      </c>
      <c r="AI215" s="10">
        <f t="shared" si="46"/>
        <v>0</v>
      </c>
      <c r="AJ215" s="10">
        <f t="shared" si="47"/>
        <v>0</v>
      </c>
      <c r="AK215" s="10"/>
      <c r="AL215" s="10"/>
      <c r="AM215" s="10"/>
      <c r="AN215" s="10"/>
      <c r="AO215" s="10"/>
      <c r="AP215" s="10"/>
      <c r="AQ215" s="10"/>
      <c r="AR215" s="10"/>
      <c r="AS215" s="10"/>
      <c r="AT215" s="10"/>
      <c r="AU215" s="10"/>
      <c r="AV215" s="10"/>
      <c r="AW215" s="10"/>
      <c r="AX215" s="10"/>
      <c r="AY215" s="10"/>
      <c r="AZ215" s="10"/>
      <c r="BA215" s="10"/>
      <c r="BB215" s="10"/>
      <c r="BC215" s="10"/>
      <c r="BD215" s="10"/>
      <c r="BE215" s="10"/>
      <c r="BF215" s="10"/>
      <c r="BG215" s="10"/>
      <c r="BH215" s="10"/>
      <c r="BI215" s="10"/>
      <c r="BJ215" s="10"/>
      <c r="BK215" s="10"/>
      <c r="BL215" s="10"/>
      <c r="BM215" s="10"/>
      <c r="BN215" s="10"/>
      <c r="BO215" s="10"/>
      <c r="BP215" s="10"/>
      <c r="BQ215" s="10"/>
      <c r="BR215" s="10"/>
      <c r="BS215" s="10"/>
      <c r="BT215" s="10"/>
      <c r="BU215" s="10"/>
      <c r="BV215" s="10"/>
      <c r="BW215" s="10"/>
      <c r="BX215" s="10"/>
      <c r="BY215" s="10"/>
      <c r="BZ215" s="10"/>
      <c r="CA215" s="10"/>
      <c r="CB215" s="10"/>
    </row>
    <row r="216" spans="3:80" x14ac:dyDescent="0.25">
      <c r="C216" s="2">
        <f t="shared" si="52"/>
        <v>45454</v>
      </c>
      <c r="D216" s="24"/>
      <c r="H216" s="13" t="str">
        <f t="shared" si="39"/>
        <v>22.4</v>
      </c>
      <c r="J216" s="13" t="str">
        <f t="shared" si="40"/>
        <v>67.6</v>
      </c>
      <c r="L216" s="10">
        <f t="shared" si="53"/>
        <v>163</v>
      </c>
      <c r="M216" s="10">
        <f t="shared" si="50"/>
        <v>23.070061964398956</v>
      </c>
      <c r="N216" s="10">
        <f t="shared" si="41"/>
        <v>67.591145764398959</v>
      </c>
      <c r="O216" s="10">
        <f t="shared" si="51"/>
        <v>22.408854235601041</v>
      </c>
      <c r="Q216" s="12">
        <f t="shared" si="42"/>
        <v>6</v>
      </c>
      <c r="R216" s="10">
        <f t="shared" si="48"/>
        <v>0</v>
      </c>
      <c r="S216" s="10">
        <f t="shared" si="48"/>
        <v>0</v>
      </c>
      <c r="T216" s="10">
        <f t="shared" si="48"/>
        <v>0</v>
      </c>
      <c r="U216" s="10">
        <f t="shared" si="54"/>
        <v>0</v>
      </c>
      <c r="V216" s="10">
        <f t="shared" si="54"/>
        <v>0</v>
      </c>
      <c r="W216" s="10">
        <f t="shared" si="54"/>
        <v>22.408854235601041</v>
      </c>
      <c r="X216" s="10">
        <f t="shared" si="54"/>
        <v>0</v>
      </c>
      <c r="Y216" s="10">
        <f t="shared" si="54"/>
        <v>0</v>
      </c>
      <c r="Z216" s="10">
        <f t="shared" si="54"/>
        <v>0</v>
      </c>
      <c r="AA216" s="10">
        <f t="shared" si="54"/>
        <v>0</v>
      </c>
      <c r="AB216" s="10">
        <f t="shared" si="54"/>
        <v>0</v>
      </c>
      <c r="AC216" s="10">
        <f t="shared" si="54"/>
        <v>0</v>
      </c>
      <c r="AF216" s="10">
        <f t="shared" si="43"/>
        <v>0</v>
      </c>
      <c r="AG216" s="10">
        <f t="shared" si="44"/>
        <v>22.408854235601041</v>
      </c>
      <c r="AH216" s="10">
        <f t="shared" si="45"/>
        <v>0</v>
      </c>
      <c r="AI216" s="10">
        <f t="shared" si="46"/>
        <v>0</v>
      </c>
      <c r="AJ216" s="10">
        <f t="shared" si="47"/>
        <v>0</v>
      </c>
      <c r="AK216" s="10"/>
      <c r="AL216" s="10"/>
      <c r="AM216" s="10"/>
      <c r="AN216" s="10"/>
      <c r="AO216" s="10"/>
      <c r="AP216" s="10"/>
      <c r="AQ216" s="10"/>
      <c r="AR216" s="10"/>
      <c r="AS216" s="10"/>
      <c r="AT216" s="10"/>
      <c r="AU216" s="10"/>
      <c r="AV216" s="10"/>
      <c r="AW216" s="10"/>
      <c r="AX216" s="10"/>
      <c r="AY216" s="10"/>
      <c r="AZ216" s="10"/>
      <c r="BA216" s="10"/>
      <c r="BB216" s="10"/>
      <c r="BC216" s="10"/>
      <c r="BD216" s="10"/>
      <c r="BE216" s="10"/>
      <c r="BF216" s="10"/>
      <c r="BG216" s="10"/>
      <c r="BH216" s="10"/>
      <c r="BI216" s="10"/>
      <c r="BJ216" s="10"/>
      <c r="BK216" s="10"/>
      <c r="BL216" s="10"/>
      <c r="BM216" s="10"/>
      <c r="BN216" s="10"/>
      <c r="BO216" s="10"/>
      <c r="BP216" s="10"/>
      <c r="BQ216" s="10"/>
      <c r="BR216" s="10"/>
      <c r="BS216" s="10"/>
      <c r="BT216" s="10"/>
      <c r="BU216" s="10"/>
      <c r="BV216" s="10"/>
      <c r="BW216" s="10"/>
      <c r="BX216" s="10"/>
      <c r="BY216" s="10"/>
      <c r="BZ216" s="10"/>
      <c r="CA216" s="10"/>
      <c r="CB216" s="10"/>
    </row>
    <row r="217" spans="3:80" x14ac:dyDescent="0.25">
      <c r="C217" s="2">
        <f t="shared" si="52"/>
        <v>45455</v>
      </c>
      <c r="D217" s="24"/>
      <c r="H217" s="13" t="str">
        <f t="shared" si="39"/>
        <v>22.3</v>
      </c>
      <c r="J217" s="13" t="str">
        <f t="shared" si="40"/>
        <v>67.7</v>
      </c>
      <c r="L217" s="10">
        <f t="shared" si="53"/>
        <v>164</v>
      </c>
      <c r="M217" s="10">
        <f t="shared" si="50"/>
        <v>23.138832084865964</v>
      </c>
      <c r="N217" s="10">
        <f t="shared" si="41"/>
        <v>67.659915884865967</v>
      </c>
      <c r="O217" s="10">
        <f t="shared" si="51"/>
        <v>22.340084115134033</v>
      </c>
      <c r="Q217" s="12">
        <f t="shared" si="42"/>
        <v>6</v>
      </c>
      <c r="R217" s="10">
        <f t="shared" si="48"/>
        <v>0</v>
      </c>
      <c r="S217" s="10">
        <f t="shared" si="48"/>
        <v>0</v>
      </c>
      <c r="T217" s="10">
        <f t="shared" si="48"/>
        <v>0</v>
      </c>
      <c r="U217" s="10">
        <f t="shared" si="54"/>
        <v>0</v>
      </c>
      <c r="V217" s="10">
        <f t="shared" si="54"/>
        <v>0</v>
      </c>
      <c r="W217" s="10">
        <f t="shared" si="54"/>
        <v>22.340084115134033</v>
      </c>
      <c r="X217" s="10">
        <f t="shared" si="54"/>
        <v>0</v>
      </c>
      <c r="Y217" s="10">
        <f t="shared" si="54"/>
        <v>0</v>
      </c>
      <c r="Z217" s="10">
        <f t="shared" si="54"/>
        <v>0</v>
      </c>
      <c r="AA217" s="10">
        <f t="shared" si="54"/>
        <v>0</v>
      </c>
      <c r="AB217" s="10">
        <f t="shared" si="54"/>
        <v>0</v>
      </c>
      <c r="AC217" s="10">
        <f t="shared" si="54"/>
        <v>0</v>
      </c>
      <c r="AF217" s="10">
        <f t="shared" si="43"/>
        <v>0</v>
      </c>
      <c r="AG217" s="10">
        <f t="shared" si="44"/>
        <v>22.340084115134033</v>
      </c>
      <c r="AH217" s="10">
        <f t="shared" si="45"/>
        <v>0</v>
      </c>
      <c r="AI217" s="10">
        <f t="shared" si="46"/>
        <v>0</v>
      </c>
      <c r="AJ217" s="10">
        <f t="shared" si="47"/>
        <v>0</v>
      </c>
      <c r="AK217" s="10"/>
      <c r="AL217" s="10"/>
      <c r="AM217" s="10"/>
      <c r="AN217" s="10"/>
      <c r="AO217" s="10"/>
      <c r="AP217" s="10"/>
      <c r="AQ217" s="10"/>
      <c r="AR217" s="10"/>
      <c r="AS217" s="10"/>
      <c r="AT217" s="10"/>
      <c r="AU217" s="10"/>
      <c r="AV217" s="10"/>
      <c r="AW217" s="10"/>
      <c r="AX217" s="10"/>
      <c r="AY217" s="10"/>
      <c r="AZ217" s="10"/>
      <c r="BA217" s="10"/>
      <c r="BB217" s="10"/>
      <c r="BC217" s="10"/>
      <c r="BD217" s="10"/>
      <c r="BE217" s="10"/>
      <c r="BF217" s="10"/>
      <c r="BG217" s="10"/>
      <c r="BH217" s="10"/>
      <c r="BI217" s="10"/>
      <c r="BJ217" s="10"/>
      <c r="BK217" s="10"/>
      <c r="BL217" s="10"/>
      <c r="BM217" s="10"/>
      <c r="BN217" s="10"/>
      <c r="BO217" s="10"/>
      <c r="BP217" s="10"/>
      <c r="BQ217" s="10"/>
      <c r="BR217" s="10"/>
      <c r="BS217" s="10"/>
      <c r="BT217" s="10"/>
      <c r="BU217" s="10"/>
      <c r="BV217" s="10"/>
      <c r="BW217" s="10"/>
      <c r="BX217" s="10"/>
      <c r="BY217" s="10"/>
      <c r="BZ217" s="10"/>
      <c r="CA217" s="10"/>
      <c r="CB217" s="10"/>
    </row>
    <row r="218" spans="3:80" x14ac:dyDescent="0.25">
      <c r="C218" s="2">
        <f t="shared" si="52"/>
        <v>45456</v>
      </c>
      <c r="D218" s="24"/>
      <c r="H218" s="13" t="str">
        <f t="shared" si="39"/>
        <v>22.3</v>
      </c>
      <c r="J218" s="13" t="str">
        <f t="shared" si="40"/>
        <v>67.7</v>
      </c>
      <c r="L218" s="10">
        <f t="shared" si="53"/>
        <v>165</v>
      </c>
      <c r="M218" s="10">
        <f t="shared" si="50"/>
        <v>23.200783085311567</v>
      </c>
      <c r="N218" s="10">
        <f t="shared" si="41"/>
        <v>67.72186688531157</v>
      </c>
      <c r="O218" s="10">
        <f t="shared" si="51"/>
        <v>22.27813311468843</v>
      </c>
      <c r="Q218" s="12">
        <f t="shared" si="42"/>
        <v>6</v>
      </c>
      <c r="R218" s="10">
        <f t="shared" si="48"/>
        <v>0</v>
      </c>
      <c r="S218" s="10">
        <f t="shared" si="48"/>
        <v>0</v>
      </c>
      <c r="T218" s="10">
        <f t="shared" si="48"/>
        <v>0</v>
      </c>
      <c r="U218" s="10">
        <f t="shared" si="54"/>
        <v>0</v>
      </c>
      <c r="V218" s="10">
        <f t="shared" si="54"/>
        <v>0</v>
      </c>
      <c r="W218" s="10">
        <f t="shared" si="54"/>
        <v>22.27813311468843</v>
      </c>
      <c r="X218" s="10">
        <f t="shared" si="54"/>
        <v>0</v>
      </c>
      <c r="Y218" s="10">
        <f t="shared" si="54"/>
        <v>0</v>
      </c>
      <c r="Z218" s="10">
        <f t="shared" si="54"/>
        <v>0</v>
      </c>
      <c r="AA218" s="10">
        <f t="shared" si="54"/>
        <v>0</v>
      </c>
      <c r="AB218" s="10">
        <f t="shared" si="54"/>
        <v>0</v>
      </c>
      <c r="AC218" s="10">
        <f t="shared" si="54"/>
        <v>0</v>
      </c>
      <c r="AF218" s="10">
        <f t="shared" si="43"/>
        <v>0</v>
      </c>
      <c r="AG218" s="10">
        <f t="shared" si="44"/>
        <v>22.27813311468843</v>
      </c>
      <c r="AH218" s="10">
        <f t="shared" si="45"/>
        <v>0</v>
      </c>
      <c r="AI218" s="10">
        <f t="shared" si="46"/>
        <v>0</v>
      </c>
      <c r="AJ218" s="10">
        <f t="shared" si="47"/>
        <v>0</v>
      </c>
      <c r="AK218" s="10"/>
      <c r="AL218" s="10"/>
      <c r="AM218" s="10"/>
      <c r="AN218" s="10"/>
      <c r="AO218" s="10"/>
      <c r="AP218" s="10"/>
      <c r="AQ218" s="10"/>
      <c r="AR218" s="10"/>
      <c r="AS218" s="10"/>
      <c r="AT218" s="10"/>
      <c r="AU218" s="10"/>
      <c r="AV218" s="10"/>
      <c r="AW218" s="10"/>
      <c r="AX218" s="10"/>
      <c r="AY218" s="10"/>
      <c r="AZ218" s="10"/>
      <c r="BA218" s="10"/>
      <c r="BB218" s="10"/>
      <c r="BC218" s="10"/>
      <c r="BD218" s="10"/>
      <c r="BE218" s="10"/>
      <c r="BF218" s="10"/>
      <c r="BG218" s="10"/>
      <c r="BH218" s="10"/>
      <c r="BI218" s="10"/>
      <c r="BJ218" s="10"/>
      <c r="BK218" s="10"/>
      <c r="BL218" s="10"/>
      <c r="BM218" s="10"/>
      <c r="BN218" s="10"/>
      <c r="BO218" s="10"/>
      <c r="BP218" s="10"/>
      <c r="BQ218" s="10"/>
      <c r="BR218" s="10"/>
      <c r="BS218" s="10"/>
      <c r="BT218" s="10"/>
      <c r="BU218" s="10"/>
      <c r="BV218" s="10"/>
      <c r="BW218" s="10"/>
      <c r="BX218" s="10"/>
      <c r="BY218" s="10"/>
      <c r="BZ218" s="10"/>
      <c r="CA218" s="10"/>
      <c r="CB218" s="10"/>
    </row>
    <row r="219" spans="3:80" x14ac:dyDescent="0.25">
      <c r="C219" s="2">
        <f t="shared" si="52"/>
        <v>45457</v>
      </c>
      <c r="D219" s="24"/>
      <c r="H219" s="13" t="str">
        <f t="shared" si="39"/>
        <v>22.2</v>
      </c>
      <c r="J219" s="13" t="str">
        <f t="shared" si="40"/>
        <v>67.8</v>
      </c>
      <c r="L219" s="10">
        <f t="shared" si="53"/>
        <v>166</v>
      </c>
      <c r="M219" s="10">
        <f t="shared" si="50"/>
        <v>23.255896708491576</v>
      </c>
      <c r="N219" s="10">
        <f t="shared" si="41"/>
        <v>67.77698050849159</v>
      </c>
      <c r="O219" s="10">
        <f t="shared" si="51"/>
        <v>22.22301949150841</v>
      </c>
      <c r="Q219" s="12">
        <f t="shared" si="42"/>
        <v>6</v>
      </c>
      <c r="R219" s="10">
        <f t="shared" si="48"/>
        <v>0</v>
      </c>
      <c r="S219" s="10">
        <f t="shared" si="48"/>
        <v>0</v>
      </c>
      <c r="T219" s="10">
        <f t="shared" si="48"/>
        <v>0</v>
      </c>
      <c r="U219" s="10">
        <f t="shared" si="54"/>
        <v>0</v>
      </c>
      <c r="V219" s="10">
        <f t="shared" si="54"/>
        <v>0</v>
      </c>
      <c r="W219" s="10">
        <f t="shared" si="54"/>
        <v>22.22301949150841</v>
      </c>
      <c r="X219" s="10">
        <f t="shared" si="54"/>
        <v>0</v>
      </c>
      <c r="Y219" s="10">
        <f t="shared" si="54"/>
        <v>0</v>
      </c>
      <c r="Z219" s="10">
        <f t="shared" si="54"/>
        <v>0</v>
      </c>
      <c r="AA219" s="10">
        <f t="shared" si="54"/>
        <v>0</v>
      </c>
      <c r="AB219" s="10">
        <f t="shared" si="54"/>
        <v>0</v>
      </c>
      <c r="AC219" s="10">
        <f t="shared" si="54"/>
        <v>0</v>
      </c>
      <c r="AF219" s="10">
        <f t="shared" si="43"/>
        <v>0</v>
      </c>
      <c r="AG219" s="10">
        <f t="shared" si="44"/>
        <v>22.22301949150841</v>
      </c>
      <c r="AH219" s="10">
        <f t="shared" si="45"/>
        <v>0</v>
      </c>
      <c r="AI219" s="10">
        <f t="shared" si="46"/>
        <v>0</v>
      </c>
      <c r="AJ219" s="10">
        <f t="shared" si="47"/>
        <v>0</v>
      </c>
      <c r="AK219" s="10"/>
      <c r="AL219" s="10"/>
      <c r="AM219" s="10"/>
      <c r="AN219" s="10"/>
      <c r="AO219" s="10"/>
      <c r="AP219" s="10"/>
      <c r="AQ219" s="10"/>
      <c r="AR219" s="10"/>
      <c r="AS219" s="10"/>
      <c r="AT219" s="10"/>
      <c r="AU219" s="10"/>
      <c r="AV219" s="10"/>
      <c r="AW219" s="10"/>
      <c r="AX219" s="10"/>
      <c r="AY219" s="10"/>
      <c r="AZ219" s="10"/>
      <c r="BA219" s="10"/>
      <c r="BB219" s="10"/>
      <c r="BC219" s="10"/>
      <c r="BD219" s="10"/>
      <c r="BE219" s="10"/>
      <c r="BF219" s="10"/>
      <c r="BG219" s="10"/>
      <c r="BH219" s="10"/>
      <c r="BI219" s="10"/>
      <c r="BJ219" s="10"/>
      <c r="BK219" s="10"/>
      <c r="BL219" s="10"/>
      <c r="BM219" s="10"/>
      <c r="BN219" s="10"/>
      <c r="BO219" s="10"/>
      <c r="BP219" s="10"/>
      <c r="BQ219" s="10"/>
      <c r="BR219" s="10"/>
      <c r="BS219" s="10"/>
      <c r="BT219" s="10"/>
      <c r="BU219" s="10"/>
      <c r="BV219" s="10"/>
      <c r="BW219" s="10"/>
      <c r="BX219" s="10"/>
      <c r="BY219" s="10"/>
      <c r="BZ219" s="10"/>
      <c r="CA219" s="10"/>
      <c r="CB219" s="10"/>
    </row>
    <row r="220" spans="3:80" x14ac:dyDescent="0.25">
      <c r="C220" s="2">
        <f t="shared" si="52"/>
        <v>45458</v>
      </c>
      <c r="D220" s="24"/>
      <c r="H220" s="13" t="str">
        <f t="shared" si="39"/>
        <v>22.2</v>
      </c>
      <c r="J220" s="13" t="str">
        <f t="shared" si="40"/>
        <v>67.8</v>
      </c>
      <c r="L220" s="10">
        <f t="shared" si="53"/>
        <v>167</v>
      </c>
      <c r="M220" s="10">
        <f t="shared" si="50"/>
        <v>23.304156712168286</v>
      </c>
      <c r="N220" s="10">
        <f t="shared" si="41"/>
        <v>67.825240512168293</v>
      </c>
      <c r="O220" s="10">
        <f t="shared" si="51"/>
        <v>22.174759487831707</v>
      </c>
      <c r="Q220" s="12">
        <f t="shared" si="42"/>
        <v>6</v>
      </c>
      <c r="R220" s="10">
        <f t="shared" si="48"/>
        <v>0</v>
      </c>
      <c r="S220" s="10">
        <f t="shared" si="48"/>
        <v>0</v>
      </c>
      <c r="T220" s="10">
        <f t="shared" si="48"/>
        <v>0</v>
      </c>
      <c r="U220" s="10">
        <f t="shared" si="54"/>
        <v>0</v>
      </c>
      <c r="V220" s="10">
        <f t="shared" si="54"/>
        <v>0</v>
      </c>
      <c r="W220" s="10">
        <f t="shared" si="54"/>
        <v>22.174759487831707</v>
      </c>
      <c r="X220" s="10">
        <f t="shared" si="54"/>
        <v>0</v>
      </c>
      <c r="Y220" s="10">
        <f t="shared" si="54"/>
        <v>0</v>
      </c>
      <c r="Z220" s="10">
        <f t="shared" si="54"/>
        <v>0</v>
      </c>
      <c r="AA220" s="10">
        <f t="shared" si="54"/>
        <v>0</v>
      </c>
      <c r="AB220" s="10">
        <f t="shared" si="54"/>
        <v>0</v>
      </c>
      <c r="AC220" s="10">
        <f t="shared" si="54"/>
        <v>0</v>
      </c>
      <c r="AF220" s="10">
        <f t="shared" si="43"/>
        <v>0</v>
      </c>
      <c r="AG220" s="10">
        <f t="shared" si="44"/>
        <v>22.174759487831707</v>
      </c>
      <c r="AH220" s="10">
        <f t="shared" si="45"/>
        <v>0</v>
      </c>
      <c r="AI220" s="10">
        <f t="shared" si="46"/>
        <v>0</v>
      </c>
      <c r="AJ220" s="10">
        <f t="shared" si="47"/>
        <v>0</v>
      </c>
      <c r="AK220" s="10"/>
      <c r="AL220" s="10"/>
      <c r="AM220" s="10"/>
      <c r="AN220" s="10"/>
      <c r="AO220" s="10"/>
      <c r="AP220" s="10"/>
      <c r="AQ220" s="10"/>
      <c r="AR220" s="10"/>
      <c r="AS220" s="10"/>
      <c r="AT220" s="10"/>
      <c r="AU220" s="10"/>
      <c r="AV220" s="10"/>
      <c r="AW220" s="10"/>
      <c r="AX220" s="10"/>
      <c r="AY220" s="10"/>
      <c r="AZ220" s="10"/>
      <c r="BA220" s="10"/>
      <c r="BB220" s="10"/>
      <c r="BC220" s="10"/>
      <c r="BD220" s="10"/>
      <c r="BE220" s="10"/>
      <c r="BF220" s="10"/>
      <c r="BG220" s="10"/>
      <c r="BH220" s="10"/>
      <c r="BI220" s="10"/>
      <c r="BJ220" s="10"/>
      <c r="BK220" s="10"/>
      <c r="BL220" s="10"/>
      <c r="BM220" s="10"/>
      <c r="BN220" s="10"/>
      <c r="BO220" s="10"/>
      <c r="BP220" s="10"/>
      <c r="BQ220" s="10"/>
      <c r="BR220" s="10"/>
      <c r="BS220" s="10"/>
      <c r="BT220" s="10"/>
      <c r="BU220" s="10"/>
      <c r="BV220" s="10"/>
      <c r="BW220" s="10"/>
      <c r="BX220" s="10"/>
      <c r="BY220" s="10"/>
      <c r="BZ220" s="10"/>
      <c r="CA220" s="10"/>
      <c r="CB220" s="10"/>
    </row>
    <row r="221" spans="3:80" x14ac:dyDescent="0.25">
      <c r="C221" s="2">
        <f t="shared" si="52"/>
        <v>45459</v>
      </c>
      <c r="D221" s="24"/>
      <c r="H221" s="13" t="str">
        <f t="shared" si="39"/>
        <v>22.1</v>
      </c>
      <c r="J221" s="13" t="str">
        <f t="shared" si="40"/>
        <v>67.9</v>
      </c>
      <c r="L221" s="10">
        <f t="shared" si="53"/>
        <v>168</v>
      </c>
      <c r="M221" s="10">
        <f t="shared" si="50"/>
        <v>23.345548873897094</v>
      </c>
      <c r="N221" s="10">
        <f t="shared" si="41"/>
        <v>67.866632673897101</v>
      </c>
      <c r="O221" s="10">
        <f t="shared" si="51"/>
        <v>22.133367326102899</v>
      </c>
      <c r="Q221" s="12">
        <f t="shared" si="42"/>
        <v>6</v>
      </c>
      <c r="R221" s="10">
        <f t="shared" si="48"/>
        <v>0</v>
      </c>
      <c r="S221" s="10">
        <f t="shared" si="48"/>
        <v>0</v>
      </c>
      <c r="T221" s="10">
        <f t="shared" si="48"/>
        <v>0</v>
      </c>
      <c r="U221" s="10">
        <f t="shared" si="54"/>
        <v>0</v>
      </c>
      <c r="V221" s="10">
        <f t="shared" si="54"/>
        <v>0</v>
      </c>
      <c r="W221" s="10">
        <f t="shared" si="54"/>
        <v>22.133367326102899</v>
      </c>
      <c r="X221" s="10">
        <f t="shared" si="54"/>
        <v>0</v>
      </c>
      <c r="Y221" s="10">
        <f t="shared" si="54"/>
        <v>0</v>
      </c>
      <c r="Z221" s="10">
        <f t="shared" si="54"/>
        <v>0</v>
      </c>
      <c r="AA221" s="10">
        <f t="shared" si="54"/>
        <v>0</v>
      </c>
      <c r="AB221" s="10">
        <f t="shared" si="54"/>
        <v>0</v>
      </c>
      <c r="AC221" s="10">
        <f t="shared" si="54"/>
        <v>0</v>
      </c>
      <c r="AF221" s="10">
        <f t="shared" si="43"/>
        <v>0</v>
      </c>
      <c r="AG221" s="10">
        <f t="shared" si="44"/>
        <v>22.133367326102899</v>
      </c>
      <c r="AH221" s="10">
        <f t="shared" si="45"/>
        <v>0</v>
      </c>
      <c r="AI221" s="10">
        <f t="shared" si="46"/>
        <v>0</v>
      </c>
      <c r="AJ221" s="10">
        <f t="shared" si="47"/>
        <v>0</v>
      </c>
      <c r="AK221" s="10"/>
      <c r="AL221" s="10"/>
      <c r="AM221" s="10"/>
      <c r="AN221" s="10"/>
      <c r="AO221" s="10"/>
      <c r="AP221" s="10"/>
      <c r="AQ221" s="10"/>
      <c r="AR221" s="10"/>
      <c r="AS221" s="10"/>
      <c r="AT221" s="10"/>
      <c r="AU221" s="10"/>
      <c r="AV221" s="10"/>
      <c r="AW221" s="10"/>
      <c r="AX221" s="10"/>
      <c r="AY221" s="10"/>
      <c r="AZ221" s="10"/>
      <c r="BA221" s="10"/>
      <c r="BB221" s="10"/>
      <c r="BC221" s="10"/>
      <c r="BD221" s="10"/>
      <c r="BE221" s="10"/>
      <c r="BF221" s="10"/>
      <c r="BG221" s="10"/>
      <c r="BH221" s="10"/>
      <c r="BI221" s="10"/>
      <c r="BJ221" s="10"/>
      <c r="BK221" s="10"/>
      <c r="BL221" s="10"/>
      <c r="BM221" s="10"/>
      <c r="BN221" s="10"/>
      <c r="BO221" s="10"/>
      <c r="BP221" s="10"/>
      <c r="BQ221" s="10"/>
      <c r="BR221" s="10"/>
      <c r="BS221" s="10"/>
      <c r="BT221" s="10"/>
      <c r="BU221" s="10"/>
      <c r="BV221" s="10"/>
      <c r="BW221" s="10"/>
      <c r="BX221" s="10"/>
      <c r="BY221" s="10"/>
      <c r="BZ221" s="10"/>
      <c r="CA221" s="10"/>
      <c r="CB221" s="10"/>
    </row>
    <row r="222" spans="3:80" x14ac:dyDescent="0.25">
      <c r="C222" s="2">
        <f t="shared" si="52"/>
        <v>45460</v>
      </c>
      <c r="D222" s="24"/>
      <c r="H222" s="13" t="str">
        <f t="shared" si="39"/>
        <v>22.1</v>
      </c>
      <c r="J222" s="13" t="str">
        <f t="shared" si="40"/>
        <v>67.9</v>
      </c>
      <c r="L222" s="10">
        <f t="shared" si="53"/>
        <v>169</v>
      </c>
      <c r="M222" s="10">
        <f t="shared" si="50"/>
        <v>23.380060995217949</v>
      </c>
      <c r="N222" s="10">
        <f t="shared" si="41"/>
        <v>67.901144795217945</v>
      </c>
      <c r="O222" s="10">
        <f t="shared" si="51"/>
        <v>22.098855204782055</v>
      </c>
      <c r="Q222" s="12">
        <f t="shared" si="42"/>
        <v>6</v>
      </c>
      <c r="R222" s="10">
        <f t="shared" si="48"/>
        <v>0</v>
      </c>
      <c r="S222" s="10">
        <f t="shared" si="48"/>
        <v>0</v>
      </c>
      <c r="T222" s="10">
        <f t="shared" si="48"/>
        <v>0</v>
      </c>
      <c r="U222" s="10">
        <f t="shared" si="54"/>
        <v>0</v>
      </c>
      <c r="V222" s="10">
        <f t="shared" si="54"/>
        <v>0</v>
      </c>
      <c r="W222" s="10">
        <f t="shared" si="54"/>
        <v>22.098855204782055</v>
      </c>
      <c r="X222" s="10">
        <f t="shared" si="54"/>
        <v>0</v>
      </c>
      <c r="Y222" s="10">
        <f t="shared" si="54"/>
        <v>0</v>
      </c>
      <c r="Z222" s="10">
        <f t="shared" si="54"/>
        <v>0</v>
      </c>
      <c r="AA222" s="10">
        <f t="shared" si="54"/>
        <v>0</v>
      </c>
      <c r="AB222" s="10">
        <f t="shared" si="54"/>
        <v>0</v>
      </c>
      <c r="AC222" s="10">
        <f t="shared" si="54"/>
        <v>0</v>
      </c>
      <c r="AF222" s="10">
        <f t="shared" si="43"/>
        <v>0</v>
      </c>
      <c r="AG222" s="10">
        <f t="shared" si="44"/>
        <v>22.098855204782055</v>
      </c>
      <c r="AH222" s="10">
        <f t="shared" si="45"/>
        <v>0</v>
      </c>
      <c r="AI222" s="10">
        <f t="shared" si="46"/>
        <v>0</v>
      </c>
      <c r="AJ222" s="10">
        <f t="shared" si="47"/>
        <v>0</v>
      </c>
      <c r="AK222" s="10"/>
      <c r="AL222" s="10"/>
      <c r="AM222" s="10"/>
      <c r="AN222" s="10"/>
      <c r="AO222" s="10"/>
      <c r="AP222" s="10"/>
      <c r="AQ222" s="10"/>
      <c r="AR222" s="10"/>
      <c r="AS222" s="10"/>
      <c r="AT222" s="10"/>
      <c r="AU222" s="10"/>
      <c r="AV222" s="10"/>
      <c r="AW222" s="10"/>
      <c r="AX222" s="10"/>
      <c r="AY222" s="10"/>
      <c r="AZ222" s="10"/>
      <c r="BA222" s="10"/>
      <c r="BB222" s="10"/>
      <c r="BC222" s="10"/>
      <c r="BD222" s="10"/>
      <c r="BE222" s="10"/>
      <c r="BF222" s="10"/>
      <c r="BG222" s="10"/>
      <c r="BH222" s="10"/>
      <c r="BI222" s="10"/>
      <c r="BJ222" s="10"/>
      <c r="BK222" s="10"/>
      <c r="BL222" s="10"/>
      <c r="BM222" s="10"/>
      <c r="BN222" s="10"/>
      <c r="BO222" s="10"/>
      <c r="BP222" s="10"/>
      <c r="BQ222" s="10"/>
      <c r="BR222" s="10"/>
      <c r="BS222" s="10"/>
      <c r="BT222" s="10"/>
      <c r="BU222" s="10"/>
      <c r="BV222" s="10"/>
      <c r="BW222" s="10"/>
      <c r="BX222" s="10"/>
      <c r="BY222" s="10"/>
      <c r="BZ222" s="10"/>
      <c r="CA222" s="10"/>
      <c r="CB222" s="10"/>
    </row>
    <row r="223" spans="3:80" x14ac:dyDescent="0.25">
      <c r="C223" s="2">
        <f t="shared" si="52"/>
        <v>45461</v>
      </c>
      <c r="D223" s="24"/>
      <c r="H223" s="13" t="str">
        <f t="shared" si="39"/>
        <v>22.1</v>
      </c>
      <c r="J223" s="13" t="str">
        <f t="shared" si="40"/>
        <v>67.9</v>
      </c>
      <c r="L223" s="10">
        <f t="shared" si="53"/>
        <v>170</v>
      </c>
      <c r="M223" s="10">
        <f t="shared" si="50"/>
        <v>23.407682905250294</v>
      </c>
      <c r="N223" s="10">
        <f t="shared" si="41"/>
        <v>67.928766705250311</v>
      </c>
      <c r="O223" s="10">
        <f t="shared" si="51"/>
        <v>22.071233294749689</v>
      </c>
      <c r="Q223" s="12">
        <f t="shared" si="42"/>
        <v>6</v>
      </c>
      <c r="R223" s="10">
        <f t="shared" si="48"/>
        <v>0</v>
      </c>
      <c r="S223" s="10">
        <f t="shared" si="48"/>
        <v>0</v>
      </c>
      <c r="T223" s="10">
        <f t="shared" si="48"/>
        <v>0</v>
      </c>
      <c r="U223" s="10">
        <f t="shared" si="54"/>
        <v>0</v>
      </c>
      <c r="V223" s="10">
        <f t="shared" si="54"/>
        <v>0</v>
      </c>
      <c r="W223" s="10">
        <f t="shared" si="54"/>
        <v>22.071233294749689</v>
      </c>
      <c r="X223" s="10">
        <f t="shared" si="54"/>
        <v>0</v>
      </c>
      <c r="Y223" s="10">
        <f t="shared" si="54"/>
        <v>0</v>
      </c>
      <c r="Z223" s="10">
        <f t="shared" si="54"/>
        <v>0</v>
      </c>
      <c r="AA223" s="10">
        <f t="shared" si="54"/>
        <v>0</v>
      </c>
      <c r="AB223" s="10">
        <f t="shared" si="54"/>
        <v>0</v>
      </c>
      <c r="AC223" s="10">
        <f t="shared" si="54"/>
        <v>0</v>
      </c>
      <c r="AF223" s="10">
        <f t="shared" si="43"/>
        <v>0</v>
      </c>
      <c r="AG223" s="10">
        <f t="shared" si="44"/>
        <v>22.071233294749689</v>
      </c>
      <c r="AH223" s="10">
        <f t="shared" si="45"/>
        <v>0</v>
      </c>
      <c r="AI223" s="10">
        <f t="shared" si="46"/>
        <v>0</v>
      </c>
      <c r="AJ223" s="10">
        <f t="shared" si="47"/>
        <v>0</v>
      </c>
      <c r="AK223" s="10"/>
      <c r="AL223" s="10"/>
      <c r="AM223" s="10"/>
      <c r="AN223" s="10"/>
      <c r="AO223" s="10"/>
      <c r="AP223" s="10"/>
      <c r="AQ223" s="10"/>
      <c r="AR223" s="10"/>
      <c r="AS223" s="10"/>
      <c r="AT223" s="10"/>
      <c r="AU223" s="10"/>
      <c r="AV223" s="10"/>
      <c r="AW223" s="10"/>
      <c r="AX223" s="10"/>
      <c r="AY223" s="10"/>
      <c r="AZ223" s="10"/>
      <c r="BA223" s="10"/>
      <c r="BB223" s="10"/>
      <c r="BC223" s="10"/>
      <c r="BD223" s="10"/>
      <c r="BE223" s="10"/>
      <c r="BF223" s="10"/>
      <c r="BG223" s="10"/>
      <c r="BH223" s="10"/>
      <c r="BI223" s="10"/>
      <c r="BJ223" s="10"/>
      <c r="BK223" s="10"/>
      <c r="BL223" s="10"/>
      <c r="BM223" s="10"/>
      <c r="BN223" s="10"/>
      <c r="BO223" s="10"/>
      <c r="BP223" s="10"/>
      <c r="BQ223" s="10"/>
      <c r="BR223" s="10"/>
      <c r="BS223" s="10"/>
      <c r="BT223" s="10"/>
      <c r="BU223" s="10"/>
      <c r="BV223" s="10"/>
      <c r="BW223" s="10"/>
      <c r="BX223" s="10"/>
      <c r="BY223" s="10"/>
      <c r="BZ223" s="10"/>
      <c r="CA223" s="10"/>
      <c r="CB223" s="10"/>
    </row>
    <row r="224" spans="3:80" x14ac:dyDescent="0.25">
      <c r="C224" s="2">
        <f t="shared" si="52"/>
        <v>45462</v>
      </c>
      <c r="D224" s="24"/>
      <c r="H224" s="13" t="str">
        <f t="shared" si="39"/>
        <v>22.1</v>
      </c>
      <c r="J224" s="13" t="str">
        <f t="shared" si="40"/>
        <v>67.9</v>
      </c>
      <c r="L224" s="10">
        <f t="shared" si="53"/>
        <v>171</v>
      </c>
      <c r="M224" s="10">
        <f t="shared" si="50"/>
        <v>23.428406463690454</v>
      </c>
      <c r="N224" s="10">
        <f t="shared" si="41"/>
        <v>67.949490263690464</v>
      </c>
      <c r="O224" s="10">
        <f t="shared" si="51"/>
        <v>22.050509736309536</v>
      </c>
      <c r="Q224" s="12">
        <f t="shared" si="42"/>
        <v>6</v>
      </c>
      <c r="R224" s="10">
        <f t="shared" si="48"/>
        <v>0</v>
      </c>
      <c r="S224" s="10">
        <f t="shared" si="48"/>
        <v>0</v>
      </c>
      <c r="T224" s="10">
        <f t="shared" si="48"/>
        <v>0</v>
      </c>
      <c r="U224" s="10">
        <f t="shared" si="54"/>
        <v>0</v>
      </c>
      <c r="V224" s="10">
        <f t="shared" si="54"/>
        <v>0</v>
      </c>
      <c r="W224" s="10">
        <f t="shared" si="54"/>
        <v>22.050509736309536</v>
      </c>
      <c r="X224" s="10">
        <f t="shared" si="54"/>
        <v>0</v>
      </c>
      <c r="Y224" s="10">
        <f t="shared" si="54"/>
        <v>0</v>
      </c>
      <c r="Z224" s="10">
        <f t="shared" si="54"/>
        <v>0</v>
      </c>
      <c r="AA224" s="10">
        <f t="shared" si="54"/>
        <v>0</v>
      </c>
      <c r="AB224" s="10">
        <f t="shared" si="54"/>
        <v>0</v>
      </c>
      <c r="AC224" s="10">
        <f t="shared" si="54"/>
        <v>0</v>
      </c>
      <c r="AF224" s="10">
        <f t="shared" si="43"/>
        <v>0</v>
      </c>
      <c r="AG224" s="10">
        <f t="shared" si="44"/>
        <v>22.050509736309536</v>
      </c>
      <c r="AH224" s="10">
        <f t="shared" si="45"/>
        <v>0</v>
      </c>
      <c r="AI224" s="10">
        <f t="shared" si="46"/>
        <v>0</v>
      </c>
      <c r="AJ224" s="10">
        <f t="shared" si="47"/>
        <v>0</v>
      </c>
      <c r="AK224" s="10"/>
      <c r="AL224" s="10"/>
      <c r="AM224" s="10"/>
      <c r="AN224" s="10"/>
      <c r="AO224" s="10"/>
      <c r="AP224" s="10"/>
      <c r="AQ224" s="10"/>
      <c r="AR224" s="10"/>
      <c r="AS224" s="10"/>
      <c r="AT224" s="10"/>
      <c r="AU224" s="10"/>
      <c r="AV224" s="10"/>
      <c r="AW224" s="10"/>
      <c r="AX224" s="10"/>
      <c r="AY224" s="10"/>
      <c r="AZ224" s="10"/>
      <c r="BA224" s="10"/>
      <c r="BB224" s="10"/>
      <c r="BC224" s="10"/>
      <c r="BD224" s="10"/>
      <c r="BE224" s="10"/>
      <c r="BF224" s="10"/>
      <c r="BG224" s="10"/>
      <c r="BH224" s="10"/>
      <c r="BI224" s="10"/>
      <c r="BJ224" s="10"/>
      <c r="BK224" s="10"/>
      <c r="BL224" s="10"/>
      <c r="BM224" s="10"/>
      <c r="BN224" s="10"/>
      <c r="BO224" s="10"/>
      <c r="BP224" s="10"/>
      <c r="BQ224" s="10"/>
      <c r="BR224" s="10"/>
      <c r="BS224" s="10"/>
      <c r="BT224" s="10"/>
      <c r="BU224" s="10"/>
      <c r="BV224" s="10"/>
      <c r="BW224" s="10"/>
      <c r="BX224" s="10"/>
      <c r="BY224" s="10"/>
      <c r="BZ224" s="10"/>
      <c r="CA224" s="10"/>
      <c r="CB224" s="10"/>
    </row>
    <row r="225" spans="3:80" x14ac:dyDescent="0.25">
      <c r="C225" s="2">
        <f t="shared" si="52"/>
        <v>45463</v>
      </c>
      <c r="D225" s="24"/>
      <c r="H225" s="13" t="str">
        <f t="shared" si="39"/>
        <v>22.0</v>
      </c>
      <c r="J225" s="13" t="str">
        <f t="shared" si="40"/>
        <v>68.0</v>
      </c>
      <c r="L225" s="10">
        <f t="shared" si="53"/>
        <v>172</v>
      </c>
      <c r="M225" s="10">
        <f t="shared" si="50"/>
        <v>23.442225563210641</v>
      </c>
      <c r="N225" s="10">
        <f t="shared" si="41"/>
        <v>67.963309363210612</v>
      </c>
      <c r="O225" s="10">
        <f t="shared" si="51"/>
        <v>22.036690636789388</v>
      </c>
      <c r="Q225" s="12">
        <f t="shared" si="42"/>
        <v>6</v>
      </c>
      <c r="R225" s="10">
        <f t="shared" si="48"/>
        <v>0</v>
      </c>
      <c r="S225" s="10">
        <f t="shared" si="48"/>
        <v>0</v>
      </c>
      <c r="T225" s="10">
        <f t="shared" si="48"/>
        <v>0</v>
      </c>
      <c r="U225" s="10">
        <f t="shared" si="54"/>
        <v>0</v>
      </c>
      <c r="V225" s="10">
        <f t="shared" si="54"/>
        <v>0</v>
      </c>
      <c r="W225" s="10">
        <f t="shared" si="54"/>
        <v>22.036690636789388</v>
      </c>
      <c r="X225" s="10">
        <f t="shared" si="54"/>
        <v>0</v>
      </c>
      <c r="Y225" s="10">
        <f t="shared" si="54"/>
        <v>0</v>
      </c>
      <c r="Z225" s="10">
        <f t="shared" si="54"/>
        <v>0</v>
      </c>
      <c r="AA225" s="10">
        <f t="shared" si="54"/>
        <v>0</v>
      </c>
      <c r="AB225" s="10">
        <f t="shared" si="54"/>
        <v>0</v>
      </c>
      <c r="AC225" s="10">
        <f t="shared" si="54"/>
        <v>0</v>
      </c>
      <c r="AF225" s="10">
        <f t="shared" si="43"/>
        <v>0</v>
      </c>
      <c r="AG225" s="10">
        <f t="shared" si="44"/>
        <v>0</v>
      </c>
      <c r="AH225" s="10">
        <f t="shared" si="45"/>
        <v>22.036690636789388</v>
      </c>
      <c r="AI225" s="10">
        <f t="shared" si="46"/>
        <v>0</v>
      </c>
      <c r="AJ225" s="10">
        <f t="shared" si="47"/>
        <v>0</v>
      </c>
      <c r="AK225" s="10"/>
      <c r="AL225" s="10"/>
      <c r="AM225" s="10"/>
      <c r="AN225" s="10"/>
      <c r="AO225" s="10"/>
      <c r="AP225" s="10"/>
      <c r="AQ225" s="10"/>
      <c r="AR225" s="10"/>
      <c r="AS225" s="10"/>
      <c r="AT225" s="10"/>
      <c r="AU225" s="10"/>
      <c r="AV225" s="10"/>
      <c r="AW225" s="10"/>
      <c r="AX225" s="10"/>
      <c r="AY225" s="10"/>
      <c r="AZ225" s="10"/>
      <c r="BA225" s="10"/>
      <c r="BB225" s="10"/>
      <c r="BC225" s="10"/>
      <c r="BD225" s="10"/>
      <c r="BE225" s="10"/>
      <c r="BF225" s="10"/>
      <c r="BG225" s="10"/>
      <c r="BH225" s="10"/>
      <c r="BI225" s="10"/>
      <c r="BJ225" s="10"/>
      <c r="BK225" s="10"/>
      <c r="BL225" s="10"/>
      <c r="BM225" s="10"/>
      <c r="BN225" s="10"/>
      <c r="BO225" s="10"/>
      <c r="BP225" s="10"/>
      <c r="BQ225" s="10"/>
      <c r="BR225" s="10"/>
      <c r="BS225" s="10"/>
      <c r="BT225" s="10"/>
      <c r="BU225" s="10"/>
      <c r="BV225" s="10"/>
      <c r="BW225" s="10"/>
      <c r="BX225" s="10"/>
      <c r="BY225" s="10"/>
      <c r="BZ225" s="10"/>
      <c r="CA225" s="10"/>
      <c r="CB225" s="10"/>
    </row>
    <row r="226" spans="3:80" x14ac:dyDescent="0.25">
      <c r="C226" s="2">
        <f t="shared" si="52"/>
        <v>45464</v>
      </c>
      <c r="D226" s="24"/>
      <c r="H226" s="13" t="str">
        <f t="shared" si="39"/>
        <v>22.0</v>
      </c>
      <c r="J226" s="13" t="str">
        <f t="shared" si="40"/>
        <v>68.0</v>
      </c>
      <c r="L226" s="10">
        <f t="shared" si="53"/>
        <v>173</v>
      </c>
      <c r="M226" s="10">
        <f t="shared" si="50"/>
        <v>23.449136131258797</v>
      </c>
      <c r="N226" s="10">
        <f t="shared" si="41"/>
        <v>67.970219931258811</v>
      </c>
      <c r="O226" s="10">
        <f t="shared" si="51"/>
        <v>22.029780068741189</v>
      </c>
      <c r="Q226" s="12">
        <f t="shared" si="42"/>
        <v>6</v>
      </c>
      <c r="R226" s="10">
        <f t="shared" si="48"/>
        <v>0</v>
      </c>
      <c r="S226" s="10">
        <f t="shared" si="48"/>
        <v>0</v>
      </c>
      <c r="T226" s="10">
        <f t="shared" si="48"/>
        <v>0</v>
      </c>
      <c r="U226" s="10">
        <f t="shared" si="54"/>
        <v>0</v>
      </c>
      <c r="V226" s="10">
        <f t="shared" si="54"/>
        <v>0</v>
      </c>
      <c r="W226" s="10">
        <f t="shared" si="54"/>
        <v>22.029780068741189</v>
      </c>
      <c r="X226" s="10">
        <f t="shared" si="54"/>
        <v>0</v>
      </c>
      <c r="Y226" s="10">
        <f t="shared" si="54"/>
        <v>0</v>
      </c>
      <c r="Z226" s="10">
        <f t="shared" si="54"/>
        <v>0</v>
      </c>
      <c r="AA226" s="10">
        <f t="shared" si="54"/>
        <v>0</v>
      </c>
      <c r="AB226" s="10">
        <f t="shared" si="54"/>
        <v>0</v>
      </c>
      <c r="AC226" s="10">
        <f t="shared" si="54"/>
        <v>0</v>
      </c>
      <c r="AF226" s="10">
        <f t="shared" si="43"/>
        <v>0</v>
      </c>
      <c r="AG226" s="10">
        <f t="shared" si="44"/>
        <v>0</v>
      </c>
      <c r="AH226" s="10">
        <f t="shared" si="45"/>
        <v>22.029780068741189</v>
      </c>
      <c r="AI226" s="10">
        <f t="shared" si="46"/>
        <v>0</v>
      </c>
      <c r="AJ226" s="10">
        <f t="shared" si="47"/>
        <v>0</v>
      </c>
      <c r="AK226" s="10"/>
      <c r="AL226" s="10"/>
      <c r="AM226" s="10"/>
      <c r="AN226" s="10"/>
      <c r="AO226" s="10"/>
      <c r="AP226" s="10"/>
      <c r="AQ226" s="10"/>
      <c r="AR226" s="10"/>
      <c r="AS226" s="10"/>
      <c r="AT226" s="10"/>
      <c r="AU226" s="10"/>
      <c r="AV226" s="10"/>
      <c r="AW226" s="10"/>
      <c r="AX226" s="10"/>
      <c r="AY226" s="10"/>
      <c r="AZ226" s="10"/>
      <c r="BA226" s="10"/>
      <c r="BB226" s="10"/>
      <c r="BC226" s="10"/>
      <c r="BD226" s="10"/>
      <c r="BE226" s="10"/>
      <c r="BF226" s="10"/>
      <c r="BG226" s="10"/>
      <c r="BH226" s="10"/>
      <c r="BI226" s="10"/>
      <c r="BJ226" s="10"/>
      <c r="BK226" s="10"/>
      <c r="BL226" s="10"/>
      <c r="BM226" s="10"/>
      <c r="BN226" s="10"/>
      <c r="BO226" s="10"/>
      <c r="BP226" s="10"/>
      <c r="BQ226" s="10"/>
      <c r="BR226" s="10"/>
      <c r="BS226" s="10"/>
      <c r="BT226" s="10"/>
      <c r="BU226" s="10"/>
      <c r="BV226" s="10"/>
      <c r="BW226" s="10"/>
      <c r="BX226" s="10"/>
      <c r="BY226" s="10"/>
      <c r="BZ226" s="10"/>
      <c r="CA226" s="10"/>
      <c r="CB226" s="10"/>
    </row>
    <row r="227" spans="3:80" x14ac:dyDescent="0.25">
      <c r="C227" s="2">
        <f t="shared" si="52"/>
        <v>45465</v>
      </c>
      <c r="D227" s="24"/>
      <c r="H227" s="13" t="str">
        <f t="shared" si="39"/>
        <v>22.0</v>
      </c>
      <c r="J227" s="13" t="str">
        <f t="shared" si="40"/>
        <v>68.0</v>
      </c>
      <c r="L227" s="10">
        <f t="shared" si="53"/>
        <v>174</v>
      </c>
      <c r="M227" s="10">
        <f t="shared" si="50"/>
        <v>23.449136131258797</v>
      </c>
      <c r="N227" s="10">
        <f t="shared" si="41"/>
        <v>67.970219931258811</v>
      </c>
      <c r="O227" s="10">
        <f t="shared" si="51"/>
        <v>22.029780068741189</v>
      </c>
      <c r="Q227" s="12">
        <f t="shared" si="42"/>
        <v>6</v>
      </c>
      <c r="R227" s="10">
        <f t="shared" si="48"/>
        <v>0</v>
      </c>
      <c r="S227" s="10">
        <f t="shared" si="48"/>
        <v>0</v>
      </c>
      <c r="T227" s="10">
        <f t="shared" si="48"/>
        <v>0</v>
      </c>
      <c r="U227" s="10">
        <f t="shared" si="54"/>
        <v>0</v>
      </c>
      <c r="V227" s="10">
        <f t="shared" si="54"/>
        <v>0</v>
      </c>
      <c r="W227" s="10">
        <f t="shared" si="54"/>
        <v>22.029780068741189</v>
      </c>
      <c r="X227" s="10">
        <f t="shared" si="54"/>
        <v>0</v>
      </c>
      <c r="Y227" s="10">
        <f t="shared" si="54"/>
        <v>0</v>
      </c>
      <c r="Z227" s="10">
        <f t="shared" si="54"/>
        <v>0</v>
      </c>
      <c r="AA227" s="10">
        <f t="shared" si="54"/>
        <v>0</v>
      </c>
      <c r="AB227" s="10">
        <f t="shared" si="54"/>
        <v>0</v>
      </c>
      <c r="AC227" s="10">
        <f t="shared" si="54"/>
        <v>0</v>
      </c>
      <c r="AF227" s="10">
        <f t="shared" si="43"/>
        <v>0</v>
      </c>
      <c r="AG227" s="10">
        <f t="shared" si="44"/>
        <v>0</v>
      </c>
      <c r="AH227" s="10">
        <f t="shared" si="45"/>
        <v>22.029780068741189</v>
      </c>
      <c r="AI227" s="10">
        <f t="shared" si="46"/>
        <v>0</v>
      </c>
      <c r="AJ227" s="10">
        <f t="shared" si="47"/>
        <v>0</v>
      </c>
      <c r="AK227" s="10"/>
      <c r="AL227" s="10"/>
      <c r="AM227" s="10"/>
      <c r="AN227" s="10"/>
      <c r="AO227" s="10"/>
      <c r="AP227" s="10"/>
      <c r="AQ227" s="10"/>
      <c r="AR227" s="10"/>
      <c r="AS227" s="10"/>
      <c r="AT227" s="10"/>
      <c r="AU227" s="10"/>
      <c r="AV227" s="10"/>
      <c r="AW227" s="10"/>
      <c r="AX227" s="10"/>
      <c r="AY227" s="10"/>
      <c r="AZ227" s="10"/>
      <c r="BA227" s="10"/>
      <c r="BB227" s="10"/>
      <c r="BC227" s="10"/>
      <c r="BD227" s="10"/>
      <c r="BE227" s="10"/>
      <c r="BF227" s="10"/>
      <c r="BG227" s="10"/>
      <c r="BH227" s="10"/>
      <c r="BI227" s="10"/>
      <c r="BJ227" s="10"/>
      <c r="BK227" s="10"/>
      <c r="BL227" s="10"/>
      <c r="BM227" s="10"/>
      <c r="BN227" s="10"/>
      <c r="BO227" s="10"/>
      <c r="BP227" s="10"/>
      <c r="BQ227" s="10"/>
      <c r="BR227" s="10"/>
      <c r="BS227" s="10"/>
      <c r="BT227" s="10"/>
      <c r="BU227" s="10"/>
      <c r="BV227" s="10"/>
      <c r="BW227" s="10"/>
      <c r="BX227" s="10"/>
      <c r="BY227" s="10"/>
      <c r="BZ227" s="10"/>
      <c r="CA227" s="10"/>
      <c r="CB227" s="10"/>
    </row>
    <row r="228" spans="3:80" x14ac:dyDescent="0.25">
      <c r="C228" s="2">
        <f t="shared" si="52"/>
        <v>45466</v>
      </c>
      <c r="D228" s="24"/>
      <c r="H228" s="13" t="str">
        <f t="shared" si="39"/>
        <v>22.0</v>
      </c>
      <c r="J228" s="13" t="str">
        <f t="shared" si="40"/>
        <v>68.0</v>
      </c>
      <c r="L228" s="10">
        <f t="shared" si="53"/>
        <v>175</v>
      </c>
      <c r="M228" s="10">
        <f t="shared" si="50"/>
        <v>23.442225563210641</v>
      </c>
      <c r="N228" s="10">
        <f t="shared" si="41"/>
        <v>67.963309363210612</v>
      </c>
      <c r="O228" s="10">
        <f t="shared" si="51"/>
        <v>22.036690636789388</v>
      </c>
      <c r="Q228" s="12">
        <f t="shared" si="42"/>
        <v>6</v>
      </c>
      <c r="R228" s="10">
        <f t="shared" si="48"/>
        <v>0</v>
      </c>
      <c r="S228" s="10">
        <f t="shared" si="48"/>
        <v>0</v>
      </c>
      <c r="T228" s="10">
        <f t="shared" si="48"/>
        <v>0</v>
      </c>
      <c r="U228" s="10">
        <f t="shared" si="54"/>
        <v>0</v>
      </c>
      <c r="V228" s="10">
        <f t="shared" si="54"/>
        <v>0</v>
      </c>
      <c r="W228" s="10">
        <f t="shared" si="54"/>
        <v>22.036690636789388</v>
      </c>
      <c r="X228" s="10">
        <f t="shared" si="54"/>
        <v>0</v>
      </c>
      <c r="Y228" s="10">
        <f t="shared" si="54"/>
        <v>0</v>
      </c>
      <c r="Z228" s="10">
        <f t="shared" si="54"/>
        <v>0</v>
      </c>
      <c r="AA228" s="10">
        <f t="shared" si="54"/>
        <v>0</v>
      </c>
      <c r="AB228" s="10">
        <f t="shared" si="54"/>
        <v>0</v>
      </c>
      <c r="AC228" s="10">
        <f t="shared" si="54"/>
        <v>0</v>
      </c>
      <c r="AF228" s="10">
        <f t="shared" si="43"/>
        <v>0</v>
      </c>
      <c r="AG228" s="10">
        <f t="shared" si="44"/>
        <v>0</v>
      </c>
      <c r="AH228" s="10">
        <f t="shared" si="45"/>
        <v>22.036690636789388</v>
      </c>
      <c r="AI228" s="10">
        <f t="shared" si="46"/>
        <v>0</v>
      </c>
      <c r="AJ228" s="10">
        <f t="shared" si="47"/>
        <v>0</v>
      </c>
      <c r="AK228" s="10"/>
      <c r="AL228" s="10"/>
      <c r="AM228" s="10"/>
      <c r="AN228" s="10"/>
      <c r="AO228" s="10"/>
      <c r="AP228" s="10"/>
      <c r="AQ228" s="10"/>
      <c r="AR228" s="10"/>
      <c r="AS228" s="10"/>
      <c r="AT228" s="10"/>
      <c r="AU228" s="10"/>
      <c r="AV228" s="10"/>
      <c r="AW228" s="10"/>
      <c r="AX228" s="10"/>
      <c r="AY228" s="10"/>
      <c r="AZ228" s="10"/>
      <c r="BA228" s="10"/>
      <c r="BB228" s="10"/>
      <c r="BC228" s="10"/>
      <c r="BD228" s="10"/>
      <c r="BE228" s="10"/>
      <c r="BF228" s="10"/>
      <c r="BG228" s="10"/>
      <c r="BH228" s="10"/>
      <c r="BI228" s="10"/>
      <c r="BJ228" s="10"/>
      <c r="BK228" s="10"/>
      <c r="BL228" s="10"/>
      <c r="BM228" s="10"/>
      <c r="BN228" s="10"/>
      <c r="BO228" s="10"/>
      <c r="BP228" s="10"/>
      <c r="BQ228" s="10"/>
      <c r="BR228" s="10"/>
      <c r="BS228" s="10"/>
      <c r="BT228" s="10"/>
      <c r="BU228" s="10"/>
      <c r="BV228" s="10"/>
      <c r="BW228" s="10"/>
      <c r="BX228" s="10"/>
      <c r="BY228" s="10"/>
      <c r="BZ228" s="10"/>
      <c r="CA228" s="10"/>
      <c r="CB228" s="10"/>
    </row>
    <row r="229" spans="3:80" x14ac:dyDescent="0.25">
      <c r="C229" s="2">
        <f t="shared" si="52"/>
        <v>45467</v>
      </c>
      <c r="D229" s="24"/>
      <c r="H229" s="13" t="str">
        <f t="shared" si="39"/>
        <v>22.1</v>
      </c>
      <c r="J229" s="13" t="str">
        <f t="shared" si="40"/>
        <v>67.9</v>
      </c>
      <c r="L229" s="10">
        <f t="shared" si="53"/>
        <v>176</v>
      </c>
      <c r="M229" s="10">
        <f t="shared" si="50"/>
        <v>23.428406463690454</v>
      </c>
      <c r="N229" s="10">
        <f t="shared" si="41"/>
        <v>67.949490263690464</v>
      </c>
      <c r="O229" s="10">
        <f t="shared" si="51"/>
        <v>22.050509736309536</v>
      </c>
      <c r="Q229" s="12">
        <f t="shared" si="42"/>
        <v>6</v>
      </c>
      <c r="R229" s="10">
        <f t="shared" si="48"/>
        <v>0</v>
      </c>
      <c r="S229" s="10">
        <f t="shared" si="48"/>
        <v>0</v>
      </c>
      <c r="T229" s="10">
        <f t="shared" si="48"/>
        <v>0</v>
      </c>
      <c r="U229" s="10">
        <f t="shared" si="54"/>
        <v>0</v>
      </c>
      <c r="V229" s="10">
        <f t="shared" si="54"/>
        <v>0</v>
      </c>
      <c r="W229" s="10">
        <f t="shared" si="54"/>
        <v>22.050509736309536</v>
      </c>
      <c r="X229" s="10">
        <f t="shared" si="54"/>
        <v>0</v>
      </c>
      <c r="Y229" s="10">
        <f t="shared" si="54"/>
        <v>0</v>
      </c>
      <c r="Z229" s="10">
        <f t="shared" si="54"/>
        <v>0</v>
      </c>
      <c r="AA229" s="10">
        <f t="shared" si="54"/>
        <v>0</v>
      </c>
      <c r="AB229" s="10">
        <f t="shared" si="54"/>
        <v>0</v>
      </c>
      <c r="AC229" s="10">
        <f t="shared" si="54"/>
        <v>0</v>
      </c>
      <c r="AF229" s="10">
        <f t="shared" si="43"/>
        <v>0</v>
      </c>
      <c r="AG229" s="10">
        <f t="shared" si="44"/>
        <v>0</v>
      </c>
      <c r="AH229" s="10">
        <f t="shared" si="45"/>
        <v>22.050509736309536</v>
      </c>
      <c r="AI229" s="10">
        <f t="shared" si="46"/>
        <v>0</v>
      </c>
      <c r="AJ229" s="10">
        <f t="shared" si="47"/>
        <v>0</v>
      </c>
      <c r="AK229" s="10"/>
      <c r="AL229" s="10"/>
      <c r="AM229" s="10"/>
      <c r="AN229" s="10"/>
      <c r="AO229" s="10"/>
      <c r="AP229" s="10"/>
      <c r="AQ229" s="10"/>
      <c r="AR229" s="10"/>
      <c r="AS229" s="10"/>
      <c r="AT229" s="10"/>
      <c r="AU229" s="10"/>
      <c r="AV229" s="10"/>
      <c r="AW229" s="10"/>
      <c r="AX229" s="10"/>
      <c r="AY229" s="10"/>
      <c r="AZ229" s="10"/>
      <c r="BA229" s="10"/>
      <c r="BB229" s="10"/>
      <c r="BC229" s="10"/>
      <c r="BD229" s="10"/>
      <c r="BE229" s="10"/>
      <c r="BF229" s="10"/>
      <c r="BG229" s="10"/>
      <c r="BH229" s="10"/>
      <c r="BI229" s="10"/>
      <c r="BJ229" s="10"/>
      <c r="BK229" s="10"/>
      <c r="BL229" s="10"/>
      <c r="BM229" s="10"/>
      <c r="BN229" s="10"/>
      <c r="BO229" s="10"/>
      <c r="BP229" s="10"/>
      <c r="BQ229" s="10"/>
      <c r="BR229" s="10"/>
      <c r="BS229" s="10"/>
      <c r="BT229" s="10"/>
      <c r="BU229" s="10"/>
      <c r="BV229" s="10"/>
      <c r="BW229" s="10"/>
      <c r="BX229" s="10"/>
      <c r="BY229" s="10"/>
      <c r="BZ229" s="10"/>
      <c r="CA229" s="10"/>
      <c r="CB229" s="10"/>
    </row>
    <row r="230" spans="3:80" x14ac:dyDescent="0.25">
      <c r="C230" s="2">
        <f t="shared" si="52"/>
        <v>45468</v>
      </c>
      <c r="D230" s="24"/>
      <c r="H230" s="13" t="str">
        <f t="shared" si="39"/>
        <v>22.1</v>
      </c>
      <c r="J230" s="13" t="str">
        <f t="shared" si="40"/>
        <v>67.9</v>
      </c>
      <c r="L230" s="10">
        <f t="shared" si="53"/>
        <v>177</v>
      </c>
      <c r="M230" s="10">
        <f t="shared" si="50"/>
        <v>23.407682905250294</v>
      </c>
      <c r="N230" s="10">
        <f t="shared" si="41"/>
        <v>67.928766705250311</v>
      </c>
      <c r="O230" s="10">
        <f t="shared" si="51"/>
        <v>22.071233294749689</v>
      </c>
      <c r="Q230" s="12">
        <f t="shared" si="42"/>
        <v>6</v>
      </c>
      <c r="R230" s="10">
        <f t="shared" si="48"/>
        <v>0</v>
      </c>
      <c r="S230" s="10">
        <f t="shared" si="48"/>
        <v>0</v>
      </c>
      <c r="T230" s="10">
        <f t="shared" si="48"/>
        <v>0</v>
      </c>
      <c r="U230" s="10">
        <f t="shared" si="54"/>
        <v>0</v>
      </c>
      <c r="V230" s="10">
        <f t="shared" si="54"/>
        <v>0</v>
      </c>
      <c r="W230" s="10">
        <f t="shared" si="54"/>
        <v>22.071233294749689</v>
      </c>
      <c r="X230" s="10">
        <f t="shared" si="54"/>
        <v>0</v>
      </c>
      <c r="Y230" s="10">
        <f t="shared" si="54"/>
        <v>0</v>
      </c>
      <c r="Z230" s="10">
        <f t="shared" si="54"/>
        <v>0</v>
      </c>
      <c r="AA230" s="10">
        <f t="shared" si="54"/>
        <v>0</v>
      </c>
      <c r="AB230" s="10">
        <f t="shared" si="54"/>
        <v>0</v>
      </c>
      <c r="AC230" s="10">
        <f t="shared" si="54"/>
        <v>0</v>
      </c>
      <c r="AF230" s="10">
        <f t="shared" si="43"/>
        <v>0</v>
      </c>
      <c r="AG230" s="10">
        <f t="shared" si="44"/>
        <v>0</v>
      </c>
      <c r="AH230" s="10">
        <f t="shared" si="45"/>
        <v>22.071233294749689</v>
      </c>
      <c r="AI230" s="10">
        <f t="shared" si="46"/>
        <v>0</v>
      </c>
      <c r="AJ230" s="10">
        <f t="shared" si="47"/>
        <v>0</v>
      </c>
      <c r="AK230" s="10"/>
      <c r="AL230" s="10"/>
      <c r="AM230" s="10"/>
      <c r="AN230" s="10"/>
      <c r="AO230" s="10"/>
      <c r="AP230" s="10"/>
      <c r="AQ230" s="10"/>
      <c r="AR230" s="10"/>
      <c r="AS230" s="10"/>
      <c r="AT230" s="10"/>
      <c r="AU230" s="10"/>
      <c r="AV230" s="10"/>
      <c r="AW230" s="10"/>
      <c r="AX230" s="10"/>
      <c r="AY230" s="10"/>
      <c r="AZ230" s="10"/>
      <c r="BA230" s="10"/>
      <c r="BB230" s="10"/>
      <c r="BC230" s="10"/>
      <c r="BD230" s="10"/>
      <c r="BE230" s="10"/>
      <c r="BF230" s="10"/>
      <c r="BG230" s="10"/>
      <c r="BH230" s="10"/>
      <c r="BI230" s="10"/>
      <c r="BJ230" s="10"/>
      <c r="BK230" s="10"/>
      <c r="BL230" s="10"/>
      <c r="BM230" s="10"/>
      <c r="BN230" s="10"/>
      <c r="BO230" s="10"/>
      <c r="BP230" s="10"/>
      <c r="BQ230" s="10"/>
      <c r="BR230" s="10"/>
      <c r="BS230" s="10"/>
      <c r="BT230" s="10"/>
      <c r="BU230" s="10"/>
      <c r="BV230" s="10"/>
      <c r="BW230" s="10"/>
      <c r="BX230" s="10"/>
      <c r="BY230" s="10"/>
      <c r="BZ230" s="10"/>
      <c r="CA230" s="10"/>
      <c r="CB230" s="10"/>
    </row>
    <row r="231" spans="3:80" x14ac:dyDescent="0.25">
      <c r="C231" s="2">
        <f t="shared" si="52"/>
        <v>45469</v>
      </c>
      <c r="D231" s="24"/>
      <c r="H231" s="13" t="str">
        <f t="shared" si="39"/>
        <v>22.1</v>
      </c>
      <c r="J231" s="13" t="str">
        <f t="shared" si="40"/>
        <v>67.9</v>
      </c>
      <c r="L231" s="10">
        <f t="shared" si="53"/>
        <v>178</v>
      </c>
      <c r="M231" s="10">
        <f t="shared" si="50"/>
        <v>23.380060995217949</v>
      </c>
      <c r="N231" s="10">
        <f t="shared" si="41"/>
        <v>67.901144795217945</v>
      </c>
      <c r="O231" s="10">
        <f t="shared" si="51"/>
        <v>22.098855204782055</v>
      </c>
      <c r="Q231" s="12">
        <f t="shared" si="42"/>
        <v>6</v>
      </c>
      <c r="R231" s="10">
        <f t="shared" si="48"/>
        <v>0</v>
      </c>
      <c r="S231" s="10">
        <f t="shared" si="48"/>
        <v>0</v>
      </c>
      <c r="T231" s="10">
        <f t="shared" si="48"/>
        <v>0</v>
      </c>
      <c r="U231" s="10">
        <f t="shared" si="54"/>
        <v>0</v>
      </c>
      <c r="V231" s="10">
        <f t="shared" si="54"/>
        <v>0</v>
      </c>
      <c r="W231" s="10">
        <f t="shared" si="54"/>
        <v>22.098855204782055</v>
      </c>
      <c r="X231" s="10">
        <f t="shared" si="54"/>
        <v>0</v>
      </c>
      <c r="Y231" s="10">
        <f t="shared" si="54"/>
        <v>0</v>
      </c>
      <c r="Z231" s="10">
        <f t="shared" si="54"/>
        <v>0</v>
      </c>
      <c r="AA231" s="10">
        <f t="shared" si="54"/>
        <v>0</v>
      </c>
      <c r="AB231" s="10">
        <f t="shared" si="54"/>
        <v>0</v>
      </c>
      <c r="AC231" s="10">
        <f t="shared" si="54"/>
        <v>0</v>
      </c>
      <c r="AF231" s="10">
        <f t="shared" si="43"/>
        <v>0</v>
      </c>
      <c r="AG231" s="10">
        <f t="shared" si="44"/>
        <v>0</v>
      </c>
      <c r="AH231" s="10">
        <f t="shared" si="45"/>
        <v>22.098855204782055</v>
      </c>
      <c r="AI231" s="10">
        <f t="shared" si="46"/>
        <v>0</v>
      </c>
      <c r="AJ231" s="10">
        <f t="shared" si="47"/>
        <v>0</v>
      </c>
      <c r="AK231" s="10"/>
      <c r="AL231" s="10"/>
      <c r="AM231" s="10"/>
      <c r="AN231" s="10"/>
      <c r="AO231" s="10"/>
      <c r="AP231" s="10"/>
      <c r="AQ231" s="10"/>
      <c r="AR231" s="10"/>
      <c r="AS231" s="10"/>
      <c r="AT231" s="10"/>
      <c r="AU231" s="10"/>
      <c r="AV231" s="10"/>
      <c r="AW231" s="10"/>
      <c r="AX231" s="10"/>
      <c r="AY231" s="10"/>
      <c r="AZ231" s="10"/>
      <c r="BA231" s="10"/>
      <c r="BB231" s="10"/>
      <c r="BC231" s="10"/>
      <c r="BD231" s="10"/>
      <c r="BE231" s="10"/>
      <c r="BF231" s="10"/>
      <c r="BG231" s="10"/>
      <c r="BH231" s="10"/>
      <c r="BI231" s="10"/>
      <c r="BJ231" s="10"/>
      <c r="BK231" s="10"/>
      <c r="BL231" s="10"/>
      <c r="BM231" s="10"/>
      <c r="BN231" s="10"/>
      <c r="BO231" s="10"/>
      <c r="BP231" s="10"/>
      <c r="BQ231" s="10"/>
      <c r="BR231" s="10"/>
      <c r="BS231" s="10"/>
      <c r="BT231" s="10"/>
      <c r="BU231" s="10"/>
      <c r="BV231" s="10"/>
      <c r="BW231" s="10"/>
      <c r="BX231" s="10"/>
      <c r="BY231" s="10"/>
      <c r="BZ231" s="10"/>
      <c r="CA231" s="10"/>
      <c r="CB231" s="10"/>
    </row>
    <row r="232" spans="3:80" x14ac:dyDescent="0.25">
      <c r="C232" s="2">
        <f t="shared" si="52"/>
        <v>45470</v>
      </c>
      <c r="D232" s="24"/>
      <c r="H232" s="13" t="str">
        <f t="shared" si="39"/>
        <v>22.1</v>
      </c>
      <c r="J232" s="13" t="str">
        <f t="shared" si="40"/>
        <v>67.9</v>
      </c>
      <c r="L232" s="10">
        <f t="shared" si="53"/>
        <v>179</v>
      </c>
      <c r="M232" s="10">
        <f t="shared" si="50"/>
        <v>23.345548873897094</v>
      </c>
      <c r="N232" s="10">
        <f t="shared" si="41"/>
        <v>67.866632673897101</v>
      </c>
      <c r="O232" s="10">
        <f t="shared" si="51"/>
        <v>22.133367326102899</v>
      </c>
      <c r="Q232" s="12">
        <f t="shared" si="42"/>
        <v>6</v>
      </c>
      <c r="R232" s="10">
        <f t="shared" si="48"/>
        <v>0</v>
      </c>
      <c r="S232" s="10">
        <f t="shared" si="48"/>
        <v>0</v>
      </c>
      <c r="T232" s="10">
        <f t="shared" si="48"/>
        <v>0</v>
      </c>
      <c r="U232" s="10">
        <f t="shared" si="54"/>
        <v>0</v>
      </c>
      <c r="V232" s="10">
        <f t="shared" si="54"/>
        <v>0</v>
      </c>
      <c r="W232" s="10">
        <f t="shared" si="54"/>
        <v>22.133367326102899</v>
      </c>
      <c r="X232" s="10">
        <f t="shared" si="54"/>
        <v>0</v>
      </c>
      <c r="Y232" s="10">
        <f t="shared" si="54"/>
        <v>0</v>
      </c>
      <c r="Z232" s="10">
        <f t="shared" si="54"/>
        <v>0</v>
      </c>
      <c r="AA232" s="10">
        <f t="shared" si="54"/>
        <v>0</v>
      </c>
      <c r="AB232" s="10">
        <f t="shared" si="54"/>
        <v>0</v>
      </c>
      <c r="AC232" s="10">
        <f t="shared" si="54"/>
        <v>0</v>
      </c>
      <c r="AF232" s="10">
        <f t="shared" si="43"/>
        <v>0</v>
      </c>
      <c r="AG232" s="10">
        <f t="shared" si="44"/>
        <v>0</v>
      </c>
      <c r="AH232" s="10">
        <f t="shared" si="45"/>
        <v>22.133367326102899</v>
      </c>
      <c r="AI232" s="10">
        <f t="shared" si="46"/>
        <v>0</v>
      </c>
      <c r="AJ232" s="10">
        <f t="shared" si="47"/>
        <v>0</v>
      </c>
      <c r="AK232" s="10"/>
      <c r="AL232" s="10"/>
      <c r="AM232" s="10"/>
      <c r="AN232" s="10"/>
      <c r="AO232" s="10"/>
      <c r="AP232" s="10"/>
      <c r="AQ232" s="10"/>
      <c r="AR232" s="10"/>
      <c r="AS232" s="10"/>
      <c r="AT232" s="10"/>
      <c r="AU232" s="10"/>
      <c r="AV232" s="10"/>
      <c r="AW232" s="10"/>
      <c r="AX232" s="10"/>
      <c r="AY232" s="10"/>
      <c r="AZ232" s="10"/>
      <c r="BA232" s="10"/>
      <c r="BB232" s="10"/>
      <c r="BC232" s="10"/>
      <c r="BD232" s="10"/>
      <c r="BE232" s="10"/>
      <c r="BF232" s="10"/>
      <c r="BG232" s="10"/>
      <c r="BH232" s="10"/>
      <c r="BI232" s="10"/>
      <c r="BJ232" s="10"/>
      <c r="BK232" s="10"/>
      <c r="BL232" s="10"/>
      <c r="BM232" s="10"/>
      <c r="BN232" s="10"/>
      <c r="BO232" s="10"/>
      <c r="BP232" s="10"/>
      <c r="BQ232" s="10"/>
      <c r="BR232" s="10"/>
      <c r="BS232" s="10"/>
      <c r="BT232" s="10"/>
      <c r="BU232" s="10"/>
      <c r="BV232" s="10"/>
      <c r="BW232" s="10"/>
      <c r="BX232" s="10"/>
      <c r="BY232" s="10"/>
      <c r="BZ232" s="10"/>
      <c r="CA232" s="10"/>
      <c r="CB232" s="10"/>
    </row>
    <row r="233" spans="3:80" x14ac:dyDescent="0.25">
      <c r="C233" s="2">
        <f t="shared" si="52"/>
        <v>45471</v>
      </c>
      <c r="D233" s="24"/>
      <c r="H233" s="13" t="str">
        <f t="shared" si="39"/>
        <v>22.2</v>
      </c>
      <c r="J233" s="13" t="str">
        <f t="shared" si="40"/>
        <v>67.8</v>
      </c>
      <c r="L233" s="10">
        <f t="shared" si="53"/>
        <v>180</v>
      </c>
      <c r="M233" s="10">
        <f t="shared" si="50"/>
        <v>23.30415671216829</v>
      </c>
      <c r="N233" s="10">
        <f t="shared" si="41"/>
        <v>67.825240512168293</v>
      </c>
      <c r="O233" s="10">
        <f t="shared" si="51"/>
        <v>22.174759487831707</v>
      </c>
      <c r="Q233" s="12">
        <f t="shared" si="42"/>
        <v>6</v>
      </c>
      <c r="R233" s="10">
        <f t="shared" si="48"/>
        <v>0</v>
      </c>
      <c r="S233" s="10">
        <f t="shared" si="48"/>
        <v>0</v>
      </c>
      <c r="T233" s="10">
        <f t="shared" si="48"/>
        <v>0</v>
      </c>
      <c r="U233" s="10">
        <f t="shared" si="54"/>
        <v>0</v>
      </c>
      <c r="V233" s="10">
        <f t="shared" si="54"/>
        <v>0</v>
      </c>
      <c r="W233" s="10">
        <f t="shared" si="54"/>
        <v>22.174759487831707</v>
      </c>
      <c r="X233" s="10">
        <f t="shared" si="54"/>
        <v>0</v>
      </c>
      <c r="Y233" s="10">
        <f t="shared" si="54"/>
        <v>0</v>
      </c>
      <c r="Z233" s="10">
        <f t="shared" si="54"/>
        <v>0</v>
      </c>
      <c r="AA233" s="10">
        <f t="shared" si="54"/>
        <v>0</v>
      </c>
      <c r="AB233" s="10">
        <f t="shared" si="54"/>
        <v>0</v>
      </c>
      <c r="AC233" s="10">
        <f t="shared" si="54"/>
        <v>0</v>
      </c>
      <c r="AF233" s="10">
        <f t="shared" si="43"/>
        <v>0</v>
      </c>
      <c r="AG233" s="10">
        <f t="shared" si="44"/>
        <v>0</v>
      </c>
      <c r="AH233" s="10">
        <f t="shared" si="45"/>
        <v>22.174759487831707</v>
      </c>
      <c r="AI233" s="10">
        <f t="shared" si="46"/>
        <v>0</v>
      </c>
      <c r="AJ233" s="10">
        <f t="shared" si="47"/>
        <v>0</v>
      </c>
      <c r="AK233" s="10"/>
      <c r="AL233" s="10"/>
      <c r="AM233" s="10"/>
      <c r="AN233" s="10"/>
      <c r="AO233" s="10"/>
      <c r="AP233" s="10"/>
      <c r="AQ233" s="10"/>
      <c r="AR233" s="10"/>
      <c r="AS233" s="10"/>
      <c r="AT233" s="10"/>
      <c r="AU233" s="10"/>
      <c r="AV233" s="10"/>
      <c r="AW233" s="10"/>
      <c r="AX233" s="10"/>
      <c r="AY233" s="10"/>
      <c r="AZ233" s="10"/>
      <c r="BA233" s="10"/>
      <c r="BB233" s="10"/>
      <c r="BC233" s="10"/>
      <c r="BD233" s="10"/>
      <c r="BE233" s="10"/>
      <c r="BF233" s="10"/>
      <c r="BG233" s="10"/>
      <c r="BH233" s="10"/>
      <c r="BI233" s="10"/>
      <c r="BJ233" s="10"/>
      <c r="BK233" s="10"/>
      <c r="BL233" s="10"/>
      <c r="BM233" s="10"/>
      <c r="BN233" s="10"/>
      <c r="BO233" s="10"/>
      <c r="BP233" s="10"/>
      <c r="BQ233" s="10"/>
      <c r="BR233" s="10"/>
      <c r="BS233" s="10"/>
      <c r="BT233" s="10"/>
      <c r="BU233" s="10"/>
      <c r="BV233" s="10"/>
      <c r="BW233" s="10"/>
      <c r="BX233" s="10"/>
      <c r="BY233" s="10"/>
      <c r="BZ233" s="10"/>
      <c r="CA233" s="10"/>
      <c r="CB233" s="10"/>
    </row>
    <row r="234" spans="3:80" x14ac:dyDescent="0.25">
      <c r="C234" s="2">
        <f t="shared" si="52"/>
        <v>45472</v>
      </c>
      <c r="D234" s="24"/>
      <c r="H234" s="13" t="str">
        <f t="shared" si="39"/>
        <v>22.2</v>
      </c>
      <c r="J234" s="13" t="str">
        <f t="shared" si="40"/>
        <v>67.8</v>
      </c>
      <c r="L234" s="10">
        <f t="shared" si="53"/>
        <v>181</v>
      </c>
      <c r="M234" s="10">
        <f t="shared" si="50"/>
        <v>23.255896708491584</v>
      </c>
      <c r="N234" s="10">
        <f t="shared" si="41"/>
        <v>67.77698050849159</v>
      </c>
      <c r="O234" s="10">
        <f t="shared" si="51"/>
        <v>22.22301949150841</v>
      </c>
      <c r="Q234" s="12">
        <f t="shared" si="42"/>
        <v>6</v>
      </c>
      <c r="R234" s="10">
        <f t="shared" si="48"/>
        <v>0</v>
      </c>
      <c r="S234" s="10">
        <f t="shared" si="48"/>
        <v>0</v>
      </c>
      <c r="T234" s="10">
        <f t="shared" si="48"/>
        <v>0</v>
      </c>
      <c r="U234" s="10">
        <f t="shared" si="54"/>
        <v>0</v>
      </c>
      <c r="V234" s="10">
        <f t="shared" si="54"/>
        <v>0</v>
      </c>
      <c r="W234" s="10">
        <f t="shared" si="54"/>
        <v>22.22301949150841</v>
      </c>
      <c r="X234" s="10">
        <f t="shared" si="54"/>
        <v>0</v>
      </c>
      <c r="Y234" s="10">
        <f t="shared" si="54"/>
        <v>0</v>
      </c>
      <c r="Z234" s="10">
        <f t="shared" si="54"/>
        <v>0</v>
      </c>
      <c r="AA234" s="10">
        <f t="shared" si="54"/>
        <v>0</v>
      </c>
      <c r="AB234" s="10">
        <f t="shared" si="54"/>
        <v>0</v>
      </c>
      <c r="AC234" s="10">
        <f t="shared" si="54"/>
        <v>0</v>
      </c>
      <c r="AF234" s="10">
        <f t="shared" si="43"/>
        <v>0</v>
      </c>
      <c r="AG234" s="10">
        <f t="shared" si="44"/>
        <v>0</v>
      </c>
      <c r="AH234" s="10">
        <f t="shared" si="45"/>
        <v>22.22301949150841</v>
      </c>
      <c r="AI234" s="10">
        <f t="shared" si="46"/>
        <v>0</v>
      </c>
      <c r="AJ234" s="10">
        <f t="shared" si="47"/>
        <v>0</v>
      </c>
      <c r="AK234" s="10"/>
      <c r="AL234" s="10"/>
      <c r="AM234" s="10"/>
      <c r="AN234" s="10"/>
      <c r="AO234" s="10"/>
      <c r="AP234" s="10"/>
      <c r="AQ234" s="10"/>
      <c r="AR234" s="10"/>
      <c r="AS234" s="10"/>
      <c r="AT234" s="10"/>
      <c r="AU234" s="10"/>
      <c r="AV234" s="10"/>
      <c r="AW234" s="10"/>
      <c r="AX234" s="10"/>
      <c r="AY234" s="10"/>
      <c r="AZ234" s="10"/>
      <c r="BA234" s="10"/>
      <c r="BB234" s="10"/>
      <c r="BC234" s="10"/>
      <c r="BD234" s="10"/>
      <c r="BE234" s="10"/>
      <c r="BF234" s="10"/>
      <c r="BG234" s="10"/>
      <c r="BH234" s="10"/>
      <c r="BI234" s="10"/>
      <c r="BJ234" s="10"/>
      <c r="BK234" s="10"/>
      <c r="BL234" s="10"/>
      <c r="BM234" s="10"/>
      <c r="BN234" s="10"/>
      <c r="BO234" s="10"/>
      <c r="BP234" s="10"/>
      <c r="BQ234" s="10"/>
      <c r="BR234" s="10"/>
      <c r="BS234" s="10"/>
      <c r="BT234" s="10"/>
      <c r="BU234" s="10"/>
      <c r="BV234" s="10"/>
      <c r="BW234" s="10"/>
      <c r="BX234" s="10"/>
      <c r="BY234" s="10"/>
      <c r="BZ234" s="10"/>
      <c r="CA234" s="10"/>
      <c r="CB234" s="10"/>
    </row>
    <row r="235" spans="3:80" x14ac:dyDescent="0.25">
      <c r="C235" s="2">
        <f t="shared" si="52"/>
        <v>45473</v>
      </c>
      <c r="D235" s="24"/>
      <c r="H235" s="13" t="str">
        <f t="shared" ref="H235:H298" si="55">FIXED(O235,DecimalPlaces)</f>
        <v>22.3</v>
      </c>
      <c r="J235" s="13" t="str">
        <f t="shared" ref="J235:J298" si="56">FIXED(90-H235,DecimalPlaces)</f>
        <v>67.7</v>
      </c>
      <c r="L235" s="10">
        <f t="shared" si="53"/>
        <v>182</v>
      </c>
      <c r="M235" s="10">
        <f t="shared" si="50"/>
        <v>23.200783085311564</v>
      </c>
      <c r="N235" s="10">
        <f t="shared" ref="N235:N298" si="57">DEGREES(ASIN(SIN(RADIANS(Latitude))*SIN(RADIANS(M235))+COS(RADIANS(Latitude))*COS(RADIANS(M235))*COS(RADIANS(SolarHourAngle))))</f>
        <v>67.72186688531157</v>
      </c>
      <c r="O235" s="10">
        <f t="shared" si="51"/>
        <v>22.27813311468843</v>
      </c>
      <c r="Q235" s="12">
        <f t="shared" ref="Q235:Q298" si="58">MONTH(C235)</f>
        <v>6</v>
      </c>
      <c r="R235" s="10">
        <f t="shared" si="48"/>
        <v>0</v>
      </c>
      <c r="S235" s="10">
        <f t="shared" si="48"/>
        <v>0</v>
      </c>
      <c r="T235" s="10">
        <f t="shared" ref="T235:T298" si="59">IF($Q235=T$41,$O235,0)</f>
        <v>0</v>
      </c>
      <c r="U235" s="10">
        <f t="shared" si="54"/>
        <v>0</v>
      </c>
      <c r="V235" s="10">
        <f t="shared" si="54"/>
        <v>0</v>
      </c>
      <c r="W235" s="10">
        <f t="shared" si="54"/>
        <v>22.27813311468843</v>
      </c>
      <c r="X235" s="10">
        <f t="shared" si="54"/>
        <v>0</v>
      </c>
      <c r="Y235" s="10">
        <f t="shared" si="54"/>
        <v>0</v>
      </c>
      <c r="Z235" s="10">
        <f t="shared" si="54"/>
        <v>0</v>
      </c>
      <c r="AA235" s="10">
        <f t="shared" si="54"/>
        <v>0</v>
      </c>
      <c r="AB235" s="10">
        <f t="shared" si="54"/>
        <v>0</v>
      </c>
      <c r="AC235" s="10">
        <f t="shared" si="54"/>
        <v>0</v>
      </c>
      <c r="AF235" s="10">
        <f t="shared" ref="AF235:AF298" si="60">IF(AND($C235&gt;=$C$21,$C235&lt;=$E$21),$O235,0)</f>
        <v>0</v>
      </c>
      <c r="AG235" s="10">
        <f t="shared" ref="AG235:AG298" si="61">IF(AND($C235&gt;=$C$22,$C235&lt;=$E$22),$O235,0)</f>
        <v>0</v>
      </c>
      <c r="AH235" s="10">
        <f t="shared" ref="AH235:AH298" si="62">IF(AND($C235&gt;=$C$23,$C235&lt;=$E$23),$O235,0)</f>
        <v>22.27813311468843</v>
      </c>
      <c r="AI235" s="10">
        <f t="shared" ref="AI235:AI298" si="63">IF(AND($C235&gt;=$C$24,$C235&lt;=$E$24),$O235,0)</f>
        <v>0</v>
      </c>
      <c r="AJ235" s="10">
        <f t="shared" ref="AJ235:AJ298" si="64">IF(AND($C235&gt;=$C$25,$C235&lt;=$E$25),$O235,0)</f>
        <v>0</v>
      </c>
      <c r="AK235" s="10"/>
      <c r="AL235" s="10"/>
      <c r="AM235" s="10"/>
      <c r="AN235" s="10"/>
      <c r="AO235" s="10"/>
      <c r="AP235" s="10"/>
      <c r="AQ235" s="10"/>
      <c r="AR235" s="10"/>
      <c r="AS235" s="10"/>
      <c r="AT235" s="10"/>
      <c r="AU235" s="10"/>
      <c r="AV235" s="10"/>
      <c r="AW235" s="10"/>
      <c r="AX235" s="10"/>
      <c r="AY235" s="10"/>
      <c r="AZ235" s="10"/>
      <c r="BA235" s="10"/>
      <c r="BB235" s="10"/>
      <c r="BC235" s="10"/>
      <c r="BD235" s="10"/>
      <c r="BE235" s="10"/>
      <c r="BF235" s="10"/>
      <c r="BG235" s="10"/>
      <c r="BH235" s="10"/>
      <c r="BI235" s="10"/>
      <c r="BJ235" s="10"/>
      <c r="BK235" s="10"/>
      <c r="BL235" s="10"/>
      <c r="BM235" s="10"/>
      <c r="BN235" s="10"/>
      <c r="BO235" s="10"/>
      <c r="BP235" s="10"/>
      <c r="BQ235" s="10"/>
      <c r="BR235" s="10"/>
      <c r="BS235" s="10"/>
      <c r="BT235" s="10"/>
      <c r="BU235" s="10"/>
      <c r="BV235" s="10"/>
      <c r="BW235" s="10"/>
      <c r="BX235" s="10"/>
      <c r="BY235" s="10"/>
      <c r="BZ235" s="10"/>
      <c r="CA235" s="10"/>
      <c r="CB235" s="10"/>
    </row>
    <row r="236" spans="3:80" x14ac:dyDescent="0.25">
      <c r="C236" s="2">
        <f t="shared" si="52"/>
        <v>45474</v>
      </c>
      <c r="D236" s="24"/>
      <c r="H236" s="13" t="str">
        <f t="shared" si="55"/>
        <v>22.3</v>
      </c>
      <c r="J236" s="13" t="str">
        <f t="shared" si="56"/>
        <v>67.7</v>
      </c>
      <c r="L236" s="10">
        <f t="shared" si="53"/>
        <v>183</v>
      </c>
      <c r="M236" s="10">
        <f t="shared" si="50"/>
        <v>23.138832084865964</v>
      </c>
      <c r="N236" s="10">
        <f t="shared" si="57"/>
        <v>67.659915884865967</v>
      </c>
      <c r="O236" s="10">
        <f t="shared" si="51"/>
        <v>22.340084115134033</v>
      </c>
      <c r="Q236" s="12">
        <f t="shared" si="58"/>
        <v>7</v>
      </c>
      <c r="R236" s="10">
        <f t="shared" ref="R236:T299" si="65">IF($Q236=R$41,$O236,0)</f>
        <v>0</v>
      </c>
      <c r="S236" s="10">
        <f t="shared" si="65"/>
        <v>0</v>
      </c>
      <c r="T236" s="10">
        <f t="shared" si="59"/>
        <v>0</v>
      </c>
      <c r="U236" s="10">
        <f t="shared" si="54"/>
        <v>0</v>
      </c>
      <c r="V236" s="10">
        <f t="shared" si="54"/>
        <v>0</v>
      </c>
      <c r="W236" s="10">
        <f t="shared" si="54"/>
        <v>0</v>
      </c>
      <c r="X236" s="10">
        <f t="shared" si="54"/>
        <v>22.340084115134033</v>
      </c>
      <c r="Y236" s="10">
        <f t="shared" si="54"/>
        <v>0</v>
      </c>
      <c r="Z236" s="10">
        <f t="shared" si="54"/>
        <v>0</v>
      </c>
      <c r="AA236" s="10">
        <f t="shared" si="54"/>
        <v>0</v>
      </c>
      <c r="AB236" s="10">
        <f t="shared" si="54"/>
        <v>0</v>
      </c>
      <c r="AC236" s="10">
        <f t="shared" si="54"/>
        <v>0</v>
      </c>
      <c r="AF236" s="10">
        <f t="shared" si="60"/>
        <v>0</v>
      </c>
      <c r="AG236" s="10">
        <f t="shared" si="61"/>
        <v>0</v>
      </c>
      <c r="AH236" s="10">
        <f t="shared" si="62"/>
        <v>22.340084115134033</v>
      </c>
      <c r="AI236" s="10">
        <f t="shared" si="63"/>
        <v>0</v>
      </c>
      <c r="AJ236" s="10">
        <f t="shared" si="64"/>
        <v>0</v>
      </c>
      <c r="AK236" s="10"/>
      <c r="AL236" s="10"/>
      <c r="AM236" s="10"/>
      <c r="AN236" s="10"/>
      <c r="AO236" s="10"/>
      <c r="AP236" s="10"/>
      <c r="AQ236" s="10"/>
      <c r="AR236" s="10"/>
      <c r="AS236" s="10"/>
      <c r="AT236" s="10"/>
      <c r="AU236" s="10"/>
      <c r="AV236" s="10"/>
      <c r="AW236" s="10"/>
      <c r="AX236" s="10"/>
      <c r="AY236" s="10"/>
      <c r="AZ236" s="10"/>
      <c r="BA236" s="10"/>
      <c r="BB236" s="10"/>
      <c r="BC236" s="10"/>
      <c r="BD236" s="10"/>
      <c r="BE236" s="10"/>
      <c r="BF236" s="10"/>
      <c r="BG236" s="10"/>
      <c r="BH236" s="10"/>
      <c r="BI236" s="10"/>
      <c r="BJ236" s="10"/>
      <c r="BK236" s="10"/>
      <c r="BL236" s="10"/>
      <c r="BM236" s="10"/>
      <c r="BN236" s="10"/>
      <c r="BO236" s="10"/>
      <c r="BP236" s="10"/>
      <c r="BQ236" s="10"/>
      <c r="BR236" s="10"/>
      <c r="BS236" s="10"/>
      <c r="BT236" s="10"/>
      <c r="BU236" s="10"/>
      <c r="BV236" s="10"/>
      <c r="BW236" s="10"/>
      <c r="BX236" s="10"/>
      <c r="BY236" s="10"/>
      <c r="BZ236" s="10"/>
      <c r="CA236" s="10"/>
      <c r="CB236" s="10"/>
    </row>
    <row r="237" spans="3:80" x14ac:dyDescent="0.25">
      <c r="C237" s="2">
        <f t="shared" si="52"/>
        <v>45475</v>
      </c>
      <c r="D237" s="24"/>
      <c r="H237" s="13" t="str">
        <f t="shared" si="55"/>
        <v>22.4</v>
      </c>
      <c r="J237" s="13" t="str">
        <f t="shared" si="56"/>
        <v>67.6</v>
      </c>
      <c r="L237" s="10">
        <f t="shared" si="53"/>
        <v>184</v>
      </c>
      <c r="M237" s="10">
        <f t="shared" si="50"/>
        <v>23.070061964398956</v>
      </c>
      <c r="N237" s="10">
        <f t="shared" si="57"/>
        <v>67.591145764398959</v>
      </c>
      <c r="O237" s="10">
        <f t="shared" si="51"/>
        <v>22.408854235601041</v>
      </c>
      <c r="Q237" s="12">
        <f t="shared" si="58"/>
        <v>7</v>
      </c>
      <c r="R237" s="10">
        <f t="shared" si="65"/>
        <v>0</v>
      </c>
      <c r="S237" s="10">
        <f t="shared" si="65"/>
        <v>0</v>
      </c>
      <c r="T237" s="10">
        <f t="shared" si="59"/>
        <v>0</v>
      </c>
      <c r="U237" s="10">
        <f t="shared" si="54"/>
        <v>0</v>
      </c>
      <c r="V237" s="10">
        <f t="shared" si="54"/>
        <v>0</v>
      </c>
      <c r="W237" s="10">
        <f t="shared" si="54"/>
        <v>0</v>
      </c>
      <c r="X237" s="10">
        <f t="shared" si="54"/>
        <v>22.408854235601041</v>
      </c>
      <c r="Y237" s="10">
        <f t="shared" si="54"/>
        <v>0</v>
      </c>
      <c r="Z237" s="10">
        <f t="shared" si="54"/>
        <v>0</v>
      </c>
      <c r="AA237" s="10">
        <f t="shared" si="54"/>
        <v>0</v>
      </c>
      <c r="AB237" s="10">
        <f t="shared" ref="U237:AC266" si="66">IF($Q237=AB$41,$O237,0)</f>
        <v>0</v>
      </c>
      <c r="AC237" s="10">
        <f t="shared" si="66"/>
        <v>0</v>
      </c>
      <c r="AF237" s="10">
        <f t="shared" si="60"/>
        <v>0</v>
      </c>
      <c r="AG237" s="10">
        <f t="shared" si="61"/>
        <v>0</v>
      </c>
      <c r="AH237" s="10">
        <f t="shared" si="62"/>
        <v>22.408854235601041</v>
      </c>
      <c r="AI237" s="10">
        <f t="shared" si="63"/>
        <v>0</v>
      </c>
      <c r="AJ237" s="10">
        <f t="shared" si="64"/>
        <v>0</v>
      </c>
      <c r="AK237" s="10"/>
      <c r="AL237" s="10"/>
      <c r="AM237" s="10"/>
      <c r="AN237" s="10"/>
      <c r="AO237" s="10"/>
      <c r="AP237" s="10"/>
      <c r="AQ237" s="10"/>
      <c r="AR237" s="10"/>
      <c r="AS237" s="10"/>
      <c r="AT237" s="10"/>
      <c r="AU237" s="10"/>
      <c r="AV237" s="10"/>
      <c r="AW237" s="10"/>
      <c r="AX237" s="10"/>
      <c r="AY237" s="10"/>
      <c r="AZ237" s="10"/>
      <c r="BA237" s="10"/>
      <c r="BB237" s="10"/>
      <c r="BC237" s="10"/>
      <c r="BD237" s="10"/>
      <c r="BE237" s="10"/>
      <c r="BF237" s="10"/>
      <c r="BG237" s="10"/>
      <c r="BH237" s="10"/>
      <c r="BI237" s="10"/>
      <c r="BJ237" s="10"/>
      <c r="BK237" s="10"/>
      <c r="BL237" s="10"/>
      <c r="BM237" s="10"/>
      <c r="BN237" s="10"/>
      <c r="BO237" s="10"/>
      <c r="BP237" s="10"/>
      <c r="BQ237" s="10"/>
      <c r="BR237" s="10"/>
      <c r="BS237" s="10"/>
      <c r="BT237" s="10"/>
      <c r="BU237" s="10"/>
      <c r="BV237" s="10"/>
      <c r="BW237" s="10"/>
      <c r="BX237" s="10"/>
      <c r="BY237" s="10"/>
      <c r="BZ237" s="10"/>
      <c r="CA237" s="10"/>
      <c r="CB237" s="10"/>
    </row>
    <row r="238" spans="3:80" x14ac:dyDescent="0.25">
      <c r="C238" s="2">
        <f t="shared" si="52"/>
        <v>45476</v>
      </c>
      <c r="D238" s="24"/>
      <c r="H238" s="13" t="str">
        <f t="shared" si="55"/>
        <v>22.5</v>
      </c>
      <c r="J238" s="13" t="str">
        <f t="shared" si="56"/>
        <v>67.5</v>
      </c>
      <c r="L238" s="10">
        <f t="shared" si="53"/>
        <v>185</v>
      </c>
      <c r="M238" s="10">
        <f t="shared" si="50"/>
        <v>22.994492990780699</v>
      </c>
      <c r="N238" s="10">
        <f t="shared" si="57"/>
        <v>67.515576790780699</v>
      </c>
      <c r="O238" s="10">
        <f t="shared" si="51"/>
        <v>22.484423209219301</v>
      </c>
      <c r="Q238" s="12">
        <f t="shared" si="58"/>
        <v>7</v>
      </c>
      <c r="R238" s="10">
        <f t="shared" si="65"/>
        <v>0</v>
      </c>
      <c r="S238" s="10">
        <f t="shared" si="65"/>
        <v>0</v>
      </c>
      <c r="T238" s="10">
        <f t="shared" si="59"/>
        <v>0</v>
      </c>
      <c r="U238" s="10">
        <f t="shared" si="66"/>
        <v>0</v>
      </c>
      <c r="V238" s="10">
        <f t="shared" si="66"/>
        <v>0</v>
      </c>
      <c r="W238" s="10">
        <f t="shared" si="66"/>
        <v>0</v>
      </c>
      <c r="X238" s="10">
        <f t="shared" si="66"/>
        <v>22.484423209219301</v>
      </c>
      <c r="Y238" s="10">
        <f t="shared" si="66"/>
        <v>0</v>
      </c>
      <c r="Z238" s="10">
        <f t="shared" si="66"/>
        <v>0</v>
      </c>
      <c r="AA238" s="10">
        <f t="shared" si="66"/>
        <v>0</v>
      </c>
      <c r="AB238" s="10">
        <f t="shared" si="66"/>
        <v>0</v>
      </c>
      <c r="AC238" s="10">
        <f t="shared" si="66"/>
        <v>0</v>
      </c>
      <c r="AF238" s="10">
        <f t="shared" si="60"/>
        <v>0</v>
      </c>
      <c r="AG238" s="10">
        <f t="shared" si="61"/>
        <v>0</v>
      </c>
      <c r="AH238" s="10">
        <f t="shared" si="62"/>
        <v>22.484423209219301</v>
      </c>
      <c r="AI238" s="10">
        <f t="shared" si="63"/>
        <v>0</v>
      </c>
      <c r="AJ238" s="10">
        <f t="shared" si="64"/>
        <v>0</v>
      </c>
      <c r="AK238" s="10"/>
      <c r="AL238" s="10"/>
      <c r="AM238" s="10"/>
      <c r="AN238" s="10"/>
      <c r="AO238" s="10"/>
      <c r="AP238" s="10"/>
      <c r="AQ238" s="10"/>
      <c r="AR238" s="10"/>
      <c r="AS238" s="10"/>
      <c r="AT238" s="10"/>
      <c r="AU238" s="10"/>
      <c r="AV238" s="10"/>
      <c r="AW238" s="10"/>
      <c r="AX238" s="10"/>
      <c r="AY238" s="10"/>
      <c r="AZ238" s="10"/>
      <c r="BA238" s="10"/>
      <c r="BB238" s="10"/>
      <c r="BC238" s="10"/>
      <c r="BD238" s="10"/>
      <c r="BE238" s="10"/>
      <c r="BF238" s="10"/>
      <c r="BG238" s="10"/>
      <c r="BH238" s="10"/>
      <c r="BI238" s="10"/>
      <c r="BJ238" s="10"/>
      <c r="BK238" s="10"/>
      <c r="BL238" s="10"/>
      <c r="BM238" s="10"/>
      <c r="BN238" s="10"/>
      <c r="BO238" s="10"/>
      <c r="BP238" s="10"/>
      <c r="BQ238" s="10"/>
      <c r="BR238" s="10"/>
      <c r="BS238" s="10"/>
      <c r="BT238" s="10"/>
      <c r="BU238" s="10"/>
      <c r="BV238" s="10"/>
      <c r="BW238" s="10"/>
      <c r="BX238" s="10"/>
      <c r="BY238" s="10"/>
      <c r="BZ238" s="10"/>
      <c r="CA238" s="10"/>
      <c r="CB238" s="10"/>
    </row>
    <row r="239" spans="3:80" x14ac:dyDescent="0.25">
      <c r="C239" s="2">
        <f t="shared" si="52"/>
        <v>45477</v>
      </c>
      <c r="D239" s="24"/>
      <c r="H239" s="13" t="str">
        <f t="shared" si="55"/>
        <v>22.6</v>
      </c>
      <c r="J239" s="13" t="str">
        <f t="shared" si="56"/>
        <v>67.4</v>
      </c>
      <c r="L239" s="10">
        <f t="shared" si="53"/>
        <v>186</v>
      </c>
      <c r="M239" s="10">
        <f t="shared" si="50"/>
        <v>22.912147434534578</v>
      </c>
      <c r="N239" s="10">
        <f t="shared" si="57"/>
        <v>67.43323123453456</v>
      </c>
      <c r="O239" s="10">
        <f t="shared" si="51"/>
        <v>22.56676876546544</v>
      </c>
      <c r="Q239" s="12">
        <f t="shared" si="58"/>
        <v>7</v>
      </c>
      <c r="R239" s="10">
        <f t="shared" si="65"/>
        <v>0</v>
      </c>
      <c r="S239" s="10">
        <f t="shared" si="65"/>
        <v>0</v>
      </c>
      <c r="T239" s="10">
        <f t="shared" si="59"/>
        <v>0</v>
      </c>
      <c r="U239" s="10">
        <f t="shared" si="66"/>
        <v>0</v>
      </c>
      <c r="V239" s="10">
        <f t="shared" si="66"/>
        <v>0</v>
      </c>
      <c r="W239" s="10">
        <f t="shared" si="66"/>
        <v>0</v>
      </c>
      <c r="X239" s="10">
        <f t="shared" si="66"/>
        <v>22.56676876546544</v>
      </c>
      <c r="Y239" s="10">
        <f t="shared" si="66"/>
        <v>0</v>
      </c>
      <c r="Z239" s="10">
        <f t="shared" si="66"/>
        <v>0</v>
      </c>
      <c r="AA239" s="10">
        <f t="shared" si="66"/>
        <v>0</v>
      </c>
      <c r="AB239" s="10">
        <f t="shared" si="66"/>
        <v>0</v>
      </c>
      <c r="AC239" s="10">
        <f t="shared" si="66"/>
        <v>0</v>
      </c>
      <c r="AF239" s="10">
        <f t="shared" si="60"/>
        <v>0</v>
      </c>
      <c r="AG239" s="10">
        <f t="shared" si="61"/>
        <v>0</v>
      </c>
      <c r="AH239" s="10">
        <f t="shared" si="62"/>
        <v>22.56676876546544</v>
      </c>
      <c r="AI239" s="10">
        <f t="shared" si="63"/>
        <v>0</v>
      </c>
      <c r="AJ239" s="10">
        <f t="shared" si="64"/>
        <v>0</v>
      </c>
      <c r="AK239" s="10"/>
      <c r="AL239" s="10"/>
      <c r="AM239" s="10"/>
      <c r="AN239" s="10"/>
      <c r="AO239" s="10"/>
      <c r="AP239" s="10"/>
      <c r="AQ239" s="10"/>
      <c r="AR239" s="10"/>
      <c r="AS239" s="10"/>
      <c r="AT239" s="10"/>
      <c r="AU239" s="10"/>
      <c r="AV239" s="10"/>
      <c r="AW239" s="10"/>
      <c r="AX239" s="10"/>
      <c r="AY239" s="10"/>
      <c r="AZ239" s="10"/>
      <c r="BA239" s="10"/>
      <c r="BB239" s="10"/>
      <c r="BC239" s="10"/>
      <c r="BD239" s="10"/>
      <c r="BE239" s="10"/>
      <c r="BF239" s="10"/>
      <c r="BG239" s="10"/>
      <c r="BH239" s="10"/>
      <c r="BI239" s="10"/>
      <c r="BJ239" s="10"/>
      <c r="BK239" s="10"/>
      <c r="BL239" s="10"/>
      <c r="BM239" s="10"/>
      <c r="BN239" s="10"/>
      <c r="BO239" s="10"/>
      <c r="BP239" s="10"/>
      <c r="BQ239" s="10"/>
      <c r="BR239" s="10"/>
      <c r="BS239" s="10"/>
      <c r="BT239" s="10"/>
      <c r="BU239" s="10"/>
      <c r="BV239" s="10"/>
      <c r="BW239" s="10"/>
      <c r="BX239" s="10"/>
      <c r="BY239" s="10"/>
      <c r="BZ239" s="10"/>
      <c r="CA239" s="10"/>
      <c r="CB239" s="10"/>
    </row>
    <row r="240" spans="3:80" x14ac:dyDescent="0.25">
      <c r="C240" s="2">
        <f t="shared" si="52"/>
        <v>45478</v>
      </c>
      <c r="D240" s="24"/>
      <c r="H240" s="13" t="str">
        <f t="shared" si="55"/>
        <v>22.7</v>
      </c>
      <c r="J240" s="13" t="str">
        <f t="shared" si="56"/>
        <v>67.3</v>
      </c>
      <c r="L240" s="10">
        <f t="shared" si="53"/>
        <v>187</v>
      </c>
      <c r="M240" s="10">
        <f t="shared" si="50"/>
        <v>22.823049563273969</v>
      </c>
      <c r="N240" s="10">
        <f t="shared" si="57"/>
        <v>67.344133363273954</v>
      </c>
      <c r="O240" s="10">
        <f t="shared" si="51"/>
        <v>22.655866636726046</v>
      </c>
      <c r="Q240" s="12">
        <f t="shared" si="58"/>
        <v>7</v>
      </c>
      <c r="R240" s="10">
        <f t="shared" si="65"/>
        <v>0</v>
      </c>
      <c r="S240" s="10">
        <f t="shared" si="65"/>
        <v>0</v>
      </c>
      <c r="T240" s="10">
        <f t="shared" si="59"/>
        <v>0</v>
      </c>
      <c r="U240" s="10">
        <f t="shared" si="66"/>
        <v>0</v>
      </c>
      <c r="V240" s="10">
        <f t="shared" si="66"/>
        <v>0</v>
      </c>
      <c r="W240" s="10">
        <f t="shared" si="66"/>
        <v>0</v>
      </c>
      <c r="X240" s="10">
        <f t="shared" si="66"/>
        <v>22.655866636726046</v>
      </c>
      <c r="Y240" s="10">
        <f t="shared" si="66"/>
        <v>0</v>
      </c>
      <c r="Z240" s="10">
        <f t="shared" si="66"/>
        <v>0</v>
      </c>
      <c r="AA240" s="10">
        <f t="shared" si="66"/>
        <v>0</v>
      </c>
      <c r="AB240" s="10">
        <f t="shared" si="66"/>
        <v>0</v>
      </c>
      <c r="AC240" s="10">
        <f t="shared" si="66"/>
        <v>0</v>
      </c>
      <c r="AF240" s="10">
        <f t="shared" si="60"/>
        <v>0</v>
      </c>
      <c r="AG240" s="10">
        <f t="shared" si="61"/>
        <v>0</v>
      </c>
      <c r="AH240" s="10">
        <f t="shared" si="62"/>
        <v>22.655866636726046</v>
      </c>
      <c r="AI240" s="10">
        <f t="shared" si="63"/>
        <v>0</v>
      </c>
      <c r="AJ240" s="10">
        <f t="shared" si="64"/>
        <v>0</v>
      </c>
      <c r="AK240" s="10"/>
      <c r="AL240" s="10"/>
      <c r="AM240" s="10"/>
      <c r="AN240" s="10"/>
      <c r="AO240" s="10"/>
      <c r="AP240" s="10"/>
      <c r="AQ240" s="10"/>
      <c r="AR240" s="10"/>
      <c r="AS240" s="10"/>
      <c r="AT240" s="10"/>
      <c r="AU240" s="10"/>
      <c r="AV240" s="10"/>
      <c r="AW240" s="10"/>
      <c r="AX240" s="10"/>
      <c r="AY240" s="10"/>
      <c r="AZ240" s="10"/>
      <c r="BA240" s="10"/>
      <c r="BB240" s="10"/>
      <c r="BC240" s="10"/>
      <c r="BD240" s="10"/>
      <c r="BE240" s="10"/>
      <c r="BF240" s="10"/>
      <c r="BG240" s="10"/>
      <c r="BH240" s="10"/>
      <c r="BI240" s="10"/>
      <c r="BJ240" s="10"/>
      <c r="BK240" s="10"/>
      <c r="BL240" s="10"/>
      <c r="BM240" s="10"/>
      <c r="BN240" s="10"/>
      <c r="BO240" s="10"/>
      <c r="BP240" s="10"/>
      <c r="BQ240" s="10"/>
      <c r="BR240" s="10"/>
      <c r="BS240" s="10"/>
      <c r="BT240" s="10"/>
      <c r="BU240" s="10"/>
      <c r="BV240" s="10"/>
      <c r="BW240" s="10"/>
      <c r="BX240" s="10"/>
      <c r="BY240" s="10"/>
      <c r="BZ240" s="10"/>
      <c r="CA240" s="10"/>
      <c r="CB240" s="10"/>
    </row>
    <row r="241" spans="3:80" x14ac:dyDescent="0.25">
      <c r="C241" s="2">
        <f t="shared" si="52"/>
        <v>45479</v>
      </c>
      <c r="D241" s="24"/>
      <c r="H241" s="13" t="str">
        <f t="shared" si="55"/>
        <v>22.8</v>
      </c>
      <c r="J241" s="13" t="str">
        <f t="shared" si="56"/>
        <v>67.2</v>
      </c>
      <c r="L241" s="10">
        <f t="shared" si="53"/>
        <v>188</v>
      </c>
      <c r="M241" s="10">
        <f t="shared" si="50"/>
        <v>22.727225634550496</v>
      </c>
      <c r="N241" s="10">
        <f t="shared" si="57"/>
        <v>67.248309434550492</v>
      </c>
      <c r="O241" s="10">
        <f t="shared" si="51"/>
        <v>22.751690565449508</v>
      </c>
      <c r="Q241" s="12">
        <f t="shared" si="58"/>
        <v>7</v>
      </c>
      <c r="R241" s="10">
        <f t="shared" si="65"/>
        <v>0</v>
      </c>
      <c r="S241" s="10">
        <f t="shared" si="65"/>
        <v>0</v>
      </c>
      <c r="T241" s="10">
        <f t="shared" si="59"/>
        <v>0</v>
      </c>
      <c r="U241" s="10">
        <f t="shared" si="66"/>
        <v>0</v>
      </c>
      <c r="V241" s="10">
        <f t="shared" si="66"/>
        <v>0</v>
      </c>
      <c r="W241" s="10">
        <f t="shared" si="66"/>
        <v>0</v>
      </c>
      <c r="X241" s="10">
        <f t="shared" si="66"/>
        <v>22.751690565449508</v>
      </c>
      <c r="Y241" s="10">
        <f t="shared" si="66"/>
        <v>0</v>
      </c>
      <c r="Z241" s="10">
        <f t="shared" si="66"/>
        <v>0</v>
      </c>
      <c r="AA241" s="10">
        <f t="shared" si="66"/>
        <v>0</v>
      </c>
      <c r="AB241" s="10">
        <f t="shared" si="66"/>
        <v>0</v>
      </c>
      <c r="AC241" s="10">
        <f t="shared" si="66"/>
        <v>0</v>
      </c>
      <c r="AF241" s="10">
        <f t="shared" si="60"/>
        <v>0</v>
      </c>
      <c r="AG241" s="10">
        <f t="shared" si="61"/>
        <v>0</v>
      </c>
      <c r="AH241" s="10">
        <f t="shared" si="62"/>
        <v>22.751690565449508</v>
      </c>
      <c r="AI241" s="10">
        <f t="shared" si="63"/>
        <v>0</v>
      </c>
      <c r="AJ241" s="10">
        <f t="shared" si="64"/>
        <v>0</v>
      </c>
      <c r="AK241" s="10"/>
      <c r="AL241" s="10"/>
      <c r="AM241" s="10"/>
      <c r="AN241" s="10"/>
      <c r="AO241" s="10"/>
      <c r="AP241" s="10"/>
      <c r="AQ241" s="10"/>
      <c r="AR241" s="10"/>
      <c r="AS241" s="10"/>
      <c r="AT241" s="10"/>
      <c r="AU241" s="10"/>
      <c r="AV241" s="10"/>
      <c r="AW241" s="10"/>
      <c r="AX241" s="10"/>
      <c r="AY241" s="10"/>
      <c r="AZ241" s="10"/>
      <c r="BA241" s="10"/>
      <c r="BB241" s="10"/>
      <c r="BC241" s="10"/>
      <c r="BD241" s="10"/>
      <c r="BE241" s="10"/>
      <c r="BF241" s="10"/>
      <c r="BG241" s="10"/>
      <c r="BH241" s="10"/>
      <c r="BI241" s="10"/>
      <c r="BJ241" s="10"/>
      <c r="BK241" s="10"/>
      <c r="BL241" s="10"/>
      <c r="BM241" s="10"/>
      <c r="BN241" s="10"/>
      <c r="BO241" s="10"/>
      <c r="BP241" s="10"/>
      <c r="BQ241" s="10"/>
      <c r="BR241" s="10"/>
      <c r="BS241" s="10"/>
      <c r="BT241" s="10"/>
      <c r="BU241" s="10"/>
      <c r="BV241" s="10"/>
      <c r="BW241" s="10"/>
      <c r="BX241" s="10"/>
      <c r="BY241" s="10"/>
      <c r="BZ241" s="10"/>
      <c r="CA241" s="10"/>
      <c r="CB241" s="10"/>
    </row>
    <row r="242" spans="3:80" x14ac:dyDescent="0.25">
      <c r="C242" s="2">
        <f t="shared" si="52"/>
        <v>45480</v>
      </c>
      <c r="D242" s="24"/>
      <c r="H242" s="13" t="str">
        <f t="shared" si="55"/>
        <v>22.9</v>
      </c>
      <c r="J242" s="13" t="str">
        <f t="shared" si="56"/>
        <v>67.1</v>
      </c>
      <c r="L242" s="10">
        <f t="shared" si="53"/>
        <v>189</v>
      </c>
      <c r="M242" s="10">
        <f t="shared" si="50"/>
        <v>22.624703888115778</v>
      </c>
      <c r="N242" s="10">
        <f t="shared" si="57"/>
        <v>67.145787688115774</v>
      </c>
      <c r="O242" s="10">
        <f t="shared" si="51"/>
        <v>22.854212311884226</v>
      </c>
      <c r="Q242" s="12">
        <f t="shared" si="58"/>
        <v>7</v>
      </c>
      <c r="R242" s="10">
        <f t="shared" si="65"/>
        <v>0</v>
      </c>
      <c r="S242" s="10">
        <f t="shared" si="65"/>
        <v>0</v>
      </c>
      <c r="T242" s="10">
        <f t="shared" si="59"/>
        <v>0</v>
      </c>
      <c r="U242" s="10">
        <f t="shared" si="66"/>
        <v>0</v>
      </c>
      <c r="V242" s="10">
        <f t="shared" si="66"/>
        <v>0</v>
      </c>
      <c r="W242" s="10">
        <f t="shared" si="66"/>
        <v>0</v>
      </c>
      <c r="X242" s="10">
        <f t="shared" si="66"/>
        <v>22.854212311884226</v>
      </c>
      <c r="Y242" s="10">
        <f t="shared" si="66"/>
        <v>0</v>
      </c>
      <c r="Z242" s="10">
        <f t="shared" si="66"/>
        <v>0</v>
      </c>
      <c r="AA242" s="10">
        <f t="shared" si="66"/>
        <v>0</v>
      </c>
      <c r="AB242" s="10">
        <f t="shared" si="66"/>
        <v>0</v>
      </c>
      <c r="AC242" s="10">
        <f t="shared" si="66"/>
        <v>0</v>
      </c>
      <c r="AF242" s="10">
        <f t="shared" si="60"/>
        <v>0</v>
      </c>
      <c r="AG242" s="10">
        <f t="shared" si="61"/>
        <v>0</v>
      </c>
      <c r="AH242" s="10">
        <f t="shared" si="62"/>
        <v>22.854212311884226</v>
      </c>
      <c r="AI242" s="10">
        <f t="shared" si="63"/>
        <v>0</v>
      </c>
      <c r="AJ242" s="10">
        <f t="shared" si="64"/>
        <v>0</v>
      </c>
      <c r="AK242" s="10"/>
      <c r="AL242" s="10"/>
      <c r="AM242" s="10"/>
      <c r="AN242" s="10"/>
      <c r="AO242" s="10"/>
      <c r="AP242" s="10"/>
      <c r="AQ242" s="10"/>
      <c r="AR242" s="10"/>
      <c r="AS242" s="10"/>
      <c r="AT242" s="10"/>
      <c r="AU242" s="10"/>
      <c r="AV242" s="10"/>
      <c r="AW242" s="10"/>
      <c r="AX242" s="10"/>
      <c r="AY242" s="10"/>
      <c r="AZ242" s="10"/>
      <c r="BA242" s="10"/>
      <c r="BB242" s="10"/>
      <c r="BC242" s="10"/>
      <c r="BD242" s="10"/>
      <c r="BE242" s="10"/>
      <c r="BF242" s="10"/>
      <c r="BG242" s="10"/>
      <c r="BH242" s="10"/>
      <c r="BI242" s="10"/>
      <c r="BJ242" s="10"/>
      <c r="BK242" s="10"/>
      <c r="BL242" s="10"/>
      <c r="BM242" s="10"/>
      <c r="BN242" s="10"/>
      <c r="BO242" s="10"/>
      <c r="BP242" s="10"/>
      <c r="BQ242" s="10"/>
      <c r="BR242" s="10"/>
      <c r="BS242" s="10"/>
      <c r="BT242" s="10"/>
      <c r="BU242" s="10"/>
      <c r="BV242" s="10"/>
      <c r="BW242" s="10"/>
      <c r="BX242" s="10"/>
      <c r="BY242" s="10"/>
      <c r="BZ242" s="10"/>
      <c r="CA242" s="10"/>
      <c r="CB242" s="10"/>
    </row>
    <row r="243" spans="3:80" x14ac:dyDescent="0.25">
      <c r="C243" s="2">
        <f t="shared" si="52"/>
        <v>45481</v>
      </c>
      <c r="D243" s="24"/>
      <c r="H243" s="13" t="str">
        <f t="shared" si="55"/>
        <v>23.0</v>
      </c>
      <c r="J243" s="13" t="str">
        <f t="shared" si="56"/>
        <v>67.0</v>
      </c>
      <c r="L243" s="10">
        <f t="shared" si="53"/>
        <v>190</v>
      </c>
      <c r="M243" s="10">
        <f t="shared" si="50"/>
        <v>22.51551453759906</v>
      </c>
      <c r="N243" s="10">
        <f t="shared" si="57"/>
        <v>67.036598337599074</v>
      </c>
      <c r="O243" s="10">
        <f t="shared" si="51"/>
        <v>22.963401662400926</v>
      </c>
      <c r="Q243" s="12">
        <f t="shared" si="58"/>
        <v>7</v>
      </c>
      <c r="R243" s="10">
        <f t="shared" si="65"/>
        <v>0</v>
      </c>
      <c r="S243" s="10">
        <f t="shared" si="65"/>
        <v>0</v>
      </c>
      <c r="T243" s="10">
        <f t="shared" si="59"/>
        <v>0</v>
      </c>
      <c r="U243" s="10">
        <f t="shared" si="66"/>
        <v>0</v>
      </c>
      <c r="V243" s="10">
        <f t="shared" si="66"/>
        <v>0</v>
      </c>
      <c r="W243" s="10">
        <f t="shared" si="66"/>
        <v>0</v>
      </c>
      <c r="X243" s="10">
        <f t="shared" si="66"/>
        <v>22.963401662400926</v>
      </c>
      <c r="Y243" s="10">
        <f t="shared" si="66"/>
        <v>0</v>
      </c>
      <c r="Z243" s="10">
        <f t="shared" si="66"/>
        <v>0</v>
      </c>
      <c r="AA243" s="10">
        <f t="shared" si="66"/>
        <v>0</v>
      </c>
      <c r="AB243" s="10">
        <f t="shared" si="66"/>
        <v>0</v>
      </c>
      <c r="AC243" s="10">
        <f t="shared" si="66"/>
        <v>0</v>
      </c>
      <c r="AF243" s="10">
        <f t="shared" si="60"/>
        <v>0</v>
      </c>
      <c r="AG243" s="10">
        <f t="shared" si="61"/>
        <v>0</v>
      </c>
      <c r="AH243" s="10">
        <f t="shared" si="62"/>
        <v>22.963401662400926</v>
      </c>
      <c r="AI243" s="10">
        <f t="shared" si="63"/>
        <v>0</v>
      </c>
      <c r="AJ243" s="10">
        <f t="shared" si="64"/>
        <v>0</v>
      </c>
      <c r="AK243" s="10"/>
      <c r="AL243" s="10"/>
      <c r="AM243" s="10"/>
      <c r="AN243" s="10"/>
      <c r="AO243" s="10"/>
      <c r="AP243" s="10"/>
      <c r="AQ243" s="10"/>
      <c r="AR243" s="10"/>
      <c r="AS243" s="10"/>
      <c r="AT243" s="10"/>
      <c r="AU243" s="10"/>
      <c r="AV243" s="10"/>
      <c r="AW243" s="10"/>
      <c r="AX243" s="10"/>
      <c r="AY243" s="10"/>
      <c r="AZ243" s="10"/>
      <c r="BA243" s="10"/>
      <c r="BB243" s="10"/>
      <c r="BC243" s="10"/>
      <c r="BD243" s="10"/>
      <c r="BE243" s="10"/>
      <c r="BF243" s="10"/>
      <c r="BG243" s="10"/>
      <c r="BH243" s="10"/>
      <c r="BI243" s="10"/>
      <c r="BJ243" s="10"/>
      <c r="BK243" s="10"/>
      <c r="BL243" s="10"/>
      <c r="BM243" s="10"/>
      <c r="BN243" s="10"/>
      <c r="BO243" s="10"/>
      <c r="BP243" s="10"/>
      <c r="BQ243" s="10"/>
      <c r="BR243" s="10"/>
      <c r="BS243" s="10"/>
      <c r="BT243" s="10"/>
      <c r="BU243" s="10"/>
      <c r="BV243" s="10"/>
      <c r="BW243" s="10"/>
      <c r="BX243" s="10"/>
      <c r="BY243" s="10"/>
      <c r="BZ243" s="10"/>
      <c r="CA243" s="10"/>
      <c r="CB243" s="10"/>
    </row>
    <row r="244" spans="3:80" x14ac:dyDescent="0.25">
      <c r="C244" s="2">
        <f t="shared" si="52"/>
        <v>45482</v>
      </c>
      <c r="D244" s="24"/>
      <c r="H244" s="13" t="str">
        <f t="shared" si="55"/>
        <v>23.1</v>
      </c>
      <c r="J244" s="13" t="str">
        <f t="shared" si="56"/>
        <v>66.9</v>
      </c>
      <c r="L244" s="10">
        <f t="shared" si="53"/>
        <v>191</v>
      </c>
      <c r="M244" s="10">
        <f t="shared" si="50"/>
        <v>22.399689761603113</v>
      </c>
      <c r="N244" s="10">
        <f t="shared" si="57"/>
        <v>66.920773561603113</v>
      </c>
      <c r="O244" s="10">
        <f t="shared" si="51"/>
        <v>23.079226438396887</v>
      </c>
      <c r="Q244" s="12">
        <f t="shared" si="58"/>
        <v>7</v>
      </c>
      <c r="R244" s="10">
        <f t="shared" si="65"/>
        <v>0</v>
      </c>
      <c r="S244" s="10">
        <f t="shared" si="65"/>
        <v>0</v>
      </c>
      <c r="T244" s="10">
        <f t="shared" si="59"/>
        <v>0</v>
      </c>
      <c r="U244" s="10">
        <f t="shared" si="66"/>
        <v>0</v>
      </c>
      <c r="V244" s="10">
        <f t="shared" si="66"/>
        <v>0</v>
      </c>
      <c r="W244" s="10">
        <f t="shared" si="66"/>
        <v>0</v>
      </c>
      <c r="X244" s="10">
        <f t="shared" si="66"/>
        <v>23.079226438396887</v>
      </c>
      <c r="Y244" s="10">
        <f t="shared" si="66"/>
        <v>0</v>
      </c>
      <c r="Z244" s="10">
        <f t="shared" si="66"/>
        <v>0</v>
      </c>
      <c r="AA244" s="10">
        <f t="shared" si="66"/>
        <v>0</v>
      </c>
      <c r="AB244" s="10">
        <f t="shared" si="66"/>
        <v>0</v>
      </c>
      <c r="AC244" s="10">
        <f t="shared" si="66"/>
        <v>0</v>
      </c>
      <c r="AF244" s="10">
        <f t="shared" si="60"/>
        <v>0</v>
      </c>
      <c r="AG244" s="10">
        <f t="shared" si="61"/>
        <v>0</v>
      </c>
      <c r="AH244" s="10">
        <f t="shared" si="62"/>
        <v>23.079226438396887</v>
      </c>
      <c r="AI244" s="10">
        <f t="shared" si="63"/>
        <v>0</v>
      </c>
      <c r="AJ244" s="10">
        <f t="shared" si="64"/>
        <v>0</v>
      </c>
      <c r="AK244" s="10"/>
      <c r="AL244" s="10"/>
      <c r="AM244" s="10"/>
      <c r="AN244" s="10"/>
      <c r="AO244" s="10"/>
      <c r="AP244" s="10"/>
      <c r="AQ244" s="10"/>
      <c r="AR244" s="10"/>
      <c r="AS244" s="10"/>
      <c r="AT244" s="10"/>
      <c r="AU244" s="10"/>
      <c r="AV244" s="10"/>
      <c r="AW244" s="10"/>
      <c r="AX244" s="10"/>
      <c r="AY244" s="10"/>
      <c r="AZ244" s="10"/>
      <c r="BA244" s="10"/>
      <c r="BB244" s="10"/>
      <c r="BC244" s="10"/>
      <c r="BD244" s="10"/>
      <c r="BE244" s="10"/>
      <c r="BF244" s="10"/>
      <c r="BG244" s="10"/>
      <c r="BH244" s="10"/>
      <c r="BI244" s="10"/>
      <c r="BJ244" s="10"/>
      <c r="BK244" s="10"/>
      <c r="BL244" s="10"/>
      <c r="BM244" s="10"/>
      <c r="BN244" s="10"/>
      <c r="BO244" s="10"/>
      <c r="BP244" s="10"/>
      <c r="BQ244" s="10"/>
      <c r="BR244" s="10"/>
      <c r="BS244" s="10"/>
      <c r="BT244" s="10"/>
      <c r="BU244" s="10"/>
      <c r="BV244" s="10"/>
      <c r="BW244" s="10"/>
      <c r="BX244" s="10"/>
      <c r="BY244" s="10"/>
      <c r="BZ244" s="10"/>
      <c r="CA244" s="10"/>
      <c r="CB244" s="10"/>
    </row>
    <row r="245" spans="3:80" x14ac:dyDescent="0.25">
      <c r="C245" s="2">
        <f t="shared" si="52"/>
        <v>45483</v>
      </c>
      <c r="D245" s="24"/>
      <c r="H245" s="13" t="str">
        <f t="shared" si="55"/>
        <v>23.2</v>
      </c>
      <c r="J245" s="13" t="str">
        <f t="shared" si="56"/>
        <v>66.8</v>
      </c>
      <c r="L245" s="10">
        <f t="shared" si="53"/>
        <v>192</v>
      </c>
      <c r="M245" s="10">
        <f t="shared" si="50"/>
        <v>22.277263694221048</v>
      </c>
      <c r="N245" s="10">
        <f t="shared" si="57"/>
        <v>66.798347494221062</v>
      </c>
      <c r="O245" s="10">
        <f t="shared" si="51"/>
        <v>23.201652505778938</v>
      </c>
      <c r="Q245" s="12">
        <f t="shared" si="58"/>
        <v>7</v>
      </c>
      <c r="R245" s="10">
        <f t="shared" si="65"/>
        <v>0</v>
      </c>
      <c r="S245" s="10">
        <f t="shared" si="65"/>
        <v>0</v>
      </c>
      <c r="T245" s="10">
        <f t="shared" si="59"/>
        <v>0</v>
      </c>
      <c r="U245" s="10">
        <f t="shared" si="66"/>
        <v>0</v>
      </c>
      <c r="V245" s="10">
        <f t="shared" si="66"/>
        <v>0</v>
      </c>
      <c r="W245" s="10">
        <f t="shared" si="66"/>
        <v>0</v>
      </c>
      <c r="X245" s="10">
        <f t="shared" si="66"/>
        <v>23.201652505778938</v>
      </c>
      <c r="Y245" s="10">
        <f t="shared" si="66"/>
        <v>0</v>
      </c>
      <c r="Z245" s="10">
        <f t="shared" si="66"/>
        <v>0</v>
      </c>
      <c r="AA245" s="10">
        <f t="shared" si="66"/>
        <v>0</v>
      </c>
      <c r="AB245" s="10">
        <f t="shared" si="66"/>
        <v>0</v>
      </c>
      <c r="AC245" s="10">
        <f t="shared" si="66"/>
        <v>0</v>
      </c>
      <c r="AF245" s="10">
        <f t="shared" si="60"/>
        <v>0</v>
      </c>
      <c r="AG245" s="10">
        <f t="shared" si="61"/>
        <v>0</v>
      </c>
      <c r="AH245" s="10">
        <f t="shared" si="62"/>
        <v>23.201652505778938</v>
      </c>
      <c r="AI245" s="10">
        <f t="shared" si="63"/>
        <v>0</v>
      </c>
      <c r="AJ245" s="10">
        <f t="shared" si="64"/>
        <v>0</v>
      </c>
      <c r="AK245" s="10"/>
      <c r="AL245" s="10"/>
      <c r="AM245" s="10"/>
      <c r="AN245" s="10"/>
      <c r="AO245" s="10"/>
      <c r="AP245" s="10"/>
      <c r="AQ245" s="10"/>
      <c r="AR245" s="10"/>
      <c r="AS245" s="10"/>
      <c r="AT245" s="10"/>
      <c r="AU245" s="10"/>
      <c r="AV245" s="10"/>
      <c r="AW245" s="10"/>
      <c r="AX245" s="10"/>
      <c r="AY245" s="10"/>
      <c r="AZ245" s="10"/>
      <c r="BA245" s="10"/>
      <c r="BB245" s="10"/>
      <c r="BC245" s="10"/>
      <c r="BD245" s="10"/>
      <c r="BE245" s="10"/>
      <c r="BF245" s="10"/>
      <c r="BG245" s="10"/>
      <c r="BH245" s="10"/>
      <c r="BI245" s="10"/>
      <c r="BJ245" s="10"/>
      <c r="BK245" s="10"/>
      <c r="BL245" s="10"/>
      <c r="BM245" s="10"/>
      <c r="BN245" s="10"/>
      <c r="BO245" s="10"/>
      <c r="BP245" s="10"/>
      <c r="BQ245" s="10"/>
      <c r="BR245" s="10"/>
      <c r="BS245" s="10"/>
      <c r="BT245" s="10"/>
      <c r="BU245" s="10"/>
      <c r="BV245" s="10"/>
      <c r="BW245" s="10"/>
      <c r="BX245" s="10"/>
      <c r="BY245" s="10"/>
      <c r="BZ245" s="10"/>
      <c r="CA245" s="10"/>
      <c r="CB245" s="10"/>
    </row>
    <row r="246" spans="3:80" x14ac:dyDescent="0.25">
      <c r="C246" s="2">
        <f t="shared" si="52"/>
        <v>45484</v>
      </c>
      <c r="D246" s="24"/>
      <c r="H246" s="13" t="str">
        <f t="shared" si="55"/>
        <v>23.3</v>
      </c>
      <c r="J246" s="13" t="str">
        <f t="shared" si="56"/>
        <v>66.7</v>
      </c>
      <c r="L246" s="10">
        <f t="shared" si="53"/>
        <v>193</v>
      </c>
      <c r="M246" s="10">
        <f t="shared" ref="M246:M309" si="67">EarthsTilt*SIN(RADIANS(MOD((360/DaysInYear)*(284+L246),360)))</f>
        <v>22.148272414976859</v>
      </c>
      <c r="N246" s="10">
        <f t="shared" si="57"/>
        <v>66.669356214976872</v>
      </c>
      <c r="O246" s="10">
        <f t="shared" ref="O246:O309" si="68">90-N246</f>
        <v>23.330643785023128</v>
      </c>
      <c r="Q246" s="12">
        <f t="shared" si="58"/>
        <v>7</v>
      </c>
      <c r="R246" s="10">
        <f t="shared" si="65"/>
        <v>0</v>
      </c>
      <c r="S246" s="10">
        <f t="shared" si="65"/>
        <v>0</v>
      </c>
      <c r="T246" s="10">
        <f t="shared" si="59"/>
        <v>0</v>
      </c>
      <c r="U246" s="10">
        <f t="shared" si="66"/>
        <v>0</v>
      </c>
      <c r="V246" s="10">
        <f t="shared" si="66"/>
        <v>0</v>
      </c>
      <c r="W246" s="10">
        <f t="shared" si="66"/>
        <v>0</v>
      </c>
      <c r="X246" s="10">
        <f t="shared" si="66"/>
        <v>23.330643785023128</v>
      </c>
      <c r="Y246" s="10">
        <f t="shared" si="66"/>
        <v>0</v>
      </c>
      <c r="Z246" s="10">
        <f t="shared" si="66"/>
        <v>0</v>
      </c>
      <c r="AA246" s="10">
        <f t="shared" si="66"/>
        <v>0</v>
      </c>
      <c r="AB246" s="10">
        <f t="shared" si="66"/>
        <v>0</v>
      </c>
      <c r="AC246" s="10">
        <f t="shared" si="66"/>
        <v>0</v>
      </c>
      <c r="AF246" s="10">
        <f t="shared" si="60"/>
        <v>0</v>
      </c>
      <c r="AG246" s="10">
        <f t="shared" si="61"/>
        <v>0</v>
      </c>
      <c r="AH246" s="10">
        <f t="shared" si="62"/>
        <v>23.330643785023128</v>
      </c>
      <c r="AI246" s="10">
        <f t="shared" si="63"/>
        <v>0</v>
      </c>
      <c r="AJ246" s="10">
        <f t="shared" si="64"/>
        <v>0</v>
      </c>
      <c r="AK246" s="10"/>
      <c r="AL246" s="10"/>
      <c r="AM246" s="10"/>
      <c r="AN246" s="10"/>
      <c r="AO246" s="10"/>
      <c r="AP246" s="10"/>
      <c r="AQ246" s="10"/>
      <c r="AR246" s="10"/>
      <c r="AS246" s="10"/>
      <c r="AT246" s="10"/>
      <c r="AU246" s="10"/>
      <c r="AV246" s="10"/>
      <c r="AW246" s="10"/>
      <c r="AX246" s="10"/>
      <c r="AY246" s="10"/>
      <c r="AZ246" s="10"/>
      <c r="BA246" s="10"/>
      <c r="BB246" s="10"/>
      <c r="BC246" s="10"/>
      <c r="BD246" s="10"/>
      <c r="BE246" s="10"/>
      <c r="BF246" s="10"/>
      <c r="BG246" s="10"/>
      <c r="BH246" s="10"/>
      <c r="BI246" s="10"/>
      <c r="BJ246" s="10"/>
      <c r="BK246" s="10"/>
      <c r="BL246" s="10"/>
      <c r="BM246" s="10"/>
      <c r="BN246" s="10"/>
      <c r="BO246" s="10"/>
      <c r="BP246" s="10"/>
      <c r="BQ246" s="10"/>
      <c r="BR246" s="10"/>
      <c r="BS246" s="10"/>
      <c r="BT246" s="10"/>
      <c r="BU246" s="10"/>
      <c r="BV246" s="10"/>
      <c r="BW246" s="10"/>
      <c r="BX246" s="10"/>
      <c r="BY246" s="10"/>
      <c r="BZ246" s="10"/>
      <c r="CA246" s="10"/>
      <c r="CB246" s="10"/>
    </row>
    <row r="247" spans="3:80" x14ac:dyDescent="0.25">
      <c r="C247" s="2">
        <f t="shared" si="52"/>
        <v>45485</v>
      </c>
      <c r="D247" s="24"/>
      <c r="H247" s="13" t="str">
        <f t="shared" si="55"/>
        <v>23.5</v>
      </c>
      <c r="J247" s="13" t="str">
        <f t="shared" si="56"/>
        <v>66.5</v>
      </c>
      <c r="L247" s="10">
        <f t="shared" si="53"/>
        <v>194</v>
      </c>
      <c r="M247" s="10">
        <f t="shared" si="67"/>
        <v>22.012753938192592</v>
      </c>
      <c r="N247" s="10">
        <f t="shared" si="57"/>
        <v>66.533837738192588</v>
      </c>
      <c r="O247" s="10">
        <f t="shared" si="68"/>
        <v>23.466162261807412</v>
      </c>
      <c r="Q247" s="12">
        <f t="shared" si="58"/>
        <v>7</v>
      </c>
      <c r="R247" s="10">
        <f t="shared" si="65"/>
        <v>0</v>
      </c>
      <c r="S247" s="10">
        <f t="shared" si="65"/>
        <v>0</v>
      </c>
      <c r="T247" s="10">
        <f t="shared" si="59"/>
        <v>0</v>
      </c>
      <c r="U247" s="10">
        <f t="shared" si="66"/>
        <v>0</v>
      </c>
      <c r="V247" s="10">
        <f t="shared" si="66"/>
        <v>0</v>
      </c>
      <c r="W247" s="10">
        <f t="shared" si="66"/>
        <v>0</v>
      </c>
      <c r="X247" s="10">
        <f t="shared" si="66"/>
        <v>23.466162261807412</v>
      </c>
      <c r="Y247" s="10">
        <f t="shared" si="66"/>
        <v>0</v>
      </c>
      <c r="Z247" s="10">
        <f t="shared" si="66"/>
        <v>0</v>
      </c>
      <c r="AA247" s="10">
        <f t="shared" si="66"/>
        <v>0</v>
      </c>
      <c r="AB247" s="10">
        <f t="shared" si="66"/>
        <v>0</v>
      </c>
      <c r="AC247" s="10">
        <f t="shared" si="66"/>
        <v>0</v>
      </c>
      <c r="AF247" s="10">
        <f t="shared" si="60"/>
        <v>0</v>
      </c>
      <c r="AG247" s="10">
        <f t="shared" si="61"/>
        <v>0</v>
      </c>
      <c r="AH247" s="10">
        <f t="shared" si="62"/>
        <v>23.466162261807412</v>
      </c>
      <c r="AI247" s="10">
        <f t="shared" si="63"/>
        <v>0</v>
      </c>
      <c r="AJ247" s="10">
        <f t="shared" si="64"/>
        <v>0</v>
      </c>
      <c r="AK247" s="10"/>
      <c r="AL247" s="10"/>
      <c r="AM247" s="10"/>
      <c r="AN247" s="10"/>
      <c r="AO247" s="10"/>
      <c r="AP247" s="10"/>
      <c r="AQ247" s="10"/>
      <c r="AR247" s="10"/>
      <c r="AS247" s="10"/>
      <c r="AT247" s="10"/>
      <c r="AU247" s="10"/>
      <c r="AV247" s="10"/>
      <c r="AW247" s="10"/>
      <c r="AX247" s="10"/>
      <c r="AY247" s="10"/>
      <c r="AZ247" s="10"/>
      <c r="BA247" s="10"/>
      <c r="BB247" s="10"/>
      <c r="BC247" s="10"/>
      <c r="BD247" s="10"/>
      <c r="BE247" s="10"/>
      <c r="BF247" s="10"/>
      <c r="BG247" s="10"/>
      <c r="BH247" s="10"/>
      <c r="BI247" s="10"/>
      <c r="BJ247" s="10"/>
      <c r="BK247" s="10"/>
      <c r="BL247" s="10"/>
      <c r="BM247" s="10"/>
      <c r="BN247" s="10"/>
      <c r="BO247" s="10"/>
      <c r="BP247" s="10"/>
      <c r="BQ247" s="10"/>
      <c r="BR247" s="10"/>
      <c r="BS247" s="10"/>
      <c r="BT247" s="10"/>
      <c r="BU247" s="10"/>
      <c r="BV247" s="10"/>
      <c r="BW247" s="10"/>
      <c r="BX247" s="10"/>
      <c r="BY247" s="10"/>
      <c r="BZ247" s="10"/>
      <c r="CA247" s="10"/>
      <c r="CB247" s="10"/>
    </row>
    <row r="248" spans="3:80" x14ac:dyDescent="0.25">
      <c r="C248" s="2">
        <f t="shared" ref="C248:C311" si="69">C247+1</f>
        <v>45486</v>
      </c>
      <c r="D248" s="24"/>
      <c r="H248" s="13" t="str">
        <f t="shared" si="55"/>
        <v>23.6</v>
      </c>
      <c r="J248" s="13" t="str">
        <f t="shared" si="56"/>
        <v>66.4</v>
      </c>
      <c r="L248" s="10">
        <f t="shared" ref="L248:L311" si="70">L247+1</f>
        <v>195</v>
      </c>
      <c r="M248" s="10">
        <f t="shared" si="67"/>
        <v>21.870748201785386</v>
      </c>
      <c r="N248" s="10">
        <f t="shared" si="57"/>
        <v>66.391832001785389</v>
      </c>
      <c r="O248" s="10">
        <f t="shared" si="68"/>
        <v>23.608167998214611</v>
      </c>
      <c r="Q248" s="12">
        <f t="shared" si="58"/>
        <v>7</v>
      </c>
      <c r="R248" s="10">
        <f t="shared" si="65"/>
        <v>0</v>
      </c>
      <c r="S248" s="10">
        <f t="shared" si="65"/>
        <v>0</v>
      </c>
      <c r="T248" s="10">
        <f t="shared" si="59"/>
        <v>0</v>
      </c>
      <c r="U248" s="10">
        <f t="shared" si="66"/>
        <v>0</v>
      </c>
      <c r="V248" s="10">
        <f t="shared" si="66"/>
        <v>0</v>
      </c>
      <c r="W248" s="10">
        <f t="shared" si="66"/>
        <v>0</v>
      </c>
      <c r="X248" s="10">
        <f t="shared" si="66"/>
        <v>23.608167998214611</v>
      </c>
      <c r="Y248" s="10">
        <f t="shared" si="66"/>
        <v>0</v>
      </c>
      <c r="Z248" s="10">
        <f t="shared" si="66"/>
        <v>0</v>
      </c>
      <c r="AA248" s="10">
        <f t="shared" si="66"/>
        <v>0</v>
      </c>
      <c r="AB248" s="10">
        <f t="shared" si="66"/>
        <v>0</v>
      </c>
      <c r="AC248" s="10">
        <f t="shared" si="66"/>
        <v>0</v>
      </c>
      <c r="AF248" s="10">
        <f t="shared" si="60"/>
        <v>0</v>
      </c>
      <c r="AG248" s="10">
        <f t="shared" si="61"/>
        <v>0</v>
      </c>
      <c r="AH248" s="10">
        <f t="shared" si="62"/>
        <v>23.608167998214611</v>
      </c>
      <c r="AI248" s="10">
        <f t="shared" si="63"/>
        <v>0</v>
      </c>
      <c r="AJ248" s="10">
        <f t="shared" si="64"/>
        <v>0</v>
      </c>
      <c r="AK248" s="10"/>
      <c r="AL248" s="10"/>
      <c r="AM248" s="10"/>
      <c r="AN248" s="10"/>
      <c r="AO248" s="10"/>
      <c r="AP248" s="10"/>
      <c r="AQ248" s="10"/>
      <c r="AR248" s="10"/>
      <c r="AS248" s="10"/>
      <c r="AT248" s="10"/>
      <c r="AU248" s="10"/>
      <c r="AV248" s="10"/>
      <c r="AW248" s="10"/>
      <c r="AX248" s="10"/>
      <c r="AY248" s="10"/>
      <c r="AZ248" s="10"/>
      <c r="BA248" s="10"/>
      <c r="BB248" s="10"/>
      <c r="BC248" s="10"/>
      <c r="BD248" s="10"/>
      <c r="BE248" s="10"/>
      <c r="BF248" s="10"/>
      <c r="BG248" s="10"/>
      <c r="BH248" s="10"/>
      <c r="BI248" s="10"/>
      <c r="BJ248" s="10"/>
      <c r="BK248" s="10"/>
      <c r="BL248" s="10"/>
      <c r="BM248" s="10"/>
      <c r="BN248" s="10"/>
      <c r="BO248" s="10"/>
      <c r="BP248" s="10"/>
      <c r="BQ248" s="10"/>
      <c r="BR248" s="10"/>
      <c r="BS248" s="10"/>
      <c r="BT248" s="10"/>
      <c r="BU248" s="10"/>
      <c r="BV248" s="10"/>
      <c r="BW248" s="10"/>
      <c r="BX248" s="10"/>
      <c r="BY248" s="10"/>
      <c r="BZ248" s="10"/>
      <c r="CA248" s="10"/>
      <c r="CB248" s="10"/>
    </row>
    <row r="249" spans="3:80" x14ac:dyDescent="0.25">
      <c r="C249" s="2">
        <f t="shared" si="69"/>
        <v>45487</v>
      </c>
      <c r="D249" s="24"/>
      <c r="H249" s="13" t="str">
        <f t="shared" si="55"/>
        <v>23.8</v>
      </c>
      <c r="J249" s="13" t="str">
        <f t="shared" si="56"/>
        <v>66.2</v>
      </c>
      <c r="L249" s="10">
        <f t="shared" si="70"/>
        <v>196</v>
      </c>
      <c r="M249" s="10">
        <f t="shared" si="67"/>
        <v>21.72229705549756</v>
      </c>
      <c r="N249" s="10">
        <f t="shared" si="57"/>
        <v>66.243380855497549</v>
      </c>
      <c r="O249" s="10">
        <f t="shared" si="68"/>
        <v>23.756619144502451</v>
      </c>
      <c r="Q249" s="12">
        <f t="shared" si="58"/>
        <v>7</v>
      </c>
      <c r="R249" s="10">
        <f t="shared" si="65"/>
        <v>0</v>
      </c>
      <c r="S249" s="10">
        <f t="shared" si="65"/>
        <v>0</v>
      </c>
      <c r="T249" s="10">
        <f t="shared" si="59"/>
        <v>0</v>
      </c>
      <c r="U249" s="10">
        <f t="shared" si="66"/>
        <v>0</v>
      </c>
      <c r="V249" s="10">
        <f t="shared" si="66"/>
        <v>0</v>
      </c>
      <c r="W249" s="10">
        <f t="shared" si="66"/>
        <v>0</v>
      </c>
      <c r="X249" s="10">
        <f t="shared" si="66"/>
        <v>23.756619144502451</v>
      </c>
      <c r="Y249" s="10">
        <f t="shared" si="66"/>
        <v>0</v>
      </c>
      <c r="Z249" s="10">
        <f t="shared" si="66"/>
        <v>0</v>
      </c>
      <c r="AA249" s="10">
        <f t="shared" si="66"/>
        <v>0</v>
      </c>
      <c r="AB249" s="10">
        <f t="shared" si="66"/>
        <v>0</v>
      </c>
      <c r="AC249" s="10">
        <f t="shared" si="66"/>
        <v>0</v>
      </c>
      <c r="AF249" s="10">
        <f t="shared" si="60"/>
        <v>0</v>
      </c>
      <c r="AG249" s="10">
        <f t="shared" si="61"/>
        <v>0</v>
      </c>
      <c r="AH249" s="10">
        <f t="shared" si="62"/>
        <v>23.756619144502451</v>
      </c>
      <c r="AI249" s="10">
        <f t="shared" si="63"/>
        <v>0</v>
      </c>
      <c r="AJ249" s="10">
        <f t="shared" si="64"/>
        <v>0</v>
      </c>
      <c r="AK249" s="10"/>
      <c r="AL249" s="10"/>
      <c r="AM249" s="10"/>
      <c r="AN249" s="10"/>
      <c r="AO249" s="10"/>
      <c r="AP249" s="10"/>
      <c r="AQ249" s="10"/>
      <c r="AR249" s="10"/>
      <c r="AS249" s="10"/>
      <c r="AT249" s="10"/>
      <c r="AU249" s="10"/>
      <c r="AV249" s="10"/>
      <c r="AW249" s="10"/>
      <c r="AX249" s="10"/>
      <c r="AY249" s="10"/>
      <c r="AZ249" s="10"/>
      <c r="BA249" s="10"/>
      <c r="BB249" s="10"/>
      <c r="BC249" s="10"/>
      <c r="BD249" s="10"/>
      <c r="BE249" s="10"/>
      <c r="BF249" s="10"/>
      <c r="BG249" s="10"/>
      <c r="BH249" s="10"/>
      <c r="BI249" s="10"/>
      <c r="BJ249" s="10"/>
      <c r="BK249" s="10"/>
      <c r="BL249" s="10"/>
      <c r="BM249" s="10"/>
      <c r="BN249" s="10"/>
      <c r="BO249" s="10"/>
      <c r="BP249" s="10"/>
      <c r="BQ249" s="10"/>
      <c r="BR249" s="10"/>
      <c r="BS249" s="10"/>
      <c r="BT249" s="10"/>
      <c r="BU249" s="10"/>
      <c r="BV249" s="10"/>
      <c r="BW249" s="10"/>
      <c r="BX249" s="10"/>
      <c r="BY249" s="10"/>
      <c r="BZ249" s="10"/>
      <c r="CA249" s="10"/>
      <c r="CB249" s="10"/>
    </row>
    <row r="250" spans="3:80" x14ac:dyDescent="0.25">
      <c r="C250" s="2">
        <f t="shared" si="69"/>
        <v>45488</v>
      </c>
      <c r="D250" s="24"/>
      <c r="H250" s="13" t="str">
        <f t="shared" si="55"/>
        <v>23.9</v>
      </c>
      <c r="J250" s="13" t="str">
        <f t="shared" si="56"/>
        <v>66.1</v>
      </c>
      <c r="L250" s="10">
        <f t="shared" si="70"/>
        <v>197</v>
      </c>
      <c r="M250" s="10">
        <f t="shared" si="67"/>
        <v>21.567444248563298</v>
      </c>
      <c r="N250" s="10">
        <f t="shared" si="57"/>
        <v>66.08852804856329</v>
      </c>
      <c r="O250" s="10">
        <f t="shared" si="68"/>
        <v>23.91147195143671</v>
      </c>
      <c r="Q250" s="12">
        <f t="shared" si="58"/>
        <v>7</v>
      </c>
      <c r="R250" s="10">
        <f t="shared" si="65"/>
        <v>0</v>
      </c>
      <c r="S250" s="10">
        <f t="shared" si="65"/>
        <v>0</v>
      </c>
      <c r="T250" s="10">
        <f t="shared" si="59"/>
        <v>0</v>
      </c>
      <c r="U250" s="10">
        <f t="shared" si="66"/>
        <v>0</v>
      </c>
      <c r="V250" s="10">
        <f t="shared" si="66"/>
        <v>0</v>
      </c>
      <c r="W250" s="10">
        <f t="shared" si="66"/>
        <v>0</v>
      </c>
      <c r="X250" s="10">
        <f t="shared" si="66"/>
        <v>23.91147195143671</v>
      </c>
      <c r="Y250" s="10">
        <f t="shared" si="66"/>
        <v>0</v>
      </c>
      <c r="Z250" s="10">
        <f t="shared" si="66"/>
        <v>0</v>
      </c>
      <c r="AA250" s="10">
        <f t="shared" si="66"/>
        <v>0</v>
      </c>
      <c r="AB250" s="10">
        <f t="shared" si="66"/>
        <v>0</v>
      </c>
      <c r="AC250" s="10">
        <f t="shared" si="66"/>
        <v>0</v>
      </c>
      <c r="AF250" s="10">
        <f t="shared" si="60"/>
        <v>0</v>
      </c>
      <c r="AG250" s="10">
        <f t="shared" si="61"/>
        <v>0</v>
      </c>
      <c r="AH250" s="10">
        <f t="shared" si="62"/>
        <v>23.91147195143671</v>
      </c>
      <c r="AI250" s="10">
        <f t="shared" si="63"/>
        <v>0</v>
      </c>
      <c r="AJ250" s="10">
        <f t="shared" si="64"/>
        <v>0</v>
      </c>
      <c r="AK250" s="10"/>
      <c r="AL250" s="10"/>
      <c r="AM250" s="10"/>
      <c r="AN250" s="10"/>
      <c r="AO250" s="10"/>
      <c r="AP250" s="10"/>
      <c r="AQ250" s="10"/>
      <c r="AR250" s="10"/>
      <c r="AS250" s="10"/>
      <c r="AT250" s="10"/>
      <c r="AU250" s="10"/>
      <c r="AV250" s="10"/>
      <c r="AW250" s="10"/>
      <c r="AX250" s="10"/>
      <c r="AY250" s="10"/>
      <c r="AZ250" s="10"/>
      <c r="BA250" s="10"/>
      <c r="BB250" s="10"/>
      <c r="BC250" s="10"/>
      <c r="BD250" s="10"/>
      <c r="BE250" s="10"/>
      <c r="BF250" s="10"/>
      <c r="BG250" s="10"/>
      <c r="BH250" s="10"/>
      <c r="BI250" s="10"/>
      <c r="BJ250" s="10"/>
      <c r="BK250" s="10"/>
      <c r="BL250" s="10"/>
      <c r="BM250" s="10"/>
      <c r="BN250" s="10"/>
      <c r="BO250" s="10"/>
      <c r="BP250" s="10"/>
      <c r="BQ250" s="10"/>
      <c r="BR250" s="10"/>
      <c r="BS250" s="10"/>
      <c r="BT250" s="10"/>
      <c r="BU250" s="10"/>
      <c r="BV250" s="10"/>
      <c r="BW250" s="10"/>
      <c r="BX250" s="10"/>
      <c r="BY250" s="10"/>
      <c r="BZ250" s="10"/>
      <c r="CA250" s="10"/>
      <c r="CB250" s="10"/>
    </row>
    <row r="251" spans="3:80" x14ac:dyDescent="0.25">
      <c r="C251" s="2">
        <f t="shared" si="69"/>
        <v>45489</v>
      </c>
      <c r="D251" s="24"/>
      <c r="H251" s="13" t="str">
        <f t="shared" si="55"/>
        <v>24.1</v>
      </c>
      <c r="J251" s="13" t="str">
        <f t="shared" si="56"/>
        <v>65.9</v>
      </c>
      <c r="L251" s="10">
        <f t="shared" si="70"/>
        <v>198</v>
      </c>
      <c r="M251" s="10">
        <f t="shared" si="67"/>
        <v>21.406235416815584</v>
      </c>
      <c r="N251" s="10">
        <f t="shared" si="57"/>
        <v>65.927319216815562</v>
      </c>
      <c r="O251" s="10">
        <f t="shared" si="68"/>
        <v>24.072680783184438</v>
      </c>
      <c r="Q251" s="12">
        <f t="shared" si="58"/>
        <v>7</v>
      </c>
      <c r="R251" s="10">
        <f t="shared" si="65"/>
        <v>0</v>
      </c>
      <c r="S251" s="10">
        <f t="shared" si="65"/>
        <v>0</v>
      </c>
      <c r="T251" s="10">
        <f t="shared" si="59"/>
        <v>0</v>
      </c>
      <c r="U251" s="10">
        <f t="shared" si="66"/>
        <v>0</v>
      </c>
      <c r="V251" s="10">
        <f t="shared" si="66"/>
        <v>0</v>
      </c>
      <c r="W251" s="10">
        <f t="shared" si="66"/>
        <v>0</v>
      </c>
      <c r="X251" s="10">
        <f t="shared" si="66"/>
        <v>24.072680783184438</v>
      </c>
      <c r="Y251" s="10">
        <f t="shared" si="66"/>
        <v>0</v>
      </c>
      <c r="Z251" s="10">
        <f t="shared" si="66"/>
        <v>0</v>
      </c>
      <c r="AA251" s="10">
        <f t="shared" si="66"/>
        <v>0</v>
      </c>
      <c r="AB251" s="10">
        <f t="shared" si="66"/>
        <v>0</v>
      </c>
      <c r="AC251" s="10">
        <f t="shared" si="66"/>
        <v>0</v>
      </c>
      <c r="AF251" s="10">
        <f t="shared" si="60"/>
        <v>0</v>
      </c>
      <c r="AG251" s="10">
        <f t="shared" si="61"/>
        <v>0</v>
      </c>
      <c r="AH251" s="10">
        <f t="shared" si="62"/>
        <v>24.072680783184438</v>
      </c>
      <c r="AI251" s="10">
        <f t="shared" si="63"/>
        <v>0</v>
      </c>
      <c r="AJ251" s="10">
        <f t="shared" si="64"/>
        <v>0</v>
      </c>
      <c r="AK251" s="10"/>
      <c r="AL251" s="10"/>
      <c r="AM251" s="10"/>
      <c r="AN251" s="10"/>
      <c r="AO251" s="10"/>
      <c r="AP251" s="10"/>
      <c r="AQ251" s="10"/>
      <c r="AR251" s="10"/>
      <c r="AS251" s="10"/>
      <c r="AT251" s="10"/>
      <c r="AU251" s="10"/>
      <c r="AV251" s="10"/>
      <c r="AW251" s="10"/>
      <c r="AX251" s="10"/>
      <c r="AY251" s="10"/>
      <c r="AZ251" s="10"/>
      <c r="BA251" s="10"/>
      <c r="BB251" s="10"/>
      <c r="BC251" s="10"/>
      <c r="BD251" s="10"/>
      <c r="BE251" s="10"/>
      <c r="BF251" s="10"/>
      <c r="BG251" s="10"/>
      <c r="BH251" s="10"/>
      <c r="BI251" s="10"/>
      <c r="BJ251" s="10"/>
      <c r="BK251" s="10"/>
      <c r="BL251" s="10"/>
      <c r="BM251" s="10"/>
      <c r="BN251" s="10"/>
      <c r="BO251" s="10"/>
      <c r="BP251" s="10"/>
      <c r="BQ251" s="10"/>
      <c r="BR251" s="10"/>
      <c r="BS251" s="10"/>
      <c r="BT251" s="10"/>
      <c r="BU251" s="10"/>
      <c r="BV251" s="10"/>
      <c r="BW251" s="10"/>
      <c r="BX251" s="10"/>
      <c r="BY251" s="10"/>
      <c r="BZ251" s="10"/>
      <c r="CA251" s="10"/>
      <c r="CB251" s="10"/>
    </row>
    <row r="252" spans="3:80" x14ac:dyDescent="0.25">
      <c r="C252" s="2">
        <f t="shared" si="69"/>
        <v>45490</v>
      </c>
      <c r="D252" s="24"/>
      <c r="H252" s="13" t="str">
        <f t="shared" si="55"/>
        <v>24.2</v>
      </c>
      <c r="J252" s="13" t="str">
        <f t="shared" si="56"/>
        <v>65.8</v>
      </c>
      <c r="L252" s="10">
        <f t="shared" si="70"/>
        <v>199</v>
      </c>
      <c r="M252" s="10">
        <f t="shared" si="67"/>
        <v>21.238718069237056</v>
      </c>
      <c r="N252" s="10">
        <f t="shared" si="57"/>
        <v>65.759801869237052</v>
      </c>
      <c r="O252" s="10">
        <f t="shared" si="68"/>
        <v>24.240198130762948</v>
      </c>
      <c r="Q252" s="12">
        <f t="shared" si="58"/>
        <v>7</v>
      </c>
      <c r="R252" s="10">
        <f t="shared" si="65"/>
        <v>0</v>
      </c>
      <c r="S252" s="10">
        <f t="shared" si="65"/>
        <v>0</v>
      </c>
      <c r="T252" s="10">
        <f t="shared" si="59"/>
        <v>0</v>
      </c>
      <c r="U252" s="10">
        <f t="shared" si="66"/>
        <v>0</v>
      </c>
      <c r="V252" s="10">
        <f t="shared" si="66"/>
        <v>0</v>
      </c>
      <c r="W252" s="10">
        <f t="shared" si="66"/>
        <v>0</v>
      </c>
      <c r="X252" s="10">
        <f t="shared" si="66"/>
        <v>24.240198130762948</v>
      </c>
      <c r="Y252" s="10">
        <f t="shared" si="66"/>
        <v>0</v>
      </c>
      <c r="Z252" s="10">
        <f t="shared" si="66"/>
        <v>0</v>
      </c>
      <c r="AA252" s="10">
        <f t="shared" si="66"/>
        <v>0</v>
      </c>
      <c r="AB252" s="10">
        <f t="shared" si="66"/>
        <v>0</v>
      </c>
      <c r="AC252" s="10">
        <f t="shared" si="66"/>
        <v>0</v>
      </c>
      <c r="AF252" s="10">
        <f t="shared" si="60"/>
        <v>0</v>
      </c>
      <c r="AG252" s="10">
        <f t="shared" si="61"/>
        <v>0</v>
      </c>
      <c r="AH252" s="10">
        <f t="shared" si="62"/>
        <v>24.240198130762948</v>
      </c>
      <c r="AI252" s="10">
        <f t="shared" si="63"/>
        <v>0</v>
      </c>
      <c r="AJ252" s="10">
        <f t="shared" si="64"/>
        <v>0</v>
      </c>
      <c r="AK252" s="10"/>
      <c r="AL252" s="10"/>
      <c r="AM252" s="10"/>
      <c r="AN252" s="10"/>
      <c r="AO252" s="10"/>
      <c r="AP252" s="10"/>
      <c r="AQ252" s="10"/>
      <c r="AR252" s="10"/>
      <c r="AS252" s="10"/>
      <c r="AT252" s="10"/>
      <c r="AU252" s="10"/>
      <c r="AV252" s="10"/>
      <c r="AW252" s="10"/>
      <c r="AX252" s="10"/>
      <c r="AY252" s="10"/>
      <c r="AZ252" s="10"/>
      <c r="BA252" s="10"/>
      <c r="BB252" s="10"/>
      <c r="BC252" s="10"/>
      <c r="BD252" s="10"/>
      <c r="BE252" s="10"/>
      <c r="BF252" s="10"/>
      <c r="BG252" s="10"/>
      <c r="BH252" s="10"/>
      <c r="BI252" s="10"/>
      <c r="BJ252" s="10"/>
      <c r="BK252" s="10"/>
      <c r="BL252" s="10"/>
      <c r="BM252" s="10"/>
      <c r="BN252" s="10"/>
      <c r="BO252" s="10"/>
      <c r="BP252" s="10"/>
      <c r="BQ252" s="10"/>
      <c r="BR252" s="10"/>
      <c r="BS252" s="10"/>
      <c r="BT252" s="10"/>
      <c r="BU252" s="10"/>
      <c r="BV252" s="10"/>
      <c r="BW252" s="10"/>
      <c r="BX252" s="10"/>
      <c r="BY252" s="10"/>
      <c r="BZ252" s="10"/>
      <c r="CA252" s="10"/>
      <c r="CB252" s="10"/>
    </row>
    <row r="253" spans="3:80" x14ac:dyDescent="0.25">
      <c r="C253" s="2">
        <f t="shared" si="69"/>
        <v>45491</v>
      </c>
      <c r="D253" s="24"/>
      <c r="H253" s="13" t="str">
        <f t="shared" si="55"/>
        <v>24.4</v>
      </c>
      <c r="J253" s="13" t="str">
        <f t="shared" si="56"/>
        <v>65.6</v>
      </c>
      <c r="L253" s="10">
        <f t="shared" si="70"/>
        <v>200</v>
      </c>
      <c r="M253" s="10">
        <f t="shared" si="67"/>
        <v>21.064941573958961</v>
      </c>
      <c r="N253" s="10">
        <f t="shared" si="57"/>
        <v>65.586025373958961</v>
      </c>
      <c r="O253" s="10">
        <f t="shared" si="68"/>
        <v>24.413974626041039</v>
      </c>
      <c r="Q253" s="12">
        <f t="shared" si="58"/>
        <v>7</v>
      </c>
      <c r="R253" s="10">
        <f t="shared" si="65"/>
        <v>0</v>
      </c>
      <c r="S253" s="10">
        <f t="shared" si="65"/>
        <v>0</v>
      </c>
      <c r="T253" s="10">
        <f t="shared" si="59"/>
        <v>0</v>
      </c>
      <c r="U253" s="10">
        <f t="shared" si="66"/>
        <v>0</v>
      </c>
      <c r="V253" s="10">
        <f t="shared" si="66"/>
        <v>0</v>
      </c>
      <c r="W253" s="10">
        <f t="shared" si="66"/>
        <v>0</v>
      </c>
      <c r="X253" s="10">
        <f t="shared" si="66"/>
        <v>24.413974626041039</v>
      </c>
      <c r="Y253" s="10">
        <f t="shared" si="66"/>
        <v>0</v>
      </c>
      <c r="Z253" s="10">
        <f t="shared" si="66"/>
        <v>0</v>
      </c>
      <c r="AA253" s="10">
        <f t="shared" si="66"/>
        <v>0</v>
      </c>
      <c r="AB253" s="10">
        <f t="shared" si="66"/>
        <v>0</v>
      </c>
      <c r="AC253" s="10">
        <f t="shared" si="66"/>
        <v>0</v>
      </c>
      <c r="AF253" s="10">
        <f t="shared" si="60"/>
        <v>0</v>
      </c>
      <c r="AG253" s="10">
        <f t="shared" si="61"/>
        <v>0</v>
      </c>
      <c r="AH253" s="10">
        <f t="shared" si="62"/>
        <v>24.413974626041039</v>
      </c>
      <c r="AI253" s="10">
        <f t="shared" si="63"/>
        <v>0</v>
      </c>
      <c r="AJ253" s="10">
        <f t="shared" si="64"/>
        <v>0</v>
      </c>
      <c r="AK253" s="10"/>
      <c r="AL253" s="10"/>
      <c r="AM253" s="10"/>
      <c r="AN253" s="10"/>
      <c r="AO253" s="10"/>
      <c r="AP253" s="10"/>
      <c r="AQ253" s="10"/>
      <c r="AR253" s="10"/>
      <c r="AS253" s="10"/>
      <c r="AT253" s="10"/>
      <c r="AU253" s="10"/>
      <c r="AV253" s="10"/>
      <c r="AW253" s="10"/>
      <c r="AX253" s="10"/>
      <c r="AY253" s="10"/>
      <c r="AZ253" s="10"/>
      <c r="BA253" s="10"/>
      <c r="BB253" s="10"/>
      <c r="BC253" s="10"/>
      <c r="BD253" s="10"/>
      <c r="BE253" s="10"/>
      <c r="BF253" s="10"/>
      <c r="BG253" s="10"/>
      <c r="BH253" s="10"/>
      <c r="BI253" s="10"/>
      <c r="BJ253" s="10"/>
      <c r="BK253" s="10"/>
      <c r="BL253" s="10"/>
      <c r="BM253" s="10"/>
      <c r="BN253" s="10"/>
      <c r="BO253" s="10"/>
      <c r="BP253" s="10"/>
      <c r="BQ253" s="10"/>
      <c r="BR253" s="10"/>
      <c r="BS253" s="10"/>
      <c r="BT253" s="10"/>
      <c r="BU253" s="10"/>
      <c r="BV253" s="10"/>
      <c r="BW253" s="10"/>
      <c r="BX253" s="10"/>
      <c r="BY253" s="10"/>
      <c r="BZ253" s="10"/>
      <c r="CA253" s="10"/>
      <c r="CB253" s="10"/>
    </row>
    <row r="254" spans="3:80" x14ac:dyDescent="0.25">
      <c r="C254" s="2">
        <f t="shared" si="69"/>
        <v>45492</v>
      </c>
      <c r="D254" s="24"/>
      <c r="H254" s="13" t="str">
        <f t="shared" si="55"/>
        <v>24.6</v>
      </c>
      <c r="J254" s="13" t="str">
        <f t="shared" si="56"/>
        <v>65.4</v>
      </c>
      <c r="L254" s="10">
        <f t="shared" si="70"/>
        <v>201</v>
      </c>
      <c r="M254" s="10">
        <f t="shared" si="67"/>
        <v>20.884957143712064</v>
      </c>
      <c r="N254" s="10">
        <f t="shared" si="57"/>
        <v>65.406040943712071</v>
      </c>
      <c r="O254" s="10">
        <f t="shared" si="68"/>
        <v>24.593959056287929</v>
      </c>
      <c r="Q254" s="12">
        <f t="shared" si="58"/>
        <v>7</v>
      </c>
      <c r="R254" s="10">
        <f t="shared" si="65"/>
        <v>0</v>
      </c>
      <c r="S254" s="10">
        <f t="shared" si="65"/>
        <v>0</v>
      </c>
      <c r="T254" s="10">
        <f t="shared" si="59"/>
        <v>0</v>
      </c>
      <c r="U254" s="10">
        <f t="shared" si="66"/>
        <v>0</v>
      </c>
      <c r="V254" s="10">
        <f t="shared" si="66"/>
        <v>0</v>
      </c>
      <c r="W254" s="10">
        <f t="shared" si="66"/>
        <v>0</v>
      </c>
      <c r="X254" s="10">
        <f t="shared" si="66"/>
        <v>24.593959056287929</v>
      </c>
      <c r="Y254" s="10">
        <f t="shared" si="66"/>
        <v>0</v>
      </c>
      <c r="Z254" s="10">
        <f t="shared" si="66"/>
        <v>0</v>
      </c>
      <c r="AA254" s="10">
        <f t="shared" si="66"/>
        <v>0</v>
      </c>
      <c r="AB254" s="10">
        <f t="shared" si="66"/>
        <v>0</v>
      </c>
      <c r="AC254" s="10">
        <f t="shared" si="66"/>
        <v>0</v>
      </c>
      <c r="AF254" s="10">
        <f t="shared" si="60"/>
        <v>0</v>
      </c>
      <c r="AG254" s="10">
        <f t="shared" si="61"/>
        <v>0</v>
      </c>
      <c r="AH254" s="10">
        <f t="shared" si="62"/>
        <v>24.593959056287929</v>
      </c>
      <c r="AI254" s="10">
        <f t="shared" si="63"/>
        <v>0</v>
      </c>
      <c r="AJ254" s="10">
        <f t="shared" si="64"/>
        <v>0</v>
      </c>
      <c r="AK254" s="10"/>
      <c r="AL254" s="10"/>
      <c r="AM254" s="10"/>
      <c r="AN254" s="10"/>
      <c r="AO254" s="10"/>
      <c r="AP254" s="10"/>
      <c r="AQ254" s="10"/>
      <c r="AR254" s="10"/>
      <c r="AS254" s="10"/>
      <c r="AT254" s="10"/>
      <c r="AU254" s="10"/>
      <c r="AV254" s="10"/>
      <c r="AW254" s="10"/>
      <c r="AX254" s="10"/>
      <c r="AY254" s="10"/>
      <c r="AZ254" s="10"/>
      <c r="BA254" s="10"/>
      <c r="BB254" s="10"/>
      <c r="BC254" s="10"/>
      <c r="BD254" s="10"/>
      <c r="BE254" s="10"/>
      <c r="BF254" s="10"/>
      <c r="BG254" s="10"/>
      <c r="BH254" s="10"/>
      <c r="BI254" s="10"/>
      <c r="BJ254" s="10"/>
      <c r="BK254" s="10"/>
      <c r="BL254" s="10"/>
      <c r="BM254" s="10"/>
      <c r="BN254" s="10"/>
      <c r="BO254" s="10"/>
      <c r="BP254" s="10"/>
      <c r="BQ254" s="10"/>
      <c r="BR254" s="10"/>
      <c r="BS254" s="10"/>
      <c r="BT254" s="10"/>
      <c r="BU254" s="10"/>
      <c r="BV254" s="10"/>
      <c r="BW254" s="10"/>
      <c r="BX254" s="10"/>
      <c r="BY254" s="10"/>
      <c r="BZ254" s="10"/>
      <c r="CA254" s="10"/>
      <c r="CB254" s="10"/>
    </row>
    <row r="255" spans="3:80" x14ac:dyDescent="0.25">
      <c r="C255" s="2">
        <f t="shared" si="69"/>
        <v>45493</v>
      </c>
      <c r="D255" s="24"/>
      <c r="H255" s="13" t="str">
        <f t="shared" si="55"/>
        <v>24.8</v>
      </c>
      <c r="J255" s="13" t="str">
        <f t="shared" si="56"/>
        <v>65.2</v>
      </c>
      <c r="L255" s="10">
        <f t="shared" si="70"/>
        <v>202</v>
      </c>
      <c r="M255" s="10">
        <f t="shared" si="67"/>
        <v>20.698817820734085</v>
      </c>
      <c r="N255" s="10">
        <f t="shared" si="57"/>
        <v>65.219901620734092</v>
      </c>
      <c r="O255" s="10">
        <f t="shared" si="68"/>
        <v>24.780098379265908</v>
      </c>
      <c r="Q255" s="12">
        <f t="shared" si="58"/>
        <v>7</v>
      </c>
      <c r="R255" s="10">
        <f t="shared" si="65"/>
        <v>0</v>
      </c>
      <c r="S255" s="10">
        <f t="shared" si="65"/>
        <v>0</v>
      </c>
      <c r="T255" s="10">
        <f t="shared" si="59"/>
        <v>0</v>
      </c>
      <c r="U255" s="10">
        <f t="shared" si="66"/>
        <v>0</v>
      </c>
      <c r="V255" s="10">
        <f t="shared" si="66"/>
        <v>0</v>
      </c>
      <c r="W255" s="10">
        <f t="shared" si="66"/>
        <v>0</v>
      </c>
      <c r="X255" s="10">
        <f t="shared" si="66"/>
        <v>24.780098379265908</v>
      </c>
      <c r="Y255" s="10">
        <f t="shared" si="66"/>
        <v>0</v>
      </c>
      <c r="Z255" s="10">
        <f t="shared" si="66"/>
        <v>0</v>
      </c>
      <c r="AA255" s="10">
        <f t="shared" si="66"/>
        <v>0</v>
      </c>
      <c r="AB255" s="10">
        <f t="shared" si="66"/>
        <v>0</v>
      </c>
      <c r="AC255" s="10">
        <f t="shared" si="66"/>
        <v>0</v>
      </c>
      <c r="AF255" s="10">
        <f t="shared" si="60"/>
        <v>0</v>
      </c>
      <c r="AG255" s="10">
        <f t="shared" si="61"/>
        <v>0</v>
      </c>
      <c r="AH255" s="10">
        <f t="shared" si="62"/>
        <v>24.780098379265908</v>
      </c>
      <c r="AI255" s="10">
        <f t="shared" si="63"/>
        <v>0</v>
      </c>
      <c r="AJ255" s="10">
        <f t="shared" si="64"/>
        <v>0</v>
      </c>
      <c r="AK255" s="10"/>
      <c r="AL255" s="10"/>
      <c r="AM255" s="10"/>
      <c r="AN255" s="10"/>
      <c r="AO255" s="10"/>
      <c r="AP255" s="10"/>
      <c r="AQ255" s="10"/>
      <c r="AR255" s="10"/>
      <c r="AS255" s="10"/>
      <c r="AT255" s="10"/>
      <c r="AU255" s="10"/>
      <c r="AV255" s="10"/>
      <c r="AW255" s="10"/>
      <c r="AX255" s="10"/>
      <c r="AY255" s="10"/>
      <c r="AZ255" s="10"/>
      <c r="BA255" s="10"/>
      <c r="BB255" s="10"/>
      <c r="BC255" s="10"/>
      <c r="BD255" s="10"/>
      <c r="BE255" s="10"/>
      <c r="BF255" s="10"/>
      <c r="BG255" s="10"/>
      <c r="BH255" s="10"/>
      <c r="BI255" s="10"/>
      <c r="BJ255" s="10"/>
      <c r="BK255" s="10"/>
      <c r="BL255" s="10"/>
      <c r="BM255" s="10"/>
      <c r="BN255" s="10"/>
      <c r="BO255" s="10"/>
      <c r="BP255" s="10"/>
      <c r="BQ255" s="10"/>
      <c r="BR255" s="10"/>
      <c r="BS255" s="10"/>
      <c r="BT255" s="10"/>
      <c r="BU255" s="10"/>
      <c r="BV255" s="10"/>
      <c r="BW255" s="10"/>
      <c r="BX255" s="10"/>
      <c r="BY255" s="10"/>
      <c r="BZ255" s="10"/>
      <c r="CA255" s="10"/>
      <c r="CB255" s="10"/>
    </row>
    <row r="256" spans="3:80" x14ac:dyDescent="0.25">
      <c r="C256" s="2">
        <f t="shared" si="69"/>
        <v>45494</v>
      </c>
      <c r="D256" s="24"/>
      <c r="H256" s="13" t="str">
        <f t="shared" si="55"/>
        <v>25.0</v>
      </c>
      <c r="J256" s="13" t="str">
        <f t="shared" si="56"/>
        <v>65.0</v>
      </c>
      <c r="L256" s="10">
        <f t="shared" si="70"/>
        <v>203</v>
      </c>
      <c r="M256" s="10">
        <f t="shared" si="67"/>
        <v>20.506578461137888</v>
      </c>
      <c r="N256" s="10">
        <f t="shared" si="57"/>
        <v>65.027662261137877</v>
      </c>
      <c r="O256" s="10">
        <f t="shared" si="68"/>
        <v>24.972337738862123</v>
      </c>
      <c r="Q256" s="12">
        <f t="shared" si="58"/>
        <v>7</v>
      </c>
      <c r="R256" s="10">
        <f t="shared" si="65"/>
        <v>0</v>
      </c>
      <c r="S256" s="10">
        <f t="shared" si="65"/>
        <v>0</v>
      </c>
      <c r="T256" s="10">
        <f t="shared" si="59"/>
        <v>0</v>
      </c>
      <c r="U256" s="10">
        <f t="shared" si="66"/>
        <v>0</v>
      </c>
      <c r="V256" s="10">
        <f t="shared" si="66"/>
        <v>0</v>
      </c>
      <c r="W256" s="10">
        <f t="shared" si="66"/>
        <v>0</v>
      </c>
      <c r="X256" s="10">
        <f t="shared" si="66"/>
        <v>24.972337738862123</v>
      </c>
      <c r="Y256" s="10">
        <f t="shared" si="66"/>
        <v>0</v>
      </c>
      <c r="Z256" s="10">
        <f t="shared" si="66"/>
        <v>0</v>
      </c>
      <c r="AA256" s="10">
        <f t="shared" si="66"/>
        <v>0</v>
      </c>
      <c r="AB256" s="10">
        <f t="shared" si="66"/>
        <v>0</v>
      </c>
      <c r="AC256" s="10">
        <f t="shared" si="66"/>
        <v>0</v>
      </c>
      <c r="AF256" s="10">
        <f t="shared" si="60"/>
        <v>0</v>
      </c>
      <c r="AG256" s="10">
        <f t="shared" si="61"/>
        <v>0</v>
      </c>
      <c r="AH256" s="10">
        <f t="shared" si="62"/>
        <v>24.972337738862123</v>
      </c>
      <c r="AI256" s="10">
        <f t="shared" si="63"/>
        <v>0</v>
      </c>
      <c r="AJ256" s="10">
        <f t="shared" si="64"/>
        <v>0</v>
      </c>
      <c r="AK256" s="10"/>
      <c r="AL256" s="10"/>
      <c r="AM256" s="10"/>
      <c r="AN256" s="10"/>
      <c r="AO256" s="10"/>
      <c r="AP256" s="10"/>
      <c r="AQ256" s="10"/>
      <c r="AR256" s="10"/>
      <c r="AS256" s="10"/>
      <c r="AT256" s="10"/>
      <c r="AU256" s="10"/>
      <c r="AV256" s="10"/>
      <c r="AW256" s="10"/>
      <c r="AX256" s="10"/>
      <c r="AY256" s="10"/>
      <c r="AZ256" s="10"/>
      <c r="BA256" s="10"/>
      <c r="BB256" s="10"/>
      <c r="BC256" s="10"/>
      <c r="BD256" s="10"/>
      <c r="BE256" s="10"/>
      <c r="BF256" s="10"/>
      <c r="BG256" s="10"/>
      <c r="BH256" s="10"/>
      <c r="BI256" s="10"/>
      <c r="BJ256" s="10"/>
      <c r="BK256" s="10"/>
      <c r="BL256" s="10"/>
      <c r="BM256" s="10"/>
      <c r="BN256" s="10"/>
      <c r="BO256" s="10"/>
      <c r="BP256" s="10"/>
      <c r="BQ256" s="10"/>
      <c r="BR256" s="10"/>
      <c r="BS256" s="10"/>
      <c r="BT256" s="10"/>
      <c r="BU256" s="10"/>
      <c r="BV256" s="10"/>
      <c r="BW256" s="10"/>
      <c r="BX256" s="10"/>
      <c r="BY256" s="10"/>
      <c r="BZ256" s="10"/>
      <c r="CA256" s="10"/>
      <c r="CB256" s="10"/>
    </row>
    <row r="257" spans="3:80" x14ac:dyDescent="0.25">
      <c r="C257" s="2">
        <f t="shared" si="69"/>
        <v>45495</v>
      </c>
      <c r="D257" s="24"/>
      <c r="H257" s="13" t="str">
        <f t="shared" si="55"/>
        <v>25.2</v>
      </c>
      <c r="J257" s="13" t="str">
        <f t="shared" si="56"/>
        <v>64.8</v>
      </c>
      <c r="L257" s="10">
        <f t="shared" si="70"/>
        <v>204</v>
      </c>
      <c r="M257" s="10">
        <f t="shared" si="67"/>
        <v>20.308295718745086</v>
      </c>
      <c r="N257" s="10">
        <f t="shared" si="57"/>
        <v>64.829379518745085</v>
      </c>
      <c r="O257" s="10">
        <f t="shared" si="68"/>
        <v>25.170620481254915</v>
      </c>
      <c r="Q257" s="12">
        <f t="shared" si="58"/>
        <v>7</v>
      </c>
      <c r="R257" s="10">
        <f t="shared" si="65"/>
        <v>0</v>
      </c>
      <c r="S257" s="10">
        <f t="shared" si="65"/>
        <v>0</v>
      </c>
      <c r="T257" s="10">
        <f t="shared" si="59"/>
        <v>0</v>
      </c>
      <c r="U257" s="10">
        <f t="shared" si="66"/>
        <v>0</v>
      </c>
      <c r="V257" s="10">
        <f t="shared" si="66"/>
        <v>0</v>
      </c>
      <c r="W257" s="10">
        <f t="shared" si="66"/>
        <v>0</v>
      </c>
      <c r="X257" s="10">
        <f t="shared" si="66"/>
        <v>25.170620481254915</v>
      </c>
      <c r="Y257" s="10">
        <f t="shared" si="66"/>
        <v>0</v>
      </c>
      <c r="Z257" s="10">
        <f t="shared" si="66"/>
        <v>0</v>
      </c>
      <c r="AA257" s="10">
        <f t="shared" si="66"/>
        <v>0</v>
      </c>
      <c r="AB257" s="10">
        <f t="shared" si="66"/>
        <v>0</v>
      </c>
      <c r="AC257" s="10">
        <f t="shared" si="66"/>
        <v>0</v>
      </c>
      <c r="AF257" s="10">
        <f t="shared" si="60"/>
        <v>0</v>
      </c>
      <c r="AG257" s="10">
        <f t="shared" si="61"/>
        <v>0</v>
      </c>
      <c r="AH257" s="10">
        <f t="shared" si="62"/>
        <v>25.170620481254915</v>
      </c>
      <c r="AI257" s="10">
        <f t="shared" si="63"/>
        <v>0</v>
      </c>
      <c r="AJ257" s="10">
        <f t="shared" si="64"/>
        <v>0</v>
      </c>
      <c r="AK257" s="10"/>
      <c r="AL257" s="10"/>
      <c r="AM257" s="10"/>
      <c r="AN257" s="10"/>
      <c r="AO257" s="10"/>
      <c r="AP257" s="10"/>
      <c r="AQ257" s="10"/>
      <c r="AR257" s="10"/>
      <c r="AS257" s="10"/>
      <c r="AT257" s="10"/>
      <c r="AU257" s="10"/>
      <c r="AV257" s="10"/>
      <c r="AW257" s="10"/>
      <c r="AX257" s="10"/>
      <c r="AY257" s="10"/>
      <c r="AZ257" s="10"/>
      <c r="BA257" s="10"/>
      <c r="BB257" s="10"/>
      <c r="BC257" s="10"/>
      <c r="BD257" s="10"/>
      <c r="BE257" s="10"/>
      <c r="BF257" s="10"/>
      <c r="BG257" s="10"/>
      <c r="BH257" s="10"/>
      <c r="BI257" s="10"/>
      <c r="BJ257" s="10"/>
      <c r="BK257" s="10"/>
      <c r="BL257" s="10"/>
      <c r="BM257" s="10"/>
      <c r="BN257" s="10"/>
      <c r="BO257" s="10"/>
      <c r="BP257" s="10"/>
      <c r="BQ257" s="10"/>
      <c r="BR257" s="10"/>
      <c r="BS257" s="10"/>
      <c r="BT257" s="10"/>
      <c r="BU257" s="10"/>
      <c r="BV257" s="10"/>
      <c r="BW257" s="10"/>
      <c r="BX257" s="10"/>
      <c r="BY257" s="10"/>
      <c r="BZ257" s="10"/>
      <c r="CA257" s="10"/>
      <c r="CB257" s="10"/>
    </row>
    <row r="258" spans="3:80" x14ac:dyDescent="0.25">
      <c r="C258" s="2">
        <f t="shared" si="69"/>
        <v>45496</v>
      </c>
      <c r="D258" s="24"/>
      <c r="H258" s="13" t="str">
        <f t="shared" si="55"/>
        <v>25.4</v>
      </c>
      <c r="J258" s="13" t="str">
        <f t="shared" si="56"/>
        <v>64.6</v>
      </c>
      <c r="L258" s="10">
        <f t="shared" si="70"/>
        <v>205</v>
      </c>
      <c r="M258" s="10">
        <f t="shared" si="67"/>
        <v>20.104028028390001</v>
      </c>
      <c r="N258" s="10">
        <f t="shared" si="57"/>
        <v>64.625111828390018</v>
      </c>
      <c r="O258" s="10">
        <f t="shared" si="68"/>
        <v>25.374888171609982</v>
      </c>
      <c r="Q258" s="12">
        <f t="shared" si="58"/>
        <v>7</v>
      </c>
      <c r="R258" s="10">
        <f t="shared" si="65"/>
        <v>0</v>
      </c>
      <c r="S258" s="10">
        <f t="shared" si="65"/>
        <v>0</v>
      </c>
      <c r="T258" s="10">
        <f t="shared" si="59"/>
        <v>0</v>
      </c>
      <c r="U258" s="10">
        <f t="shared" si="66"/>
        <v>0</v>
      </c>
      <c r="V258" s="10">
        <f t="shared" si="66"/>
        <v>0</v>
      </c>
      <c r="W258" s="10">
        <f t="shared" si="66"/>
        <v>0</v>
      </c>
      <c r="X258" s="10">
        <f t="shared" si="66"/>
        <v>25.374888171609982</v>
      </c>
      <c r="Y258" s="10">
        <f t="shared" si="66"/>
        <v>0</v>
      </c>
      <c r="Z258" s="10">
        <f t="shared" si="66"/>
        <v>0</v>
      </c>
      <c r="AA258" s="10">
        <f t="shared" si="66"/>
        <v>0</v>
      </c>
      <c r="AB258" s="10">
        <f t="shared" si="66"/>
        <v>0</v>
      </c>
      <c r="AC258" s="10">
        <f t="shared" si="66"/>
        <v>0</v>
      </c>
      <c r="AF258" s="10">
        <f t="shared" si="60"/>
        <v>0</v>
      </c>
      <c r="AG258" s="10">
        <f t="shared" si="61"/>
        <v>0</v>
      </c>
      <c r="AH258" s="10">
        <f t="shared" si="62"/>
        <v>25.374888171609982</v>
      </c>
      <c r="AI258" s="10">
        <f t="shared" si="63"/>
        <v>0</v>
      </c>
      <c r="AJ258" s="10">
        <f t="shared" si="64"/>
        <v>0</v>
      </c>
      <c r="AK258" s="10"/>
      <c r="AL258" s="10"/>
      <c r="AM258" s="10"/>
      <c r="AN258" s="10"/>
      <c r="AO258" s="10"/>
      <c r="AP258" s="10"/>
      <c r="AQ258" s="10"/>
      <c r="AR258" s="10"/>
      <c r="AS258" s="10"/>
      <c r="AT258" s="10"/>
      <c r="AU258" s="10"/>
      <c r="AV258" s="10"/>
      <c r="AW258" s="10"/>
      <c r="AX258" s="10"/>
      <c r="AY258" s="10"/>
      <c r="AZ258" s="10"/>
      <c r="BA258" s="10"/>
      <c r="BB258" s="10"/>
      <c r="BC258" s="10"/>
      <c r="BD258" s="10"/>
      <c r="BE258" s="10"/>
      <c r="BF258" s="10"/>
      <c r="BG258" s="10"/>
      <c r="BH258" s="10"/>
      <c r="BI258" s="10"/>
      <c r="BJ258" s="10"/>
      <c r="BK258" s="10"/>
      <c r="BL258" s="10"/>
      <c r="BM258" s="10"/>
      <c r="BN258" s="10"/>
      <c r="BO258" s="10"/>
      <c r="BP258" s="10"/>
      <c r="BQ258" s="10"/>
      <c r="BR258" s="10"/>
      <c r="BS258" s="10"/>
      <c r="BT258" s="10"/>
      <c r="BU258" s="10"/>
      <c r="BV258" s="10"/>
      <c r="BW258" s="10"/>
      <c r="BX258" s="10"/>
      <c r="BY258" s="10"/>
      <c r="BZ258" s="10"/>
      <c r="CA258" s="10"/>
      <c r="CB258" s="10"/>
    </row>
    <row r="259" spans="3:80" x14ac:dyDescent="0.25">
      <c r="C259" s="2">
        <f t="shared" si="69"/>
        <v>45497</v>
      </c>
      <c r="D259" s="24"/>
      <c r="H259" s="13" t="str">
        <f t="shared" si="55"/>
        <v>25.6</v>
      </c>
      <c r="J259" s="13" t="str">
        <f t="shared" si="56"/>
        <v>64.4</v>
      </c>
      <c r="L259" s="10">
        <f t="shared" si="70"/>
        <v>206</v>
      </c>
      <c r="M259" s="10">
        <f t="shared" si="67"/>
        <v>19.893835588698526</v>
      </c>
      <c r="N259" s="10">
        <f t="shared" si="57"/>
        <v>64.414919388698522</v>
      </c>
      <c r="O259" s="10">
        <f t="shared" si="68"/>
        <v>25.585080611301478</v>
      </c>
      <c r="Q259" s="12">
        <f t="shared" si="58"/>
        <v>7</v>
      </c>
      <c r="R259" s="10">
        <f t="shared" si="65"/>
        <v>0</v>
      </c>
      <c r="S259" s="10">
        <f t="shared" si="65"/>
        <v>0</v>
      </c>
      <c r="T259" s="10">
        <f t="shared" si="59"/>
        <v>0</v>
      </c>
      <c r="U259" s="10">
        <f t="shared" si="66"/>
        <v>0</v>
      </c>
      <c r="V259" s="10">
        <f t="shared" si="66"/>
        <v>0</v>
      </c>
      <c r="W259" s="10">
        <f t="shared" si="66"/>
        <v>0</v>
      </c>
      <c r="X259" s="10">
        <f t="shared" si="66"/>
        <v>25.585080611301478</v>
      </c>
      <c r="Y259" s="10">
        <f t="shared" si="66"/>
        <v>0</v>
      </c>
      <c r="Z259" s="10">
        <f t="shared" si="66"/>
        <v>0</v>
      </c>
      <c r="AA259" s="10">
        <f t="shared" si="66"/>
        <v>0</v>
      </c>
      <c r="AB259" s="10">
        <f t="shared" si="66"/>
        <v>0</v>
      </c>
      <c r="AC259" s="10">
        <f t="shared" si="66"/>
        <v>0</v>
      </c>
      <c r="AF259" s="10">
        <f t="shared" si="60"/>
        <v>0</v>
      </c>
      <c r="AG259" s="10">
        <f t="shared" si="61"/>
        <v>0</v>
      </c>
      <c r="AH259" s="10">
        <f t="shared" si="62"/>
        <v>25.585080611301478</v>
      </c>
      <c r="AI259" s="10">
        <f t="shared" si="63"/>
        <v>0</v>
      </c>
      <c r="AJ259" s="10">
        <f t="shared" si="64"/>
        <v>0</v>
      </c>
      <c r="AK259" s="10"/>
      <c r="AL259" s="10"/>
      <c r="AM259" s="10"/>
      <c r="AN259" s="10"/>
      <c r="AO259" s="10"/>
      <c r="AP259" s="10"/>
      <c r="AQ259" s="10"/>
      <c r="AR259" s="10"/>
      <c r="AS259" s="10"/>
      <c r="AT259" s="10"/>
      <c r="AU259" s="10"/>
      <c r="AV259" s="10"/>
      <c r="AW259" s="10"/>
      <c r="AX259" s="10"/>
      <c r="AY259" s="10"/>
      <c r="AZ259" s="10"/>
      <c r="BA259" s="10"/>
      <c r="BB259" s="10"/>
      <c r="BC259" s="10"/>
      <c r="BD259" s="10"/>
      <c r="BE259" s="10"/>
      <c r="BF259" s="10"/>
      <c r="BG259" s="10"/>
      <c r="BH259" s="10"/>
      <c r="BI259" s="10"/>
      <c r="BJ259" s="10"/>
      <c r="BK259" s="10"/>
      <c r="BL259" s="10"/>
      <c r="BM259" s="10"/>
      <c r="BN259" s="10"/>
      <c r="BO259" s="10"/>
      <c r="BP259" s="10"/>
      <c r="BQ259" s="10"/>
      <c r="BR259" s="10"/>
      <c r="BS259" s="10"/>
      <c r="BT259" s="10"/>
      <c r="BU259" s="10"/>
      <c r="BV259" s="10"/>
      <c r="BW259" s="10"/>
      <c r="BX259" s="10"/>
      <c r="BY259" s="10"/>
      <c r="BZ259" s="10"/>
      <c r="CA259" s="10"/>
      <c r="CB259" s="10"/>
    </row>
    <row r="260" spans="3:80" x14ac:dyDescent="0.25">
      <c r="C260" s="2">
        <f t="shared" si="69"/>
        <v>45498</v>
      </c>
      <c r="D260" s="24"/>
      <c r="H260" s="13" t="str">
        <f t="shared" si="55"/>
        <v>25.8</v>
      </c>
      <c r="J260" s="13" t="str">
        <f t="shared" si="56"/>
        <v>64.2</v>
      </c>
      <c r="L260" s="10">
        <f t="shared" si="70"/>
        <v>207</v>
      </c>
      <c r="M260" s="10">
        <f t="shared" si="67"/>
        <v>19.677780344347433</v>
      </c>
      <c r="N260" s="10">
        <f t="shared" si="57"/>
        <v>64.198864144347453</v>
      </c>
      <c r="O260" s="10">
        <f t="shared" si="68"/>
        <v>25.801135855652547</v>
      </c>
      <c r="Q260" s="12">
        <f t="shared" si="58"/>
        <v>7</v>
      </c>
      <c r="R260" s="10">
        <f t="shared" si="65"/>
        <v>0</v>
      </c>
      <c r="S260" s="10">
        <f t="shared" si="65"/>
        <v>0</v>
      </c>
      <c r="T260" s="10">
        <f t="shared" si="59"/>
        <v>0</v>
      </c>
      <c r="U260" s="10">
        <f t="shared" si="66"/>
        <v>0</v>
      </c>
      <c r="V260" s="10">
        <f t="shared" si="66"/>
        <v>0</v>
      </c>
      <c r="W260" s="10">
        <f t="shared" si="66"/>
        <v>0</v>
      </c>
      <c r="X260" s="10">
        <f t="shared" si="66"/>
        <v>25.801135855652547</v>
      </c>
      <c r="Y260" s="10">
        <f t="shared" si="66"/>
        <v>0</v>
      </c>
      <c r="Z260" s="10">
        <f t="shared" si="66"/>
        <v>0</v>
      </c>
      <c r="AA260" s="10">
        <f t="shared" si="66"/>
        <v>0</v>
      </c>
      <c r="AB260" s="10">
        <f t="shared" si="66"/>
        <v>0</v>
      </c>
      <c r="AC260" s="10">
        <f t="shared" si="66"/>
        <v>0</v>
      </c>
      <c r="AF260" s="10">
        <f t="shared" si="60"/>
        <v>0</v>
      </c>
      <c r="AG260" s="10">
        <f t="shared" si="61"/>
        <v>0</v>
      </c>
      <c r="AH260" s="10">
        <f t="shared" si="62"/>
        <v>25.801135855652547</v>
      </c>
      <c r="AI260" s="10">
        <f t="shared" si="63"/>
        <v>0</v>
      </c>
      <c r="AJ260" s="10">
        <f t="shared" si="64"/>
        <v>0</v>
      </c>
      <c r="AK260" s="10"/>
      <c r="AL260" s="10"/>
      <c r="AM260" s="10"/>
      <c r="AN260" s="10"/>
      <c r="AO260" s="10"/>
      <c r="AP260" s="10"/>
      <c r="AQ260" s="10"/>
      <c r="AR260" s="10"/>
      <c r="AS260" s="10"/>
      <c r="AT260" s="10"/>
      <c r="AU260" s="10"/>
      <c r="AV260" s="10"/>
      <c r="AW260" s="10"/>
      <c r="AX260" s="10"/>
      <c r="AY260" s="10"/>
      <c r="AZ260" s="10"/>
      <c r="BA260" s="10"/>
      <c r="BB260" s="10"/>
      <c r="BC260" s="10"/>
      <c r="BD260" s="10"/>
      <c r="BE260" s="10"/>
      <c r="BF260" s="10"/>
      <c r="BG260" s="10"/>
      <c r="BH260" s="10"/>
      <c r="BI260" s="10"/>
      <c r="BJ260" s="10"/>
      <c r="BK260" s="10"/>
      <c r="BL260" s="10"/>
      <c r="BM260" s="10"/>
      <c r="BN260" s="10"/>
      <c r="BO260" s="10"/>
      <c r="BP260" s="10"/>
      <c r="BQ260" s="10"/>
      <c r="BR260" s="10"/>
      <c r="BS260" s="10"/>
      <c r="BT260" s="10"/>
      <c r="BU260" s="10"/>
      <c r="BV260" s="10"/>
      <c r="BW260" s="10"/>
      <c r="BX260" s="10"/>
      <c r="BY260" s="10"/>
      <c r="BZ260" s="10"/>
      <c r="CA260" s="10"/>
      <c r="CB260" s="10"/>
    </row>
    <row r="261" spans="3:80" x14ac:dyDescent="0.25">
      <c r="C261" s="2">
        <f t="shared" si="69"/>
        <v>45499</v>
      </c>
      <c r="D261" s="24"/>
      <c r="H261" s="13" t="str">
        <f t="shared" si="55"/>
        <v>26.0</v>
      </c>
      <c r="J261" s="13" t="str">
        <f t="shared" si="56"/>
        <v>64.0</v>
      </c>
      <c r="L261" s="10">
        <f t="shared" si="70"/>
        <v>208</v>
      </c>
      <c r="M261" s="10">
        <f t="shared" si="67"/>
        <v>19.455925967808916</v>
      </c>
      <c r="N261" s="10">
        <f t="shared" si="57"/>
        <v>63.977009767808923</v>
      </c>
      <c r="O261" s="10">
        <f t="shared" si="68"/>
        <v>26.022990232191077</v>
      </c>
      <c r="Q261" s="12">
        <f t="shared" si="58"/>
        <v>7</v>
      </c>
      <c r="R261" s="10">
        <f t="shared" si="65"/>
        <v>0</v>
      </c>
      <c r="S261" s="10">
        <f t="shared" si="65"/>
        <v>0</v>
      </c>
      <c r="T261" s="10">
        <f t="shared" si="59"/>
        <v>0</v>
      </c>
      <c r="U261" s="10">
        <f t="shared" si="66"/>
        <v>0</v>
      </c>
      <c r="V261" s="10">
        <f t="shared" si="66"/>
        <v>0</v>
      </c>
      <c r="W261" s="10">
        <f t="shared" si="66"/>
        <v>0</v>
      </c>
      <c r="X261" s="10">
        <f t="shared" si="66"/>
        <v>26.022990232191077</v>
      </c>
      <c r="Y261" s="10">
        <f t="shared" si="66"/>
        <v>0</v>
      </c>
      <c r="Z261" s="10">
        <f t="shared" si="66"/>
        <v>0</v>
      </c>
      <c r="AA261" s="10">
        <f t="shared" si="66"/>
        <v>0</v>
      </c>
      <c r="AB261" s="10">
        <f t="shared" si="66"/>
        <v>0</v>
      </c>
      <c r="AC261" s="10">
        <f t="shared" si="66"/>
        <v>0</v>
      </c>
      <c r="AF261" s="10">
        <f t="shared" si="60"/>
        <v>0</v>
      </c>
      <c r="AG261" s="10">
        <f t="shared" si="61"/>
        <v>0</v>
      </c>
      <c r="AH261" s="10">
        <f t="shared" si="62"/>
        <v>26.022990232191077</v>
      </c>
      <c r="AI261" s="10">
        <f t="shared" si="63"/>
        <v>0</v>
      </c>
      <c r="AJ261" s="10">
        <f t="shared" si="64"/>
        <v>0</v>
      </c>
      <c r="AK261" s="10"/>
      <c r="AL261" s="10"/>
      <c r="AM261" s="10"/>
      <c r="AN261" s="10"/>
      <c r="AO261" s="10"/>
      <c r="AP261" s="10"/>
      <c r="AQ261" s="10"/>
      <c r="AR261" s="10"/>
      <c r="AS261" s="10"/>
      <c r="AT261" s="10"/>
      <c r="AU261" s="10"/>
      <c r="AV261" s="10"/>
      <c r="AW261" s="10"/>
      <c r="AX261" s="10"/>
      <c r="AY261" s="10"/>
      <c r="AZ261" s="10"/>
      <c r="BA261" s="10"/>
      <c r="BB261" s="10"/>
      <c r="BC261" s="10"/>
      <c r="BD261" s="10"/>
      <c r="BE261" s="10"/>
      <c r="BF261" s="10"/>
      <c r="BG261" s="10"/>
      <c r="BH261" s="10"/>
      <c r="BI261" s="10"/>
      <c r="BJ261" s="10"/>
      <c r="BK261" s="10"/>
      <c r="BL261" s="10"/>
      <c r="BM261" s="10"/>
      <c r="BN261" s="10"/>
      <c r="BO261" s="10"/>
      <c r="BP261" s="10"/>
      <c r="BQ261" s="10"/>
      <c r="BR261" s="10"/>
      <c r="BS261" s="10"/>
      <c r="BT261" s="10"/>
      <c r="BU261" s="10"/>
      <c r="BV261" s="10"/>
      <c r="BW261" s="10"/>
      <c r="BX261" s="10"/>
      <c r="BY261" s="10"/>
      <c r="BZ261" s="10"/>
      <c r="CA261" s="10"/>
      <c r="CB261" s="10"/>
    </row>
    <row r="262" spans="3:80" x14ac:dyDescent="0.25">
      <c r="C262" s="2">
        <f t="shared" si="69"/>
        <v>45500</v>
      </c>
      <c r="D262" s="24"/>
      <c r="H262" s="13" t="str">
        <f t="shared" si="55"/>
        <v>26.3</v>
      </c>
      <c r="J262" s="13" t="str">
        <f t="shared" si="56"/>
        <v>63.7</v>
      </c>
      <c r="L262" s="10">
        <f t="shared" si="70"/>
        <v>209</v>
      </c>
      <c r="M262" s="10">
        <f t="shared" si="67"/>
        <v>19.228337840586022</v>
      </c>
      <c r="N262" s="10">
        <f t="shared" si="57"/>
        <v>63.749421640586007</v>
      </c>
      <c r="O262" s="10">
        <f t="shared" si="68"/>
        <v>26.250578359413993</v>
      </c>
      <c r="Q262" s="12">
        <f t="shared" si="58"/>
        <v>7</v>
      </c>
      <c r="R262" s="10">
        <f t="shared" si="65"/>
        <v>0</v>
      </c>
      <c r="S262" s="10">
        <f t="shared" si="65"/>
        <v>0</v>
      </c>
      <c r="T262" s="10">
        <f t="shared" si="59"/>
        <v>0</v>
      </c>
      <c r="U262" s="10">
        <f t="shared" si="66"/>
        <v>0</v>
      </c>
      <c r="V262" s="10">
        <f t="shared" si="66"/>
        <v>0</v>
      </c>
      <c r="W262" s="10">
        <f t="shared" si="66"/>
        <v>0</v>
      </c>
      <c r="X262" s="10">
        <f t="shared" si="66"/>
        <v>26.250578359413993</v>
      </c>
      <c r="Y262" s="10">
        <f t="shared" si="66"/>
        <v>0</v>
      </c>
      <c r="Z262" s="10">
        <f t="shared" si="66"/>
        <v>0</v>
      </c>
      <c r="AA262" s="10">
        <f t="shared" si="66"/>
        <v>0</v>
      </c>
      <c r="AB262" s="10">
        <f t="shared" si="66"/>
        <v>0</v>
      </c>
      <c r="AC262" s="10">
        <f t="shared" si="66"/>
        <v>0</v>
      </c>
      <c r="AF262" s="10">
        <f t="shared" si="60"/>
        <v>0</v>
      </c>
      <c r="AG262" s="10">
        <f t="shared" si="61"/>
        <v>0</v>
      </c>
      <c r="AH262" s="10">
        <f t="shared" si="62"/>
        <v>26.250578359413993</v>
      </c>
      <c r="AI262" s="10">
        <f t="shared" si="63"/>
        <v>0</v>
      </c>
      <c r="AJ262" s="10">
        <f t="shared" si="64"/>
        <v>0</v>
      </c>
      <c r="AK262" s="10"/>
      <c r="AL262" s="10"/>
      <c r="AM262" s="10"/>
      <c r="AN262" s="10"/>
      <c r="AO262" s="10"/>
      <c r="AP262" s="10"/>
      <c r="AQ262" s="10"/>
      <c r="AR262" s="10"/>
      <c r="AS262" s="10"/>
      <c r="AT262" s="10"/>
      <c r="AU262" s="10"/>
      <c r="AV262" s="10"/>
      <c r="AW262" s="10"/>
      <c r="AX262" s="10"/>
      <c r="AY262" s="10"/>
      <c r="AZ262" s="10"/>
      <c r="BA262" s="10"/>
      <c r="BB262" s="10"/>
      <c r="BC262" s="10"/>
      <c r="BD262" s="10"/>
      <c r="BE262" s="10"/>
      <c r="BF262" s="10"/>
      <c r="BG262" s="10"/>
      <c r="BH262" s="10"/>
      <c r="BI262" s="10"/>
      <c r="BJ262" s="10"/>
      <c r="BK262" s="10"/>
      <c r="BL262" s="10"/>
      <c r="BM262" s="10"/>
      <c r="BN262" s="10"/>
      <c r="BO262" s="10"/>
      <c r="BP262" s="10"/>
      <c r="BQ262" s="10"/>
      <c r="BR262" s="10"/>
      <c r="BS262" s="10"/>
      <c r="BT262" s="10"/>
      <c r="BU262" s="10"/>
      <c r="BV262" s="10"/>
      <c r="BW262" s="10"/>
      <c r="BX262" s="10"/>
      <c r="BY262" s="10"/>
      <c r="BZ262" s="10"/>
      <c r="CA262" s="10"/>
      <c r="CB262" s="10"/>
    </row>
    <row r="263" spans="3:80" x14ac:dyDescent="0.25">
      <c r="C263" s="2">
        <f t="shared" si="69"/>
        <v>45501</v>
      </c>
      <c r="D263" s="24"/>
      <c r="H263" s="13" t="str">
        <f t="shared" si="55"/>
        <v>26.5</v>
      </c>
      <c r="J263" s="13" t="str">
        <f t="shared" si="56"/>
        <v>63.5</v>
      </c>
      <c r="L263" s="10">
        <f t="shared" si="70"/>
        <v>210</v>
      </c>
      <c r="M263" s="10">
        <f t="shared" si="67"/>
        <v>18.995083033944486</v>
      </c>
      <c r="N263" s="10">
        <f t="shared" si="57"/>
        <v>63.516166833944474</v>
      </c>
      <c r="O263" s="10">
        <f t="shared" si="68"/>
        <v>26.483833166055526</v>
      </c>
      <c r="Q263" s="12">
        <f t="shared" si="58"/>
        <v>7</v>
      </c>
      <c r="R263" s="10">
        <f t="shared" si="65"/>
        <v>0</v>
      </c>
      <c r="S263" s="10">
        <f t="shared" si="65"/>
        <v>0</v>
      </c>
      <c r="T263" s="10">
        <f t="shared" si="59"/>
        <v>0</v>
      </c>
      <c r="U263" s="10">
        <f t="shared" si="66"/>
        <v>0</v>
      </c>
      <c r="V263" s="10">
        <f t="shared" si="66"/>
        <v>0</v>
      </c>
      <c r="W263" s="10">
        <f t="shared" si="66"/>
        <v>0</v>
      </c>
      <c r="X263" s="10">
        <f t="shared" si="66"/>
        <v>26.483833166055526</v>
      </c>
      <c r="Y263" s="10">
        <f t="shared" si="66"/>
        <v>0</v>
      </c>
      <c r="Z263" s="10">
        <f t="shared" si="66"/>
        <v>0</v>
      </c>
      <c r="AA263" s="10">
        <f t="shared" si="66"/>
        <v>0</v>
      </c>
      <c r="AB263" s="10">
        <f t="shared" si="66"/>
        <v>0</v>
      </c>
      <c r="AC263" s="10">
        <f t="shared" si="66"/>
        <v>0</v>
      </c>
      <c r="AF263" s="10">
        <f t="shared" si="60"/>
        <v>0</v>
      </c>
      <c r="AG263" s="10">
        <f t="shared" si="61"/>
        <v>0</v>
      </c>
      <c r="AH263" s="10">
        <f t="shared" si="62"/>
        <v>26.483833166055526</v>
      </c>
      <c r="AI263" s="10">
        <f t="shared" si="63"/>
        <v>0</v>
      </c>
      <c r="AJ263" s="10">
        <f t="shared" si="64"/>
        <v>0</v>
      </c>
      <c r="AK263" s="10"/>
      <c r="AL263" s="10"/>
      <c r="AM263" s="10"/>
      <c r="AN263" s="10"/>
      <c r="AO263" s="10"/>
      <c r="AP263" s="10"/>
      <c r="AQ263" s="10"/>
      <c r="AR263" s="10"/>
      <c r="AS263" s="10"/>
      <c r="AT263" s="10"/>
      <c r="AU263" s="10"/>
      <c r="AV263" s="10"/>
      <c r="AW263" s="10"/>
      <c r="AX263" s="10"/>
      <c r="AY263" s="10"/>
      <c r="AZ263" s="10"/>
      <c r="BA263" s="10"/>
      <c r="BB263" s="10"/>
      <c r="BC263" s="10"/>
      <c r="BD263" s="10"/>
      <c r="BE263" s="10"/>
      <c r="BF263" s="10"/>
      <c r="BG263" s="10"/>
      <c r="BH263" s="10"/>
      <c r="BI263" s="10"/>
      <c r="BJ263" s="10"/>
      <c r="BK263" s="10"/>
      <c r="BL263" s="10"/>
      <c r="BM263" s="10"/>
      <c r="BN263" s="10"/>
      <c r="BO263" s="10"/>
      <c r="BP263" s="10"/>
      <c r="BQ263" s="10"/>
      <c r="BR263" s="10"/>
      <c r="BS263" s="10"/>
      <c r="BT263" s="10"/>
      <c r="BU263" s="10"/>
      <c r="BV263" s="10"/>
      <c r="BW263" s="10"/>
      <c r="BX263" s="10"/>
      <c r="BY263" s="10"/>
      <c r="BZ263" s="10"/>
      <c r="CA263" s="10"/>
      <c r="CB263" s="10"/>
    </row>
    <row r="264" spans="3:80" x14ac:dyDescent="0.25">
      <c r="C264" s="2">
        <f t="shared" si="69"/>
        <v>45502</v>
      </c>
      <c r="D264" s="24"/>
      <c r="H264" s="13" t="str">
        <f t="shared" si="55"/>
        <v>26.7</v>
      </c>
      <c r="J264" s="13" t="str">
        <f t="shared" si="56"/>
        <v>63.3</v>
      </c>
      <c r="L264" s="10">
        <f t="shared" si="70"/>
        <v>211</v>
      </c>
      <c r="M264" s="10">
        <f t="shared" si="67"/>
        <v>18.756230289146419</v>
      </c>
      <c r="N264" s="10">
        <f t="shared" si="57"/>
        <v>63.277314089146429</v>
      </c>
      <c r="O264" s="10">
        <f t="shared" si="68"/>
        <v>26.722685910853571</v>
      </c>
      <c r="Q264" s="12">
        <f t="shared" si="58"/>
        <v>7</v>
      </c>
      <c r="R264" s="10">
        <f t="shared" si="65"/>
        <v>0</v>
      </c>
      <c r="S264" s="10">
        <f t="shared" si="65"/>
        <v>0</v>
      </c>
      <c r="T264" s="10">
        <f t="shared" si="59"/>
        <v>0</v>
      </c>
      <c r="U264" s="10">
        <f t="shared" si="66"/>
        <v>0</v>
      </c>
      <c r="V264" s="10">
        <f t="shared" si="66"/>
        <v>0</v>
      </c>
      <c r="W264" s="10">
        <f t="shared" si="66"/>
        <v>0</v>
      </c>
      <c r="X264" s="10">
        <f t="shared" si="66"/>
        <v>26.722685910853571</v>
      </c>
      <c r="Y264" s="10">
        <f t="shared" si="66"/>
        <v>0</v>
      </c>
      <c r="Z264" s="10">
        <f t="shared" si="66"/>
        <v>0</v>
      </c>
      <c r="AA264" s="10">
        <f t="shared" si="66"/>
        <v>0</v>
      </c>
      <c r="AB264" s="10">
        <f t="shared" si="66"/>
        <v>0</v>
      </c>
      <c r="AC264" s="10">
        <f t="shared" si="66"/>
        <v>0</v>
      </c>
      <c r="AF264" s="10">
        <f t="shared" si="60"/>
        <v>0</v>
      </c>
      <c r="AG264" s="10">
        <f t="shared" si="61"/>
        <v>0</v>
      </c>
      <c r="AH264" s="10">
        <f t="shared" si="62"/>
        <v>26.722685910853571</v>
      </c>
      <c r="AI264" s="10">
        <f t="shared" si="63"/>
        <v>0</v>
      </c>
      <c r="AJ264" s="10">
        <f t="shared" si="64"/>
        <v>0</v>
      </c>
      <c r="AK264" s="10"/>
      <c r="AL264" s="10"/>
      <c r="AM264" s="10"/>
      <c r="AN264" s="10"/>
      <c r="AO264" s="10"/>
      <c r="AP264" s="10"/>
      <c r="AQ264" s="10"/>
      <c r="AR264" s="10"/>
      <c r="AS264" s="10"/>
      <c r="AT264" s="10"/>
      <c r="AU264" s="10"/>
      <c r="AV264" s="10"/>
      <c r="AW264" s="10"/>
      <c r="AX264" s="10"/>
      <c r="AY264" s="10"/>
      <c r="AZ264" s="10"/>
      <c r="BA264" s="10"/>
      <c r="BB264" s="10"/>
      <c r="BC264" s="10"/>
      <c r="BD264" s="10"/>
      <c r="BE264" s="10"/>
      <c r="BF264" s="10"/>
      <c r="BG264" s="10"/>
      <c r="BH264" s="10"/>
      <c r="BI264" s="10"/>
      <c r="BJ264" s="10"/>
      <c r="BK264" s="10"/>
      <c r="BL264" s="10"/>
      <c r="BM264" s="10"/>
      <c r="BN264" s="10"/>
      <c r="BO264" s="10"/>
      <c r="BP264" s="10"/>
      <c r="BQ264" s="10"/>
      <c r="BR264" s="10"/>
      <c r="BS264" s="10"/>
      <c r="BT264" s="10"/>
      <c r="BU264" s="10"/>
      <c r="BV264" s="10"/>
      <c r="BW264" s="10"/>
      <c r="BX264" s="10"/>
      <c r="BY264" s="10"/>
      <c r="BZ264" s="10"/>
      <c r="CA264" s="10"/>
      <c r="CB264" s="10"/>
    </row>
    <row r="265" spans="3:80" x14ac:dyDescent="0.25">
      <c r="C265" s="2">
        <f t="shared" si="69"/>
        <v>45503</v>
      </c>
      <c r="D265" s="24"/>
      <c r="H265" s="13" t="str">
        <f t="shared" si="55"/>
        <v>27.0</v>
      </c>
      <c r="J265" s="13" t="str">
        <f t="shared" si="56"/>
        <v>63.0</v>
      </c>
      <c r="L265" s="10">
        <f t="shared" si="70"/>
        <v>212</v>
      </c>
      <c r="M265" s="10">
        <f t="shared" si="67"/>
        <v>18.511849997192062</v>
      </c>
      <c r="N265" s="10">
        <f t="shared" si="57"/>
        <v>63.032933797192051</v>
      </c>
      <c r="O265" s="10">
        <f t="shared" si="68"/>
        <v>26.967066202807949</v>
      </c>
      <c r="Q265" s="12">
        <f t="shared" si="58"/>
        <v>7</v>
      </c>
      <c r="R265" s="10">
        <f t="shared" si="65"/>
        <v>0</v>
      </c>
      <c r="S265" s="10">
        <f t="shared" si="65"/>
        <v>0</v>
      </c>
      <c r="T265" s="10">
        <f t="shared" si="59"/>
        <v>0</v>
      </c>
      <c r="U265" s="10">
        <f t="shared" si="66"/>
        <v>0</v>
      </c>
      <c r="V265" s="10">
        <f t="shared" si="66"/>
        <v>0</v>
      </c>
      <c r="W265" s="10">
        <f t="shared" si="66"/>
        <v>0</v>
      </c>
      <c r="X265" s="10">
        <f t="shared" si="66"/>
        <v>26.967066202807949</v>
      </c>
      <c r="Y265" s="10">
        <f t="shared" si="66"/>
        <v>0</v>
      </c>
      <c r="Z265" s="10">
        <f t="shared" si="66"/>
        <v>0</v>
      </c>
      <c r="AA265" s="10">
        <f t="shared" si="66"/>
        <v>0</v>
      </c>
      <c r="AB265" s="10">
        <f t="shared" si="66"/>
        <v>0</v>
      </c>
      <c r="AC265" s="10">
        <f t="shared" si="66"/>
        <v>0</v>
      </c>
      <c r="AF265" s="10">
        <f t="shared" si="60"/>
        <v>0</v>
      </c>
      <c r="AG265" s="10">
        <f t="shared" si="61"/>
        <v>0</v>
      </c>
      <c r="AH265" s="10">
        <f t="shared" si="62"/>
        <v>26.967066202807949</v>
      </c>
      <c r="AI265" s="10">
        <f t="shared" si="63"/>
        <v>0</v>
      </c>
      <c r="AJ265" s="10">
        <f t="shared" si="64"/>
        <v>0</v>
      </c>
      <c r="AK265" s="10"/>
      <c r="AL265" s="10"/>
      <c r="AM265" s="10"/>
      <c r="AN265" s="10"/>
      <c r="AO265" s="10"/>
      <c r="AP265" s="10"/>
      <c r="AQ265" s="10"/>
      <c r="AR265" s="10"/>
      <c r="AS265" s="10"/>
      <c r="AT265" s="10"/>
      <c r="AU265" s="10"/>
      <c r="AV265" s="10"/>
      <c r="AW265" s="10"/>
      <c r="AX265" s="10"/>
      <c r="AY265" s="10"/>
      <c r="AZ265" s="10"/>
      <c r="BA265" s="10"/>
      <c r="BB265" s="10"/>
      <c r="BC265" s="10"/>
      <c r="BD265" s="10"/>
      <c r="BE265" s="10"/>
      <c r="BF265" s="10"/>
      <c r="BG265" s="10"/>
      <c r="BH265" s="10"/>
      <c r="BI265" s="10"/>
      <c r="BJ265" s="10"/>
      <c r="BK265" s="10"/>
      <c r="BL265" s="10"/>
      <c r="BM265" s="10"/>
      <c r="BN265" s="10"/>
      <c r="BO265" s="10"/>
      <c r="BP265" s="10"/>
      <c r="BQ265" s="10"/>
      <c r="BR265" s="10"/>
      <c r="BS265" s="10"/>
      <c r="BT265" s="10"/>
      <c r="BU265" s="10"/>
      <c r="BV265" s="10"/>
      <c r="BW265" s="10"/>
      <c r="BX265" s="10"/>
      <c r="BY265" s="10"/>
      <c r="BZ265" s="10"/>
      <c r="CA265" s="10"/>
      <c r="CB265" s="10"/>
    </row>
    <row r="266" spans="3:80" x14ac:dyDescent="0.25">
      <c r="C266" s="2">
        <f t="shared" si="69"/>
        <v>45504</v>
      </c>
      <c r="D266" s="24"/>
      <c r="H266" s="13" t="str">
        <f t="shared" si="55"/>
        <v>27.2</v>
      </c>
      <c r="J266" s="13" t="str">
        <f t="shared" si="56"/>
        <v>62.8</v>
      </c>
      <c r="L266" s="10">
        <f t="shared" si="70"/>
        <v>213</v>
      </c>
      <c r="M266" s="10">
        <f t="shared" si="67"/>
        <v>18.262014178075145</v>
      </c>
      <c r="N266" s="10">
        <f t="shared" si="57"/>
        <v>62.783097978075141</v>
      </c>
      <c r="O266" s="10">
        <f t="shared" si="68"/>
        <v>27.216902021924859</v>
      </c>
      <c r="Q266" s="12">
        <f t="shared" si="58"/>
        <v>7</v>
      </c>
      <c r="R266" s="10">
        <f t="shared" si="65"/>
        <v>0</v>
      </c>
      <c r="S266" s="10">
        <f t="shared" si="65"/>
        <v>0</v>
      </c>
      <c r="T266" s="10">
        <f t="shared" si="59"/>
        <v>0</v>
      </c>
      <c r="U266" s="10">
        <f t="shared" si="66"/>
        <v>0</v>
      </c>
      <c r="V266" s="10">
        <f t="shared" ref="U266:AC294" si="71">IF($Q266=V$41,$O266,0)</f>
        <v>0</v>
      </c>
      <c r="W266" s="10">
        <f t="shared" si="71"/>
        <v>0</v>
      </c>
      <c r="X266" s="10">
        <f t="shared" si="71"/>
        <v>27.216902021924859</v>
      </c>
      <c r="Y266" s="10">
        <f t="shared" si="71"/>
        <v>0</v>
      </c>
      <c r="Z266" s="10">
        <f t="shared" si="71"/>
        <v>0</v>
      </c>
      <c r="AA266" s="10">
        <f t="shared" si="71"/>
        <v>0</v>
      </c>
      <c r="AB266" s="10">
        <f t="shared" si="71"/>
        <v>0</v>
      </c>
      <c r="AC266" s="10">
        <f t="shared" si="71"/>
        <v>0</v>
      </c>
      <c r="AF266" s="10">
        <f t="shared" si="60"/>
        <v>0</v>
      </c>
      <c r="AG266" s="10">
        <f t="shared" si="61"/>
        <v>0</v>
      </c>
      <c r="AH266" s="10">
        <f t="shared" si="62"/>
        <v>27.216902021924859</v>
      </c>
      <c r="AI266" s="10">
        <f t="shared" si="63"/>
        <v>0</v>
      </c>
      <c r="AJ266" s="10">
        <f t="shared" si="64"/>
        <v>0</v>
      </c>
      <c r="AK266" s="10"/>
      <c r="AL266" s="10"/>
      <c r="AM266" s="10"/>
      <c r="AN266" s="10"/>
      <c r="AO266" s="10"/>
      <c r="AP266" s="10"/>
      <c r="AQ266" s="10"/>
      <c r="AR266" s="10"/>
      <c r="AS266" s="10"/>
      <c r="AT266" s="10"/>
      <c r="AU266" s="10"/>
      <c r="AV266" s="10"/>
      <c r="AW266" s="10"/>
      <c r="AX266" s="10"/>
      <c r="AY266" s="10"/>
      <c r="AZ266" s="10"/>
      <c r="BA266" s="10"/>
      <c r="BB266" s="10"/>
      <c r="BC266" s="10"/>
      <c r="BD266" s="10"/>
      <c r="BE266" s="10"/>
      <c r="BF266" s="10"/>
      <c r="BG266" s="10"/>
      <c r="BH266" s="10"/>
      <c r="BI266" s="10"/>
      <c r="BJ266" s="10"/>
      <c r="BK266" s="10"/>
      <c r="BL266" s="10"/>
      <c r="BM266" s="10"/>
      <c r="BN266" s="10"/>
      <c r="BO266" s="10"/>
      <c r="BP266" s="10"/>
      <c r="BQ266" s="10"/>
      <c r="BR266" s="10"/>
      <c r="BS266" s="10"/>
      <c r="BT266" s="10"/>
      <c r="BU266" s="10"/>
      <c r="BV266" s="10"/>
      <c r="BW266" s="10"/>
      <c r="BX266" s="10"/>
      <c r="BY266" s="10"/>
      <c r="BZ266" s="10"/>
      <c r="CA266" s="10"/>
      <c r="CB266" s="10"/>
    </row>
    <row r="267" spans="3:80" x14ac:dyDescent="0.25">
      <c r="C267" s="2">
        <f t="shared" si="69"/>
        <v>45505</v>
      </c>
      <c r="D267" s="24"/>
      <c r="H267" s="13" t="str">
        <f t="shared" si="55"/>
        <v>27.5</v>
      </c>
      <c r="J267" s="13" t="str">
        <f t="shared" si="56"/>
        <v>62.5</v>
      </c>
      <c r="L267" s="10">
        <f t="shared" si="70"/>
        <v>214</v>
      </c>
      <c r="M267" s="10">
        <f t="shared" si="67"/>
        <v>18.006796459558274</v>
      </c>
      <c r="N267" s="10">
        <f t="shared" si="57"/>
        <v>62.52788025955828</v>
      </c>
      <c r="O267" s="10">
        <f t="shared" si="68"/>
        <v>27.47211974044172</v>
      </c>
      <c r="Q267" s="12">
        <f t="shared" si="58"/>
        <v>8</v>
      </c>
      <c r="R267" s="10">
        <f t="shared" si="65"/>
        <v>0</v>
      </c>
      <c r="S267" s="10">
        <f t="shared" si="65"/>
        <v>0</v>
      </c>
      <c r="T267" s="10">
        <f t="shared" si="59"/>
        <v>0</v>
      </c>
      <c r="U267" s="10">
        <f t="shared" si="71"/>
        <v>0</v>
      </c>
      <c r="V267" s="10">
        <f t="shared" si="71"/>
        <v>0</v>
      </c>
      <c r="W267" s="10">
        <f t="shared" si="71"/>
        <v>0</v>
      </c>
      <c r="X267" s="10">
        <f t="shared" si="71"/>
        <v>0</v>
      </c>
      <c r="Y267" s="10">
        <f t="shared" si="71"/>
        <v>27.47211974044172</v>
      </c>
      <c r="Z267" s="10">
        <f t="shared" si="71"/>
        <v>0</v>
      </c>
      <c r="AA267" s="10">
        <f t="shared" si="71"/>
        <v>0</v>
      </c>
      <c r="AB267" s="10">
        <f t="shared" si="71"/>
        <v>0</v>
      </c>
      <c r="AC267" s="10">
        <f t="shared" si="71"/>
        <v>0</v>
      </c>
      <c r="AF267" s="10">
        <f t="shared" si="60"/>
        <v>0</v>
      </c>
      <c r="AG267" s="10">
        <f t="shared" si="61"/>
        <v>0</v>
      </c>
      <c r="AH267" s="10">
        <f t="shared" si="62"/>
        <v>27.47211974044172</v>
      </c>
      <c r="AI267" s="10">
        <f t="shared" si="63"/>
        <v>0</v>
      </c>
      <c r="AJ267" s="10">
        <f t="shared" si="64"/>
        <v>0</v>
      </c>
      <c r="AK267" s="10"/>
      <c r="AL267" s="10"/>
      <c r="AM267" s="10"/>
      <c r="AN267" s="10"/>
      <c r="AO267" s="10"/>
      <c r="AP267" s="10"/>
      <c r="AQ267" s="10"/>
      <c r="AR267" s="10"/>
      <c r="AS267" s="10"/>
      <c r="AT267" s="10"/>
      <c r="AU267" s="10"/>
      <c r="AV267" s="10"/>
      <c r="AW267" s="10"/>
      <c r="AX267" s="10"/>
      <c r="AY267" s="10"/>
      <c r="AZ267" s="10"/>
      <c r="BA267" s="10"/>
      <c r="BB267" s="10"/>
      <c r="BC267" s="10"/>
      <c r="BD267" s="10"/>
      <c r="BE267" s="10"/>
      <c r="BF267" s="10"/>
      <c r="BG267" s="10"/>
      <c r="BH267" s="10"/>
      <c r="BI267" s="10"/>
      <c r="BJ267" s="10"/>
      <c r="BK267" s="10"/>
      <c r="BL267" s="10"/>
      <c r="BM267" s="10"/>
      <c r="BN267" s="10"/>
      <c r="BO267" s="10"/>
      <c r="BP267" s="10"/>
      <c r="BQ267" s="10"/>
      <c r="BR267" s="10"/>
      <c r="BS267" s="10"/>
      <c r="BT267" s="10"/>
      <c r="BU267" s="10"/>
      <c r="BV267" s="10"/>
      <c r="BW267" s="10"/>
      <c r="BX267" s="10"/>
      <c r="BY267" s="10"/>
      <c r="BZ267" s="10"/>
      <c r="CA267" s="10"/>
      <c r="CB267" s="10"/>
    </row>
    <row r="268" spans="3:80" x14ac:dyDescent="0.25">
      <c r="C268" s="2">
        <f t="shared" si="69"/>
        <v>45506</v>
      </c>
      <c r="D268" s="24"/>
      <c r="H268" s="13" t="str">
        <f t="shared" si="55"/>
        <v>27.7</v>
      </c>
      <c r="J268" s="13" t="str">
        <f t="shared" si="56"/>
        <v>62.3</v>
      </c>
      <c r="L268" s="10">
        <f t="shared" si="70"/>
        <v>215</v>
      </c>
      <c r="M268" s="10">
        <f t="shared" si="67"/>
        <v>17.746272055474556</v>
      </c>
      <c r="N268" s="10">
        <f t="shared" si="57"/>
        <v>62.267355855474563</v>
      </c>
      <c r="O268" s="10">
        <f t="shared" si="68"/>
        <v>27.732644144525437</v>
      </c>
      <c r="Q268" s="12">
        <f t="shared" si="58"/>
        <v>8</v>
      </c>
      <c r="R268" s="10">
        <f t="shared" si="65"/>
        <v>0</v>
      </c>
      <c r="S268" s="10">
        <f t="shared" si="65"/>
        <v>0</v>
      </c>
      <c r="T268" s="10">
        <f t="shared" si="59"/>
        <v>0</v>
      </c>
      <c r="U268" s="10">
        <f t="shared" si="71"/>
        <v>0</v>
      </c>
      <c r="V268" s="10">
        <f t="shared" si="71"/>
        <v>0</v>
      </c>
      <c r="W268" s="10">
        <f t="shared" si="71"/>
        <v>0</v>
      </c>
      <c r="X268" s="10">
        <f t="shared" si="71"/>
        <v>0</v>
      </c>
      <c r="Y268" s="10">
        <f t="shared" si="71"/>
        <v>27.732644144525437</v>
      </c>
      <c r="Z268" s="10">
        <f t="shared" si="71"/>
        <v>0</v>
      </c>
      <c r="AA268" s="10">
        <f t="shared" si="71"/>
        <v>0</v>
      </c>
      <c r="AB268" s="10">
        <f t="shared" si="71"/>
        <v>0</v>
      </c>
      <c r="AC268" s="10">
        <f t="shared" si="71"/>
        <v>0</v>
      </c>
      <c r="AF268" s="10">
        <f t="shared" si="60"/>
        <v>0</v>
      </c>
      <c r="AG268" s="10">
        <f t="shared" si="61"/>
        <v>0</v>
      </c>
      <c r="AH268" s="10">
        <f t="shared" si="62"/>
        <v>27.732644144525437</v>
      </c>
      <c r="AI268" s="10">
        <f t="shared" si="63"/>
        <v>0</v>
      </c>
      <c r="AJ268" s="10">
        <f t="shared" si="64"/>
        <v>0</v>
      </c>
      <c r="AK268" s="10"/>
      <c r="AL268" s="10"/>
      <c r="AM268" s="10"/>
      <c r="AN268" s="10"/>
      <c r="AO268" s="10"/>
      <c r="AP268" s="10"/>
      <c r="AQ268" s="10"/>
      <c r="AR268" s="10"/>
      <c r="AS268" s="10"/>
      <c r="AT268" s="10"/>
      <c r="AU268" s="10"/>
      <c r="AV268" s="10"/>
      <c r="AW268" s="10"/>
      <c r="AX268" s="10"/>
      <c r="AY268" s="10"/>
      <c r="AZ268" s="10"/>
      <c r="BA268" s="10"/>
      <c r="BB268" s="10"/>
      <c r="BC268" s="10"/>
      <c r="BD268" s="10"/>
      <c r="BE268" s="10"/>
      <c r="BF268" s="10"/>
      <c r="BG268" s="10"/>
      <c r="BH268" s="10"/>
      <c r="BI268" s="10"/>
      <c r="BJ268" s="10"/>
      <c r="BK268" s="10"/>
      <c r="BL268" s="10"/>
      <c r="BM268" s="10"/>
      <c r="BN268" s="10"/>
      <c r="BO268" s="10"/>
      <c r="BP268" s="10"/>
      <c r="BQ268" s="10"/>
      <c r="BR268" s="10"/>
      <c r="BS268" s="10"/>
      <c r="BT268" s="10"/>
      <c r="BU268" s="10"/>
      <c r="BV268" s="10"/>
      <c r="BW268" s="10"/>
      <c r="BX268" s="10"/>
      <c r="BY268" s="10"/>
      <c r="BZ268" s="10"/>
      <c r="CA268" s="10"/>
      <c r="CB268" s="10"/>
    </row>
    <row r="269" spans="3:80" x14ac:dyDescent="0.25">
      <c r="C269" s="2">
        <f t="shared" si="69"/>
        <v>45507</v>
      </c>
      <c r="D269" s="24"/>
      <c r="H269" s="13" t="str">
        <f t="shared" si="55"/>
        <v>28.0</v>
      </c>
      <c r="J269" s="13" t="str">
        <f t="shared" si="56"/>
        <v>62.0</v>
      </c>
      <c r="L269" s="10">
        <f t="shared" si="70"/>
        <v>216</v>
      </c>
      <c r="M269" s="10">
        <f t="shared" si="67"/>
        <v>17.480517743561638</v>
      </c>
      <c r="N269" s="10">
        <f t="shared" si="57"/>
        <v>62.001601543561634</v>
      </c>
      <c r="O269" s="10">
        <f t="shared" si="68"/>
        <v>27.998398456438366</v>
      </c>
      <c r="Q269" s="12">
        <f t="shared" si="58"/>
        <v>8</v>
      </c>
      <c r="R269" s="10">
        <f t="shared" si="65"/>
        <v>0</v>
      </c>
      <c r="S269" s="10">
        <f t="shared" si="65"/>
        <v>0</v>
      </c>
      <c r="T269" s="10">
        <f t="shared" si="59"/>
        <v>0</v>
      </c>
      <c r="U269" s="10">
        <f t="shared" si="71"/>
        <v>0</v>
      </c>
      <c r="V269" s="10">
        <f t="shared" si="71"/>
        <v>0</v>
      </c>
      <c r="W269" s="10">
        <f t="shared" si="71"/>
        <v>0</v>
      </c>
      <c r="X269" s="10">
        <f t="shared" si="71"/>
        <v>0</v>
      </c>
      <c r="Y269" s="10">
        <f t="shared" si="71"/>
        <v>27.998398456438366</v>
      </c>
      <c r="Z269" s="10">
        <f t="shared" si="71"/>
        <v>0</v>
      </c>
      <c r="AA269" s="10">
        <f t="shared" si="71"/>
        <v>0</v>
      </c>
      <c r="AB269" s="10">
        <f t="shared" si="71"/>
        <v>0</v>
      </c>
      <c r="AC269" s="10">
        <f t="shared" si="71"/>
        <v>0</v>
      </c>
      <c r="AF269" s="10">
        <f t="shared" si="60"/>
        <v>0</v>
      </c>
      <c r="AG269" s="10">
        <f t="shared" si="61"/>
        <v>0</v>
      </c>
      <c r="AH269" s="10">
        <f t="shared" si="62"/>
        <v>27.998398456438366</v>
      </c>
      <c r="AI269" s="10">
        <f t="shared" si="63"/>
        <v>0</v>
      </c>
      <c r="AJ269" s="10">
        <f t="shared" si="64"/>
        <v>0</v>
      </c>
      <c r="AK269" s="10"/>
      <c r="AL269" s="10"/>
      <c r="AM269" s="10"/>
      <c r="AN269" s="10"/>
      <c r="AO269" s="10"/>
      <c r="AP269" s="10"/>
      <c r="AQ269" s="10"/>
      <c r="AR269" s="10"/>
      <c r="AS269" s="10"/>
      <c r="AT269" s="10"/>
      <c r="AU269" s="10"/>
      <c r="AV269" s="10"/>
      <c r="AW269" s="10"/>
      <c r="AX269" s="10"/>
      <c r="AY269" s="10"/>
      <c r="AZ269" s="10"/>
      <c r="BA269" s="10"/>
      <c r="BB269" s="10"/>
      <c r="BC269" s="10"/>
      <c r="BD269" s="10"/>
      <c r="BE269" s="10"/>
      <c r="BF269" s="10"/>
      <c r="BG269" s="10"/>
      <c r="BH269" s="10"/>
      <c r="BI269" s="10"/>
      <c r="BJ269" s="10"/>
      <c r="BK269" s="10"/>
      <c r="BL269" s="10"/>
      <c r="BM269" s="10"/>
      <c r="BN269" s="10"/>
      <c r="BO269" s="10"/>
      <c r="BP269" s="10"/>
      <c r="BQ269" s="10"/>
      <c r="BR269" s="10"/>
      <c r="BS269" s="10"/>
      <c r="BT269" s="10"/>
      <c r="BU269" s="10"/>
      <c r="BV269" s="10"/>
      <c r="BW269" s="10"/>
      <c r="BX269" s="10"/>
      <c r="BY269" s="10"/>
      <c r="BZ269" s="10"/>
      <c r="CA269" s="10"/>
      <c r="CB269" s="10"/>
    </row>
    <row r="270" spans="3:80" x14ac:dyDescent="0.25">
      <c r="C270" s="2">
        <f t="shared" si="69"/>
        <v>45508</v>
      </c>
      <c r="D270" s="24"/>
      <c r="H270" s="13" t="str">
        <f t="shared" si="55"/>
        <v>28.3</v>
      </c>
      <c r="J270" s="13" t="str">
        <f t="shared" si="56"/>
        <v>61.7</v>
      </c>
      <c r="L270" s="10">
        <f t="shared" si="70"/>
        <v>217</v>
      </c>
      <c r="M270" s="10">
        <f t="shared" si="67"/>
        <v>17.209611842835063</v>
      </c>
      <c r="N270" s="10">
        <f t="shared" si="57"/>
        <v>61.730695642835066</v>
      </c>
      <c r="O270" s="10">
        <f t="shared" si="68"/>
        <v>28.269304357164934</v>
      </c>
      <c r="Q270" s="12">
        <f t="shared" si="58"/>
        <v>8</v>
      </c>
      <c r="R270" s="10">
        <f t="shared" si="65"/>
        <v>0</v>
      </c>
      <c r="S270" s="10">
        <f t="shared" si="65"/>
        <v>0</v>
      </c>
      <c r="T270" s="10">
        <f t="shared" si="59"/>
        <v>0</v>
      </c>
      <c r="U270" s="10">
        <f t="shared" si="71"/>
        <v>0</v>
      </c>
      <c r="V270" s="10">
        <f t="shared" si="71"/>
        <v>0</v>
      </c>
      <c r="W270" s="10">
        <f t="shared" si="71"/>
        <v>0</v>
      </c>
      <c r="X270" s="10">
        <f t="shared" si="71"/>
        <v>0</v>
      </c>
      <c r="Y270" s="10">
        <f t="shared" si="71"/>
        <v>28.269304357164934</v>
      </c>
      <c r="Z270" s="10">
        <f t="shared" si="71"/>
        <v>0</v>
      </c>
      <c r="AA270" s="10">
        <f t="shared" si="71"/>
        <v>0</v>
      </c>
      <c r="AB270" s="10">
        <f t="shared" si="71"/>
        <v>0</v>
      </c>
      <c r="AC270" s="10">
        <f t="shared" si="71"/>
        <v>0</v>
      </c>
      <c r="AF270" s="10">
        <f t="shared" si="60"/>
        <v>0</v>
      </c>
      <c r="AG270" s="10">
        <f t="shared" si="61"/>
        <v>0</v>
      </c>
      <c r="AH270" s="10">
        <f t="shared" si="62"/>
        <v>28.269304357164934</v>
      </c>
      <c r="AI270" s="10">
        <f t="shared" si="63"/>
        <v>0</v>
      </c>
      <c r="AJ270" s="10">
        <f t="shared" si="64"/>
        <v>0</v>
      </c>
      <c r="AK270" s="10"/>
      <c r="AL270" s="10"/>
      <c r="AM270" s="10"/>
      <c r="AN270" s="10"/>
      <c r="AO270" s="10"/>
      <c r="AP270" s="10"/>
      <c r="AQ270" s="10"/>
      <c r="AR270" s="10"/>
      <c r="AS270" s="10"/>
      <c r="AT270" s="10"/>
      <c r="AU270" s="10"/>
      <c r="AV270" s="10"/>
      <c r="AW270" s="10"/>
      <c r="AX270" s="10"/>
      <c r="AY270" s="10"/>
      <c r="AZ270" s="10"/>
      <c r="BA270" s="10"/>
      <c r="BB270" s="10"/>
      <c r="BC270" s="10"/>
      <c r="BD270" s="10"/>
      <c r="BE270" s="10"/>
      <c r="BF270" s="10"/>
      <c r="BG270" s="10"/>
      <c r="BH270" s="10"/>
      <c r="BI270" s="10"/>
      <c r="BJ270" s="10"/>
      <c r="BK270" s="10"/>
      <c r="BL270" s="10"/>
      <c r="BM270" s="10"/>
      <c r="BN270" s="10"/>
      <c r="BO270" s="10"/>
      <c r="BP270" s="10"/>
      <c r="BQ270" s="10"/>
      <c r="BR270" s="10"/>
      <c r="BS270" s="10"/>
      <c r="BT270" s="10"/>
      <c r="BU270" s="10"/>
      <c r="BV270" s="10"/>
      <c r="BW270" s="10"/>
      <c r="BX270" s="10"/>
      <c r="BY270" s="10"/>
      <c r="BZ270" s="10"/>
      <c r="CA270" s="10"/>
      <c r="CB270" s="10"/>
    </row>
    <row r="271" spans="3:80" x14ac:dyDescent="0.25">
      <c r="C271" s="2">
        <f t="shared" si="69"/>
        <v>45509</v>
      </c>
      <c r="D271" s="24"/>
      <c r="H271" s="13" t="str">
        <f t="shared" si="55"/>
        <v>28.5</v>
      </c>
      <c r="J271" s="13" t="str">
        <f t="shared" si="56"/>
        <v>61.5</v>
      </c>
      <c r="L271" s="10">
        <f t="shared" si="70"/>
        <v>218</v>
      </c>
      <c r="M271" s="10">
        <f t="shared" si="67"/>
        <v>16.933634190507227</v>
      </c>
      <c r="N271" s="10">
        <f t="shared" si="57"/>
        <v>61.454717990507227</v>
      </c>
      <c r="O271" s="10">
        <f t="shared" si="68"/>
        <v>28.545282009492773</v>
      </c>
      <c r="Q271" s="12">
        <f t="shared" si="58"/>
        <v>8</v>
      </c>
      <c r="R271" s="10">
        <f t="shared" si="65"/>
        <v>0</v>
      </c>
      <c r="S271" s="10">
        <f t="shared" si="65"/>
        <v>0</v>
      </c>
      <c r="T271" s="10">
        <f t="shared" si="59"/>
        <v>0</v>
      </c>
      <c r="U271" s="10">
        <f t="shared" si="71"/>
        <v>0</v>
      </c>
      <c r="V271" s="10">
        <f t="shared" si="71"/>
        <v>0</v>
      </c>
      <c r="W271" s="10">
        <f t="shared" si="71"/>
        <v>0</v>
      </c>
      <c r="X271" s="10">
        <f t="shared" si="71"/>
        <v>0</v>
      </c>
      <c r="Y271" s="10">
        <f t="shared" si="71"/>
        <v>28.545282009492773</v>
      </c>
      <c r="Z271" s="10">
        <f t="shared" si="71"/>
        <v>0</v>
      </c>
      <c r="AA271" s="10">
        <f t="shared" si="71"/>
        <v>0</v>
      </c>
      <c r="AB271" s="10">
        <f t="shared" si="71"/>
        <v>0</v>
      </c>
      <c r="AC271" s="10">
        <f t="shared" si="71"/>
        <v>0</v>
      </c>
      <c r="AF271" s="10">
        <f t="shared" si="60"/>
        <v>0</v>
      </c>
      <c r="AG271" s="10">
        <f t="shared" si="61"/>
        <v>0</v>
      </c>
      <c r="AH271" s="10">
        <f t="shared" si="62"/>
        <v>28.545282009492773</v>
      </c>
      <c r="AI271" s="10">
        <f t="shared" si="63"/>
        <v>0</v>
      </c>
      <c r="AJ271" s="10">
        <f t="shared" si="64"/>
        <v>0</v>
      </c>
      <c r="AK271" s="10"/>
      <c r="AL271" s="10"/>
      <c r="AM271" s="10"/>
      <c r="AN271" s="10"/>
      <c r="AO271" s="10"/>
      <c r="AP271" s="10"/>
      <c r="AQ271" s="10"/>
      <c r="AR271" s="10"/>
      <c r="AS271" s="10"/>
      <c r="AT271" s="10"/>
      <c r="AU271" s="10"/>
      <c r="AV271" s="10"/>
      <c r="AW271" s="10"/>
      <c r="AX271" s="10"/>
      <c r="AY271" s="10"/>
      <c r="AZ271" s="10"/>
      <c r="BA271" s="10"/>
      <c r="BB271" s="10"/>
      <c r="BC271" s="10"/>
      <c r="BD271" s="10"/>
      <c r="BE271" s="10"/>
      <c r="BF271" s="10"/>
      <c r="BG271" s="10"/>
      <c r="BH271" s="10"/>
      <c r="BI271" s="10"/>
      <c r="BJ271" s="10"/>
      <c r="BK271" s="10"/>
      <c r="BL271" s="10"/>
      <c r="BM271" s="10"/>
      <c r="BN271" s="10"/>
      <c r="BO271" s="10"/>
      <c r="BP271" s="10"/>
      <c r="BQ271" s="10"/>
      <c r="BR271" s="10"/>
      <c r="BS271" s="10"/>
      <c r="BT271" s="10"/>
      <c r="BU271" s="10"/>
      <c r="BV271" s="10"/>
      <c r="BW271" s="10"/>
      <c r="BX271" s="10"/>
      <c r="BY271" s="10"/>
      <c r="BZ271" s="10"/>
      <c r="CA271" s="10"/>
      <c r="CB271" s="10"/>
    </row>
    <row r="272" spans="3:80" x14ac:dyDescent="0.25">
      <c r="C272" s="2">
        <f t="shared" si="69"/>
        <v>45510</v>
      </c>
      <c r="D272" s="24"/>
      <c r="H272" s="13" t="str">
        <f t="shared" si="55"/>
        <v>28.8</v>
      </c>
      <c r="J272" s="13" t="str">
        <f t="shared" si="56"/>
        <v>61.2</v>
      </c>
      <c r="L272" s="10">
        <f t="shared" si="70"/>
        <v>219</v>
      </c>
      <c r="M272" s="10">
        <f t="shared" si="67"/>
        <v>16.65266611845896</v>
      </c>
      <c r="N272" s="10">
        <f t="shared" si="57"/>
        <v>61.173749918458967</v>
      </c>
      <c r="O272" s="10">
        <f t="shared" si="68"/>
        <v>28.826250081541033</v>
      </c>
      <c r="Q272" s="12">
        <f t="shared" si="58"/>
        <v>8</v>
      </c>
      <c r="R272" s="10">
        <f t="shared" si="65"/>
        <v>0</v>
      </c>
      <c r="S272" s="10">
        <f t="shared" si="65"/>
        <v>0</v>
      </c>
      <c r="T272" s="10">
        <f t="shared" si="59"/>
        <v>0</v>
      </c>
      <c r="U272" s="10">
        <f t="shared" si="71"/>
        <v>0</v>
      </c>
      <c r="V272" s="10">
        <f t="shared" si="71"/>
        <v>0</v>
      </c>
      <c r="W272" s="10">
        <f t="shared" si="71"/>
        <v>0</v>
      </c>
      <c r="X272" s="10">
        <f t="shared" si="71"/>
        <v>0</v>
      </c>
      <c r="Y272" s="10">
        <f t="shared" si="71"/>
        <v>28.826250081541033</v>
      </c>
      <c r="Z272" s="10">
        <f t="shared" si="71"/>
        <v>0</v>
      </c>
      <c r="AA272" s="10">
        <f t="shared" si="71"/>
        <v>0</v>
      </c>
      <c r="AB272" s="10">
        <f t="shared" si="71"/>
        <v>0</v>
      </c>
      <c r="AC272" s="10">
        <f t="shared" si="71"/>
        <v>0</v>
      </c>
      <c r="AF272" s="10">
        <f t="shared" si="60"/>
        <v>0</v>
      </c>
      <c r="AG272" s="10">
        <f t="shared" si="61"/>
        <v>0</v>
      </c>
      <c r="AH272" s="10">
        <f t="shared" si="62"/>
        <v>28.826250081541033</v>
      </c>
      <c r="AI272" s="10">
        <f t="shared" si="63"/>
        <v>0</v>
      </c>
      <c r="AJ272" s="10">
        <f t="shared" si="64"/>
        <v>0</v>
      </c>
      <c r="AK272" s="10"/>
      <c r="AL272" s="10"/>
      <c r="AM272" s="10"/>
      <c r="AN272" s="10"/>
      <c r="AO272" s="10"/>
      <c r="AP272" s="10"/>
      <c r="AQ272" s="10"/>
      <c r="AR272" s="10"/>
      <c r="AS272" s="10"/>
      <c r="AT272" s="10"/>
      <c r="AU272" s="10"/>
      <c r="AV272" s="10"/>
      <c r="AW272" s="10"/>
      <c r="AX272" s="10"/>
      <c r="AY272" s="10"/>
      <c r="AZ272" s="10"/>
      <c r="BA272" s="10"/>
      <c r="BB272" s="10"/>
      <c r="BC272" s="10"/>
      <c r="BD272" s="10"/>
      <c r="BE272" s="10"/>
      <c r="BF272" s="10"/>
      <c r="BG272" s="10"/>
      <c r="BH272" s="10"/>
      <c r="BI272" s="10"/>
      <c r="BJ272" s="10"/>
      <c r="BK272" s="10"/>
      <c r="BL272" s="10"/>
      <c r="BM272" s="10"/>
      <c r="BN272" s="10"/>
      <c r="BO272" s="10"/>
      <c r="BP272" s="10"/>
      <c r="BQ272" s="10"/>
      <c r="BR272" s="10"/>
      <c r="BS272" s="10"/>
      <c r="BT272" s="10"/>
      <c r="BU272" s="10"/>
      <c r="BV272" s="10"/>
      <c r="BW272" s="10"/>
      <c r="BX272" s="10"/>
      <c r="BY272" s="10"/>
      <c r="BZ272" s="10"/>
      <c r="CA272" s="10"/>
      <c r="CB272" s="10"/>
    </row>
    <row r="273" spans="3:80" x14ac:dyDescent="0.25">
      <c r="C273" s="2">
        <f t="shared" si="69"/>
        <v>45511</v>
      </c>
      <c r="D273" s="24"/>
      <c r="H273" s="13" t="str">
        <f t="shared" si="55"/>
        <v>29.1</v>
      </c>
      <c r="J273" s="13" t="str">
        <f t="shared" si="56"/>
        <v>60.9</v>
      </c>
      <c r="L273" s="10">
        <f t="shared" si="70"/>
        <v>220</v>
      </c>
      <c r="M273" s="10">
        <f t="shared" si="67"/>
        <v>16.366790429270765</v>
      </c>
      <c r="N273" s="10">
        <f t="shared" si="57"/>
        <v>60.887874229270771</v>
      </c>
      <c r="O273" s="10">
        <f t="shared" si="68"/>
        <v>29.112125770729229</v>
      </c>
      <c r="Q273" s="12">
        <f t="shared" si="58"/>
        <v>8</v>
      </c>
      <c r="R273" s="10">
        <f t="shared" si="65"/>
        <v>0</v>
      </c>
      <c r="S273" s="10">
        <f t="shared" si="65"/>
        <v>0</v>
      </c>
      <c r="T273" s="10">
        <f t="shared" si="59"/>
        <v>0</v>
      </c>
      <c r="U273" s="10">
        <f t="shared" si="71"/>
        <v>0</v>
      </c>
      <c r="V273" s="10">
        <f t="shared" si="71"/>
        <v>0</v>
      </c>
      <c r="W273" s="10">
        <f t="shared" si="71"/>
        <v>0</v>
      </c>
      <c r="X273" s="10">
        <f t="shared" si="71"/>
        <v>0</v>
      </c>
      <c r="Y273" s="10">
        <f t="shared" si="71"/>
        <v>29.112125770729229</v>
      </c>
      <c r="Z273" s="10">
        <f t="shared" si="71"/>
        <v>0</v>
      </c>
      <c r="AA273" s="10">
        <f t="shared" si="71"/>
        <v>0</v>
      </c>
      <c r="AB273" s="10">
        <f t="shared" si="71"/>
        <v>0</v>
      </c>
      <c r="AC273" s="10">
        <f t="shared" si="71"/>
        <v>0</v>
      </c>
      <c r="AF273" s="10">
        <f t="shared" si="60"/>
        <v>0</v>
      </c>
      <c r="AG273" s="10">
        <f t="shared" si="61"/>
        <v>0</v>
      </c>
      <c r="AH273" s="10">
        <f t="shared" si="62"/>
        <v>29.112125770729229</v>
      </c>
      <c r="AI273" s="10">
        <f t="shared" si="63"/>
        <v>0</v>
      </c>
      <c r="AJ273" s="10">
        <f t="shared" si="64"/>
        <v>0</v>
      </c>
      <c r="AK273" s="10"/>
      <c r="AL273" s="10"/>
      <c r="AM273" s="10"/>
      <c r="AN273" s="10"/>
      <c r="AO273" s="10"/>
      <c r="AP273" s="10"/>
      <c r="AQ273" s="10"/>
      <c r="AR273" s="10"/>
      <c r="AS273" s="10"/>
      <c r="AT273" s="10"/>
      <c r="AU273" s="10"/>
      <c r="AV273" s="10"/>
      <c r="AW273" s="10"/>
      <c r="AX273" s="10"/>
      <c r="AY273" s="10"/>
      <c r="AZ273" s="10"/>
      <c r="BA273" s="10"/>
      <c r="BB273" s="10"/>
      <c r="BC273" s="10"/>
      <c r="BD273" s="10"/>
      <c r="BE273" s="10"/>
      <c r="BF273" s="10"/>
      <c r="BG273" s="10"/>
      <c r="BH273" s="10"/>
      <c r="BI273" s="10"/>
      <c r="BJ273" s="10"/>
      <c r="BK273" s="10"/>
      <c r="BL273" s="10"/>
      <c r="BM273" s="10"/>
      <c r="BN273" s="10"/>
      <c r="BO273" s="10"/>
      <c r="BP273" s="10"/>
      <c r="BQ273" s="10"/>
      <c r="BR273" s="10"/>
      <c r="BS273" s="10"/>
      <c r="BT273" s="10"/>
      <c r="BU273" s="10"/>
      <c r="BV273" s="10"/>
      <c r="BW273" s="10"/>
      <c r="BX273" s="10"/>
      <c r="BY273" s="10"/>
      <c r="BZ273" s="10"/>
      <c r="CA273" s="10"/>
      <c r="CB273" s="10"/>
    </row>
    <row r="274" spans="3:80" x14ac:dyDescent="0.25">
      <c r="C274" s="2">
        <f t="shared" si="69"/>
        <v>45512</v>
      </c>
      <c r="D274" s="24"/>
      <c r="H274" s="13" t="str">
        <f t="shared" si="55"/>
        <v>29.4</v>
      </c>
      <c r="J274" s="13" t="str">
        <f t="shared" si="56"/>
        <v>60.6</v>
      </c>
      <c r="L274" s="10">
        <f t="shared" si="70"/>
        <v>221</v>
      </c>
      <c r="M274" s="10">
        <f t="shared" si="67"/>
        <v>16.076091371820354</v>
      </c>
      <c r="N274" s="10">
        <f t="shared" si="57"/>
        <v>60.597175171820354</v>
      </c>
      <c r="O274" s="10">
        <f t="shared" si="68"/>
        <v>29.402824828179646</v>
      </c>
      <c r="Q274" s="12">
        <f t="shared" si="58"/>
        <v>8</v>
      </c>
      <c r="R274" s="10">
        <f t="shared" si="65"/>
        <v>0</v>
      </c>
      <c r="S274" s="10">
        <f t="shared" si="65"/>
        <v>0</v>
      </c>
      <c r="T274" s="10">
        <f t="shared" si="59"/>
        <v>0</v>
      </c>
      <c r="U274" s="10">
        <f t="shared" si="71"/>
        <v>0</v>
      </c>
      <c r="V274" s="10">
        <f t="shared" si="71"/>
        <v>0</v>
      </c>
      <c r="W274" s="10">
        <f t="shared" si="71"/>
        <v>0</v>
      </c>
      <c r="X274" s="10">
        <f t="shared" si="71"/>
        <v>0</v>
      </c>
      <c r="Y274" s="10">
        <f t="shared" si="71"/>
        <v>29.402824828179646</v>
      </c>
      <c r="Z274" s="10">
        <f t="shared" si="71"/>
        <v>0</v>
      </c>
      <c r="AA274" s="10">
        <f t="shared" si="71"/>
        <v>0</v>
      </c>
      <c r="AB274" s="10">
        <f t="shared" si="71"/>
        <v>0</v>
      </c>
      <c r="AC274" s="10">
        <f t="shared" si="71"/>
        <v>0</v>
      </c>
      <c r="AF274" s="10">
        <f t="shared" si="60"/>
        <v>0</v>
      </c>
      <c r="AG274" s="10">
        <f t="shared" si="61"/>
        <v>0</v>
      </c>
      <c r="AH274" s="10">
        <f t="shared" si="62"/>
        <v>29.402824828179646</v>
      </c>
      <c r="AI274" s="10">
        <f t="shared" si="63"/>
        <v>0</v>
      </c>
      <c r="AJ274" s="10">
        <f t="shared" si="64"/>
        <v>0</v>
      </c>
      <c r="AK274" s="10"/>
      <c r="AL274" s="10"/>
      <c r="AM274" s="10"/>
      <c r="AN274" s="10"/>
      <c r="AO274" s="10"/>
      <c r="AP274" s="10"/>
      <c r="AQ274" s="10"/>
      <c r="AR274" s="10"/>
      <c r="AS274" s="10"/>
      <c r="AT274" s="10"/>
      <c r="AU274" s="10"/>
      <c r="AV274" s="10"/>
      <c r="AW274" s="10"/>
      <c r="AX274" s="10"/>
      <c r="AY274" s="10"/>
      <c r="AZ274" s="10"/>
      <c r="BA274" s="10"/>
      <c r="BB274" s="10"/>
      <c r="BC274" s="10"/>
      <c r="BD274" s="10"/>
      <c r="BE274" s="10"/>
      <c r="BF274" s="10"/>
      <c r="BG274" s="10"/>
      <c r="BH274" s="10"/>
      <c r="BI274" s="10"/>
      <c r="BJ274" s="10"/>
      <c r="BK274" s="10"/>
      <c r="BL274" s="10"/>
      <c r="BM274" s="10"/>
      <c r="BN274" s="10"/>
      <c r="BO274" s="10"/>
      <c r="BP274" s="10"/>
      <c r="BQ274" s="10"/>
      <c r="BR274" s="10"/>
      <c r="BS274" s="10"/>
      <c r="BT274" s="10"/>
      <c r="BU274" s="10"/>
      <c r="BV274" s="10"/>
      <c r="BW274" s="10"/>
      <c r="BX274" s="10"/>
      <c r="BY274" s="10"/>
      <c r="BZ274" s="10"/>
      <c r="CA274" s="10"/>
      <c r="CB274" s="10"/>
    </row>
    <row r="275" spans="3:80" x14ac:dyDescent="0.25">
      <c r="C275" s="2">
        <f t="shared" si="69"/>
        <v>45513</v>
      </c>
      <c r="D275" s="24"/>
      <c r="H275" s="13" t="str">
        <f t="shared" si="55"/>
        <v>29.7</v>
      </c>
      <c r="J275" s="13" t="str">
        <f t="shared" si="56"/>
        <v>60.3</v>
      </c>
      <c r="L275" s="10">
        <f t="shared" si="70"/>
        <v>222</v>
      </c>
      <c r="M275" s="10">
        <f t="shared" si="67"/>
        <v>15.780654616454292</v>
      </c>
      <c r="N275" s="10">
        <f t="shared" si="57"/>
        <v>60.301738416454292</v>
      </c>
      <c r="O275" s="10">
        <f t="shared" si="68"/>
        <v>29.698261583545708</v>
      </c>
      <c r="Q275" s="12">
        <f t="shared" si="58"/>
        <v>8</v>
      </c>
      <c r="R275" s="10">
        <f t="shared" si="65"/>
        <v>0</v>
      </c>
      <c r="S275" s="10">
        <f t="shared" si="65"/>
        <v>0</v>
      </c>
      <c r="T275" s="10">
        <f t="shared" si="59"/>
        <v>0</v>
      </c>
      <c r="U275" s="10">
        <f t="shared" si="71"/>
        <v>0</v>
      </c>
      <c r="V275" s="10">
        <f t="shared" si="71"/>
        <v>0</v>
      </c>
      <c r="W275" s="10">
        <f t="shared" si="71"/>
        <v>0</v>
      </c>
      <c r="X275" s="10">
        <f t="shared" si="71"/>
        <v>0</v>
      </c>
      <c r="Y275" s="10">
        <f t="shared" si="71"/>
        <v>29.698261583545708</v>
      </c>
      <c r="Z275" s="10">
        <f t="shared" si="71"/>
        <v>0</v>
      </c>
      <c r="AA275" s="10">
        <f t="shared" si="71"/>
        <v>0</v>
      </c>
      <c r="AB275" s="10">
        <f t="shared" si="71"/>
        <v>0</v>
      </c>
      <c r="AC275" s="10">
        <f t="shared" si="71"/>
        <v>0</v>
      </c>
      <c r="AF275" s="10">
        <f t="shared" si="60"/>
        <v>0</v>
      </c>
      <c r="AG275" s="10">
        <f t="shared" si="61"/>
        <v>0</v>
      </c>
      <c r="AH275" s="10">
        <f t="shared" si="62"/>
        <v>29.698261583545708</v>
      </c>
      <c r="AI275" s="10">
        <f t="shared" si="63"/>
        <v>0</v>
      </c>
      <c r="AJ275" s="10">
        <f t="shared" si="64"/>
        <v>0</v>
      </c>
      <c r="AK275" s="10"/>
      <c r="AL275" s="10"/>
      <c r="AM275" s="10"/>
      <c r="AN275" s="10"/>
      <c r="AO275" s="10"/>
      <c r="AP275" s="10"/>
      <c r="AQ275" s="10"/>
      <c r="AR275" s="10"/>
      <c r="AS275" s="10"/>
      <c r="AT275" s="10"/>
      <c r="AU275" s="10"/>
      <c r="AV275" s="10"/>
      <c r="AW275" s="10"/>
      <c r="AX275" s="10"/>
      <c r="AY275" s="10"/>
      <c r="AZ275" s="10"/>
      <c r="BA275" s="10"/>
      <c r="BB275" s="10"/>
      <c r="BC275" s="10"/>
      <c r="BD275" s="10"/>
      <c r="BE275" s="10"/>
      <c r="BF275" s="10"/>
      <c r="BG275" s="10"/>
      <c r="BH275" s="10"/>
      <c r="BI275" s="10"/>
      <c r="BJ275" s="10"/>
      <c r="BK275" s="10"/>
      <c r="BL275" s="10"/>
      <c r="BM275" s="10"/>
      <c r="BN275" s="10"/>
      <c r="BO275" s="10"/>
      <c r="BP275" s="10"/>
      <c r="BQ275" s="10"/>
      <c r="BR275" s="10"/>
      <c r="BS275" s="10"/>
      <c r="BT275" s="10"/>
      <c r="BU275" s="10"/>
      <c r="BV275" s="10"/>
      <c r="BW275" s="10"/>
      <c r="BX275" s="10"/>
      <c r="BY275" s="10"/>
      <c r="BZ275" s="10"/>
      <c r="CA275" s="10"/>
      <c r="CB275" s="10"/>
    </row>
    <row r="276" spans="3:80" x14ac:dyDescent="0.25">
      <c r="C276" s="2">
        <f t="shared" si="69"/>
        <v>45514</v>
      </c>
      <c r="D276" s="24"/>
      <c r="H276" s="13" t="str">
        <f t="shared" si="55"/>
        <v>30.0</v>
      </c>
      <c r="J276" s="13" t="str">
        <f t="shared" si="56"/>
        <v>60.0</v>
      </c>
      <c r="L276" s="10">
        <f t="shared" si="70"/>
        <v>223</v>
      </c>
      <c r="M276" s="10">
        <f t="shared" si="67"/>
        <v>15.480567229740389</v>
      </c>
      <c r="N276" s="10">
        <f t="shared" si="57"/>
        <v>60.001651029740387</v>
      </c>
      <c r="O276" s="10">
        <f t="shared" si="68"/>
        <v>29.998348970259613</v>
      </c>
      <c r="Q276" s="12">
        <f t="shared" si="58"/>
        <v>8</v>
      </c>
      <c r="R276" s="10">
        <f t="shared" si="65"/>
        <v>0</v>
      </c>
      <c r="S276" s="10">
        <f t="shared" si="65"/>
        <v>0</v>
      </c>
      <c r="T276" s="10">
        <f t="shared" si="59"/>
        <v>0</v>
      </c>
      <c r="U276" s="10">
        <f t="shared" si="71"/>
        <v>0</v>
      </c>
      <c r="V276" s="10">
        <f t="shared" si="71"/>
        <v>0</v>
      </c>
      <c r="W276" s="10">
        <f t="shared" si="71"/>
        <v>0</v>
      </c>
      <c r="X276" s="10">
        <f t="shared" si="71"/>
        <v>0</v>
      </c>
      <c r="Y276" s="10">
        <f t="shared" si="71"/>
        <v>29.998348970259613</v>
      </c>
      <c r="Z276" s="10">
        <f t="shared" si="71"/>
        <v>0</v>
      </c>
      <c r="AA276" s="10">
        <f t="shared" si="71"/>
        <v>0</v>
      </c>
      <c r="AB276" s="10">
        <f t="shared" si="71"/>
        <v>0</v>
      </c>
      <c r="AC276" s="10">
        <f t="shared" si="71"/>
        <v>0</v>
      </c>
      <c r="AF276" s="10">
        <f t="shared" si="60"/>
        <v>0</v>
      </c>
      <c r="AG276" s="10">
        <f t="shared" si="61"/>
        <v>0</v>
      </c>
      <c r="AH276" s="10">
        <f t="shared" si="62"/>
        <v>29.998348970259613</v>
      </c>
      <c r="AI276" s="10">
        <f t="shared" si="63"/>
        <v>0</v>
      </c>
      <c r="AJ276" s="10">
        <f t="shared" si="64"/>
        <v>0</v>
      </c>
      <c r="AK276" s="10"/>
      <c r="AL276" s="10"/>
      <c r="AM276" s="10"/>
      <c r="AN276" s="10"/>
      <c r="AO276" s="10"/>
      <c r="AP276" s="10"/>
      <c r="AQ276" s="10"/>
      <c r="AR276" s="10"/>
      <c r="AS276" s="10"/>
      <c r="AT276" s="10"/>
      <c r="AU276" s="10"/>
      <c r="AV276" s="10"/>
      <c r="AW276" s="10"/>
      <c r="AX276" s="10"/>
      <c r="AY276" s="10"/>
      <c r="AZ276" s="10"/>
      <c r="BA276" s="10"/>
      <c r="BB276" s="10"/>
      <c r="BC276" s="10"/>
      <c r="BD276" s="10"/>
      <c r="BE276" s="10"/>
      <c r="BF276" s="10"/>
      <c r="BG276" s="10"/>
      <c r="BH276" s="10"/>
      <c r="BI276" s="10"/>
      <c r="BJ276" s="10"/>
      <c r="BK276" s="10"/>
      <c r="BL276" s="10"/>
      <c r="BM276" s="10"/>
      <c r="BN276" s="10"/>
      <c r="BO276" s="10"/>
      <c r="BP276" s="10"/>
      <c r="BQ276" s="10"/>
      <c r="BR276" s="10"/>
      <c r="BS276" s="10"/>
      <c r="BT276" s="10"/>
      <c r="BU276" s="10"/>
      <c r="BV276" s="10"/>
      <c r="BW276" s="10"/>
      <c r="BX276" s="10"/>
      <c r="BY276" s="10"/>
      <c r="BZ276" s="10"/>
      <c r="CA276" s="10"/>
      <c r="CB276" s="10"/>
    </row>
    <row r="277" spans="3:80" x14ac:dyDescent="0.25">
      <c r="C277" s="2">
        <f t="shared" si="69"/>
        <v>45515</v>
      </c>
      <c r="D277" s="24"/>
      <c r="H277" s="13" t="str">
        <f t="shared" si="55"/>
        <v>30.3</v>
      </c>
      <c r="J277" s="13" t="str">
        <f t="shared" si="56"/>
        <v>59.7</v>
      </c>
      <c r="L277" s="10">
        <f t="shared" si="70"/>
        <v>224</v>
      </c>
      <c r="M277" s="10">
        <f t="shared" si="67"/>
        <v>15.175917648808911</v>
      </c>
      <c r="N277" s="10">
        <f t="shared" si="57"/>
        <v>59.697001448808898</v>
      </c>
      <c r="O277" s="10">
        <f t="shared" si="68"/>
        <v>30.302998551191102</v>
      </c>
      <c r="Q277" s="12">
        <f t="shared" si="58"/>
        <v>8</v>
      </c>
      <c r="R277" s="10">
        <f t="shared" si="65"/>
        <v>0</v>
      </c>
      <c r="S277" s="10">
        <f t="shared" si="65"/>
        <v>0</v>
      </c>
      <c r="T277" s="10">
        <f t="shared" si="59"/>
        <v>0</v>
      </c>
      <c r="U277" s="10">
        <f t="shared" si="71"/>
        <v>0</v>
      </c>
      <c r="V277" s="10">
        <f t="shared" si="71"/>
        <v>0</v>
      </c>
      <c r="W277" s="10">
        <f t="shared" si="71"/>
        <v>0</v>
      </c>
      <c r="X277" s="10">
        <f t="shared" si="71"/>
        <v>0</v>
      </c>
      <c r="Y277" s="10">
        <f t="shared" si="71"/>
        <v>30.302998551191102</v>
      </c>
      <c r="Z277" s="10">
        <f t="shared" si="71"/>
        <v>0</v>
      </c>
      <c r="AA277" s="10">
        <f t="shared" si="71"/>
        <v>0</v>
      </c>
      <c r="AB277" s="10">
        <f t="shared" si="71"/>
        <v>0</v>
      </c>
      <c r="AC277" s="10">
        <f t="shared" si="71"/>
        <v>0</v>
      </c>
      <c r="AF277" s="10">
        <f t="shared" si="60"/>
        <v>0</v>
      </c>
      <c r="AG277" s="10">
        <f t="shared" si="61"/>
        <v>0</v>
      </c>
      <c r="AH277" s="10">
        <f t="shared" si="62"/>
        <v>30.302998551191102</v>
      </c>
      <c r="AI277" s="10">
        <f t="shared" si="63"/>
        <v>0</v>
      </c>
      <c r="AJ277" s="10">
        <f t="shared" si="64"/>
        <v>0</v>
      </c>
      <c r="AK277" s="10"/>
      <c r="AL277" s="10"/>
      <c r="AM277" s="10"/>
      <c r="AN277" s="10"/>
      <c r="AO277" s="10"/>
      <c r="AP277" s="10"/>
      <c r="AQ277" s="10"/>
      <c r="AR277" s="10"/>
      <c r="AS277" s="10"/>
      <c r="AT277" s="10"/>
      <c r="AU277" s="10"/>
      <c r="AV277" s="10"/>
      <c r="AW277" s="10"/>
      <c r="AX277" s="10"/>
      <c r="AY277" s="10"/>
      <c r="AZ277" s="10"/>
      <c r="BA277" s="10"/>
      <c r="BB277" s="10"/>
      <c r="BC277" s="10"/>
      <c r="BD277" s="10"/>
      <c r="BE277" s="10"/>
      <c r="BF277" s="10"/>
      <c r="BG277" s="10"/>
      <c r="BH277" s="10"/>
      <c r="BI277" s="10"/>
      <c r="BJ277" s="10"/>
      <c r="BK277" s="10"/>
      <c r="BL277" s="10"/>
      <c r="BM277" s="10"/>
      <c r="BN277" s="10"/>
      <c r="BO277" s="10"/>
      <c r="BP277" s="10"/>
      <c r="BQ277" s="10"/>
      <c r="BR277" s="10"/>
      <c r="BS277" s="10"/>
      <c r="BT277" s="10"/>
      <c r="BU277" s="10"/>
      <c r="BV277" s="10"/>
      <c r="BW277" s="10"/>
      <c r="BX277" s="10"/>
      <c r="BY277" s="10"/>
      <c r="BZ277" s="10"/>
      <c r="CA277" s="10"/>
      <c r="CB277" s="10"/>
    </row>
    <row r="278" spans="3:80" x14ac:dyDescent="0.25">
      <c r="C278" s="2">
        <f t="shared" si="69"/>
        <v>45516</v>
      </c>
      <c r="D278" s="24"/>
      <c r="H278" s="13" t="str">
        <f t="shared" si="55"/>
        <v>30.6</v>
      </c>
      <c r="J278" s="13" t="str">
        <f t="shared" si="56"/>
        <v>59.4</v>
      </c>
      <c r="L278" s="10">
        <f t="shared" si="70"/>
        <v>225</v>
      </c>
      <c r="M278" s="10">
        <f t="shared" si="67"/>
        <v>14.866795655289701</v>
      </c>
      <c r="N278" s="10">
        <f t="shared" si="57"/>
        <v>59.387879455289706</v>
      </c>
      <c r="O278" s="10">
        <f t="shared" si="68"/>
        <v>30.612120544710294</v>
      </c>
      <c r="Q278" s="12">
        <f t="shared" si="58"/>
        <v>8</v>
      </c>
      <c r="R278" s="10">
        <f t="shared" si="65"/>
        <v>0</v>
      </c>
      <c r="S278" s="10">
        <f t="shared" si="65"/>
        <v>0</v>
      </c>
      <c r="T278" s="10">
        <f t="shared" si="59"/>
        <v>0</v>
      </c>
      <c r="U278" s="10">
        <f t="shared" si="71"/>
        <v>0</v>
      </c>
      <c r="V278" s="10">
        <f t="shared" si="71"/>
        <v>0</v>
      </c>
      <c r="W278" s="10">
        <f t="shared" si="71"/>
        <v>0</v>
      </c>
      <c r="X278" s="10">
        <f t="shared" si="71"/>
        <v>0</v>
      </c>
      <c r="Y278" s="10">
        <f t="shared" si="71"/>
        <v>30.612120544710294</v>
      </c>
      <c r="Z278" s="10">
        <f t="shared" si="71"/>
        <v>0</v>
      </c>
      <c r="AA278" s="10">
        <f t="shared" si="71"/>
        <v>0</v>
      </c>
      <c r="AB278" s="10">
        <f t="shared" si="71"/>
        <v>0</v>
      </c>
      <c r="AC278" s="10">
        <f t="shared" si="71"/>
        <v>0</v>
      </c>
      <c r="AF278" s="10">
        <f t="shared" si="60"/>
        <v>0</v>
      </c>
      <c r="AG278" s="10">
        <f t="shared" si="61"/>
        <v>0</v>
      </c>
      <c r="AH278" s="10">
        <f t="shared" si="62"/>
        <v>30.612120544710294</v>
      </c>
      <c r="AI278" s="10">
        <f t="shared" si="63"/>
        <v>0</v>
      </c>
      <c r="AJ278" s="10">
        <f t="shared" si="64"/>
        <v>0</v>
      </c>
      <c r="AK278" s="10"/>
      <c r="AL278" s="10"/>
      <c r="AM278" s="10"/>
      <c r="AN278" s="10"/>
      <c r="AO278" s="10"/>
      <c r="AP278" s="10"/>
      <c r="AQ278" s="10"/>
      <c r="AR278" s="10"/>
      <c r="AS278" s="10"/>
      <c r="AT278" s="10"/>
      <c r="AU278" s="10"/>
      <c r="AV278" s="10"/>
      <c r="AW278" s="10"/>
      <c r="AX278" s="10"/>
      <c r="AY278" s="10"/>
      <c r="AZ278" s="10"/>
      <c r="BA278" s="10"/>
      <c r="BB278" s="10"/>
      <c r="BC278" s="10"/>
      <c r="BD278" s="10"/>
      <c r="BE278" s="10"/>
      <c r="BF278" s="10"/>
      <c r="BG278" s="10"/>
      <c r="BH278" s="10"/>
      <c r="BI278" s="10"/>
      <c r="BJ278" s="10"/>
      <c r="BK278" s="10"/>
      <c r="BL278" s="10"/>
      <c r="BM278" s="10"/>
      <c r="BN278" s="10"/>
      <c r="BO278" s="10"/>
      <c r="BP278" s="10"/>
      <c r="BQ278" s="10"/>
      <c r="BR278" s="10"/>
      <c r="BS278" s="10"/>
      <c r="BT278" s="10"/>
      <c r="BU278" s="10"/>
      <c r="BV278" s="10"/>
      <c r="BW278" s="10"/>
      <c r="BX278" s="10"/>
      <c r="BY278" s="10"/>
      <c r="BZ278" s="10"/>
      <c r="CA278" s="10"/>
      <c r="CB278" s="10"/>
    </row>
    <row r="279" spans="3:80" x14ac:dyDescent="0.25">
      <c r="C279" s="2">
        <f t="shared" si="69"/>
        <v>45517</v>
      </c>
      <c r="D279" s="24"/>
      <c r="H279" s="13" t="str">
        <f t="shared" si="55"/>
        <v>30.9</v>
      </c>
      <c r="J279" s="13" t="str">
        <f t="shared" si="56"/>
        <v>59.1</v>
      </c>
      <c r="L279" s="10">
        <f t="shared" si="70"/>
        <v>226</v>
      </c>
      <c r="M279" s="10">
        <f t="shared" si="67"/>
        <v>14.553292348853059</v>
      </c>
      <c r="N279" s="10">
        <f t="shared" si="57"/>
        <v>59.074376148853069</v>
      </c>
      <c r="O279" s="10">
        <f t="shared" si="68"/>
        <v>30.925623851146931</v>
      </c>
      <c r="Q279" s="12">
        <f t="shared" si="58"/>
        <v>8</v>
      </c>
      <c r="R279" s="10">
        <f t="shared" si="65"/>
        <v>0</v>
      </c>
      <c r="S279" s="10">
        <f t="shared" si="65"/>
        <v>0</v>
      </c>
      <c r="T279" s="10">
        <f t="shared" si="59"/>
        <v>0</v>
      </c>
      <c r="U279" s="10">
        <f t="shared" si="71"/>
        <v>0</v>
      </c>
      <c r="V279" s="10">
        <f t="shared" si="71"/>
        <v>0</v>
      </c>
      <c r="W279" s="10">
        <f t="shared" si="71"/>
        <v>0</v>
      </c>
      <c r="X279" s="10">
        <f t="shared" si="71"/>
        <v>0</v>
      </c>
      <c r="Y279" s="10">
        <f t="shared" si="71"/>
        <v>30.925623851146931</v>
      </c>
      <c r="Z279" s="10">
        <f t="shared" si="71"/>
        <v>0</v>
      </c>
      <c r="AA279" s="10">
        <f t="shared" si="71"/>
        <v>0</v>
      </c>
      <c r="AB279" s="10">
        <f t="shared" si="71"/>
        <v>0</v>
      </c>
      <c r="AC279" s="10">
        <f t="shared" si="71"/>
        <v>0</v>
      </c>
      <c r="AF279" s="10">
        <f t="shared" si="60"/>
        <v>0</v>
      </c>
      <c r="AG279" s="10">
        <f t="shared" si="61"/>
        <v>0</v>
      </c>
      <c r="AH279" s="10">
        <f t="shared" si="62"/>
        <v>30.925623851146931</v>
      </c>
      <c r="AI279" s="10">
        <f t="shared" si="63"/>
        <v>0</v>
      </c>
      <c r="AJ279" s="10">
        <f t="shared" si="64"/>
        <v>0</v>
      </c>
      <c r="AK279" s="10"/>
      <c r="AL279" s="10"/>
      <c r="AM279" s="10"/>
      <c r="AN279" s="10"/>
      <c r="AO279" s="10"/>
      <c r="AP279" s="10"/>
      <c r="AQ279" s="10"/>
      <c r="AR279" s="10"/>
      <c r="AS279" s="10"/>
      <c r="AT279" s="10"/>
      <c r="AU279" s="10"/>
      <c r="AV279" s="10"/>
      <c r="AW279" s="10"/>
      <c r="AX279" s="10"/>
      <c r="AY279" s="10"/>
      <c r="AZ279" s="10"/>
      <c r="BA279" s="10"/>
      <c r="BB279" s="10"/>
      <c r="BC279" s="10"/>
      <c r="BD279" s="10"/>
      <c r="BE279" s="10"/>
      <c r="BF279" s="10"/>
      <c r="BG279" s="10"/>
      <c r="BH279" s="10"/>
      <c r="BI279" s="10"/>
      <c r="BJ279" s="10"/>
      <c r="BK279" s="10"/>
      <c r="BL279" s="10"/>
      <c r="BM279" s="10"/>
      <c r="BN279" s="10"/>
      <c r="BO279" s="10"/>
      <c r="BP279" s="10"/>
      <c r="BQ279" s="10"/>
      <c r="BR279" s="10"/>
      <c r="BS279" s="10"/>
      <c r="BT279" s="10"/>
      <c r="BU279" s="10"/>
      <c r="BV279" s="10"/>
      <c r="BW279" s="10"/>
      <c r="BX279" s="10"/>
      <c r="BY279" s="10"/>
      <c r="BZ279" s="10"/>
      <c r="CA279" s="10"/>
      <c r="CB279" s="10"/>
    </row>
    <row r="280" spans="3:80" x14ac:dyDescent="0.25">
      <c r="C280" s="2">
        <f t="shared" si="69"/>
        <v>45518</v>
      </c>
      <c r="D280" s="24"/>
      <c r="H280" s="13" t="str">
        <f t="shared" si="55"/>
        <v>31.2</v>
      </c>
      <c r="J280" s="13" t="str">
        <f t="shared" si="56"/>
        <v>58.8</v>
      </c>
      <c r="L280" s="10">
        <f t="shared" si="70"/>
        <v>227</v>
      </c>
      <c r="M280" s="10">
        <f t="shared" si="67"/>
        <v>14.235500120362415</v>
      </c>
      <c r="N280" s="10">
        <f t="shared" si="57"/>
        <v>58.756583920362409</v>
      </c>
      <c r="O280" s="10">
        <f t="shared" si="68"/>
        <v>31.243416079637591</v>
      </c>
      <c r="Q280" s="12">
        <f t="shared" si="58"/>
        <v>8</v>
      </c>
      <c r="R280" s="10">
        <f t="shared" si="65"/>
        <v>0</v>
      </c>
      <c r="S280" s="10">
        <f t="shared" si="65"/>
        <v>0</v>
      </c>
      <c r="T280" s="10">
        <f t="shared" si="59"/>
        <v>0</v>
      </c>
      <c r="U280" s="10">
        <f t="shared" si="71"/>
        <v>0</v>
      </c>
      <c r="V280" s="10">
        <f t="shared" si="71"/>
        <v>0</v>
      </c>
      <c r="W280" s="10">
        <f t="shared" si="71"/>
        <v>0</v>
      </c>
      <c r="X280" s="10">
        <f t="shared" si="71"/>
        <v>0</v>
      </c>
      <c r="Y280" s="10">
        <f t="shared" si="71"/>
        <v>31.243416079637591</v>
      </c>
      <c r="Z280" s="10">
        <f t="shared" si="71"/>
        <v>0</v>
      </c>
      <c r="AA280" s="10">
        <f t="shared" si="71"/>
        <v>0</v>
      </c>
      <c r="AB280" s="10">
        <f t="shared" si="71"/>
        <v>0</v>
      </c>
      <c r="AC280" s="10">
        <f t="shared" si="71"/>
        <v>0</v>
      </c>
      <c r="AF280" s="10">
        <f t="shared" si="60"/>
        <v>0</v>
      </c>
      <c r="AG280" s="10">
        <f t="shared" si="61"/>
        <v>0</v>
      </c>
      <c r="AH280" s="10">
        <f t="shared" si="62"/>
        <v>31.243416079637591</v>
      </c>
      <c r="AI280" s="10">
        <f t="shared" si="63"/>
        <v>0</v>
      </c>
      <c r="AJ280" s="10">
        <f t="shared" si="64"/>
        <v>0</v>
      </c>
      <c r="AK280" s="10"/>
      <c r="AL280" s="10"/>
      <c r="AM280" s="10"/>
      <c r="AN280" s="10"/>
      <c r="AO280" s="10"/>
      <c r="AP280" s="10"/>
      <c r="AQ280" s="10"/>
      <c r="AR280" s="10"/>
      <c r="AS280" s="10"/>
      <c r="AT280" s="10"/>
      <c r="AU280" s="10"/>
      <c r="AV280" s="10"/>
      <c r="AW280" s="10"/>
      <c r="AX280" s="10"/>
      <c r="AY280" s="10"/>
      <c r="AZ280" s="10"/>
      <c r="BA280" s="10"/>
      <c r="BB280" s="10"/>
      <c r="BC280" s="10"/>
      <c r="BD280" s="10"/>
      <c r="BE280" s="10"/>
      <c r="BF280" s="10"/>
      <c r="BG280" s="10"/>
      <c r="BH280" s="10"/>
      <c r="BI280" s="10"/>
      <c r="BJ280" s="10"/>
      <c r="BK280" s="10"/>
      <c r="BL280" s="10"/>
      <c r="BM280" s="10"/>
      <c r="BN280" s="10"/>
      <c r="BO280" s="10"/>
      <c r="BP280" s="10"/>
      <c r="BQ280" s="10"/>
      <c r="BR280" s="10"/>
      <c r="BS280" s="10"/>
      <c r="BT280" s="10"/>
      <c r="BU280" s="10"/>
      <c r="BV280" s="10"/>
      <c r="BW280" s="10"/>
      <c r="BX280" s="10"/>
      <c r="BY280" s="10"/>
      <c r="BZ280" s="10"/>
      <c r="CA280" s="10"/>
      <c r="CB280" s="10"/>
    </row>
    <row r="281" spans="3:80" x14ac:dyDescent="0.25">
      <c r="C281" s="2">
        <f t="shared" si="69"/>
        <v>45519</v>
      </c>
      <c r="D281" s="24"/>
      <c r="H281" s="13" t="str">
        <f t="shared" si="55"/>
        <v>31.6</v>
      </c>
      <c r="J281" s="13" t="str">
        <f t="shared" si="56"/>
        <v>58.4</v>
      </c>
      <c r="L281" s="10">
        <f t="shared" si="70"/>
        <v>228</v>
      </c>
      <c r="M281" s="10">
        <f t="shared" si="67"/>
        <v>13.913512624646089</v>
      </c>
      <c r="N281" s="10">
        <f t="shared" si="57"/>
        <v>58.434596424646095</v>
      </c>
      <c r="O281" s="10">
        <f t="shared" si="68"/>
        <v>31.565403575353905</v>
      </c>
      <c r="Q281" s="12">
        <f t="shared" si="58"/>
        <v>8</v>
      </c>
      <c r="R281" s="10">
        <f t="shared" si="65"/>
        <v>0</v>
      </c>
      <c r="S281" s="10">
        <f t="shared" si="65"/>
        <v>0</v>
      </c>
      <c r="T281" s="10">
        <f t="shared" si="59"/>
        <v>0</v>
      </c>
      <c r="U281" s="10">
        <f t="shared" si="71"/>
        <v>0</v>
      </c>
      <c r="V281" s="10">
        <f t="shared" si="71"/>
        <v>0</v>
      </c>
      <c r="W281" s="10">
        <f t="shared" si="71"/>
        <v>0</v>
      </c>
      <c r="X281" s="10">
        <f t="shared" si="71"/>
        <v>0</v>
      </c>
      <c r="Y281" s="10">
        <f t="shared" si="71"/>
        <v>31.565403575353905</v>
      </c>
      <c r="Z281" s="10">
        <f t="shared" si="71"/>
        <v>0</v>
      </c>
      <c r="AA281" s="10">
        <f t="shared" si="71"/>
        <v>0</v>
      </c>
      <c r="AB281" s="10">
        <f t="shared" si="71"/>
        <v>0</v>
      </c>
      <c r="AC281" s="10">
        <f t="shared" si="71"/>
        <v>0</v>
      </c>
      <c r="AF281" s="10">
        <f t="shared" si="60"/>
        <v>0</v>
      </c>
      <c r="AG281" s="10">
        <f t="shared" si="61"/>
        <v>0</v>
      </c>
      <c r="AH281" s="10">
        <f t="shared" si="62"/>
        <v>31.565403575353905</v>
      </c>
      <c r="AI281" s="10">
        <f t="shared" si="63"/>
        <v>0</v>
      </c>
      <c r="AJ281" s="10">
        <f t="shared" si="64"/>
        <v>0</v>
      </c>
      <c r="AK281" s="10"/>
      <c r="AL281" s="10"/>
      <c r="AM281" s="10"/>
      <c r="AN281" s="10"/>
      <c r="AO281" s="10"/>
      <c r="AP281" s="10"/>
      <c r="AQ281" s="10"/>
      <c r="AR281" s="10"/>
      <c r="AS281" s="10"/>
      <c r="AT281" s="10"/>
      <c r="AU281" s="10"/>
      <c r="AV281" s="10"/>
      <c r="AW281" s="10"/>
      <c r="AX281" s="10"/>
      <c r="AY281" s="10"/>
      <c r="AZ281" s="10"/>
      <c r="BA281" s="10"/>
      <c r="BB281" s="10"/>
      <c r="BC281" s="10"/>
      <c r="BD281" s="10"/>
      <c r="BE281" s="10"/>
      <c r="BF281" s="10"/>
      <c r="BG281" s="10"/>
      <c r="BH281" s="10"/>
      <c r="BI281" s="10"/>
      <c r="BJ281" s="10"/>
      <c r="BK281" s="10"/>
      <c r="BL281" s="10"/>
      <c r="BM281" s="10"/>
      <c r="BN281" s="10"/>
      <c r="BO281" s="10"/>
      <c r="BP281" s="10"/>
      <c r="BQ281" s="10"/>
      <c r="BR281" s="10"/>
      <c r="BS281" s="10"/>
      <c r="BT281" s="10"/>
      <c r="BU281" s="10"/>
      <c r="BV281" s="10"/>
      <c r="BW281" s="10"/>
      <c r="BX281" s="10"/>
      <c r="BY281" s="10"/>
      <c r="BZ281" s="10"/>
      <c r="CA281" s="10"/>
      <c r="CB281" s="10"/>
    </row>
    <row r="282" spans="3:80" x14ac:dyDescent="0.25">
      <c r="C282" s="2">
        <f t="shared" si="69"/>
        <v>45520</v>
      </c>
      <c r="D282" s="24"/>
      <c r="H282" s="13" t="str">
        <f t="shared" si="55"/>
        <v>31.9</v>
      </c>
      <c r="J282" s="13" t="str">
        <f t="shared" si="56"/>
        <v>58.1</v>
      </c>
      <c r="L282" s="10">
        <f t="shared" si="70"/>
        <v>229</v>
      </c>
      <c r="M282" s="10">
        <f t="shared" si="67"/>
        <v>13.587424752897013</v>
      </c>
      <c r="N282" s="10">
        <f t="shared" si="57"/>
        <v>58.108508552897007</v>
      </c>
      <c r="O282" s="10">
        <f t="shared" si="68"/>
        <v>31.891491447102993</v>
      </c>
      <c r="Q282" s="12">
        <f t="shared" si="58"/>
        <v>8</v>
      </c>
      <c r="R282" s="10">
        <f t="shared" si="65"/>
        <v>0</v>
      </c>
      <c r="S282" s="10">
        <f t="shared" si="65"/>
        <v>0</v>
      </c>
      <c r="T282" s="10">
        <f t="shared" si="59"/>
        <v>0</v>
      </c>
      <c r="U282" s="10">
        <f t="shared" si="71"/>
        <v>0</v>
      </c>
      <c r="V282" s="10">
        <f t="shared" si="71"/>
        <v>0</v>
      </c>
      <c r="W282" s="10">
        <f t="shared" si="71"/>
        <v>0</v>
      </c>
      <c r="X282" s="10">
        <f t="shared" si="71"/>
        <v>0</v>
      </c>
      <c r="Y282" s="10">
        <f t="shared" si="71"/>
        <v>31.891491447102993</v>
      </c>
      <c r="Z282" s="10">
        <f t="shared" si="71"/>
        <v>0</v>
      </c>
      <c r="AA282" s="10">
        <f t="shared" si="71"/>
        <v>0</v>
      </c>
      <c r="AB282" s="10">
        <f t="shared" si="71"/>
        <v>0</v>
      </c>
      <c r="AC282" s="10">
        <f t="shared" si="71"/>
        <v>0</v>
      </c>
      <c r="AF282" s="10">
        <f t="shared" si="60"/>
        <v>0</v>
      </c>
      <c r="AG282" s="10">
        <f t="shared" si="61"/>
        <v>0</v>
      </c>
      <c r="AH282" s="10">
        <f t="shared" si="62"/>
        <v>31.891491447102993</v>
      </c>
      <c r="AI282" s="10">
        <f t="shared" si="63"/>
        <v>0</v>
      </c>
      <c r="AJ282" s="10">
        <f t="shared" si="64"/>
        <v>0</v>
      </c>
      <c r="AK282" s="10"/>
      <c r="AL282" s="10"/>
      <c r="AM282" s="10"/>
      <c r="AN282" s="10"/>
      <c r="AO282" s="10"/>
      <c r="AP282" s="10"/>
      <c r="AQ282" s="10"/>
      <c r="AR282" s="10"/>
      <c r="AS282" s="10"/>
      <c r="AT282" s="10"/>
      <c r="AU282" s="10"/>
      <c r="AV282" s="10"/>
      <c r="AW282" s="10"/>
      <c r="AX282" s="10"/>
      <c r="AY282" s="10"/>
      <c r="AZ282" s="10"/>
      <c r="BA282" s="10"/>
      <c r="BB282" s="10"/>
      <c r="BC282" s="10"/>
      <c r="BD282" s="10"/>
      <c r="BE282" s="10"/>
      <c r="BF282" s="10"/>
      <c r="BG282" s="10"/>
      <c r="BH282" s="10"/>
      <c r="BI282" s="10"/>
      <c r="BJ282" s="10"/>
      <c r="BK282" s="10"/>
      <c r="BL282" s="10"/>
      <c r="BM282" s="10"/>
      <c r="BN282" s="10"/>
      <c r="BO282" s="10"/>
      <c r="BP282" s="10"/>
      <c r="BQ282" s="10"/>
      <c r="BR282" s="10"/>
      <c r="BS282" s="10"/>
      <c r="BT282" s="10"/>
      <c r="BU282" s="10"/>
      <c r="BV282" s="10"/>
      <c r="BW282" s="10"/>
      <c r="BX282" s="10"/>
      <c r="BY282" s="10"/>
      <c r="BZ282" s="10"/>
      <c r="CA282" s="10"/>
      <c r="CB282" s="10"/>
    </row>
    <row r="283" spans="3:80" x14ac:dyDescent="0.25">
      <c r="C283" s="2">
        <f t="shared" si="69"/>
        <v>45521</v>
      </c>
      <c r="D283" s="24"/>
      <c r="H283" s="13" t="str">
        <f t="shared" si="55"/>
        <v>32.2</v>
      </c>
      <c r="J283" s="13" t="str">
        <f t="shared" si="56"/>
        <v>57.8</v>
      </c>
      <c r="L283" s="10">
        <f t="shared" si="70"/>
        <v>230</v>
      </c>
      <c r="M283" s="10">
        <f t="shared" si="67"/>
        <v>13.257332604707726</v>
      </c>
      <c r="N283" s="10">
        <f t="shared" si="57"/>
        <v>57.778416404707727</v>
      </c>
      <c r="O283" s="10">
        <f t="shared" si="68"/>
        <v>32.221583595292273</v>
      </c>
      <c r="Q283" s="12">
        <f t="shared" si="58"/>
        <v>8</v>
      </c>
      <c r="R283" s="10">
        <f t="shared" si="65"/>
        <v>0</v>
      </c>
      <c r="S283" s="10">
        <f t="shared" si="65"/>
        <v>0</v>
      </c>
      <c r="T283" s="10">
        <f t="shared" si="59"/>
        <v>0</v>
      </c>
      <c r="U283" s="10">
        <f t="shared" si="71"/>
        <v>0</v>
      </c>
      <c r="V283" s="10">
        <f t="shared" si="71"/>
        <v>0</v>
      </c>
      <c r="W283" s="10">
        <f t="shared" si="71"/>
        <v>0</v>
      </c>
      <c r="X283" s="10">
        <f t="shared" si="71"/>
        <v>0</v>
      </c>
      <c r="Y283" s="10">
        <f t="shared" si="71"/>
        <v>32.221583595292273</v>
      </c>
      <c r="Z283" s="10">
        <f t="shared" si="71"/>
        <v>0</v>
      </c>
      <c r="AA283" s="10">
        <f t="shared" si="71"/>
        <v>0</v>
      </c>
      <c r="AB283" s="10">
        <f t="shared" si="71"/>
        <v>0</v>
      </c>
      <c r="AC283" s="10">
        <f t="shared" si="71"/>
        <v>0</v>
      </c>
      <c r="AF283" s="10">
        <f t="shared" si="60"/>
        <v>0</v>
      </c>
      <c r="AG283" s="10">
        <f t="shared" si="61"/>
        <v>0</v>
      </c>
      <c r="AH283" s="10">
        <f t="shared" si="62"/>
        <v>32.221583595292273</v>
      </c>
      <c r="AI283" s="10">
        <f t="shared" si="63"/>
        <v>0</v>
      </c>
      <c r="AJ283" s="10">
        <f t="shared" si="64"/>
        <v>0</v>
      </c>
      <c r="AK283" s="10"/>
      <c r="AL283" s="10"/>
      <c r="AM283" s="10"/>
      <c r="AN283" s="10"/>
      <c r="AO283" s="10"/>
      <c r="AP283" s="10"/>
      <c r="AQ283" s="10"/>
      <c r="AR283" s="10"/>
      <c r="AS283" s="10"/>
      <c r="AT283" s="10"/>
      <c r="AU283" s="10"/>
      <c r="AV283" s="10"/>
      <c r="AW283" s="10"/>
      <c r="AX283" s="10"/>
      <c r="AY283" s="10"/>
      <c r="AZ283" s="10"/>
      <c r="BA283" s="10"/>
      <c r="BB283" s="10"/>
      <c r="BC283" s="10"/>
      <c r="BD283" s="10"/>
      <c r="BE283" s="10"/>
      <c r="BF283" s="10"/>
      <c r="BG283" s="10"/>
      <c r="BH283" s="10"/>
      <c r="BI283" s="10"/>
      <c r="BJ283" s="10"/>
      <c r="BK283" s="10"/>
      <c r="BL283" s="10"/>
      <c r="BM283" s="10"/>
      <c r="BN283" s="10"/>
      <c r="BO283" s="10"/>
      <c r="BP283" s="10"/>
      <c r="BQ283" s="10"/>
      <c r="BR283" s="10"/>
      <c r="BS283" s="10"/>
      <c r="BT283" s="10"/>
      <c r="BU283" s="10"/>
      <c r="BV283" s="10"/>
      <c r="BW283" s="10"/>
      <c r="BX283" s="10"/>
      <c r="BY283" s="10"/>
      <c r="BZ283" s="10"/>
      <c r="CA283" s="10"/>
      <c r="CB283" s="10"/>
    </row>
    <row r="284" spans="3:80" x14ac:dyDescent="0.25">
      <c r="C284" s="2">
        <f t="shared" si="69"/>
        <v>45522</v>
      </c>
      <c r="D284" s="24"/>
      <c r="H284" s="13" t="str">
        <f t="shared" si="55"/>
        <v>32.6</v>
      </c>
      <c r="J284" s="13" t="str">
        <f t="shared" si="56"/>
        <v>57.4</v>
      </c>
      <c r="L284" s="10">
        <f t="shared" si="70"/>
        <v>231</v>
      </c>
      <c r="M284" s="10">
        <f t="shared" si="67"/>
        <v>12.923333459749371</v>
      </c>
      <c r="N284" s="10">
        <f t="shared" si="57"/>
        <v>57.444417259749372</v>
      </c>
      <c r="O284" s="10">
        <f t="shared" si="68"/>
        <v>32.555582740250628</v>
      </c>
      <c r="Q284" s="12">
        <f t="shared" si="58"/>
        <v>8</v>
      </c>
      <c r="R284" s="10">
        <f t="shared" si="65"/>
        <v>0</v>
      </c>
      <c r="S284" s="10">
        <f t="shared" si="65"/>
        <v>0</v>
      </c>
      <c r="T284" s="10">
        <f t="shared" si="59"/>
        <v>0</v>
      </c>
      <c r="U284" s="10">
        <f t="shared" si="71"/>
        <v>0</v>
      </c>
      <c r="V284" s="10">
        <f t="shared" si="71"/>
        <v>0</v>
      </c>
      <c r="W284" s="10">
        <f t="shared" si="71"/>
        <v>0</v>
      </c>
      <c r="X284" s="10">
        <f t="shared" si="71"/>
        <v>0</v>
      </c>
      <c r="Y284" s="10">
        <f t="shared" si="71"/>
        <v>32.555582740250628</v>
      </c>
      <c r="Z284" s="10">
        <f t="shared" si="71"/>
        <v>0</v>
      </c>
      <c r="AA284" s="10">
        <f t="shared" si="71"/>
        <v>0</v>
      </c>
      <c r="AB284" s="10">
        <f t="shared" si="71"/>
        <v>0</v>
      </c>
      <c r="AC284" s="10">
        <f t="shared" si="71"/>
        <v>0</v>
      </c>
      <c r="AF284" s="10">
        <f t="shared" si="60"/>
        <v>0</v>
      </c>
      <c r="AG284" s="10">
        <f t="shared" si="61"/>
        <v>0</v>
      </c>
      <c r="AH284" s="10">
        <f t="shared" si="62"/>
        <v>32.555582740250628</v>
      </c>
      <c r="AI284" s="10">
        <f t="shared" si="63"/>
        <v>0</v>
      </c>
      <c r="AJ284" s="10">
        <f t="shared" si="64"/>
        <v>0</v>
      </c>
      <c r="AK284" s="10"/>
      <c r="AL284" s="10"/>
      <c r="AM284" s="10"/>
      <c r="AN284" s="10"/>
      <c r="AO284" s="10"/>
      <c r="AP284" s="10"/>
      <c r="AQ284" s="10"/>
      <c r="AR284" s="10"/>
      <c r="AS284" s="10"/>
      <c r="AT284" s="10"/>
      <c r="AU284" s="10"/>
      <c r="AV284" s="10"/>
      <c r="AW284" s="10"/>
      <c r="AX284" s="10"/>
      <c r="AY284" s="10"/>
      <c r="AZ284" s="10"/>
      <c r="BA284" s="10"/>
      <c r="BB284" s="10"/>
      <c r="BC284" s="10"/>
      <c r="BD284" s="10"/>
      <c r="BE284" s="10"/>
      <c r="BF284" s="10"/>
      <c r="BG284" s="10"/>
      <c r="BH284" s="10"/>
      <c r="BI284" s="10"/>
      <c r="BJ284" s="10"/>
      <c r="BK284" s="10"/>
      <c r="BL284" s="10"/>
      <c r="BM284" s="10"/>
      <c r="BN284" s="10"/>
      <c r="BO284" s="10"/>
      <c r="BP284" s="10"/>
      <c r="BQ284" s="10"/>
      <c r="BR284" s="10"/>
      <c r="BS284" s="10"/>
      <c r="BT284" s="10"/>
      <c r="BU284" s="10"/>
      <c r="BV284" s="10"/>
      <c r="BW284" s="10"/>
      <c r="BX284" s="10"/>
      <c r="BY284" s="10"/>
      <c r="BZ284" s="10"/>
      <c r="CA284" s="10"/>
      <c r="CB284" s="10"/>
    </row>
    <row r="285" spans="3:80" x14ac:dyDescent="0.25">
      <c r="C285" s="2">
        <f t="shared" si="69"/>
        <v>45523</v>
      </c>
      <c r="D285" s="24"/>
      <c r="H285" s="13" t="str">
        <f t="shared" si="55"/>
        <v>32.9</v>
      </c>
      <c r="J285" s="13" t="str">
        <f t="shared" si="56"/>
        <v>57.1</v>
      </c>
      <c r="L285" s="10">
        <f t="shared" si="70"/>
        <v>232</v>
      </c>
      <c r="M285" s="10">
        <f t="shared" si="67"/>
        <v>12.585525749103041</v>
      </c>
      <c r="N285" s="10">
        <f t="shared" si="57"/>
        <v>57.106609549103041</v>
      </c>
      <c r="O285" s="10">
        <f t="shared" si="68"/>
        <v>32.893390450896959</v>
      </c>
      <c r="Q285" s="12">
        <f t="shared" si="58"/>
        <v>8</v>
      </c>
      <c r="R285" s="10">
        <f t="shared" si="65"/>
        <v>0</v>
      </c>
      <c r="S285" s="10">
        <f t="shared" si="65"/>
        <v>0</v>
      </c>
      <c r="T285" s="10">
        <f t="shared" si="59"/>
        <v>0</v>
      </c>
      <c r="U285" s="10">
        <f t="shared" si="71"/>
        <v>0</v>
      </c>
      <c r="V285" s="10">
        <f t="shared" si="71"/>
        <v>0</v>
      </c>
      <c r="W285" s="10">
        <f t="shared" si="71"/>
        <v>0</v>
      </c>
      <c r="X285" s="10">
        <f t="shared" si="71"/>
        <v>0</v>
      </c>
      <c r="Y285" s="10">
        <f t="shared" si="71"/>
        <v>32.893390450896959</v>
      </c>
      <c r="Z285" s="10">
        <f t="shared" si="71"/>
        <v>0</v>
      </c>
      <c r="AA285" s="10">
        <f t="shared" si="71"/>
        <v>0</v>
      </c>
      <c r="AB285" s="10">
        <f t="shared" si="71"/>
        <v>0</v>
      </c>
      <c r="AC285" s="10">
        <f t="shared" si="71"/>
        <v>0</v>
      </c>
      <c r="AF285" s="10">
        <f t="shared" si="60"/>
        <v>0</v>
      </c>
      <c r="AG285" s="10">
        <f t="shared" si="61"/>
        <v>0</v>
      </c>
      <c r="AH285" s="10">
        <f t="shared" si="62"/>
        <v>32.893390450896959</v>
      </c>
      <c r="AI285" s="10">
        <f t="shared" si="63"/>
        <v>0</v>
      </c>
      <c r="AJ285" s="10">
        <f t="shared" si="64"/>
        <v>0</v>
      </c>
      <c r="AK285" s="10"/>
      <c r="AL285" s="10"/>
      <c r="AM285" s="10"/>
      <c r="AN285" s="10"/>
      <c r="AO285" s="10"/>
      <c r="AP285" s="10"/>
      <c r="AQ285" s="10"/>
      <c r="AR285" s="10"/>
      <c r="AS285" s="10"/>
      <c r="AT285" s="10"/>
      <c r="AU285" s="10"/>
      <c r="AV285" s="10"/>
      <c r="AW285" s="10"/>
      <c r="AX285" s="10"/>
      <c r="AY285" s="10"/>
      <c r="AZ285" s="10"/>
      <c r="BA285" s="10"/>
      <c r="BB285" s="10"/>
      <c r="BC285" s="10"/>
      <c r="BD285" s="10"/>
      <c r="BE285" s="10"/>
      <c r="BF285" s="10"/>
      <c r="BG285" s="10"/>
      <c r="BH285" s="10"/>
      <c r="BI285" s="10"/>
      <c r="BJ285" s="10"/>
      <c r="BK285" s="10"/>
      <c r="BL285" s="10"/>
      <c r="BM285" s="10"/>
      <c r="BN285" s="10"/>
      <c r="BO285" s="10"/>
      <c r="BP285" s="10"/>
      <c r="BQ285" s="10"/>
      <c r="BR285" s="10"/>
      <c r="BS285" s="10"/>
      <c r="BT285" s="10"/>
      <c r="BU285" s="10"/>
      <c r="BV285" s="10"/>
      <c r="BW285" s="10"/>
      <c r="BX285" s="10"/>
      <c r="BY285" s="10"/>
      <c r="BZ285" s="10"/>
      <c r="CA285" s="10"/>
      <c r="CB285" s="10"/>
    </row>
    <row r="286" spans="3:80" x14ac:dyDescent="0.25">
      <c r="C286" s="2">
        <f t="shared" si="69"/>
        <v>45524</v>
      </c>
      <c r="D286" s="24"/>
      <c r="H286" s="13" t="str">
        <f t="shared" si="55"/>
        <v>33.2</v>
      </c>
      <c r="J286" s="13" t="str">
        <f t="shared" si="56"/>
        <v>56.8</v>
      </c>
      <c r="L286" s="10">
        <f t="shared" si="70"/>
        <v>233</v>
      </c>
      <c r="M286" s="10">
        <f t="shared" si="67"/>
        <v>12.244009026251547</v>
      </c>
      <c r="N286" s="10">
        <f t="shared" si="57"/>
        <v>56.765092826251554</v>
      </c>
      <c r="O286" s="10">
        <f t="shared" si="68"/>
        <v>33.234907173748446</v>
      </c>
      <c r="Q286" s="12">
        <f t="shared" si="58"/>
        <v>8</v>
      </c>
      <c r="R286" s="10">
        <f t="shared" si="65"/>
        <v>0</v>
      </c>
      <c r="S286" s="10">
        <f t="shared" si="65"/>
        <v>0</v>
      </c>
      <c r="T286" s="10">
        <f t="shared" si="59"/>
        <v>0</v>
      </c>
      <c r="U286" s="10">
        <f t="shared" si="71"/>
        <v>0</v>
      </c>
      <c r="V286" s="10">
        <f t="shared" si="71"/>
        <v>0</v>
      </c>
      <c r="W286" s="10">
        <f t="shared" si="71"/>
        <v>0</v>
      </c>
      <c r="X286" s="10">
        <f t="shared" si="71"/>
        <v>0</v>
      </c>
      <c r="Y286" s="10">
        <f t="shared" si="71"/>
        <v>33.234907173748446</v>
      </c>
      <c r="Z286" s="10">
        <f t="shared" si="71"/>
        <v>0</v>
      </c>
      <c r="AA286" s="10">
        <f t="shared" si="71"/>
        <v>0</v>
      </c>
      <c r="AB286" s="10">
        <f t="shared" si="71"/>
        <v>0</v>
      </c>
      <c r="AC286" s="10">
        <f t="shared" si="71"/>
        <v>0</v>
      </c>
      <c r="AF286" s="10">
        <f t="shared" si="60"/>
        <v>0</v>
      </c>
      <c r="AG286" s="10">
        <f t="shared" si="61"/>
        <v>0</v>
      </c>
      <c r="AH286" s="10">
        <f t="shared" si="62"/>
        <v>33.234907173748446</v>
      </c>
      <c r="AI286" s="10">
        <f t="shared" si="63"/>
        <v>0</v>
      </c>
      <c r="AJ286" s="10">
        <f t="shared" si="64"/>
        <v>0</v>
      </c>
      <c r="AK286" s="10"/>
      <c r="AL286" s="10"/>
      <c r="AM286" s="10"/>
      <c r="AN286" s="10"/>
      <c r="AO286" s="10"/>
      <c r="AP286" s="10"/>
      <c r="AQ286" s="10"/>
      <c r="AR286" s="10"/>
      <c r="AS286" s="10"/>
      <c r="AT286" s="10"/>
      <c r="AU286" s="10"/>
      <c r="AV286" s="10"/>
      <c r="AW286" s="10"/>
      <c r="AX286" s="10"/>
      <c r="AY286" s="10"/>
      <c r="AZ286" s="10"/>
      <c r="BA286" s="10"/>
      <c r="BB286" s="10"/>
      <c r="BC286" s="10"/>
      <c r="BD286" s="10"/>
      <c r="BE286" s="10"/>
      <c r="BF286" s="10"/>
      <c r="BG286" s="10"/>
      <c r="BH286" s="10"/>
      <c r="BI286" s="10"/>
      <c r="BJ286" s="10"/>
      <c r="BK286" s="10"/>
      <c r="BL286" s="10"/>
      <c r="BM286" s="10"/>
      <c r="BN286" s="10"/>
      <c r="BO286" s="10"/>
      <c r="BP286" s="10"/>
      <c r="BQ286" s="10"/>
      <c r="BR286" s="10"/>
      <c r="BS286" s="10"/>
      <c r="BT286" s="10"/>
      <c r="BU286" s="10"/>
      <c r="BV286" s="10"/>
      <c r="BW286" s="10"/>
      <c r="BX286" s="10"/>
      <c r="BY286" s="10"/>
      <c r="BZ286" s="10"/>
      <c r="CA286" s="10"/>
      <c r="CB286" s="10"/>
    </row>
    <row r="287" spans="3:80" x14ac:dyDescent="0.25">
      <c r="C287" s="2">
        <f t="shared" si="69"/>
        <v>45525</v>
      </c>
      <c r="D287" s="24"/>
      <c r="H287" s="13" t="str">
        <f t="shared" si="55"/>
        <v>33.6</v>
      </c>
      <c r="J287" s="13" t="str">
        <f t="shared" si="56"/>
        <v>56.4</v>
      </c>
      <c r="L287" s="10">
        <f t="shared" si="70"/>
        <v>234</v>
      </c>
      <c r="M287" s="10">
        <f t="shared" si="67"/>
        <v>11.898883937740674</v>
      </c>
      <c r="N287" s="10">
        <f t="shared" si="57"/>
        <v>56.419967737740677</v>
      </c>
      <c r="O287" s="10">
        <f t="shared" si="68"/>
        <v>33.580032262259323</v>
      </c>
      <c r="Q287" s="12">
        <f t="shared" si="58"/>
        <v>8</v>
      </c>
      <c r="R287" s="10">
        <f t="shared" si="65"/>
        <v>0</v>
      </c>
      <c r="S287" s="10">
        <f t="shared" si="65"/>
        <v>0</v>
      </c>
      <c r="T287" s="10">
        <f t="shared" si="59"/>
        <v>0</v>
      </c>
      <c r="U287" s="10">
        <f t="shared" si="71"/>
        <v>0</v>
      </c>
      <c r="V287" s="10">
        <f t="shared" si="71"/>
        <v>0</v>
      </c>
      <c r="W287" s="10">
        <f t="shared" si="71"/>
        <v>0</v>
      </c>
      <c r="X287" s="10">
        <f t="shared" si="71"/>
        <v>0</v>
      </c>
      <c r="Y287" s="10">
        <f t="shared" si="71"/>
        <v>33.580032262259323</v>
      </c>
      <c r="Z287" s="10">
        <f t="shared" si="71"/>
        <v>0</v>
      </c>
      <c r="AA287" s="10">
        <f t="shared" si="71"/>
        <v>0</v>
      </c>
      <c r="AB287" s="10">
        <f t="shared" si="71"/>
        <v>0</v>
      </c>
      <c r="AC287" s="10">
        <f t="shared" si="71"/>
        <v>0</v>
      </c>
      <c r="AF287" s="10">
        <f t="shared" si="60"/>
        <v>0</v>
      </c>
      <c r="AG287" s="10">
        <f t="shared" si="61"/>
        <v>0</v>
      </c>
      <c r="AH287" s="10">
        <f t="shared" si="62"/>
        <v>33.580032262259323</v>
      </c>
      <c r="AI287" s="10">
        <f t="shared" si="63"/>
        <v>0</v>
      </c>
      <c r="AJ287" s="10">
        <f t="shared" si="64"/>
        <v>0</v>
      </c>
      <c r="AK287" s="10"/>
      <c r="AL287" s="10"/>
      <c r="AM287" s="10"/>
      <c r="AN287" s="10"/>
      <c r="AO287" s="10"/>
      <c r="AP287" s="10"/>
      <c r="AQ287" s="10"/>
      <c r="AR287" s="10"/>
      <c r="AS287" s="10"/>
      <c r="AT287" s="10"/>
      <c r="AU287" s="10"/>
      <c r="AV287" s="10"/>
      <c r="AW287" s="10"/>
      <c r="AX287" s="10"/>
      <c r="AY287" s="10"/>
      <c r="AZ287" s="10"/>
      <c r="BA287" s="10"/>
      <c r="BB287" s="10"/>
      <c r="BC287" s="10"/>
      <c r="BD287" s="10"/>
      <c r="BE287" s="10"/>
      <c r="BF287" s="10"/>
      <c r="BG287" s="10"/>
      <c r="BH287" s="10"/>
      <c r="BI287" s="10"/>
      <c r="BJ287" s="10"/>
      <c r="BK287" s="10"/>
      <c r="BL287" s="10"/>
      <c r="BM287" s="10"/>
      <c r="BN287" s="10"/>
      <c r="BO287" s="10"/>
      <c r="BP287" s="10"/>
      <c r="BQ287" s="10"/>
      <c r="BR287" s="10"/>
      <c r="BS287" s="10"/>
      <c r="BT287" s="10"/>
      <c r="BU287" s="10"/>
      <c r="BV287" s="10"/>
      <c r="BW287" s="10"/>
      <c r="BX287" s="10"/>
      <c r="BY287" s="10"/>
      <c r="BZ287" s="10"/>
      <c r="CA287" s="10"/>
      <c r="CB287" s="10"/>
    </row>
    <row r="288" spans="3:80" x14ac:dyDescent="0.25">
      <c r="C288" s="2">
        <f t="shared" si="69"/>
        <v>45526</v>
      </c>
      <c r="D288" s="24"/>
      <c r="H288" s="13" t="str">
        <f t="shared" si="55"/>
        <v>33.9</v>
      </c>
      <c r="J288" s="13" t="str">
        <f t="shared" si="56"/>
        <v>56.1</v>
      </c>
      <c r="L288" s="10">
        <f t="shared" si="70"/>
        <v>235</v>
      </c>
      <c r="M288" s="10">
        <f t="shared" si="67"/>
        <v>11.55025219351813</v>
      </c>
      <c r="N288" s="10">
        <f t="shared" si="57"/>
        <v>56.071335993518133</v>
      </c>
      <c r="O288" s="10">
        <f t="shared" si="68"/>
        <v>33.928664006481867</v>
      </c>
      <c r="Q288" s="12">
        <f t="shared" si="58"/>
        <v>8</v>
      </c>
      <c r="R288" s="10">
        <f t="shared" si="65"/>
        <v>0</v>
      </c>
      <c r="S288" s="10">
        <f t="shared" si="65"/>
        <v>0</v>
      </c>
      <c r="T288" s="10">
        <f t="shared" si="59"/>
        <v>0</v>
      </c>
      <c r="U288" s="10">
        <f t="shared" si="71"/>
        <v>0</v>
      </c>
      <c r="V288" s="10">
        <f t="shared" si="71"/>
        <v>0</v>
      </c>
      <c r="W288" s="10">
        <f t="shared" si="71"/>
        <v>0</v>
      </c>
      <c r="X288" s="10">
        <f t="shared" si="71"/>
        <v>0</v>
      </c>
      <c r="Y288" s="10">
        <f t="shared" si="71"/>
        <v>33.928664006481867</v>
      </c>
      <c r="Z288" s="10">
        <f t="shared" si="71"/>
        <v>0</v>
      </c>
      <c r="AA288" s="10">
        <f t="shared" si="71"/>
        <v>0</v>
      </c>
      <c r="AB288" s="10">
        <f t="shared" si="71"/>
        <v>0</v>
      </c>
      <c r="AC288" s="10">
        <f t="shared" si="71"/>
        <v>0</v>
      </c>
      <c r="AF288" s="10">
        <f t="shared" si="60"/>
        <v>0</v>
      </c>
      <c r="AG288" s="10">
        <f t="shared" si="61"/>
        <v>0</v>
      </c>
      <c r="AH288" s="10">
        <f t="shared" si="62"/>
        <v>33.928664006481867</v>
      </c>
      <c r="AI288" s="10">
        <f t="shared" si="63"/>
        <v>0</v>
      </c>
      <c r="AJ288" s="10">
        <f t="shared" si="64"/>
        <v>0</v>
      </c>
      <c r="AK288" s="10"/>
      <c r="AL288" s="10"/>
      <c r="AM288" s="10"/>
      <c r="AN288" s="10"/>
      <c r="AO288" s="10"/>
      <c r="AP288" s="10"/>
      <c r="AQ288" s="10"/>
      <c r="AR288" s="10"/>
      <c r="AS288" s="10"/>
      <c r="AT288" s="10"/>
      <c r="AU288" s="10"/>
      <c r="AV288" s="10"/>
      <c r="AW288" s="10"/>
      <c r="AX288" s="10"/>
      <c r="AY288" s="10"/>
      <c r="AZ288" s="10"/>
      <c r="BA288" s="10"/>
      <c r="BB288" s="10"/>
      <c r="BC288" s="10"/>
      <c r="BD288" s="10"/>
      <c r="BE288" s="10"/>
      <c r="BF288" s="10"/>
      <c r="BG288" s="10"/>
      <c r="BH288" s="10"/>
      <c r="BI288" s="10"/>
      <c r="BJ288" s="10"/>
      <c r="BK288" s="10"/>
      <c r="BL288" s="10"/>
      <c r="BM288" s="10"/>
      <c r="BN288" s="10"/>
      <c r="BO288" s="10"/>
      <c r="BP288" s="10"/>
      <c r="BQ288" s="10"/>
      <c r="BR288" s="10"/>
      <c r="BS288" s="10"/>
      <c r="BT288" s="10"/>
      <c r="BU288" s="10"/>
      <c r="BV288" s="10"/>
      <c r="BW288" s="10"/>
      <c r="BX288" s="10"/>
      <c r="BY288" s="10"/>
      <c r="BZ288" s="10"/>
      <c r="CA288" s="10"/>
      <c r="CB288" s="10"/>
    </row>
    <row r="289" spans="3:80" x14ac:dyDescent="0.25">
      <c r="C289" s="2">
        <f t="shared" si="69"/>
        <v>45527</v>
      </c>
      <c r="D289" s="24"/>
      <c r="H289" s="13" t="str">
        <f t="shared" si="55"/>
        <v>34.3</v>
      </c>
      <c r="J289" s="13" t="str">
        <f t="shared" si="56"/>
        <v>55.7</v>
      </c>
      <c r="L289" s="10">
        <f t="shared" si="70"/>
        <v>236</v>
      </c>
      <c r="M289" s="10">
        <f t="shared" si="67"/>
        <v>11.198216536959102</v>
      </c>
      <c r="N289" s="10">
        <f t="shared" si="57"/>
        <v>55.719300336959108</v>
      </c>
      <c r="O289" s="10">
        <f t="shared" si="68"/>
        <v>34.280699663040892</v>
      </c>
      <c r="Q289" s="12">
        <f t="shared" si="58"/>
        <v>8</v>
      </c>
      <c r="R289" s="10">
        <f t="shared" si="65"/>
        <v>0</v>
      </c>
      <c r="S289" s="10">
        <f t="shared" si="65"/>
        <v>0</v>
      </c>
      <c r="T289" s="10">
        <f t="shared" si="59"/>
        <v>0</v>
      </c>
      <c r="U289" s="10">
        <f t="shared" si="71"/>
        <v>0</v>
      </c>
      <c r="V289" s="10">
        <f t="shared" si="71"/>
        <v>0</v>
      </c>
      <c r="W289" s="10">
        <f t="shared" si="71"/>
        <v>0</v>
      </c>
      <c r="X289" s="10">
        <f t="shared" si="71"/>
        <v>0</v>
      </c>
      <c r="Y289" s="10">
        <f t="shared" si="71"/>
        <v>34.280699663040892</v>
      </c>
      <c r="Z289" s="10">
        <f t="shared" si="71"/>
        <v>0</v>
      </c>
      <c r="AA289" s="10">
        <f t="shared" si="71"/>
        <v>0</v>
      </c>
      <c r="AB289" s="10">
        <f t="shared" si="71"/>
        <v>0</v>
      </c>
      <c r="AC289" s="10">
        <f t="shared" si="71"/>
        <v>0</v>
      </c>
      <c r="AF289" s="10">
        <f t="shared" si="60"/>
        <v>0</v>
      </c>
      <c r="AG289" s="10">
        <f t="shared" si="61"/>
        <v>0</v>
      </c>
      <c r="AH289" s="10">
        <f t="shared" si="62"/>
        <v>34.280699663040892</v>
      </c>
      <c r="AI289" s="10">
        <f t="shared" si="63"/>
        <v>0</v>
      </c>
      <c r="AJ289" s="10">
        <f t="shared" si="64"/>
        <v>0</v>
      </c>
      <c r="AK289" s="10"/>
      <c r="AL289" s="10"/>
      <c r="AM289" s="10"/>
      <c r="AN289" s="10"/>
      <c r="AO289" s="10"/>
      <c r="AP289" s="10"/>
      <c r="AQ289" s="10"/>
      <c r="AR289" s="10"/>
      <c r="AS289" s="10"/>
      <c r="AT289" s="10"/>
      <c r="AU289" s="10"/>
      <c r="AV289" s="10"/>
      <c r="AW289" s="10"/>
      <c r="AX289" s="10"/>
      <c r="AY289" s="10"/>
      <c r="AZ289" s="10"/>
      <c r="BA289" s="10"/>
      <c r="BB289" s="10"/>
      <c r="BC289" s="10"/>
      <c r="BD289" s="10"/>
      <c r="BE289" s="10"/>
      <c r="BF289" s="10"/>
      <c r="BG289" s="10"/>
      <c r="BH289" s="10"/>
      <c r="BI289" s="10"/>
      <c r="BJ289" s="10"/>
      <c r="BK289" s="10"/>
      <c r="BL289" s="10"/>
      <c r="BM289" s="10"/>
      <c r="BN289" s="10"/>
      <c r="BO289" s="10"/>
      <c r="BP289" s="10"/>
      <c r="BQ289" s="10"/>
      <c r="BR289" s="10"/>
      <c r="BS289" s="10"/>
      <c r="BT289" s="10"/>
      <c r="BU289" s="10"/>
      <c r="BV289" s="10"/>
      <c r="BW289" s="10"/>
      <c r="BX289" s="10"/>
      <c r="BY289" s="10"/>
      <c r="BZ289" s="10"/>
      <c r="CA289" s="10"/>
      <c r="CB289" s="10"/>
    </row>
    <row r="290" spans="3:80" x14ac:dyDescent="0.25">
      <c r="C290" s="2">
        <f t="shared" si="69"/>
        <v>45528</v>
      </c>
      <c r="D290" s="24"/>
      <c r="H290" s="13" t="str">
        <f t="shared" si="55"/>
        <v>34.6</v>
      </c>
      <c r="J290" s="13" t="str">
        <f t="shared" si="56"/>
        <v>55.4</v>
      </c>
      <c r="L290" s="10">
        <f t="shared" si="70"/>
        <v>237</v>
      </c>
      <c r="M290" s="10">
        <f t="shared" si="67"/>
        <v>10.842880714587411</v>
      </c>
      <c r="N290" s="10">
        <f t="shared" si="57"/>
        <v>55.363964514587408</v>
      </c>
      <c r="O290" s="10">
        <f t="shared" si="68"/>
        <v>34.636035485412592</v>
      </c>
      <c r="Q290" s="12">
        <f t="shared" si="58"/>
        <v>8</v>
      </c>
      <c r="R290" s="10">
        <f t="shared" si="65"/>
        <v>0</v>
      </c>
      <c r="S290" s="10">
        <f t="shared" si="65"/>
        <v>0</v>
      </c>
      <c r="T290" s="10">
        <f t="shared" si="59"/>
        <v>0</v>
      </c>
      <c r="U290" s="10">
        <f t="shared" si="71"/>
        <v>0</v>
      </c>
      <c r="V290" s="10">
        <f t="shared" si="71"/>
        <v>0</v>
      </c>
      <c r="W290" s="10">
        <f t="shared" si="71"/>
        <v>0</v>
      </c>
      <c r="X290" s="10">
        <f t="shared" si="71"/>
        <v>0</v>
      </c>
      <c r="Y290" s="10">
        <f t="shared" si="71"/>
        <v>34.636035485412592</v>
      </c>
      <c r="Z290" s="10">
        <f t="shared" si="71"/>
        <v>0</v>
      </c>
      <c r="AA290" s="10">
        <f t="shared" si="71"/>
        <v>0</v>
      </c>
      <c r="AB290" s="10">
        <f t="shared" si="71"/>
        <v>0</v>
      </c>
      <c r="AC290" s="10">
        <f t="shared" si="71"/>
        <v>0</v>
      </c>
      <c r="AF290" s="10">
        <f t="shared" si="60"/>
        <v>0</v>
      </c>
      <c r="AG290" s="10">
        <f t="shared" si="61"/>
        <v>0</v>
      </c>
      <c r="AH290" s="10">
        <f t="shared" si="62"/>
        <v>34.636035485412592</v>
      </c>
      <c r="AI290" s="10">
        <f t="shared" si="63"/>
        <v>0</v>
      </c>
      <c r="AJ290" s="10">
        <f t="shared" si="64"/>
        <v>0</v>
      </c>
      <c r="AK290" s="10"/>
      <c r="AL290" s="10"/>
      <c r="AM290" s="10"/>
      <c r="AN290" s="10"/>
      <c r="AO290" s="10"/>
      <c r="AP290" s="10"/>
      <c r="AQ290" s="10"/>
      <c r="AR290" s="10"/>
      <c r="AS290" s="10"/>
      <c r="AT290" s="10"/>
      <c r="AU290" s="10"/>
      <c r="AV290" s="10"/>
      <c r="AW290" s="10"/>
      <c r="AX290" s="10"/>
      <c r="AY290" s="10"/>
      <c r="AZ290" s="10"/>
      <c r="BA290" s="10"/>
      <c r="BB290" s="10"/>
      <c r="BC290" s="10"/>
      <c r="BD290" s="10"/>
      <c r="BE290" s="10"/>
      <c r="BF290" s="10"/>
      <c r="BG290" s="10"/>
      <c r="BH290" s="10"/>
      <c r="BI290" s="10"/>
      <c r="BJ290" s="10"/>
      <c r="BK290" s="10"/>
      <c r="BL290" s="10"/>
      <c r="BM290" s="10"/>
      <c r="BN290" s="10"/>
      <c r="BO290" s="10"/>
      <c r="BP290" s="10"/>
      <c r="BQ290" s="10"/>
      <c r="BR290" s="10"/>
      <c r="BS290" s="10"/>
      <c r="BT290" s="10"/>
      <c r="BU290" s="10"/>
      <c r="BV290" s="10"/>
      <c r="BW290" s="10"/>
      <c r="BX290" s="10"/>
      <c r="BY290" s="10"/>
      <c r="BZ290" s="10"/>
      <c r="CA290" s="10"/>
      <c r="CB290" s="10"/>
    </row>
    <row r="291" spans="3:80" x14ac:dyDescent="0.25">
      <c r="C291" s="2">
        <f t="shared" si="69"/>
        <v>45529</v>
      </c>
      <c r="D291" s="24"/>
      <c r="H291" s="13" t="str">
        <f t="shared" si="55"/>
        <v>35.0</v>
      </c>
      <c r="J291" s="13" t="str">
        <f t="shared" si="56"/>
        <v>55.0</v>
      </c>
      <c r="L291" s="10">
        <f t="shared" si="70"/>
        <v>238</v>
      </c>
      <c r="M291" s="10">
        <f t="shared" si="67"/>
        <v>10.48434944550092</v>
      </c>
      <c r="N291" s="10">
        <f t="shared" si="57"/>
        <v>55.005433245500917</v>
      </c>
      <c r="O291" s="10">
        <f t="shared" si="68"/>
        <v>34.994566754499083</v>
      </c>
      <c r="Q291" s="12">
        <f t="shared" si="58"/>
        <v>8</v>
      </c>
      <c r="R291" s="10">
        <f t="shared" si="65"/>
        <v>0</v>
      </c>
      <c r="S291" s="10">
        <f t="shared" si="65"/>
        <v>0</v>
      </c>
      <c r="T291" s="10">
        <f t="shared" si="59"/>
        <v>0</v>
      </c>
      <c r="U291" s="10">
        <f t="shared" si="71"/>
        <v>0</v>
      </c>
      <c r="V291" s="10">
        <f t="shared" si="71"/>
        <v>0</v>
      </c>
      <c r="W291" s="10">
        <f t="shared" si="71"/>
        <v>0</v>
      </c>
      <c r="X291" s="10">
        <f t="shared" si="71"/>
        <v>0</v>
      </c>
      <c r="Y291" s="10">
        <f t="shared" si="71"/>
        <v>34.994566754499083</v>
      </c>
      <c r="Z291" s="10">
        <f t="shared" si="71"/>
        <v>0</v>
      </c>
      <c r="AA291" s="10">
        <f t="shared" si="71"/>
        <v>0</v>
      </c>
      <c r="AB291" s="10">
        <f t="shared" si="71"/>
        <v>0</v>
      </c>
      <c r="AC291" s="10">
        <f t="shared" si="71"/>
        <v>0</v>
      </c>
      <c r="AF291" s="10">
        <f t="shared" si="60"/>
        <v>0</v>
      </c>
      <c r="AG291" s="10">
        <f t="shared" si="61"/>
        <v>0</v>
      </c>
      <c r="AH291" s="10">
        <f t="shared" si="62"/>
        <v>34.994566754499083</v>
      </c>
      <c r="AI291" s="10">
        <f t="shared" si="63"/>
        <v>0</v>
      </c>
      <c r="AJ291" s="10">
        <f t="shared" si="64"/>
        <v>0</v>
      </c>
      <c r="AK291" s="10"/>
      <c r="AL291" s="10"/>
      <c r="AM291" s="10"/>
      <c r="AN291" s="10"/>
      <c r="AO291" s="10"/>
      <c r="AP291" s="10"/>
      <c r="AQ291" s="10"/>
      <c r="AR291" s="10"/>
      <c r="AS291" s="10"/>
      <c r="AT291" s="10"/>
      <c r="AU291" s="10"/>
      <c r="AV291" s="10"/>
      <c r="AW291" s="10"/>
      <c r="AX291" s="10"/>
      <c r="AY291" s="10"/>
      <c r="AZ291" s="10"/>
      <c r="BA291" s="10"/>
      <c r="BB291" s="10"/>
      <c r="BC291" s="10"/>
      <c r="BD291" s="10"/>
      <c r="BE291" s="10"/>
      <c r="BF291" s="10"/>
      <c r="BG291" s="10"/>
      <c r="BH291" s="10"/>
      <c r="BI291" s="10"/>
      <c r="BJ291" s="10"/>
      <c r="BK291" s="10"/>
      <c r="BL291" s="10"/>
      <c r="BM291" s="10"/>
      <c r="BN291" s="10"/>
      <c r="BO291" s="10"/>
      <c r="BP291" s="10"/>
      <c r="BQ291" s="10"/>
      <c r="BR291" s="10"/>
      <c r="BS291" s="10"/>
      <c r="BT291" s="10"/>
      <c r="BU291" s="10"/>
      <c r="BV291" s="10"/>
      <c r="BW291" s="10"/>
      <c r="BX291" s="10"/>
      <c r="BY291" s="10"/>
      <c r="BZ291" s="10"/>
      <c r="CA291" s="10"/>
      <c r="CB291" s="10"/>
    </row>
    <row r="292" spans="3:80" x14ac:dyDescent="0.25">
      <c r="C292" s="2">
        <f t="shared" si="69"/>
        <v>45530</v>
      </c>
      <c r="D292" s="24"/>
      <c r="H292" s="13" t="str">
        <f t="shared" si="55"/>
        <v>35.4</v>
      </c>
      <c r="J292" s="13" t="str">
        <f t="shared" si="56"/>
        <v>54.6</v>
      </c>
      <c r="L292" s="10">
        <f t="shared" si="70"/>
        <v>239</v>
      </c>
      <c r="M292" s="10">
        <f t="shared" si="67"/>
        <v>10.12272839051024</v>
      </c>
      <c r="N292" s="10">
        <f t="shared" si="57"/>
        <v>54.643812190510239</v>
      </c>
      <c r="O292" s="10">
        <f t="shared" si="68"/>
        <v>35.356187809489761</v>
      </c>
      <c r="Q292" s="12">
        <f t="shared" si="58"/>
        <v>8</v>
      </c>
      <c r="R292" s="10">
        <f t="shared" si="65"/>
        <v>0</v>
      </c>
      <c r="S292" s="10">
        <f t="shared" si="65"/>
        <v>0</v>
      </c>
      <c r="T292" s="10">
        <f t="shared" si="59"/>
        <v>0</v>
      </c>
      <c r="U292" s="10">
        <f t="shared" si="71"/>
        <v>0</v>
      </c>
      <c r="V292" s="10">
        <f t="shared" si="71"/>
        <v>0</v>
      </c>
      <c r="W292" s="10">
        <f t="shared" si="71"/>
        <v>0</v>
      </c>
      <c r="X292" s="10">
        <f t="shared" si="71"/>
        <v>0</v>
      </c>
      <c r="Y292" s="10">
        <f t="shared" si="71"/>
        <v>35.356187809489761</v>
      </c>
      <c r="Z292" s="10">
        <f t="shared" si="71"/>
        <v>0</v>
      </c>
      <c r="AA292" s="10">
        <f t="shared" si="71"/>
        <v>0</v>
      </c>
      <c r="AB292" s="10">
        <f t="shared" si="71"/>
        <v>0</v>
      </c>
      <c r="AC292" s="10">
        <f t="shared" si="71"/>
        <v>0</v>
      </c>
      <c r="AF292" s="10">
        <f t="shared" si="60"/>
        <v>0</v>
      </c>
      <c r="AG292" s="10">
        <f t="shared" si="61"/>
        <v>0</v>
      </c>
      <c r="AH292" s="10">
        <f t="shared" si="62"/>
        <v>35.356187809489761</v>
      </c>
      <c r="AI292" s="10">
        <f t="shared" si="63"/>
        <v>0</v>
      </c>
      <c r="AJ292" s="10">
        <f t="shared" si="64"/>
        <v>0</v>
      </c>
      <c r="AK292" s="10"/>
      <c r="AL292" s="10"/>
      <c r="AM292" s="10"/>
      <c r="AN292" s="10"/>
      <c r="AO292" s="10"/>
      <c r="AP292" s="10"/>
      <c r="AQ292" s="10"/>
      <c r="AR292" s="10"/>
      <c r="AS292" s="10"/>
      <c r="AT292" s="10"/>
      <c r="AU292" s="10"/>
      <c r="AV292" s="10"/>
      <c r="AW292" s="10"/>
      <c r="AX292" s="10"/>
      <c r="AY292" s="10"/>
      <c r="AZ292" s="10"/>
      <c r="BA292" s="10"/>
      <c r="BB292" s="10"/>
      <c r="BC292" s="10"/>
      <c r="BD292" s="10"/>
      <c r="BE292" s="10"/>
      <c r="BF292" s="10"/>
      <c r="BG292" s="10"/>
      <c r="BH292" s="10"/>
      <c r="BI292" s="10"/>
      <c r="BJ292" s="10"/>
      <c r="BK292" s="10"/>
      <c r="BL292" s="10"/>
      <c r="BM292" s="10"/>
      <c r="BN292" s="10"/>
      <c r="BO292" s="10"/>
      <c r="BP292" s="10"/>
      <c r="BQ292" s="10"/>
      <c r="BR292" s="10"/>
      <c r="BS292" s="10"/>
      <c r="BT292" s="10"/>
      <c r="BU292" s="10"/>
      <c r="BV292" s="10"/>
      <c r="BW292" s="10"/>
      <c r="BX292" s="10"/>
      <c r="BY292" s="10"/>
      <c r="BZ292" s="10"/>
      <c r="CA292" s="10"/>
      <c r="CB292" s="10"/>
    </row>
    <row r="293" spans="3:80" x14ac:dyDescent="0.25">
      <c r="C293" s="2">
        <f t="shared" si="69"/>
        <v>45531</v>
      </c>
      <c r="D293" s="24"/>
      <c r="H293" s="13" t="str">
        <f t="shared" si="55"/>
        <v>35.7</v>
      </c>
      <c r="J293" s="13" t="str">
        <f t="shared" si="56"/>
        <v>54.3</v>
      </c>
      <c r="L293" s="10">
        <f t="shared" si="70"/>
        <v>240</v>
      </c>
      <c r="M293" s="10">
        <f t="shared" si="67"/>
        <v>9.758124121000062</v>
      </c>
      <c r="N293" s="10">
        <f t="shared" si="57"/>
        <v>54.279207921000058</v>
      </c>
      <c r="O293" s="10">
        <f t="shared" si="68"/>
        <v>35.720792078999942</v>
      </c>
      <c r="Q293" s="12">
        <f t="shared" si="58"/>
        <v>8</v>
      </c>
      <c r="R293" s="10">
        <f t="shared" si="65"/>
        <v>0</v>
      </c>
      <c r="S293" s="10">
        <f t="shared" si="65"/>
        <v>0</v>
      </c>
      <c r="T293" s="10">
        <f t="shared" si="59"/>
        <v>0</v>
      </c>
      <c r="U293" s="10">
        <f t="shared" si="71"/>
        <v>0</v>
      </c>
      <c r="V293" s="10">
        <f t="shared" si="71"/>
        <v>0</v>
      </c>
      <c r="W293" s="10">
        <f t="shared" si="71"/>
        <v>0</v>
      </c>
      <c r="X293" s="10">
        <f t="shared" si="71"/>
        <v>0</v>
      </c>
      <c r="Y293" s="10">
        <f t="shared" si="71"/>
        <v>35.720792078999942</v>
      </c>
      <c r="Z293" s="10">
        <f t="shared" si="71"/>
        <v>0</v>
      </c>
      <c r="AA293" s="10">
        <f t="shared" si="71"/>
        <v>0</v>
      </c>
      <c r="AB293" s="10">
        <f t="shared" si="71"/>
        <v>0</v>
      </c>
      <c r="AC293" s="10">
        <f t="shared" si="71"/>
        <v>0</v>
      </c>
      <c r="AF293" s="10">
        <f t="shared" si="60"/>
        <v>0</v>
      </c>
      <c r="AG293" s="10">
        <f t="shared" si="61"/>
        <v>0</v>
      </c>
      <c r="AH293" s="10">
        <f t="shared" si="62"/>
        <v>35.720792078999942</v>
      </c>
      <c r="AI293" s="10">
        <f t="shared" si="63"/>
        <v>0</v>
      </c>
      <c r="AJ293" s="10">
        <f t="shared" si="64"/>
        <v>0</v>
      </c>
      <c r="AK293" s="10"/>
      <c r="AL293" s="10"/>
      <c r="AM293" s="10"/>
      <c r="AN293" s="10"/>
      <c r="AO293" s="10"/>
      <c r="AP293" s="10"/>
      <c r="AQ293" s="10"/>
      <c r="AR293" s="10"/>
      <c r="AS293" s="10"/>
      <c r="AT293" s="10"/>
      <c r="AU293" s="10"/>
      <c r="AV293" s="10"/>
      <c r="AW293" s="10"/>
      <c r="AX293" s="10"/>
      <c r="AY293" s="10"/>
      <c r="AZ293" s="10"/>
      <c r="BA293" s="10"/>
      <c r="BB293" s="10"/>
      <c r="BC293" s="10"/>
      <c r="BD293" s="10"/>
      <c r="BE293" s="10"/>
      <c r="BF293" s="10"/>
      <c r="BG293" s="10"/>
      <c r="BH293" s="10"/>
      <c r="BI293" s="10"/>
      <c r="BJ293" s="10"/>
      <c r="BK293" s="10"/>
      <c r="BL293" s="10"/>
      <c r="BM293" s="10"/>
      <c r="BN293" s="10"/>
      <c r="BO293" s="10"/>
      <c r="BP293" s="10"/>
      <c r="BQ293" s="10"/>
      <c r="BR293" s="10"/>
      <c r="BS293" s="10"/>
      <c r="BT293" s="10"/>
      <c r="BU293" s="10"/>
      <c r="BV293" s="10"/>
      <c r="BW293" s="10"/>
      <c r="BX293" s="10"/>
      <c r="BY293" s="10"/>
      <c r="BZ293" s="10"/>
      <c r="CA293" s="10"/>
      <c r="CB293" s="10"/>
    </row>
    <row r="294" spans="3:80" x14ac:dyDescent="0.25">
      <c r="C294" s="2">
        <f t="shared" si="69"/>
        <v>45532</v>
      </c>
      <c r="D294" s="24"/>
      <c r="H294" s="13" t="str">
        <f t="shared" si="55"/>
        <v>36.1</v>
      </c>
      <c r="J294" s="13" t="str">
        <f t="shared" si="56"/>
        <v>53.9</v>
      </c>
      <c r="L294" s="10">
        <f t="shared" si="70"/>
        <v>241</v>
      </c>
      <c r="M294" s="10">
        <f t="shared" si="67"/>
        <v>9.3906440875221957</v>
      </c>
      <c r="N294" s="10">
        <f t="shared" si="57"/>
        <v>53.911727887522197</v>
      </c>
      <c r="O294" s="10">
        <f t="shared" si="68"/>
        <v>36.088272112477803</v>
      </c>
      <c r="Q294" s="12">
        <f t="shared" si="58"/>
        <v>8</v>
      </c>
      <c r="R294" s="10">
        <f t="shared" si="65"/>
        <v>0</v>
      </c>
      <c r="S294" s="10">
        <f t="shared" si="65"/>
        <v>0</v>
      </c>
      <c r="T294" s="10">
        <f t="shared" si="59"/>
        <v>0</v>
      </c>
      <c r="U294" s="10">
        <f t="shared" si="71"/>
        <v>0</v>
      </c>
      <c r="V294" s="10">
        <f t="shared" si="71"/>
        <v>0</v>
      </c>
      <c r="W294" s="10">
        <f t="shared" si="71"/>
        <v>0</v>
      </c>
      <c r="X294" s="10">
        <f t="shared" si="71"/>
        <v>0</v>
      </c>
      <c r="Y294" s="10">
        <f t="shared" ref="U294:AC322" si="72">IF($Q294=Y$41,$O294,0)</f>
        <v>36.088272112477803</v>
      </c>
      <c r="Z294" s="10">
        <f t="shared" si="72"/>
        <v>0</v>
      </c>
      <c r="AA294" s="10">
        <f t="shared" si="72"/>
        <v>0</v>
      </c>
      <c r="AB294" s="10">
        <f t="shared" si="72"/>
        <v>0</v>
      </c>
      <c r="AC294" s="10">
        <f t="shared" si="72"/>
        <v>0</v>
      </c>
      <c r="AF294" s="10">
        <f t="shared" si="60"/>
        <v>0</v>
      </c>
      <c r="AG294" s="10">
        <f t="shared" si="61"/>
        <v>0</v>
      </c>
      <c r="AH294" s="10">
        <f t="shared" si="62"/>
        <v>36.088272112477803</v>
      </c>
      <c r="AI294" s="10">
        <f t="shared" si="63"/>
        <v>0</v>
      </c>
      <c r="AJ294" s="10">
        <f t="shared" si="64"/>
        <v>0</v>
      </c>
      <c r="AK294" s="10"/>
      <c r="AL294" s="10"/>
      <c r="AM294" s="10"/>
      <c r="AN294" s="10"/>
      <c r="AO294" s="10"/>
      <c r="AP294" s="10"/>
      <c r="AQ294" s="10"/>
      <c r="AR294" s="10"/>
      <c r="AS294" s="10"/>
      <c r="AT294" s="10"/>
      <c r="AU294" s="10"/>
      <c r="AV294" s="10"/>
      <c r="AW294" s="10"/>
      <c r="AX294" s="10"/>
      <c r="AY294" s="10"/>
      <c r="AZ294" s="10"/>
      <c r="BA294" s="10"/>
      <c r="BB294" s="10"/>
      <c r="BC294" s="10"/>
      <c r="BD294" s="10"/>
      <c r="BE294" s="10"/>
      <c r="BF294" s="10"/>
      <c r="BG294" s="10"/>
      <c r="BH294" s="10"/>
      <c r="BI294" s="10"/>
      <c r="BJ294" s="10"/>
      <c r="BK294" s="10"/>
      <c r="BL294" s="10"/>
      <c r="BM294" s="10"/>
      <c r="BN294" s="10"/>
      <c r="BO294" s="10"/>
      <c r="BP294" s="10"/>
      <c r="BQ294" s="10"/>
      <c r="BR294" s="10"/>
      <c r="BS294" s="10"/>
      <c r="BT294" s="10"/>
      <c r="BU294" s="10"/>
      <c r="BV294" s="10"/>
      <c r="BW294" s="10"/>
      <c r="BX294" s="10"/>
      <c r="BY294" s="10"/>
      <c r="BZ294" s="10"/>
      <c r="CA294" s="10"/>
      <c r="CB294" s="10"/>
    </row>
    <row r="295" spans="3:80" x14ac:dyDescent="0.25">
      <c r="C295" s="2">
        <f t="shared" si="69"/>
        <v>45533</v>
      </c>
      <c r="D295" s="24"/>
      <c r="H295" s="13" t="str">
        <f t="shared" si="55"/>
        <v>36.5</v>
      </c>
      <c r="J295" s="13" t="str">
        <f t="shared" si="56"/>
        <v>53.5</v>
      </c>
      <c r="L295" s="10">
        <f t="shared" si="70"/>
        <v>242</v>
      </c>
      <c r="M295" s="10">
        <f t="shared" si="67"/>
        <v>9.0203965881291879</v>
      </c>
      <c r="N295" s="10">
        <f t="shared" si="57"/>
        <v>53.541480388129187</v>
      </c>
      <c r="O295" s="10">
        <f t="shared" si="68"/>
        <v>36.458519611870813</v>
      </c>
      <c r="Q295" s="12">
        <f t="shared" si="58"/>
        <v>8</v>
      </c>
      <c r="R295" s="10">
        <f t="shared" si="65"/>
        <v>0</v>
      </c>
      <c r="S295" s="10">
        <f t="shared" si="65"/>
        <v>0</v>
      </c>
      <c r="T295" s="10">
        <f t="shared" si="59"/>
        <v>0</v>
      </c>
      <c r="U295" s="10">
        <f t="shared" si="72"/>
        <v>0</v>
      </c>
      <c r="V295" s="10">
        <f t="shared" si="72"/>
        <v>0</v>
      </c>
      <c r="W295" s="10">
        <f t="shared" si="72"/>
        <v>0</v>
      </c>
      <c r="X295" s="10">
        <f t="shared" si="72"/>
        <v>0</v>
      </c>
      <c r="Y295" s="10">
        <f t="shared" si="72"/>
        <v>36.458519611870813</v>
      </c>
      <c r="Z295" s="10">
        <f t="shared" si="72"/>
        <v>0</v>
      </c>
      <c r="AA295" s="10">
        <f t="shared" si="72"/>
        <v>0</v>
      </c>
      <c r="AB295" s="10">
        <f t="shared" si="72"/>
        <v>0</v>
      </c>
      <c r="AC295" s="10">
        <f t="shared" si="72"/>
        <v>0</v>
      </c>
      <c r="AF295" s="10">
        <f t="shared" si="60"/>
        <v>0</v>
      </c>
      <c r="AG295" s="10">
        <f t="shared" si="61"/>
        <v>0</v>
      </c>
      <c r="AH295" s="10">
        <f t="shared" si="62"/>
        <v>36.458519611870813</v>
      </c>
      <c r="AI295" s="10">
        <f t="shared" si="63"/>
        <v>0</v>
      </c>
      <c r="AJ295" s="10">
        <f t="shared" si="64"/>
        <v>0</v>
      </c>
      <c r="AK295" s="10"/>
      <c r="AL295" s="10"/>
      <c r="AM295" s="10"/>
      <c r="AN295" s="10"/>
      <c r="AO295" s="10"/>
      <c r="AP295" s="10"/>
      <c r="AQ295" s="10"/>
      <c r="AR295" s="10"/>
      <c r="AS295" s="10"/>
      <c r="AT295" s="10"/>
      <c r="AU295" s="10"/>
      <c r="AV295" s="10"/>
      <c r="AW295" s="10"/>
      <c r="AX295" s="10"/>
      <c r="AY295" s="10"/>
      <c r="AZ295" s="10"/>
      <c r="BA295" s="10"/>
      <c r="BB295" s="10"/>
      <c r="BC295" s="10"/>
      <c r="BD295" s="10"/>
      <c r="BE295" s="10"/>
      <c r="BF295" s="10"/>
      <c r="BG295" s="10"/>
      <c r="BH295" s="10"/>
      <c r="BI295" s="10"/>
      <c r="BJ295" s="10"/>
      <c r="BK295" s="10"/>
      <c r="BL295" s="10"/>
      <c r="BM295" s="10"/>
      <c r="BN295" s="10"/>
      <c r="BO295" s="10"/>
      <c r="BP295" s="10"/>
      <c r="BQ295" s="10"/>
      <c r="BR295" s="10"/>
      <c r="BS295" s="10"/>
      <c r="BT295" s="10"/>
      <c r="BU295" s="10"/>
      <c r="BV295" s="10"/>
      <c r="BW295" s="10"/>
      <c r="BX295" s="10"/>
      <c r="BY295" s="10"/>
      <c r="BZ295" s="10"/>
      <c r="CA295" s="10"/>
      <c r="CB295" s="10"/>
    </row>
    <row r="296" spans="3:80" x14ac:dyDescent="0.25">
      <c r="C296" s="2">
        <f t="shared" si="69"/>
        <v>45534</v>
      </c>
      <c r="D296" s="24"/>
      <c r="H296" s="13" t="str">
        <f t="shared" si="55"/>
        <v>36.8</v>
      </c>
      <c r="J296" s="13" t="str">
        <f t="shared" si="56"/>
        <v>53.2</v>
      </c>
      <c r="L296" s="10">
        <f t="shared" si="70"/>
        <v>243</v>
      </c>
      <c r="M296" s="10">
        <f t="shared" si="67"/>
        <v>8.6474907364585221</v>
      </c>
      <c r="N296" s="10">
        <f t="shared" si="57"/>
        <v>53.168574536458529</v>
      </c>
      <c r="O296" s="10">
        <f t="shared" si="68"/>
        <v>36.831425463541471</v>
      </c>
      <c r="Q296" s="12">
        <f t="shared" si="58"/>
        <v>8</v>
      </c>
      <c r="R296" s="10">
        <f t="shared" si="65"/>
        <v>0</v>
      </c>
      <c r="S296" s="10">
        <f t="shared" si="65"/>
        <v>0</v>
      </c>
      <c r="T296" s="10">
        <f t="shared" si="59"/>
        <v>0</v>
      </c>
      <c r="U296" s="10">
        <f t="shared" si="72"/>
        <v>0</v>
      </c>
      <c r="V296" s="10">
        <f t="shared" si="72"/>
        <v>0</v>
      </c>
      <c r="W296" s="10">
        <f t="shared" si="72"/>
        <v>0</v>
      </c>
      <c r="X296" s="10">
        <f t="shared" si="72"/>
        <v>0</v>
      </c>
      <c r="Y296" s="10">
        <f t="shared" si="72"/>
        <v>36.831425463541471</v>
      </c>
      <c r="Z296" s="10">
        <f t="shared" si="72"/>
        <v>0</v>
      </c>
      <c r="AA296" s="10">
        <f t="shared" si="72"/>
        <v>0</v>
      </c>
      <c r="AB296" s="10">
        <f t="shared" si="72"/>
        <v>0</v>
      </c>
      <c r="AC296" s="10">
        <f t="shared" si="72"/>
        <v>0</v>
      </c>
      <c r="AF296" s="10">
        <f t="shared" si="60"/>
        <v>0</v>
      </c>
      <c r="AG296" s="10">
        <f t="shared" si="61"/>
        <v>0</v>
      </c>
      <c r="AH296" s="10">
        <f t="shared" si="62"/>
        <v>36.831425463541471</v>
      </c>
      <c r="AI296" s="10">
        <f t="shared" si="63"/>
        <v>0</v>
      </c>
      <c r="AJ296" s="10">
        <f t="shared" si="64"/>
        <v>0</v>
      </c>
      <c r="AK296" s="10"/>
      <c r="AL296" s="10"/>
      <c r="AM296" s="10"/>
      <c r="AN296" s="10"/>
      <c r="AO296" s="10"/>
      <c r="AP296" s="10"/>
      <c r="AQ296" s="10"/>
      <c r="AR296" s="10"/>
      <c r="AS296" s="10"/>
      <c r="AT296" s="10"/>
      <c r="AU296" s="10"/>
      <c r="AV296" s="10"/>
      <c r="AW296" s="10"/>
      <c r="AX296" s="10"/>
      <c r="AY296" s="10"/>
      <c r="AZ296" s="10"/>
      <c r="BA296" s="10"/>
      <c r="BB296" s="10"/>
      <c r="BC296" s="10"/>
      <c r="BD296" s="10"/>
      <c r="BE296" s="10"/>
      <c r="BF296" s="10"/>
      <c r="BG296" s="10"/>
      <c r="BH296" s="10"/>
      <c r="BI296" s="10"/>
      <c r="BJ296" s="10"/>
      <c r="BK296" s="10"/>
      <c r="BL296" s="10"/>
      <c r="BM296" s="10"/>
      <c r="BN296" s="10"/>
      <c r="BO296" s="10"/>
      <c r="BP296" s="10"/>
      <c r="BQ296" s="10"/>
      <c r="BR296" s="10"/>
      <c r="BS296" s="10"/>
      <c r="BT296" s="10"/>
      <c r="BU296" s="10"/>
      <c r="BV296" s="10"/>
      <c r="BW296" s="10"/>
      <c r="BX296" s="10"/>
      <c r="BY296" s="10"/>
      <c r="BZ296" s="10"/>
      <c r="CA296" s="10"/>
      <c r="CB296" s="10"/>
    </row>
    <row r="297" spans="3:80" x14ac:dyDescent="0.25">
      <c r="C297" s="2">
        <f t="shared" si="69"/>
        <v>45535</v>
      </c>
      <c r="D297" s="24"/>
      <c r="H297" s="13" t="str">
        <f t="shared" si="55"/>
        <v>37.2</v>
      </c>
      <c r="J297" s="13" t="str">
        <f t="shared" si="56"/>
        <v>52.8</v>
      </c>
      <c r="L297" s="10">
        <f t="shared" si="70"/>
        <v>244</v>
      </c>
      <c r="M297" s="10">
        <f t="shared" si="67"/>
        <v>8.2720364295762678</v>
      </c>
      <c r="N297" s="10">
        <f t="shared" si="57"/>
        <v>52.793120229576274</v>
      </c>
      <c r="O297" s="10">
        <f t="shared" si="68"/>
        <v>37.206879770423726</v>
      </c>
      <c r="Q297" s="12">
        <f t="shared" si="58"/>
        <v>8</v>
      </c>
      <c r="R297" s="10">
        <f t="shared" si="65"/>
        <v>0</v>
      </c>
      <c r="S297" s="10">
        <f t="shared" si="65"/>
        <v>0</v>
      </c>
      <c r="T297" s="10">
        <f t="shared" si="59"/>
        <v>0</v>
      </c>
      <c r="U297" s="10">
        <f t="shared" si="72"/>
        <v>0</v>
      </c>
      <c r="V297" s="10">
        <f t="shared" si="72"/>
        <v>0</v>
      </c>
      <c r="W297" s="10">
        <f t="shared" si="72"/>
        <v>0</v>
      </c>
      <c r="X297" s="10">
        <f t="shared" si="72"/>
        <v>0</v>
      </c>
      <c r="Y297" s="10">
        <f t="shared" si="72"/>
        <v>37.206879770423726</v>
      </c>
      <c r="Z297" s="10">
        <f t="shared" si="72"/>
        <v>0</v>
      </c>
      <c r="AA297" s="10">
        <f t="shared" si="72"/>
        <v>0</v>
      </c>
      <c r="AB297" s="10">
        <f t="shared" si="72"/>
        <v>0</v>
      </c>
      <c r="AC297" s="10">
        <f t="shared" si="72"/>
        <v>0</v>
      </c>
      <c r="AF297" s="10">
        <f t="shared" si="60"/>
        <v>0</v>
      </c>
      <c r="AG297" s="10">
        <f t="shared" si="61"/>
        <v>0</v>
      </c>
      <c r="AH297" s="10">
        <f t="shared" si="62"/>
        <v>37.206879770423726</v>
      </c>
      <c r="AI297" s="10">
        <f t="shared" si="63"/>
        <v>0</v>
      </c>
      <c r="AJ297" s="10">
        <f t="shared" si="64"/>
        <v>0</v>
      </c>
      <c r="AK297" s="10"/>
      <c r="AL297" s="10"/>
      <c r="AM297" s="10"/>
      <c r="AN297" s="10"/>
      <c r="AO297" s="10"/>
      <c r="AP297" s="10"/>
      <c r="AQ297" s="10"/>
      <c r="AR297" s="10"/>
      <c r="AS297" s="10"/>
      <c r="AT297" s="10"/>
      <c r="AU297" s="10"/>
      <c r="AV297" s="10"/>
      <c r="AW297" s="10"/>
      <c r="AX297" s="10"/>
      <c r="AY297" s="10"/>
      <c r="AZ297" s="10"/>
      <c r="BA297" s="10"/>
      <c r="BB297" s="10"/>
      <c r="BC297" s="10"/>
      <c r="BD297" s="10"/>
      <c r="BE297" s="10"/>
      <c r="BF297" s="10"/>
      <c r="BG297" s="10"/>
      <c r="BH297" s="10"/>
      <c r="BI297" s="10"/>
      <c r="BJ297" s="10"/>
      <c r="BK297" s="10"/>
      <c r="BL297" s="10"/>
      <c r="BM297" s="10"/>
      <c r="BN297" s="10"/>
      <c r="BO297" s="10"/>
      <c r="BP297" s="10"/>
      <c r="BQ297" s="10"/>
      <c r="BR297" s="10"/>
      <c r="BS297" s="10"/>
      <c r="BT297" s="10"/>
      <c r="BU297" s="10"/>
      <c r="BV297" s="10"/>
      <c r="BW297" s="10"/>
      <c r="BX297" s="10"/>
      <c r="BY297" s="10"/>
      <c r="BZ297" s="10"/>
      <c r="CA297" s="10"/>
      <c r="CB297" s="10"/>
    </row>
    <row r="298" spans="3:80" x14ac:dyDescent="0.25">
      <c r="C298" s="2">
        <f t="shared" si="69"/>
        <v>45536</v>
      </c>
      <c r="D298" s="24"/>
      <c r="H298" s="13" t="str">
        <f t="shared" si="55"/>
        <v>37.6</v>
      </c>
      <c r="J298" s="13" t="str">
        <f t="shared" si="56"/>
        <v>52.4</v>
      </c>
      <c r="L298" s="10">
        <f t="shared" si="70"/>
        <v>245</v>
      </c>
      <c r="M298" s="10">
        <f t="shared" si="67"/>
        <v>7.8941443155900526</v>
      </c>
      <c r="N298" s="10">
        <f t="shared" si="57"/>
        <v>52.41522811559004</v>
      </c>
      <c r="O298" s="10">
        <f t="shared" si="68"/>
        <v>37.58477188440996</v>
      </c>
      <c r="Q298" s="12">
        <f t="shared" si="58"/>
        <v>9</v>
      </c>
      <c r="R298" s="10">
        <f t="shared" si="65"/>
        <v>0</v>
      </c>
      <c r="S298" s="10">
        <f t="shared" si="65"/>
        <v>0</v>
      </c>
      <c r="T298" s="10">
        <f t="shared" si="59"/>
        <v>0</v>
      </c>
      <c r="U298" s="10">
        <f t="shared" si="72"/>
        <v>0</v>
      </c>
      <c r="V298" s="10">
        <f t="shared" si="72"/>
        <v>0</v>
      </c>
      <c r="W298" s="10">
        <f t="shared" si="72"/>
        <v>0</v>
      </c>
      <c r="X298" s="10">
        <f t="shared" si="72"/>
        <v>0</v>
      </c>
      <c r="Y298" s="10">
        <f t="shared" si="72"/>
        <v>0</v>
      </c>
      <c r="Z298" s="10">
        <f t="shared" si="72"/>
        <v>37.58477188440996</v>
      </c>
      <c r="AA298" s="10">
        <f t="shared" si="72"/>
        <v>0</v>
      </c>
      <c r="AB298" s="10">
        <f t="shared" si="72"/>
        <v>0</v>
      </c>
      <c r="AC298" s="10">
        <f t="shared" si="72"/>
        <v>0</v>
      </c>
      <c r="AF298" s="10">
        <f t="shared" si="60"/>
        <v>0</v>
      </c>
      <c r="AG298" s="10">
        <f t="shared" si="61"/>
        <v>0</v>
      </c>
      <c r="AH298" s="10">
        <f t="shared" si="62"/>
        <v>37.58477188440996</v>
      </c>
      <c r="AI298" s="10">
        <f t="shared" si="63"/>
        <v>0</v>
      </c>
      <c r="AJ298" s="10">
        <f t="shared" si="64"/>
        <v>0</v>
      </c>
      <c r="AK298" s="10"/>
      <c r="AL298" s="10"/>
      <c r="AM298" s="10"/>
      <c r="AN298" s="10"/>
      <c r="AO298" s="10"/>
      <c r="AP298" s="10"/>
      <c r="AQ298" s="10"/>
      <c r="AR298" s="10"/>
      <c r="AS298" s="10"/>
      <c r="AT298" s="10"/>
      <c r="AU298" s="10"/>
      <c r="AV298" s="10"/>
      <c r="AW298" s="10"/>
      <c r="AX298" s="10"/>
      <c r="AY298" s="10"/>
      <c r="AZ298" s="10"/>
      <c r="BA298" s="10"/>
      <c r="BB298" s="10"/>
      <c r="BC298" s="10"/>
      <c r="BD298" s="10"/>
      <c r="BE298" s="10"/>
      <c r="BF298" s="10"/>
      <c r="BG298" s="10"/>
      <c r="BH298" s="10"/>
      <c r="BI298" s="10"/>
      <c r="BJ298" s="10"/>
      <c r="BK298" s="10"/>
      <c r="BL298" s="10"/>
      <c r="BM298" s="10"/>
      <c r="BN298" s="10"/>
      <c r="BO298" s="10"/>
      <c r="BP298" s="10"/>
      <c r="BQ298" s="10"/>
      <c r="BR298" s="10"/>
      <c r="BS298" s="10"/>
      <c r="BT298" s="10"/>
      <c r="BU298" s="10"/>
      <c r="BV298" s="10"/>
      <c r="BW298" s="10"/>
      <c r="BX298" s="10"/>
      <c r="BY298" s="10"/>
      <c r="BZ298" s="10"/>
      <c r="CA298" s="10"/>
      <c r="CB298" s="10"/>
    </row>
    <row r="299" spans="3:80" x14ac:dyDescent="0.25">
      <c r="C299" s="2">
        <f t="shared" si="69"/>
        <v>45537</v>
      </c>
      <c r="D299" s="24"/>
      <c r="H299" s="13" t="str">
        <f t="shared" ref="H299:H362" si="73">FIXED(O299,DecimalPlaces)</f>
        <v>38.0</v>
      </c>
      <c r="J299" s="13" t="str">
        <f t="shared" ref="J299:J362" si="74">FIXED(90-H299,DecimalPlaces)</f>
        <v>52.0</v>
      </c>
      <c r="L299" s="10">
        <f t="shared" si="70"/>
        <v>246</v>
      </c>
      <c r="M299" s="10">
        <f t="shared" si="67"/>
        <v>7.513925761040336</v>
      </c>
      <c r="N299" s="10">
        <f t="shared" ref="N299:N362" si="75">DEGREES(ASIN(SIN(RADIANS(Latitude))*SIN(RADIANS(M299))+COS(RADIANS(Latitude))*COS(RADIANS(M299))*COS(RADIANS(SolarHourAngle))))</f>
        <v>52.035009561040333</v>
      </c>
      <c r="O299" s="10">
        <f t="shared" si="68"/>
        <v>37.964990438959667</v>
      </c>
      <c r="Q299" s="12">
        <f t="shared" ref="Q299:Q362" si="76">MONTH(C299)</f>
        <v>9</v>
      </c>
      <c r="R299" s="10">
        <f t="shared" si="65"/>
        <v>0</v>
      </c>
      <c r="S299" s="10">
        <f t="shared" si="65"/>
        <v>0</v>
      </c>
      <c r="T299" s="10">
        <f t="shared" si="65"/>
        <v>0</v>
      </c>
      <c r="U299" s="10">
        <f t="shared" si="72"/>
        <v>0</v>
      </c>
      <c r="V299" s="10">
        <f t="shared" si="72"/>
        <v>0</v>
      </c>
      <c r="W299" s="10">
        <f t="shared" si="72"/>
        <v>0</v>
      </c>
      <c r="X299" s="10">
        <f t="shared" si="72"/>
        <v>0</v>
      </c>
      <c r="Y299" s="10">
        <f t="shared" si="72"/>
        <v>0</v>
      </c>
      <c r="Z299" s="10">
        <f t="shared" si="72"/>
        <v>37.964990438959667</v>
      </c>
      <c r="AA299" s="10">
        <f t="shared" si="72"/>
        <v>0</v>
      </c>
      <c r="AB299" s="10">
        <f t="shared" si="72"/>
        <v>0</v>
      </c>
      <c r="AC299" s="10">
        <f t="shared" si="72"/>
        <v>0</v>
      </c>
      <c r="AF299" s="10">
        <f t="shared" ref="AF299:AF362" si="77">IF(AND($C299&gt;=$C$21,$C299&lt;=$E$21),$O299,0)</f>
        <v>0</v>
      </c>
      <c r="AG299" s="10">
        <f t="shared" ref="AG299:AG362" si="78">IF(AND($C299&gt;=$C$22,$C299&lt;=$E$22),$O299,0)</f>
        <v>0</v>
      </c>
      <c r="AH299" s="10">
        <f t="shared" ref="AH299:AH362" si="79">IF(AND($C299&gt;=$C$23,$C299&lt;=$E$23),$O299,0)</f>
        <v>37.964990438959667</v>
      </c>
      <c r="AI299" s="10">
        <f t="shared" ref="AI299:AI362" si="80">IF(AND($C299&gt;=$C$24,$C299&lt;=$E$24),$O299,0)</f>
        <v>0</v>
      </c>
      <c r="AJ299" s="10">
        <f t="shared" ref="AJ299:AJ362" si="81">IF(AND($C299&gt;=$C$25,$C299&lt;=$E$25),$O299,0)</f>
        <v>0</v>
      </c>
      <c r="AK299" s="10"/>
      <c r="AL299" s="10"/>
      <c r="AM299" s="10"/>
      <c r="AN299" s="10"/>
      <c r="AO299" s="10"/>
      <c r="AP299" s="10"/>
      <c r="AQ299" s="10"/>
      <c r="AR299" s="10"/>
      <c r="AS299" s="10"/>
      <c r="AT299" s="10"/>
      <c r="AU299" s="10"/>
      <c r="AV299" s="10"/>
      <c r="AW299" s="10"/>
      <c r="AX299" s="10"/>
      <c r="AY299" s="10"/>
      <c r="AZ299" s="10"/>
      <c r="BA299" s="10"/>
      <c r="BB299" s="10"/>
      <c r="BC299" s="10"/>
      <c r="BD299" s="10"/>
      <c r="BE299" s="10"/>
      <c r="BF299" s="10"/>
      <c r="BG299" s="10"/>
      <c r="BH299" s="10"/>
      <c r="BI299" s="10"/>
      <c r="BJ299" s="10"/>
      <c r="BK299" s="10"/>
      <c r="BL299" s="10"/>
      <c r="BM299" s="10"/>
      <c r="BN299" s="10"/>
      <c r="BO299" s="10"/>
      <c r="BP299" s="10"/>
      <c r="BQ299" s="10"/>
      <c r="BR299" s="10"/>
      <c r="BS299" s="10"/>
      <c r="BT299" s="10"/>
      <c r="BU299" s="10"/>
      <c r="BV299" s="10"/>
      <c r="BW299" s="10"/>
      <c r="BX299" s="10"/>
      <c r="BY299" s="10"/>
      <c r="BZ299" s="10"/>
      <c r="CA299" s="10"/>
      <c r="CB299" s="10"/>
    </row>
    <row r="300" spans="3:80" x14ac:dyDescent="0.25">
      <c r="C300" s="2">
        <f t="shared" si="69"/>
        <v>45538</v>
      </c>
      <c r="D300" s="24"/>
      <c r="H300" s="13" t="str">
        <f t="shared" si="73"/>
        <v>38.3</v>
      </c>
      <c r="J300" s="13" t="str">
        <f t="shared" si="74"/>
        <v>51.7</v>
      </c>
      <c r="L300" s="10">
        <f t="shared" si="70"/>
        <v>247</v>
      </c>
      <c r="M300" s="10">
        <f t="shared" si="67"/>
        <v>7.1314928180802779</v>
      </c>
      <c r="N300" s="10">
        <f t="shared" si="75"/>
        <v>51.652576618080289</v>
      </c>
      <c r="O300" s="10">
        <f t="shared" si="68"/>
        <v>38.347423381919711</v>
      </c>
      <c r="Q300" s="12">
        <f t="shared" si="76"/>
        <v>9</v>
      </c>
      <c r="R300" s="10">
        <f t="shared" ref="R300:T363" si="82">IF($Q300=R$41,$O300,0)</f>
        <v>0</v>
      </c>
      <c r="S300" s="10">
        <f t="shared" si="82"/>
        <v>0</v>
      </c>
      <c r="T300" s="10">
        <f t="shared" si="82"/>
        <v>0</v>
      </c>
      <c r="U300" s="10">
        <f t="shared" si="72"/>
        <v>0</v>
      </c>
      <c r="V300" s="10">
        <f t="shared" si="72"/>
        <v>0</v>
      </c>
      <c r="W300" s="10">
        <f t="shared" si="72"/>
        <v>0</v>
      </c>
      <c r="X300" s="10">
        <f t="shared" si="72"/>
        <v>0</v>
      </c>
      <c r="Y300" s="10">
        <f t="shared" si="72"/>
        <v>0</v>
      </c>
      <c r="Z300" s="10">
        <f t="shared" si="72"/>
        <v>38.347423381919711</v>
      </c>
      <c r="AA300" s="10">
        <f t="shared" si="72"/>
        <v>0</v>
      </c>
      <c r="AB300" s="10">
        <f t="shared" si="72"/>
        <v>0</v>
      </c>
      <c r="AC300" s="10">
        <f t="shared" si="72"/>
        <v>0</v>
      </c>
      <c r="AF300" s="10">
        <f t="shared" si="77"/>
        <v>0</v>
      </c>
      <c r="AG300" s="10">
        <f t="shared" si="78"/>
        <v>0</v>
      </c>
      <c r="AH300" s="10">
        <f t="shared" si="79"/>
        <v>38.347423381919711</v>
      </c>
      <c r="AI300" s="10">
        <f t="shared" si="80"/>
        <v>0</v>
      </c>
      <c r="AJ300" s="10">
        <f t="shared" si="81"/>
        <v>0</v>
      </c>
      <c r="AK300" s="10"/>
      <c r="AL300" s="10"/>
      <c r="AM300" s="10"/>
      <c r="AN300" s="10"/>
      <c r="AO300" s="10"/>
      <c r="AP300" s="10"/>
      <c r="AQ300" s="10"/>
      <c r="AR300" s="10"/>
      <c r="AS300" s="10"/>
      <c r="AT300" s="10"/>
      <c r="AU300" s="10"/>
      <c r="AV300" s="10"/>
      <c r="AW300" s="10"/>
      <c r="AX300" s="10"/>
      <c r="AY300" s="10"/>
      <c r="AZ300" s="10"/>
      <c r="BA300" s="10"/>
      <c r="BB300" s="10"/>
      <c r="BC300" s="10"/>
      <c r="BD300" s="10"/>
      <c r="BE300" s="10"/>
      <c r="BF300" s="10"/>
      <c r="BG300" s="10"/>
      <c r="BH300" s="10"/>
      <c r="BI300" s="10"/>
      <c r="BJ300" s="10"/>
      <c r="BK300" s="10"/>
      <c r="BL300" s="10"/>
      <c r="BM300" s="10"/>
      <c r="BN300" s="10"/>
      <c r="BO300" s="10"/>
      <c r="BP300" s="10"/>
      <c r="BQ300" s="10"/>
      <c r="BR300" s="10"/>
      <c r="BS300" s="10"/>
      <c r="BT300" s="10"/>
      <c r="BU300" s="10"/>
      <c r="BV300" s="10"/>
      <c r="BW300" s="10"/>
      <c r="BX300" s="10"/>
      <c r="BY300" s="10"/>
      <c r="BZ300" s="10"/>
      <c r="CA300" s="10"/>
      <c r="CB300" s="10"/>
    </row>
    <row r="301" spans="3:80" x14ac:dyDescent="0.25">
      <c r="C301" s="2">
        <f t="shared" si="69"/>
        <v>45539</v>
      </c>
      <c r="D301" s="24"/>
      <c r="H301" s="13" t="str">
        <f t="shared" si="73"/>
        <v>38.7</v>
      </c>
      <c r="J301" s="13" t="str">
        <f t="shared" si="74"/>
        <v>51.3</v>
      </c>
      <c r="L301" s="10">
        <f t="shared" si="70"/>
        <v>248</v>
      </c>
      <c r="M301" s="10">
        <f t="shared" si="67"/>
        <v>6.7469581914536114</v>
      </c>
      <c r="N301" s="10">
        <f t="shared" si="75"/>
        <v>51.268041991453615</v>
      </c>
      <c r="O301" s="10">
        <f t="shared" si="68"/>
        <v>38.731958008546385</v>
      </c>
      <c r="Q301" s="12">
        <f t="shared" si="76"/>
        <v>9</v>
      </c>
      <c r="R301" s="10">
        <f t="shared" si="82"/>
        <v>0</v>
      </c>
      <c r="S301" s="10">
        <f t="shared" si="82"/>
        <v>0</v>
      </c>
      <c r="T301" s="10">
        <f t="shared" si="82"/>
        <v>0</v>
      </c>
      <c r="U301" s="10">
        <f t="shared" si="72"/>
        <v>0</v>
      </c>
      <c r="V301" s="10">
        <f t="shared" si="72"/>
        <v>0</v>
      </c>
      <c r="W301" s="10">
        <f t="shared" si="72"/>
        <v>0</v>
      </c>
      <c r="X301" s="10">
        <f t="shared" si="72"/>
        <v>0</v>
      </c>
      <c r="Y301" s="10">
        <f t="shared" si="72"/>
        <v>0</v>
      </c>
      <c r="Z301" s="10">
        <f t="shared" si="72"/>
        <v>38.731958008546385</v>
      </c>
      <c r="AA301" s="10">
        <f t="shared" si="72"/>
        <v>0</v>
      </c>
      <c r="AB301" s="10">
        <f t="shared" si="72"/>
        <v>0</v>
      </c>
      <c r="AC301" s="10">
        <f t="shared" si="72"/>
        <v>0</v>
      </c>
      <c r="AF301" s="10">
        <f t="shared" si="77"/>
        <v>0</v>
      </c>
      <c r="AG301" s="10">
        <f t="shared" si="78"/>
        <v>0</v>
      </c>
      <c r="AH301" s="10">
        <f t="shared" si="79"/>
        <v>38.731958008546385</v>
      </c>
      <c r="AI301" s="10">
        <f t="shared" si="80"/>
        <v>0</v>
      </c>
      <c r="AJ301" s="10">
        <f t="shared" si="81"/>
        <v>0</v>
      </c>
      <c r="AK301" s="10"/>
      <c r="AL301" s="10"/>
      <c r="AM301" s="10"/>
      <c r="AN301" s="10"/>
      <c r="AO301" s="10"/>
      <c r="AP301" s="10"/>
      <c r="AQ301" s="10"/>
      <c r="AR301" s="10"/>
      <c r="AS301" s="10"/>
      <c r="AT301" s="10"/>
      <c r="AU301" s="10"/>
      <c r="AV301" s="10"/>
      <c r="AW301" s="10"/>
      <c r="AX301" s="10"/>
      <c r="AY301" s="10"/>
      <c r="AZ301" s="10"/>
      <c r="BA301" s="10"/>
      <c r="BB301" s="10"/>
      <c r="BC301" s="10"/>
      <c r="BD301" s="10"/>
      <c r="BE301" s="10"/>
      <c r="BF301" s="10"/>
      <c r="BG301" s="10"/>
      <c r="BH301" s="10"/>
      <c r="BI301" s="10"/>
      <c r="BJ301" s="10"/>
      <c r="BK301" s="10"/>
      <c r="BL301" s="10"/>
      <c r="BM301" s="10"/>
      <c r="BN301" s="10"/>
      <c r="BO301" s="10"/>
      <c r="BP301" s="10"/>
      <c r="BQ301" s="10"/>
      <c r="BR301" s="10"/>
      <c r="BS301" s="10"/>
      <c r="BT301" s="10"/>
      <c r="BU301" s="10"/>
      <c r="BV301" s="10"/>
      <c r="BW301" s="10"/>
      <c r="BX301" s="10"/>
      <c r="BY301" s="10"/>
      <c r="BZ301" s="10"/>
      <c r="CA301" s="10"/>
      <c r="CB301" s="10"/>
    </row>
    <row r="302" spans="3:80" x14ac:dyDescent="0.25">
      <c r="C302" s="2">
        <f t="shared" si="69"/>
        <v>45540</v>
      </c>
      <c r="D302" s="24"/>
      <c r="H302" s="13" t="str">
        <f t="shared" si="73"/>
        <v>39.1</v>
      </c>
      <c r="J302" s="13" t="str">
        <f t="shared" si="74"/>
        <v>50.9</v>
      </c>
      <c r="L302" s="10">
        <f t="shared" si="70"/>
        <v>249</v>
      </c>
      <c r="M302" s="10">
        <f t="shared" si="67"/>
        <v>6.3604352052797495</v>
      </c>
      <c r="N302" s="10">
        <f t="shared" si="75"/>
        <v>50.881519005279742</v>
      </c>
      <c r="O302" s="10">
        <f t="shared" si="68"/>
        <v>39.118480994720258</v>
      </c>
      <c r="Q302" s="12">
        <f t="shared" si="76"/>
        <v>9</v>
      </c>
      <c r="R302" s="10">
        <f t="shared" si="82"/>
        <v>0</v>
      </c>
      <c r="S302" s="10">
        <f t="shared" si="82"/>
        <v>0</v>
      </c>
      <c r="T302" s="10">
        <f t="shared" si="82"/>
        <v>0</v>
      </c>
      <c r="U302" s="10">
        <f t="shared" si="72"/>
        <v>0</v>
      </c>
      <c r="V302" s="10">
        <f t="shared" si="72"/>
        <v>0</v>
      </c>
      <c r="W302" s="10">
        <f t="shared" si="72"/>
        <v>0</v>
      </c>
      <c r="X302" s="10">
        <f t="shared" si="72"/>
        <v>0</v>
      </c>
      <c r="Y302" s="10">
        <f t="shared" si="72"/>
        <v>0</v>
      </c>
      <c r="Z302" s="10">
        <f t="shared" si="72"/>
        <v>39.118480994720258</v>
      </c>
      <c r="AA302" s="10">
        <f t="shared" si="72"/>
        <v>0</v>
      </c>
      <c r="AB302" s="10">
        <f t="shared" si="72"/>
        <v>0</v>
      </c>
      <c r="AC302" s="10">
        <f t="shared" si="72"/>
        <v>0</v>
      </c>
      <c r="AF302" s="10">
        <f t="shared" si="77"/>
        <v>0</v>
      </c>
      <c r="AG302" s="10">
        <f t="shared" si="78"/>
        <v>0</v>
      </c>
      <c r="AH302" s="10">
        <f t="shared" si="79"/>
        <v>39.118480994720258</v>
      </c>
      <c r="AI302" s="10">
        <f t="shared" si="80"/>
        <v>0</v>
      </c>
      <c r="AJ302" s="10">
        <f t="shared" si="81"/>
        <v>0</v>
      </c>
      <c r="AK302" s="10"/>
      <c r="AL302" s="10"/>
      <c r="AM302" s="10"/>
      <c r="AN302" s="10"/>
      <c r="AO302" s="10"/>
      <c r="AP302" s="10"/>
      <c r="AQ302" s="10"/>
      <c r="AR302" s="10"/>
      <c r="AS302" s="10"/>
      <c r="AT302" s="10"/>
      <c r="AU302" s="10"/>
      <c r="AV302" s="10"/>
      <c r="AW302" s="10"/>
      <c r="AX302" s="10"/>
      <c r="AY302" s="10"/>
      <c r="AZ302" s="10"/>
      <c r="BA302" s="10"/>
      <c r="BB302" s="10"/>
      <c r="BC302" s="10"/>
      <c r="BD302" s="10"/>
      <c r="BE302" s="10"/>
      <c r="BF302" s="10"/>
      <c r="BG302" s="10"/>
      <c r="BH302" s="10"/>
      <c r="BI302" s="10"/>
      <c r="BJ302" s="10"/>
      <c r="BK302" s="10"/>
      <c r="BL302" s="10"/>
      <c r="BM302" s="10"/>
      <c r="BN302" s="10"/>
      <c r="BO302" s="10"/>
      <c r="BP302" s="10"/>
      <c r="BQ302" s="10"/>
      <c r="BR302" s="10"/>
      <c r="BS302" s="10"/>
      <c r="BT302" s="10"/>
      <c r="BU302" s="10"/>
      <c r="BV302" s="10"/>
      <c r="BW302" s="10"/>
      <c r="BX302" s="10"/>
      <c r="BY302" s="10"/>
      <c r="BZ302" s="10"/>
      <c r="CA302" s="10"/>
      <c r="CB302" s="10"/>
    </row>
    <row r="303" spans="3:80" x14ac:dyDescent="0.25">
      <c r="C303" s="2">
        <f t="shared" si="69"/>
        <v>45541</v>
      </c>
      <c r="D303" s="24"/>
      <c r="H303" s="13" t="str">
        <f t="shared" si="73"/>
        <v>39.5</v>
      </c>
      <c r="J303" s="13" t="str">
        <f t="shared" si="74"/>
        <v>50.5</v>
      </c>
      <c r="L303" s="10">
        <f t="shared" si="70"/>
        <v>250</v>
      </c>
      <c r="M303" s="10">
        <f t="shared" si="67"/>
        <v>5.9720377696568461</v>
      </c>
      <c r="N303" s="10">
        <f t="shared" si="75"/>
        <v>50.49312156965685</v>
      </c>
      <c r="O303" s="10">
        <f t="shared" si="68"/>
        <v>39.50687843034315</v>
      </c>
      <c r="Q303" s="12">
        <f t="shared" si="76"/>
        <v>9</v>
      </c>
      <c r="R303" s="10">
        <f t="shared" si="82"/>
        <v>0</v>
      </c>
      <c r="S303" s="10">
        <f t="shared" si="82"/>
        <v>0</v>
      </c>
      <c r="T303" s="10">
        <f t="shared" si="82"/>
        <v>0</v>
      </c>
      <c r="U303" s="10">
        <f t="shared" si="72"/>
        <v>0</v>
      </c>
      <c r="V303" s="10">
        <f t="shared" si="72"/>
        <v>0</v>
      </c>
      <c r="W303" s="10">
        <f t="shared" si="72"/>
        <v>0</v>
      </c>
      <c r="X303" s="10">
        <f t="shared" si="72"/>
        <v>0</v>
      </c>
      <c r="Y303" s="10">
        <f t="shared" si="72"/>
        <v>0</v>
      </c>
      <c r="Z303" s="10">
        <f t="shared" si="72"/>
        <v>39.50687843034315</v>
      </c>
      <c r="AA303" s="10">
        <f t="shared" si="72"/>
        <v>0</v>
      </c>
      <c r="AB303" s="10">
        <f t="shared" si="72"/>
        <v>0</v>
      </c>
      <c r="AC303" s="10">
        <f t="shared" si="72"/>
        <v>0</v>
      </c>
      <c r="AF303" s="10">
        <f t="shared" si="77"/>
        <v>0</v>
      </c>
      <c r="AG303" s="10">
        <f t="shared" si="78"/>
        <v>0</v>
      </c>
      <c r="AH303" s="10">
        <f t="shared" si="79"/>
        <v>39.50687843034315</v>
      </c>
      <c r="AI303" s="10">
        <f t="shared" si="80"/>
        <v>0</v>
      </c>
      <c r="AJ303" s="10">
        <f t="shared" si="81"/>
        <v>0</v>
      </c>
      <c r="AK303" s="10"/>
      <c r="AL303" s="10"/>
      <c r="AM303" s="10"/>
      <c r="AN303" s="10"/>
      <c r="AO303" s="10"/>
      <c r="AP303" s="10"/>
      <c r="AQ303" s="10"/>
      <c r="AR303" s="10"/>
      <c r="AS303" s="10"/>
      <c r="AT303" s="10"/>
      <c r="AU303" s="10"/>
      <c r="AV303" s="10"/>
      <c r="AW303" s="10"/>
      <c r="AX303" s="10"/>
      <c r="AY303" s="10"/>
      <c r="AZ303" s="10"/>
      <c r="BA303" s="10"/>
      <c r="BB303" s="10"/>
      <c r="BC303" s="10"/>
      <c r="BD303" s="10"/>
      <c r="BE303" s="10"/>
      <c r="BF303" s="10"/>
      <c r="BG303" s="10"/>
      <c r="BH303" s="10"/>
      <c r="BI303" s="10"/>
      <c r="BJ303" s="10"/>
      <c r="BK303" s="10"/>
      <c r="BL303" s="10"/>
      <c r="BM303" s="10"/>
      <c r="BN303" s="10"/>
      <c r="BO303" s="10"/>
      <c r="BP303" s="10"/>
      <c r="BQ303" s="10"/>
      <c r="BR303" s="10"/>
      <c r="BS303" s="10"/>
      <c r="BT303" s="10"/>
      <c r="BU303" s="10"/>
      <c r="BV303" s="10"/>
      <c r="BW303" s="10"/>
      <c r="BX303" s="10"/>
      <c r="BY303" s="10"/>
      <c r="BZ303" s="10"/>
      <c r="CA303" s="10"/>
      <c r="CB303" s="10"/>
    </row>
    <row r="304" spans="3:80" x14ac:dyDescent="0.25">
      <c r="C304" s="2">
        <f t="shared" si="69"/>
        <v>45542</v>
      </c>
      <c r="D304" s="24"/>
      <c r="H304" s="13" t="str">
        <f t="shared" si="73"/>
        <v>39.9</v>
      </c>
      <c r="J304" s="13" t="str">
        <f t="shared" si="74"/>
        <v>50.1</v>
      </c>
      <c r="L304" s="10">
        <f t="shared" si="70"/>
        <v>251</v>
      </c>
      <c r="M304" s="10">
        <f t="shared" si="67"/>
        <v>5.5818803470918326</v>
      </c>
      <c r="N304" s="10">
        <f t="shared" si="75"/>
        <v>50.102964147091832</v>
      </c>
      <c r="O304" s="10">
        <f t="shared" si="68"/>
        <v>39.897035852908168</v>
      </c>
      <c r="Q304" s="12">
        <f t="shared" si="76"/>
        <v>9</v>
      </c>
      <c r="R304" s="10">
        <f t="shared" si="82"/>
        <v>0</v>
      </c>
      <c r="S304" s="10">
        <f t="shared" si="82"/>
        <v>0</v>
      </c>
      <c r="T304" s="10">
        <f t="shared" si="82"/>
        <v>0</v>
      </c>
      <c r="U304" s="10">
        <f t="shared" si="72"/>
        <v>0</v>
      </c>
      <c r="V304" s="10">
        <f t="shared" si="72"/>
        <v>0</v>
      </c>
      <c r="W304" s="10">
        <f t="shared" si="72"/>
        <v>0</v>
      </c>
      <c r="X304" s="10">
        <f t="shared" si="72"/>
        <v>0</v>
      </c>
      <c r="Y304" s="10">
        <f t="shared" si="72"/>
        <v>0</v>
      </c>
      <c r="Z304" s="10">
        <f t="shared" si="72"/>
        <v>39.897035852908168</v>
      </c>
      <c r="AA304" s="10">
        <f t="shared" si="72"/>
        <v>0</v>
      </c>
      <c r="AB304" s="10">
        <f t="shared" si="72"/>
        <v>0</v>
      </c>
      <c r="AC304" s="10">
        <f t="shared" si="72"/>
        <v>0</v>
      </c>
      <c r="AF304" s="10">
        <f t="shared" si="77"/>
        <v>0</v>
      </c>
      <c r="AG304" s="10">
        <f t="shared" si="78"/>
        <v>0</v>
      </c>
      <c r="AH304" s="10">
        <f t="shared" si="79"/>
        <v>39.897035852908168</v>
      </c>
      <c r="AI304" s="10">
        <f t="shared" si="80"/>
        <v>0</v>
      </c>
      <c r="AJ304" s="10">
        <f t="shared" si="81"/>
        <v>0</v>
      </c>
      <c r="AK304" s="10"/>
      <c r="AL304" s="10"/>
      <c r="AM304" s="10"/>
      <c r="AN304" s="10"/>
      <c r="AO304" s="10"/>
      <c r="AP304" s="10"/>
      <c r="AQ304" s="10"/>
      <c r="AR304" s="10"/>
      <c r="AS304" s="10"/>
      <c r="AT304" s="10"/>
      <c r="AU304" s="10"/>
      <c r="AV304" s="10"/>
      <c r="AW304" s="10"/>
      <c r="AX304" s="10"/>
      <c r="AY304" s="10"/>
      <c r="AZ304" s="10"/>
      <c r="BA304" s="10"/>
      <c r="BB304" s="10"/>
      <c r="BC304" s="10"/>
      <c r="BD304" s="10"/>
      <c r="BE304" s="10"/>
      <c r="BF304" s="10"/>
      <c r="BG304" s="10"/>
      <c r="BH304" s="10"/>
      <c r="BI304" s="10"/>
      <c r="BJ304" s="10"/>
      <c r="BK304" s="10"/>
      <c r="BL304" s="10"/>
      <c r="BM304" s="10"/>
      <c r="BN304" s="10"/>
      <c r="BO304" s="10"/>
      <c r="BP304" s="10"/>
      <c r="BQ304" s="10"/>
      <c r="BR304" s="10"/>
      <c r="BS304" s="10"/>
      <c r="BT304" s="10"/>
      <c r="BU304" s="10"/>
      <c r="BV304" s="10"/>
      <c r="BW304" s="10"/>
      <c r="BX304" s="10"/>
      <c r="BY304" s="10"/>
      <c r="BZ304" s="10"/>
      <c r="CA304" s="10"/>
      <c r="CB304" s="10"/>
    </row>
    <row r="305" spans="3:80" x14ac:dyDescent="0.25">
      <c r="C305" s="2">
        <f t="shared" si="69"/>
        <v>45543</v>
      </c>
      <c r="D305" s="24"/>
      <c r="H305" s="13" t="str">
        <f t="shared" si="73"/>
        <v>40.3</v>
      </c>
      <c r="J305" s="13" t="str">
        <f t="shared" si="74"/>
        <v>49.7</v>
      </c>
      <c r="L305" s="10">
        <f t="shared" si="70"/>
        <v>252</v>
      </c>
      <c r="M305" s="10">
        <f t="shared" si="67"/>
        <v>5.1900779187680497</v>
      </c>
      <c r="N305" s="10">
        <f t="shared" si="75"/>
        <v>49.711161718768054</v>
      </c>
      <c r="O305" s="10">
        <f t="shared" si="68"/>
        <v>40.288838281231946</v>
      </c>
      <c r="Q305" s="12">
        <f t="shared" si="76"/>
        <v>9</v>
      </c>
      <c r="R305" s="10">
        <f t="shared" si="82"/>
        <v>0</v>
      </c>
      <c r="S305" s="10">
        <f t="shared" si="82"/>
        <v>0</v>
      </c>
      <c r="T305" s="10">
        <f t="shared" si="82"/>
        <v>0</v>
      </c>
      <c r="U305" s="10">
        <f t="shared" si="72"/>
        <v>0</v>
      </c>
      <c r="V305" s="10">
        <f t="shared" si="72"/>
        <v>0</v>
      </c>
      <c r="W305" s="10">
        <f t="shared" si="72"/>
        <v>0</v>
      </c>
      <c r="X305" s="10">
        <f t="shared" si="72"/>
        <v>0</v>
      </c>
      <c r="Y305" s="10">
        <f t="shared" si="72"/>
        <v>0</v>
      </c>
      <c r="Z305" s="10">
        <f t="shared" si="72"/>
        <v>40.288838281231946</v>
      </c>
      <c r="AA305" s="10">
        <f t="shared" si="72"/>
        <v>0</v>
      </c>
      <c r="AB305" s="10">
        <f t="shared" si="72"/>
        <v>0</v>
      </c>
      <c r="AC305" s="10">
        <f t="shared" si="72"/>
        <v>0</v>
      </c>
      <c r="AF305" s="10">
        <f t="shared" si="77"/>
        <v>0</v>
      </c>
      <c r="AG305" s="10">
        <f t="shared" si="78"/>
        <v>0</v>
      </c>
      <c r="AH305" s="10">
        <f t="shared" si="79"/>
        <v>40.288838281231946</v>
      </c>
      <c r="AI305" s="10">
        <f t="shared" si="80"/>
        <v>0</v>
      </c>
      <c r="AJ305" s="10">
        <f t="shared" si="81"/>
        <v>0</v>
      </c>
      <c r="AK305" s="10"/>
      <c r="AL305" s="10"/>
      <c r="AM305" s="10"/>
      <c r="AN305" s="10"/>
      <c r="AO305" s="10"/>
      <c r="AP305" s="10"/>
      <c r="AQ305" s="10"/>
      <c r="AR305" s="10"/>
      <c r="AS305" s="10"/>
      <c r="AT305" s="10"/>
      <c r="AU305" s="10"/>
      <c r="AV305" s="10"/>
      <c r="AW305" s="10"/>
      <c r="AX305" s="10"/>
      <c r="AY305" s="10"/>
      <c r="AZ305" s="10"/>
      <c r="BA305" s="10"/>
      <c r="BB305" s="10"/>
      <c r="BC305" s="10"/>
      <c r="BD305" s="10"/>
      <c r="BE305" s="10"/>
      <c r="BF305" s="10"/>
      <c r="BG305" s="10"/>
      <c r="BH305" s="10"/>
      <c r="BI305" s="10"/>
      <c r="BJ305" s="10"/>
      <c r="BK305" s="10"/>
      <c r="BL305" s="10"/>
      <c r="BM305" s="10"/>
      <c r="BN305" s="10"/>
      <c r="BO305" s="10"/>
      <c r="BP305" s="10"/>
      <c r="BQ305" s="10"/>
      <c r="BR305" s="10"/>
      <c r="BS305" s="10"/>
      <c r="BT305" s="10"/>
      <c r="BU305" s="10"/>
      <c r="BV305" s="10"/>
      <c r="BW305" s="10"/>
      <c r="BX305" s="10"/>
      <c r="BY305" s="10"/>
      <c r="BZ305" s="10"/>
      <c r="CA305" s="10"/>
      <c r="CB305" s="10"/>
    </row>
    <row r="306" spans="3:80" x14ac:dyDescent="0.25">
      <c r="C306" s="2">
        <f t="shared" si="69"/>
        <v>45544</v>
      </c>
      <c r="D306" s="24"/>
      <c r="H306" s="13" t="str">
        <f t="shared" si="73"/>
        <v>40.7</v>
      </c>
      <c r="J306" s="13" t="str">
        <f t="shared" si="74"/>
        <v>49.3</v>
      </c>
      <c r="L306" s="10">
        <f t="shared" si="70"/>
        <v>253</v>
      </c>
      <c r="M306" s="10">
        <f t="shared" si="67"/>
        <v>4.7967459506594299</v>
      </c>
      <c r="N306" s="10">
        <f t="shared" si="75"/>
        <v>49.317829750659435</v>
      </c>
      <c r="O306" s="10">
        <f t="shared" si="68"/>
        <v>40.682170249340565</v>
      </c>
      <c r="Q306" s="12">
        <f t="shared" si="76"/>
        <v>9</v>
      </c>
      <c r="R306" s="10">
        <f t="shared" si="82"/>
        <v>0</v>
      </c>
      <c r="S306" s="10">
        <f t="shared" si="82"/>
        <v>0</v>
      </c>
      <c r="T306" s="10">
        <f t="shared" si="82"/>
        <v>0</v>
      </c>
      <c r="U306" s="10">
        <f t="shared" si="72"/>
        <v>0</v>
      </c>
      <c r="V306" s="10">
        <f t="shared" si="72"/>
        <v>0</v>
      </c>
      <c r="W306" s="10">
        <f t="shared" si="72"/>
        <v>0</v>
      </c>
      <c r="X306" s="10">
        <f t="shared" si="72"/>
        <v>0</v>
      </c>
      <c r="Y306" s="10">
        <f t="shared" si="72"/>
        <v>0</v>
      </c>
      <c r="Z306" s="10">
        <f t="shared" si="72"/>
        <v>40.682170249340565</v>
      </c>
      <c r="AA306" s="10">
        <f t="shared" si="72"/>
        <v>0</v>
      </c>
      <c r="AB306" s="10">
        <f t="shared" si="72"/>
        <v>0</v>
      </c>
      <c r="AC306" s="10">
        <f t="shared" si="72"/>
        <v>0</v>
      </c>
      <c r="AF306" s="10">
        <f t="shared" si="77"/>
        <v>0</v>
      </c>
      <c r="AG306" s="10">
        <f t="shared" si="78"/>
        <v>0</v>
      </c>
      <c r="AH306" s="10">
        <f t="shared" si="79"/>
        <v>40.682170249340565</v>
      </c>
      <c r="AI306" s="10">
        <f t="shared" si="80"/>
        <v>0</v>
      </c>
      <c r="AJ306" s="10">
        <f t="shared" si="81"/>
        <v>0</v>
      </c>
      <c r="AK306" s="10"/>
      <c r="AL306" s="10"/>
      <c r="AM306" s="10"/>
      <c r="AN306" s="10"/>
      <c r="AO306" s="10"/>
      <c r="AP306" s="10"/>
      <c r="AQ306" s="10"/>
      <c r="AR306" s="10"/>
      <c r="AS306" s="10"/>
      <c r="AT306" s="10"/>
      <c r="AU306" s="10"/>
      <c r="AV306" s="10"/>
      <c r="AW306" s="10"/>
      <c r="AX306" s="10"/>
      <c r="AY306" s="10"/>
      <c r="AZ306" s="10"/>
      <c r="BA306" s="10"/>
      <c r="BB306" s="10"/>
      <c r="BC306" s="10"/>
      <c r="BD306" s="10"/>
      <c r="BE306" s="10"/>
      <c r="BF306" s="10"/>
      <c r="BG306" s="10"/>
      <c r="BH306" s="10"/>
      <c r="BI306" s="10"/>
      <c r="BJ306" s="10"/>
      <c r="BK306" s="10"/>
      <c r="BL306" s="10"/>
      <c r="BM306" s="10"/>
      <c r="BN306" s="10"/>
      <c r="BO306" s="10"/>
      <c r="BP306" s="10"/>
      <c r="BQ306" s="10"/>
      <c r="BR306" s="10"/>
      <c r="BS306" s="10"/>
      <c r="BT306" s="10"/>
      <c r="BU306" s="10"/>
      <c r="BV306" s="10"/>
      <c r="BW306" s="10"/>
      <c r="BX306" s="10"/>
      <c r="BY306" s="10"/>
      <c r="BZ306" s="10"/>
      <c r="CA306" s="10"/>
      <c r="CB306" s="10"/>
    </row>
    <row r="307" spans="3:80" x14ac:dyDescent="0.25">
      <c r="C307" s="2">
        <f t="shared" si="69"/>
        <v>45545</v>
      </c>
      <c r="D307" s="24"/>
      <c r="H307" s="13" t="str">
        <f t="shared" si="73"/>
        <v>41.1</v>
      </c>
      <c r="J307" s="13" t="str">
        <f t="shared" si="74"/>
        <v>48.9</v>
      </c>
      <c r="L307" s="10">
        <f t="shared" si="70"/>
        <v>254</v>
      </c>
      <c r="M307" s="10">
        <f t="shared" si="67"/>
        <v>4.4020003595023018</v>
      </c>
      <c r="N307" s="10">
        <f t="shared" si="75"/>
        <v>48.923084159502302</v>
      </c>
      <c r="O307" s="10">
        <f t="shared" si="68"/>
        <v>41.076915840497698</v>
      </c>
      <c r="Q307" s="12">
        <f t="shared" si="76"/>
        <v>9</v>
      </c>
      <c r="R307" s="10">
        <f t="shared" si="82"/>
        <v>0</v>
      </c>
      <c r="S307" s="10">
        <f t="shared" si="82"/>
        <v>0</v>
      </c>
      <c r="T307" s="10">
        <f t="shared" si="82"/>
        <v>0</v>
      </c>
      <c r="U307" s="10">
        <f t="shared" si="72"/>
        <v>0</v>
      </c>
      <c r="V307" s="10">
        <f t="shared" si="72"/>
        <v>0</v>
      </c>
      <c r="W307" s="10">
        <f t="shared" si="72"/>
        <v>0</v>
      </c>
      <c r="X307" s="10">
        <f t="shared" si="72"/>
        <v>0</v>
      </c>
      <c r="Y307" s="10">
        <f t="shared" si="72"/>
        <v>0</v>
      </c>
      <c r="Z307" s="10">
        <f t="shared" si="72"/>
        <v>41.076915840497698</v>
      </c>
      <c r="AA307" s="10">
        <f t="shared" si="72"/>
        <v>0</v>
      </c>
      <c r="AB307" s="10">
        <f t="shared" si="72"/>
        <v>0</v>
      </c>
      <c r="AC307" s="10">
        <f t="shared" si="72"/>
        <v>0</v>
      </c>
      <c r="AF307" s="10">
        <f t="shared" si="77"/>
        <v>0</v>
      </c>
      <c r="AG307" s="10">
        <f t="shared" si="78"/>
        <v>0</v>
      </c>
      <c r="AH307" s="10">
        <f t="shared" si="79"/>
        <v>41.076915840497698</v>
      </c>
      <c r="AI307" s="10">
        <f t="shared" si="80"/>
        <v>0</v>
      </c>
      <c r="AJ307" s="10">
        <f t="shared" si="81"/>
        <v>0</v>
      </c>
      <c r="AK307" s="10"/>
      <c r="AL307" s="10"/>
      <c r="AM307" s="10"/>
      <c r="AN307" s="10"/>
      <c r="AO307" s="10"/>
      <c r="AP307" s="10"/>
      <c r="AQ307" s="10"/>
      <c r="AR307" s="10"/>
      <c r="AS307" s="10"/>
      <c r="AT307" s="10"/>
      <c r="AU307" s="10"/>
      <c r="AV307" s="10"/>
      <c r="AW307" s="10"/>
      <c r="AX307" s="10"/>
      <c r="AY307" s="10"/>
      <c r="AZ307" s="10"/>
      <c r="BA307" s="10"/>
      <c r="BB307" s="10"/>
      <c r="BC307" s="10"/>
      <c r="BD307" s="10"/>
      <c r="BE307" s="10"/>
      <c r="BF307" s="10"/>
      <c r="BG307" s="10"/>
      <c r="BH307" s="10"/>
      <c r="BI307" s="10"/>
      <c r="BJ307" s="10"/>
      <c r="BK307" s="10"/>
      <c r="BL307" s="10"/>
      <c r="BM307" s="10"/>
      <c r="BN307" s="10"/>
      <c r="BO307" s="10"/>
      <c r="BP307" s="10"/>
      <c r="BQ307" s="10"/>
      <c r="BR307" s="10"/>
      <c r="BS307" s="10"/>
      <c r="BT307" s="10"/>
      <c r="BU307" s="10"/>
      <c r="BV307" s="10"/>
      <c r="BW307" s="10"/>
      <c r="BX307" s="10"/>
      <c r="BY307" s="10"/>
      <c r="BZ307" s="10"/>
      <c r="CA307" s="10"/>
      <c r="CB307" s="10"/>
    </row>
    <row r="308" spans="3:80" x14ac:dyDescent="0.25">
      <c r="C308" s="2">
        <f t="shared" si="69"/>
        <v>45546</v>
      </c>
      <c r="D308" s="24"/>
      <c r="H308" s="13" t="str">
        <f t="shared" si="73"/>
        <v>41.5</v>
      </c>
      <c r="J308" s="13" t="str">
        <f t="shared" si="74"/>
        <v>48.5</v>
      </c>
      <c r="L308" s="10">
        <f t="shared" si="70"/>
        <v>255</v>
      </c>
      <c r="M308" s="10">
        <f t="shared" si="67"/>
        <v>4.0059574786343264</v>
      </c>
      <c r="N308" s="10">
        <f t="shared" si="75"/>
        <v>48.527041278634336</v>
      </c>
      <c r="O308" s="10">
        <f t="shared" si="68"/>
        <v>41.472958721365664</v>
      </c>
      <c r="Q308" s="12">
        <f t="shared" si="76"/>
        <v>9</v>
      </c>
      <c r="R308" s="10">
        <f t="shared" si="82"/>
        <v>0</v>
      </c>
      <c r="S308" s="10">
        <f t="shared" si="82"/>
        <v>0</v>
      </c>
      <c r="T308" s="10">
        <f t="shared" si="82"/>
        <v>0</v>
      </c>
      <c r="U308" s="10">
        <f t="shared" si="72"/>
        <v>0</v>
      </c>
      <c r="V308" s="10">
        <f t="shared" si="72"/>
        <v>0</v>
      </c>
      <c r="W308" s="10">
        <f t="shared" si="72"/>
        <v>0</v>
      </c>
      <c r="X308" s="10">
        <f t="shared" si="72"/>
        <v>0</v>
      </c>
      <c r="Y308" s="10">
        <f t="shared" si="72"/>
        <v>0</v>
      </c>
      <c r="Z308" s="10">
        <f t="shared" si="72"/>
        <v>41.472958721365664</v>
      </c>
      <c r="AA308" s="10">
        <f t="shared" si="72"/>
        <v>0</v>
      </c>
      <c r="AB308" s="10">
        <f t="shared" si="72"/>
        <v>0</v>
      </c>
      <c r="AC308" s="10">
        <f t="shared" si="72"/>
        <v>0</v>
      </c>
      <c r="AF308" s="10">
        <f t="shared" si="77"/>
        <v>0</v>
      </c>
      <c r="AG308" s="10">
        <f t="shared" si="78"/>
        <v>0</v>
      </c>
      <c r="AH308" s="10">
        <f t="shared" si="79"/>
        <v>41.472958721365664</v>
      </c>
      <c r="AI308" s="10">
        <f t="shared" si="80"/>
        <v>0</v>
      </c>
      <c r="AJ308" s="10">
        <f t="shared" si="81"/>
        <v>0</v>
      </c>
      <c r="AK308" s="10"/>
      <c r="AL308" s="10"/>
      <c r="AM308" s="10"/>
      <c r="AN308" s="10"/>
      <c r="AO308" s="10"/>
      <c r="AP308" s="10"/>
      <c r="AQ308" s="10"/>
      <c r="AR308" s="10"/>
      <c r="AS308" s="10"/>
      <c r="AT308" s="10"/>
      <c r="AU308" s="10"/>
      <c r="AV308" s="10"/>
      <c r="AW308" s="10"/>
      <c r="AX308" s="10"/>
      <c r="AY308" s="10"/>
      <c r="AZ308" s="10"/>
      <c r="BA308" s="10"/>
      <c r="BB308" s="10"/>
      <c r="BC308" s="10"/>
      <c r="BD308" s="10"/>
      <c r="BE308" s="10"/>
      <c r="BF308" s="10"/>
      <c r="BG308" s="10"/>
      <c r="BH308" s="10"/>
      <c r="BI308" s="10"/>
      <c r="BJ308" s="10"/>
      <c r="BK308" s="10"/>
      <c r="BL308" s="10"/>
      <c r="BM308" s="10"/>
      <c r="BN308" s="10"/>
      <c r="BO308" s="10"/>
      <c r="BP308" s="10"/>
      <c r="BQ308" s="10"/>
      <c r="BR308" s="10"/>
      <c r="BS308" s="10"/>
      <c r="BT308" s="10"/>
      <c r="BU308" s="10"/>
      <c r="BV308" s="10"/>
      <c r="BW308" s="10"/>
      <c r="BX308" s="10"/>
      <c r="BY308" s="10"/>
      <c r="BZ308" s="10"/>
      <c r="CA308" s="10"/>
      <c r="CB308" s="10"/>
    </row>
    <row r="309" spans="3:80" x14ac:dyDescent="0.25">
      <c r="C309" s="2">
        <f t="shared" si="69"/>
        <v>45547</v>
      </c>
      <c r="D309" s="24"/>
      <c r="H309" s="13" t="str">
        <f t="shared" si="73"/>
        <v>41.9</v>
      </c>
      <c r="J309" s="13" t="str">
        <f t="shared" si="74"/>
        <v>48.1</v>
      </c>
      <c r="L309" s="10">
        <f t="shared" si="70"/>
        <v>256</v>
      </c>
      <c r="M309" s="10">
        <f t="shared" si="67"/>
        <v>3.6087340237102676</v>
      </c>
      <c r="N309" s="10">
        <f t="shared" si="75"/>
        <v>48.129817823710262</v>
      </c>
      <c r="O309" s="10">
        <f t="shared" si="68"/>
        <v>41.870182176289738</v>
      </c>
      <c r="Q309" s="12">
        <f t="shared" si="76"/>
        <v>9</v>
      </c>
      <c r="R309" s="10">
        <f t="shared" si="82"/>
        <v>0</v>
      </c>
      <c r="S309" s="10">
        <f t="shared" si="82"/>
        <v>0</v>
      </c>
      <c r="T309" s="10">
        <f t="shared" si="82"/>
        <v>0</v>
      </c>
      <c r="U309" s="10">
        <f t="shared" si="72"/>
        <v>0</v>
      </c>
      <c r="V309" s="10">
        <f t="shared" si="72"/>
        <v>0</v>
      </c>
      <c r="W309" s="10">
        <f t="shared" si="72"/>
        <v>0</v>
      </c>
      <c r="X309" s="10">
        <f t="shared" si="72"/>
        <v>0</v>
      </c>
      <c r="Y309" s="10">
        <f t="shared" si="72"/>
        <v>0</v>
      </c>
      <c r="Z309" s="10">
        <f t="shared" si="72"/>
        <v>41.870182176289738</v>
      </c>
      <c r="AA309" s="10">
        <f t="shared" si="72"/>
        <v>0</v>
      </c>
      <c r="AB309" s="10">
        <f t="shared" si="72"/>
        <v>0</v>
      </c>
      <c r="AC309" s="10">
        <f t="shared" si="72"/>
        <v>0</v>
      </c>
      <c r="AF309" s="10">
        <f t="shared" si="77"/>
        <v>0</v>
      </c>
      <c r="AG309" s="10">
        <f t="shared" si="78"/>
        <v>0</v>
      </c>
      <c r="AH309" s="10">
        <f t="shared" si="79"/>
        <v>41.870182176289738</v>
      </c>
      <c r="AI309" s="10">
        <f t="shared" si="80"/>
        <v>0</v>
      </c>
      <c r="AJ309" s="10">
        <f t="shared" si="81"/>
        <v>0</v>
      </c>
      <c r="AK309" s="10"/>
      <c r="AL309" s="10"/>
      <c r="AM309" s="10"/>
      <c r="AN309" s="10"/>
      <c r="AO309" s="10"/>
      <c r="AP309" s="10"/>
      <c r="AQ309" s="10"/>
      <c r="AR309" s="10"/>
      <c r="AS309" s="10"/>
      <c r="AT309" s="10"/>
      <c r="AU309" s="10"/>
      <c r="AV309" s="10"/>
      <c r="AW309" s="10"/>
      <c r="AX309" s="10"/>
      <c r="AY309" s="10"/>
      <c r="AZ309" s="10"/>
      <c r="BA309" s="10"/>
      <c r="BB309" s="10"/>
      <c r="BC309" s="10"/>
      <c r="BD309" s="10"/>
      <c r="BE309" s="10"/>
      <c r="BF309" s="10"/>
      <c r="BG309" s="10"/>
      <c r="BH309" s="10"/>
      <c r="BI309" s="10"/>
      <c r="BJ309" s="10"/>
      <c r="BK309" s="10"/>
      <c r="BL309" s="10"/>
      <c r="BM309" s="10"/>
      <c r="BN309" s="10"/>
      <c r="BO309" s="10"/>
      <c r="BP309" s="10"/>
      <c r="BQ309" s="10"/>
      <c r="BR309" s="10"/>
      <c r="BS309" s="10"/>
      <c r="BT309" s="10"/>
      <c r="BU309" s="10"/>
      <c r="BV309" s="10"/>
      <c r="BW309" s="10"/>
      <c r="BX309" s="10"/>
      <c r="BY309" s="10"/>
      <c r="BZ309" s="10"/>
      <c r="CA309" s="10"/>
      <c r="CB309" s="10"/>
    </row>
    <row r="310" spans="3:80" x14ac:dyDescent="0.25">
      <c r="C310" s="2">
        <f t="shared" si="69"/>
        <v>45548</v>
      </c>
      <c r="D310" s="24"/>
      <c r="H310" s="13" t="str">
        <f t="shared" si="73"/>
        <v>42.3</v>
      </c>
      <c r="J310" s="13" t="str">
        <f t="shared" si="74"/>
        <v>47.7</v>
      </c>
      <c r="L310" s="10">
        <f t="shared" si="70"/>
        <v>257</v>
      </c>
      <c r="M310" s="10">
        <f t="shared" ref="M310:M373" si="83">EarthsTilt*SIN(RADIANS(MOD((360/DaysInYear)*(284+L310),360)))</f>
        <v>3.2104470583054745</v>
      </c>
      <c r="N310" s="10">
        <f t="shared" si="75"/>
        <v>47.731530858305476</v>
      </c>
      <c r="O310" s="10">
        <f t="shared" ref="O310:O373" si="84">90-N310</f>
        <v>42.268469141694524</v>
      </c>
      <c r="Q310" s="12">
        <f t="shared" si="76"/>
        <v>9</v>
      </c>
      <c r="R310" s="10">
        <f t="shared" si="82"/>
        <v>0</v>
      </c>
      <c r="S310" s="10">
        <f t="shared" si="82"/>
        <v>0</v>
      </c>
      <c r="T310" s="10">
        <f t="shared" si="82"/>
        <v>0</v>
      </c>
      <c r="U310" s="10">
        <f t="shared" si="72"/>
        <v>0</v>
      </c>
      <c r="V310" s="10">
        <f t="shared" si="72"/>
        <v>0</v>
      </c>
      <c r="W310" s="10">
        <f t="shared" si="72"/>
        <v>0</v>
      </c>
      <c r="X310" s="10">
        <f t="shared" si="72"/>
        <v>0</v>
      </c>
      <c r="Y310" s="10">
        <f t="shared" si="72"/>
        <v>0</v>
      </c>
      <c r="Z310" s="10">
        <f t="shared" si="72"/>
        <v>42.268469141694524</v>
      </c>
      <c r="AA310" s="10">
        <f t="shared" si="72"/>
        <v>0</v>
      </c>
      <c r="AB310" s="10">
        <f t="shared" si="72"/>
        <v>0</v>
      </c>
      <c r="AC310" s="10">
        <f t="shared" si="72"/>
        <v>0</v>
      </c>
      <c r="AF310" s="10">
        <f t="shared" si="77"/>
        <v>0</v>
      </c>
      <c r="AG310" s="10">
        <f t="shared" si="78"/>
        <v>0</v>
      </c>
      <c r="AH310" s="10">
        <f t="shared" si="79"/>
        <v>42.268469141694524</v>
      </c>
      <c r="AI310" s="10">
        <f t="shared" si="80"/>
        <v>0</v>
      </c>
      <c r="AJ310" s="10">
        <f t="shared" si="81"/>
        <v>0</v>
      </c>
      <c r="AK310" s="10"/>
      <c r="AL310" s="10"/>
      <c r="AM310" s="10"/>
      <c r="AN310" s="10"/>
      <c r="AO310" s="10"/>
      <c r="AP310" s="10"/>
      <c r="AQ310" s="10"/>
      <c r="AR310" s="10"/>
      <c r="AS310" s="10"/>
      <c r="AT310" s="10"/>
      <c r="AU310" s="10"/>
      <c r="AV310" s="10"/>
      <c r="AW310" s="10"/>
      <c r="AX310" s="10"/>
      <c r="AY310" s="10"/>
      <c r="AZ310" s="10"/>
      <c r="BA310" s="10"/>
      <c r="BB310" s="10"/>
      <c r="BC310" s="10"/>
      <c r="BD310" s="10"/>
      <c r="BE310" s="10"/>
      <c r="BF310" s="10"/>
      <c r="BG310" s="10"/>
      <c r="BH310" s="10"/>
      <c r="BI310" s="10"/>
      <c r="BJ310" s="10"/>
      <c r="BK310" s="10"/>
      <c r="BL310" s="10"/>
      <c r="BM310" s="10"/>
      <c r="BN310" s="10"/>
      <c r="BO310" s="10"/>
      <c r="BP310" s="10"/>
      <c r="BQ310" s="10"/>
      <c r="BR310" s="10"/>
      <c r="BS310" s="10"/>
      <c r="BT310" s="10"/>
      <c r="BU310" s="10"/>
      <c r="BV310" s="10"/>
      <c r="BW310" s="10"/>
      <c r="BX310" s="10"/>
      <c r="BY310" s="10"/>
      <c r="BZ310" s="10"/>
      <c r="CA310" s="10"/>
      <c r="CB310" s="10"/>
    </row>
    <row r="311" spans="3:80" x14ac:dyDescent="0.25">
      <c r="C311" s="2">
        <f t="shared" si="69"/>
        <v>45549</v>
      </c>
      <c r="D311" s="24"/>
      <c r="H311" s="13" t="str">
        <f t="shared" si="73"/>
        <v>42.7</v>
      </c>
      <c r="J311" s="13" t="str">
        <f t="shared" si="74"/>
        <v>47.3</v>
      </c>
      <c r="L311" s="10">
        <f t="shared" si="70"/>
        <v>258</v>
      </c>
      <c r="M311" s="10">
        <f t="shared" si="83"/>
        <v>2.8112139594168717</v>
      </c>
      <c r="N311" s="10">
        <f t="shared" si="75"/>
        <v>47.332297759416875</v>
      </c>
      <c r="O311" s="10">
        <f t="shared" si="84"/>
        <v>42.667702240583125</v>
      </c>
      <c r="Q311" s="12">
        <f t="shared" si="76"/>
        <v>9</v>
      </c>
      <c r="R311" s="10">
        <f t="shared" si="82"/>
        <v>0</v>
      </c>
      <c r="S311" s="10">
        <f t="shared" si="82"/>
        <v>0</v>
      </c>
      <c r="T311" s="10">
        <f t="shared" si="82"/>
        <v>0</v>
      </c>
      <c r="U311" s="10">
        <f t="shared" si="72"/>
        <v>0</v>
      </c>
      <c r="V311" s="10">
        <f t="shared" si="72"/>
        <v>0</v>
      </c>
      <c r="W311" s="10">
        <f t="shared" si="72"/>
        <v>0</v>
      </c>
      <c r="X311" s="10">
        <f t="shared" si="72"/>
        <v>0</v>
      </c>
      <c r="Y311" s="10">
        <f t="shared" si="72"/>
        <v>0</v>
      </c>
      <c r="Z311" s="10">
        <f t="shared" si="72"/>
        <v>42.667702240583125</v>
      </c>
      <c r="AA311" s="10">
        <f t="shared" si="72"/>
        <v>0</v>
      </c>
      <c r="AB311" s="10">
        <f t="shared" si="72"/>
        <v>0</v>
      </c>
      <c r="AC311" s="10">
        <f t="shared" si="72"/>
        <v>0</v>
      </c>
      <c r="AF311" s="10">
        <f t="shared" si="77"/>
        <v>0</v>
      </c>
      <c r="AG311" s="10">
        <f t="shared" si="78"/>
        <v>0</v>
      </c>
      <c r="AH311" s="10">
        <f t="shared" si="79"/>
        <v>42.667702240583125</v>
      </c>
      <c r="AI311" s="10">
        <f t="shared" si="80"/>
        <v>0</v>
      </c>
      <c r="AJ311" s="10">
        <f t="shared" si="81"/>
        <v>0</v>
      </c>
      <c r="AK311" s="10"/>
      <c r="AL311" s="10"/>
      <c r="AM311" s="10"/>
      <c r="AN311" s="10"/>
      <c r="AO311" s="10"/>
      <c r="AP311" s="10"/>
      <c r="AQ311" s="10"/>
      <c r="AR311" s="10"/>
      <c r="AS311" s="10"/>
      <c r="AT311" s="10"/>
      <c r="AU311" s="10"/>
      <c r="AV311" s="10"/>
      <c r="AW311" s="10"/>
      <c r="AX311" s="10"/>
      <c r="AY311" s="10"/>
      <c r="AZ311" s="10"/>
      <c r="BA311" s="10"/>
      <c r="BB311" s="10"/>
      <c r="BC311" s="10"/>
      <c r="BD311" s="10"/>
      <c r="BE311" s="10"/>
      <c r="BF311" s="10"/>
      <c r="BG311" s="10"/>
      <c r="BH311" s="10"/>
      <c r="BI311" s="10"/>
      <c r="BJ311" s="10"/>
      <c r="BK311" s="10"/>
      <c r="BL311" s="10"/>
      <c r="BM311" s="10"/>
      <c r="BN311" s="10"/>
      <c r="BO311" s="10"/>
      <c r="BP311" s="10"/>
      <c r="BQ311" s="10"/>
      <c r="BR311" s="10"/>
      <c r="BS311" s="10"/>
      <c r="BT311" s="10"/>
      <c r="BU311" s="10"/>
      <c r="BV311" s="10"/>
      <c r="BW311" s="10"/>
      <c r="BX311" s="10"/>
      <c r="BY311" s="10"/>
      <c r="BZ311" s="10"/>
      <c r="CA311" s="10"/>
      <c r="CB311" s="10"/>
    </row>
    <row r="312" spans="3:80" x14ac:dyDescent="0.25">
      <c r="C312" s="2">
        <f t="shared" ref="C312:C375" si="85">C311+1</f>
        <v>45550</v>
      </c>
      <c r="D312" s="24"/>
      <c r="H312" s="13" t="str">
        <f t="shared" si="73"/>
        <v>43.1</v>
      </c>
      <c r="J312" s="13" t="str">
        <f t="shared" si="74"/>
        <v>46.9</v>
      </c>
      <c r="L312" s="10">
        <f t="shared" ref="L312:L375" si="86">L311+1</f>
        <v>259</v>
      </c>
      <c r="M312" s="10">
        <f t="shared" si="83"/>
        <v>2.4111523828711183</v>
      </c>
      <c r="N312" s="10">
        <f t="shared" si="75"/>
        <v>46.932236182871122</v>
      </c>
      <c r="O312" s="10">
        <f t="shared" si="84"/>
        <v>43.067763817128878</v>
      </c>
      <c r="Q312" s="12">
        <f t="shared" si="76"/>
        <v>9</v>
      </c>
      <c r="R312" s="10">
        <f t="shared" si="82"/>
        <v>0</v>
      </c>
      <c r="S312" s="10">
        <f t="shared" si="82"/>
        <v>0</v>
      </c>
      <c r="T312" s="10">
        <f t="shared" si="82"/>
        <v>0</v>
      </c>
      <c r="U312" s="10">
        <f t="shared" si="72"/>
        <v>0</v>
      </c>
      <c r="V312" s="10">
        <f t="shared" si="72"/>
        <v>0</v>
      </c>
      <c r="W312" s="10">
        <f t="shared" si="72"/>
        <v>0</v>
      </c>
      <c r="X312" s="10">
        <f t="shared" si="72"/>
        <v>0</v>
      </c>
      <c r="Y312" s="10">
        <f t="shared" si="72"/>
        <v>0</v>
      </c>
      <c r="Z312" s="10">
        <f t="shared" si="72"/>
        <v>43.067763817128878</v>
      </c>
      <c r="AA312" s="10">
        <f t="shared" si="72"/>
        <v>0</v>
      </c>
      <c r="AB312" s="10">
        <f t="shared" si="72"/>
        <v>0</v>
      </c>
      <c r="AC312" s="10">
        <f t="shared" si="72"/>
        <v>0</v>
      </c>
      <c r="AF312" s="10">
        <f t="shared" si="77"/>
        <v>0</v>
      </c>
      <c r="AG312" s="10">
        <f t="shared" si="78"/>
        <v>0</v>
      </c>
      <c r="AH312" s="10">
        <f t="shared" si="79"/>
        <v>43.067763817128878</v>
      </c>
      <c r="AI312" s="10">
        <f t="shared" si="80"/>
        <v>0</v>
      </c>
      <c r="AJ312" s="10">
        <f t="shared" si="81"/>
        <v>0</v>
      </c>
      <c r="AK312" s="10"/>
      <c r="AL312" s="10"/>
      <c r="AM312" s="10"/>
      <c r="AN312" s="10"/>
      <c r="AO312" s="10"/>
      <c r="AP312" s="10"/>
      <c r="AQ312" s="10"/>
      <c r="AR312" s="10"/>
      <c r="AS312" s="10"/>
      <c r="AT312" s="10"/>
      <c r="AU312" s="10"/>
      <c r="AV312" s="10"/>
      <c r="AW312" s="10"/>
      <c r="AX312" s="10"/>
      <c r="AY312" s="10"/>
      <c r="AZ312" s="10"/>
      <c r="BA312" s="10"/>
      <c r="BB312" s="10"/>
      <c r="BC312" s="10"/>
      <c r="BD312" s="10"/>
      <c r="BE312" s="10"/>
      <c r="BF312" s="10"/>
      <c r="BG312" s="10"/>
      <c r="BH312" s="10"/>
      <c r="BI312" s="10"/>
      <c r="BJ312" s="10"/>
      <c r="BK312" s="10"/>
      <c r="BL312" s="10"/>
      <c r="BM312" s="10"/>
      <c r="BN312" s="10"/>
      <c r="BO312" s="10"/>
      <c r="BP312" s="10"/>
      <c r="BQ312" s="10"/>
      <c r="BR312" s="10"/>
      <c r="BS312" s="10"/>
      <c r="BT312" s="10"/>
      <c r="BU312" s="10"/>
      <c r="BV312" s="10"/>
      <c r="BW312" s="10"/>
      <c r="BX312" s="10"/>
      <c r="BY312" s="10"/>
      <c r="BZ312" s="10"/>
      <c r="CA312" s="10"/>
      <c r="CB312" s="10"/>
    </row>
    <row r="313" spans="3:80" x14ac:dyDescent="0.25">
      <c r="C313" s="2">
        <f t="shared" si="85"/>
        <v>45551</v>
      </c>
      <c r="D313" s="24"/>
      <c r="H313" s="13" t="str">
        <f t="shared" si="73"/>
        <v>43.5</v>
      </c>
      <c r="J313" s="13" t="str">
        <f t="shared" si="74"/>
        <v>46.5</v>
      </c>
      <c r="L313" s="10">
        <f t="shared" si="86"/>
        <v>260</v>
      </c>
      <c r="M313" s="10">
        <f t="shared" si="83"/>
        <v>2.0103802286510626</v>
      </c>
      <c r="N313" s="10">
        <f t="shared" si="75"/>
        <v>46.531464028651058</v>
      </c>
      <c r="O313" s="10">
        <f t="shared" si="84"/>
        <v>43.468535971348942</v>
      </c>
      <c r="Q313" s="12">
        <f t="shared" si="76"/>
        <v>9</v>
      </c>
      <c r="R313" s="10">
        <f t="shared" si="82"/>
        <v>0</v>
      </c>
      <c r="S313" s="10">
        <f t="shared" si="82"/>
        <v>0</v>
      </c>
      <c r="T313" s="10">
        <f t="shared" si="82"/>
        <v>0</v>
      </c>
      <c r="U313" s="10">
        <f t="shared" si="72"/>
        <v>0</v>
      </c>
      <c r="V313" s="10">
        <f t="shared" si="72"/>
        <v>0</v>
      </c>
      <c r="W313" s="10">
        <f t="shared" si="72"/>
        <v>0</v>
      </c>
      <c r="X313" s="10">
        <f t="shared" si="72"/>
        <v>0</v>
      </c>
      <c r="Y313" s="10">
        <f t="shared" si="72"/>
        <v>0</v>
      </c>
      <c r="Z313" s="10">
        <f t="shared" si="72"/>
        <v>43.468535971348942</v>
      </c>
      <c r="AA313" s="10">
        <f t="shared" si="72"/>
        <v>0</v>
      </c>
      <c r="AB313" s="10">
        <f t="shared" si="72"/>
        <v>0</v>
      </c>
      <c r="AC313" s="10">
        <f t="shared" si="72"/>
        <v>0</v>
      </c>
      <c r="AF313" s="10">
        <f t="shared" si="77"/>
        <v>0</v>
      </c>
      <c r="AG313" s="10">
        <f t="shared" si="78"/>
        <v>0</v>
      </c>
      <c r="AH313" s="10">
        <f t="shared" si="79"/>
        <v>43.468535971348942</v>
      </c>
      <c r="AI313" s="10">
        <f t="shared" si="80"/>
        <v>0</v>
      </c>
      <c r="AJ313" s="10">
        <f t="shared" si="81"/>
        <v>0</v>
      </c>
      <c r="AK313" s="10"/>
      <c r="AL313" s="10"/>
      <c r="AM313" s="10"/>
      <c r="AN313" s="10"/>
      <c r="AO313" s="10"/>
      <c r="AP313" s="10"/>
      <c r="AQ313" s="10"/>
      <c r="AR313" s="10"/>
      <c r="AS313" s="10"/>
      <c r="AT313" s="10"/>
      <c r="AU313" s="10"/>
      <c r="AV313" s="10"/>
      <c r="AW313" s="10"/>
      <c r="AX313" s="10"/>
      <c r="AY313" s="10"/>
      <c r="AZ313" s="10"/>
      <c r="BA313" s="10"/>
      <c r="BB313" s="10"/>
      <c r="BC313" s="10"/>
      <c r="BD313" s="10"/>
      <c r="BE313" s="10"/>
      <c r="BF313" s="10"/>
      <c r="BG313" s="10"/>
      <c r="BH313" s="10"/>
      <c r="BI313" s="10"/>
      <c r="BJ313" s="10"/>
      <c r="BK313" s="10"/>
      <c r="BL313" s="10"/>
      <c r="BM313" s="10"/>
      <c r="BN313" s="10"/>
      <c r="BO313" s="10"/>
      <c r="BP313" s="10"/>
      <c r="BQ313" s="10"/>
      <c r="BR313" s="10"/>
      <c r="BS313" s="10"/>
      <c r="BT313" s="10"/>
      <c r="BU313" s="10"/>
      <c r="BV313" s="10"/>
      <c r="BW313" s="10"/>
      <c r="BX313" s="10"/>
      <c r="BY313" s="10"/>
      <c r="BZ313" s="10"/>
      <c r="CA313" s="10"/>
      <c r="CB313" s="10"/>
    </row>
    <row r="314" spans="3:80" x14ac:dyDescent="0.25">
      <c r="C314" s="2">
        <f t="shared" si="85"/>
        <v>45552</v>
      </c>
      <c r="D314" s="24"/>
      <c r="H314" s="13" t="str">
        <f t="shared" si="73"/>
        <v>43.9</v>
      </c>
      <c r="J314" s="13" t="str">
        <f t="shared" si="74"/>
        <v>46.1</v>
      </c>
      <c r="L314" s="10">
        <f t="shared" si="86"/>
        <v>261</v>
      </c>
      <c r="M314" s="10">
        <f t="shared" si="83"/>
        <v>1.6090156061500347</v>
      </c>
      <c r="N314" s="10">
        <f t="shared" si="75"/>
        <v>46.130099406150038</v>
      </c>
      <c r="O314" s="10">
        <f t="shared" si="84"/>
        <v>43.869900593849962</v>
      </c>
      <c r="Q314" s="12">
        <f t="shared" si="76"/>
        <v>9</v>
      </c>
      <c r="R314" s="10">
        <f t="shared" si="82"/>
        <v>0</v>
      </c>
      <c r="S314" s="10">
        <f t="shared" si="82"/>
        <v>0</v>
      </c>
      <c r="T314" s="10">
        <f t="shared" si="82"/>
        <v>0</v>
      </c>
      <c r="U314" s="10">
        <f t="shared" si="72"/>
        <v>0</v>
      </c>
      <c r="V314" s="10">
        <f t="shared" si="72"/>
        <v>0</v>
      </c>
      <c r="W314" s="10">
        <f t="shared" si="72"/>
        <v>0</v>
      </c>
      <c r="X314" s="10">
        <f t="shared" si="72"/>
        <v>0</v>
      </c>
      <c r="Y314" s="10">
        <f t="shared" si="72"/>
        <v>0</v>
      </c>
      <c r="Z314" s="10">
        <f t="shared" si="72"/>
        <v>43.869900593849962</v>
      </c>
      <c r="AA314" s="10">
        <f t="shared" si="72"/>
        <v>0</v>
      </c>
      <c r="AB314" s="10">
        <f t="shared" si="72"/>
        <v>0</v>
      </c>
      <c r="AC314" s="10">
        <f t="shared" si="72"/>
        <v>0</v>
      </c>
      <c r="AF314" s="10">
        <f t="shared" si="77"/>
        <v>0</v>
      </c>
      <c r="AG314" s="10">
        <f t="shared" si="78"/>
        <v>0</v>
      </c>
      <c r="AH314" s="10">
        <f t="shared" si="79"/>
        <v>43.869900593849962</v>
      </c>
      <c r="AI314" s="10">
        <f t="shared" si="80"/>
        <v>0</v>
      </c>
      <c r="AJ314" s="10">
        <f t="shared" si="81"/>
        <v>0</v>
      </c>
      <c r="AK314" s="10"/>
      <c r="AL314" s="10"/>
      <c r="AM314" s="10"/>
      <c r="AN314" s="10"/>
      <c r="AO314" s="10"/>
      <c r="AP314" s="10"/>
      <c r="AQ314" s="10"/>
      <c r="AR314" s="10"/>
      <c r="AS314" s="10"/>
      <c r="AT314" s="10"/>
      <c r="AU314" s="10"/>
      <c r="AV314" s="10"/>
      <c r="AW314" s="10"/>
      <c r="AX314" s="10"/>
      <c r="AY314" s="10"/>
      <c r="AZ314" s="10"/>
      <c r="BA314" s="10"/>
      <c r="BB314" s="10"/>
      <c r="BC314" s="10"/>
      <c r="BD314" s="10"/>
      <c r="BE314" s="10"/>
      <c r="BF314" s="10"/>
      <c r="BG314" s="10"/>
      <c r="BH314" s="10"/>
      <c r="BI314" s="10"/>
      <c r="BJ314" s="10"/>
      <c r="BK314" s="10"/>
      <c r="BL314" s="10"/>
      <c r="BM314" s="10"/>
      <c r="BN314" s="10"/>
      <c r="BO314" s="10"/>
      <c r="BP314" s="10"/>
      <c r="BQ314" s="10"/>
      <c r="BR314" s="10"/>
      <c r="BS314" s="10"/>
      <c r="BT314" s="10"/>
      <c r="BU314" s="10"/>
      <c r="BV314" s="10"/>
      <c r="BW314" s="10"/>
      <c r="BX314" s="10"/>
      <c r="BY314" s="10"/>
      <c r="BZ314" s="10"/>
      <c r="CA314" s="10"/>
      <c r="CB314" s="10"/>
    </row>
    <row r="315" spans="3:80" x14ac:dyDescent="0.25">
      <c r="C315" s="2">
        <f t="shared" si="85"/>
        <v>45553</v>
      </c>
      <c r="D315" s="24"/>
      <c r="H315" s="13" t="str">
        <f t="shared" si="73"/>
        <v>44.3</v>
      </c>
      <c r="J315" s="13" t="str">
        <f t="shared" si="74"/>
        <v>45.7</v>
      </c>
      <c r="L315" s="10">
        <f t="shared" si="86"/>
        <v>262</v>
      </c>
      <c r="M315" s="10">
        <f t="shared" si="83"/>
        <v>1.2071767993646307</v>
      </c>
      <c r="N315" s="10">
        <f t="shared" si="75"/>
        <v>45.728260599364631</v>
      </c>
      <c r="O315" s="10">
        <f t="shared" si="84"/>
        <v>44.271739400635369</v>
      </c>
      <c r="Q315" s="12">
        <f t="shared" si="76"/>
        <v>9</v>
      </c>
      <c r="R315" s="10">
        <f t="shared" si="82"/>
        <v>0</v>
      </c>
      <c r="S315" s="10">
        <f t="shared" si="82"/>
        <v>0</v>
      </c>
      <c r="T315" s="10">
        <f t="shared" si="82"/>
        <v>0</v>
      </c>
      <c r="U315" s="10">
        <f t="shared" si="72"/>
        <v>0</v>
      </c>
      <c r="V315" s="10">
        <f t="shared" si="72"/>
        <v>0</v>
      </c>
      <c r="W315" s="10">
        <f t="shared" si="72"/>
        <v>0</v>
      </c>
      <c r="X315" s="10">
        <f t="shared" si="72"/>
        <v>0</v>
      </c>
      <c r="Y315" s="10">
        <f t="shared" si="72"/>
        <v>0</v>
      </c>
      <c r="Z315" s="10">
        <f t="shared" si="72"/>
        <v>44.271739400635369</v>
      </c>
      <c r="AA315" s="10">
        <f t="shared" si="72"/>
        <v>0</v>
      </c>
      <c r="AB315" s="10">
        <f t="shared" si="72"/>
        <v>0</v>
      </c>
      <c r="AC315" s="10">
        <f t="shared" si="72"/>
        <v>0</v>
      </c>
      <c r="AF315" s="10">
        <f t="shared" si="77"/>
        <v>0</v>
      </c>
      <c r="AG315" s="10">
        <f t="shared" si="78"/>
        <v>0</v>
      </c>
      <c r="AH315" s="10">
        <f t="shared" si="79"/>
        <v>44.271739400635369</v>
      </c>
      <c r="AI315" s="10">
        <f t="shared" si="80"/>
        <v>0</v>
      </c>
      <c r="AJ315" s="10">
        <f t="shared" si="81"/>
        <v>0</v>
      </c>
      <c r="AK315" s="10"/>
      <c r="AL315" s="10"/>
      <c r="AM315" s="10"/>
      <c r="AN315" s="10"/>
      <c r="AO315" s="10"/>
      <c r="AP315" s="10"/>
      <c r="AQ315" s="10"/>
      <c r="AR315" s="10"/>
      <c r="AS315" s="10"/>
      <c r="AT315" s="10"/>
      <c r="AU315" s="10"/>
      <c r="AV315" s="10"/>
      <c r="AW315" s="10"/>
      <c r="AX315" s="10"/>
      <c r="AY315" s="10"/>
      <c r="AZ315" s="10"/>
      <c r="BA315" s="10"/>
      <c r="BB315" s="10"/>
      <c r="BC315" s="10"/>
      <c r="BD315" s="10"/>
      <c r="BE315" s="10"/>
      <c r="BF315" s="10"/>
      <c r="BG315" s="10"/>
      <c r="BH315" s="10"/>
      <c r="BI315" s="10"/>
      <c r="BJ315" s="10"/>
      <c r="BK315" s="10"/>
      <c r="BL315" s="10"/>
      <c r="BM315" s="10"/>
      <c r="BN315" s="10"/>
      <c r="BO315" s="10"/>
      <c r="BP315" s="10"/>
      <c r="BQ315" s="10"/>
      <c r="BR315" s="10"/>
      <c r="BS315" s="10"/>
      <c r="BT315" s="10"/>
      <c r="BU315" s="10"/>
      <c r="BV315" s="10"/>
      <c r="BW315" s="10"/>
      <c r="BX315" s="10"/>
      <c r="BY315" s="10"/>
      <c r="BZ315" s="10"/>
      <c r="CA315" s="10"/>
      <c r="CB315" s="10"/>
    </row>
    <row r="316" spans="3:80" x14ac:dyDescent="0.25">
      <c r="C316" s="2">
        <f t="shared" si="85"/>
        <v>45554</v>
      </c>
      <c r="D316" s="24"/>
      <c r="H316" s="13" t="str">
        <f t="shared" si="73"/>
        <v>44.7</v>
      </c>
      <c r="J316" s="13" t="str">
        <f t="shared" si="74"/>
        <v>45.3</v>
      </c>
      <c r="L316" s="10">
        <f t="shared" si="86"/>
        <v>263</v>
      </c>
      <c r="M316" s="10">
        <f t="shared" si="83"/>
        <v>0.80498223203557806</v>
      </c>
      <c r="N316" s="10">
        <f t="shared" si="75"/>
        <v>45.326066032035577</v>
      </c>
      <c r="O316" s="10">
        <f t="shared" si="84"/>
        <v>44.673933967964423</v>
      </c>
      <c r="Q316" s="12">
        <f t="shared" si="76"/>
        <v>9</v>
      </c>
      <c r="R316" s="10">
        <f t="shared" si="82"/>
        <v>0</v>
      </c>
      <c r="S316" s="10">
        <f t="shared" si="82"/>
        <v>0</v>
      </c>
      <c r="T316" s="10">
        <f t="shared" si="82"/>
        <v>0</v>
      </c>
      <c r="U316" s="10">
        <f t="shared" si="72"/>
        <v>0</v>
      </c>
      <c r="V316" s="10">
        <f t="shared" si="72"/>
        <v>0</v>
      </c>
      <c r="W316" s="10">
        <f t="shared" si="72"/>
        <v>0</v>
      </c>
      <c r="X316" s="10">
        <f t="shared" si="72"/>
        <v>0</v>
      </c>
      <c r="Y316" s="10">
        <f t="shared" si="72"/>
        <v>0</v>
      </c>
      <c r="Z316" s="10">
        <f t="shared" si="72"/>
        <v>44.673933967964423</v>
      </c>
      <c r="AA316" s="10">
        <f t="shared" si="72"/>
        <v>0</v>
      </c>
      <c r="AB316" s="10">
        <f t="shared" si="72"/>
        <v>0</v>
      </c>
      <c r="AC316" s="10">
        <f t="shared" si="72"/>
        <v>0</v>
      </c>
      <c r="AF316" s="10">
        <f t="shared" si="77"/>
        <v>0</v>
      </c>
      <c r="AG316" s="10">
        <f t="shared" si="78"/>
        <v>0</v>
      </c>
      <c r="AH316" s="10">
        <f t="shared" si="79"/>
        <v>44.673933967964423</v>
      </c>
      <c r="AI316" s="10">
        <f t="shared" si="80"/>
        <v>0</v>
      </c>
      <c r="AJ316" s="10">
        <f t="shared" si="81"/>
        <v>0</v>
      </c>
      <c r="AK316" s="10"/>
      <c r="AL316" s="10"/>
      <c r="AM316" s="10"/>
      <c r="AN316" s="10"/>
      <c r="AO316" s="10"/>
      <c r="AP316" s="10"/>
      <c r="AQ316" s="10"/>
      <c r="AR316" s="10"/>
      <c r="AS316" s="10"/>
      <c r="AT316" s="10"/>
      <c r="AU316" s="10"/>
      <c r="AV316" s="10"/>
      <c r="AW316" s="10"/>
      <c r="AX316" s="10"/>
      <c r="AY316" s="10"/>
      <c r="AZ316" s="10"/>
      <c r="BA316" s="10"/>
      <c r="BB316" s="10"/>
      <c r="BC316" s="10"/>
      <c r="BD316" s="10"/>
      <c r="BE316" s="10"/>
      <c r="BF316" s="10"/>
      <c r="BG316" s="10"/>
      <c r="BH316" s="10"/>
      <c r="BI316" s="10"/>
      <c r="BJ316" s="10"/>
      <c r="BK316" s="10"/>
      <c r="BL316" s="10"/>
      <c r="BM316" s="10"/>
      <c r="BN316" s="10"/>
      <c r="BO316" s="10"/>
      <c r="BP316" s="10"/>
      <c r="BQ316" s="10"/>
      <c r="BR316" s="10"/>
      <c r="BS316" s="10"/>
      <c r="BT316" s="10"/>
      <c r="BU316" s="10"/>
      <c r="BV316" s="10"/>
      <c r="BW316" s="10"/>
      <c r="BX316" s="10"/>
      <c r="BY316" s="10"/>
      <c r="BZ316" s="10"/>
      <c r="CA316" s="10"/>
      <c r="CB316" s="10"/>
    </row>
    <row r="317" spans="3:80" x14ac:dyDescent="0.25">
      <c r="C317" s="2">
        <f t="shared" si="85"/>
        <v>45555</v>
      </c>
      <c r="D317" s="24"/>
      <c r="H317" s="13" t="str">
        <f t="shared" si="73"/>
        <v>45.1</v>
      </c>
      <c r="J317" s="13" t="str">
        <f t="shared" si="74"/>
        <v>44.9</v>
      </c>
      <c r="L317" s="10">
        <f t="shared" si="86"/>
        <v>264</v>
      </c>
      <c r="M317" s="10">
        <f t="shared" si="83"/>
        <v>0.40255043274787744</v>
      </c>
      <c r="N317" s="10">
        <f t="shared" si="75"/>
        <v>44.923634232747879</v>
      </c>
      <c r="O317" s="10">
        <f t="shared" si="84"/>
        <v>45.076365767252121</v>
      </c>
      <c r="Q317" s="12">
        <f t="shared" si="76"/>
        <v>9</v>
      </c>
      <c r="R317" s="10">
        <f t="shared" si="82"/>
        <v>0</v>
      </c>
      <c r="S317" s="10">
        <f t="shared" si="82"/>
        <v>0</v>
      </c>
      <c r="T317" s="10">
        <f t="shared" si="82"/>
        <v>0</v>
      </c>
      <c r="U317" s="10">
        <f t="shared" si="72"/>
        <v>0</v>
      </c>
      <c r="V317" s="10">
        <f t="shared" si="72"/>
        <v>0</v>
      </c>
      <c r="W317" s="10">
        <f t="shared" si="72"/>
        <v>0</v>
      </c>
      <c r="X317" s="10">
        <f t="shared" si="72"/>
        <v>0</v>
      </c>
      <c r="Y317" s="10">
        <f t="shared" si="72"/>
        <v>0</v>
      </c>
      <c r="Z317" s="10">
        <f t="shared" si="72"/>
        <v>45.076365767252121</v>
      </c>
      <c r="AA317" s="10">
        <f t="shared" si="72"/>
        <v>0</v>
      </c>
      <c r="AB317" s="10">
        <f t="shared" si="72"/>
        <v>0</v>
      </c>
      <c r="AC317" s="10">
        <f t="shared" si="72"/>
        <v>0</v>
      </c>
      <c r="AF317" s="10">
        <f t="shared" si="77"/>
        <v>0</v>
      </c>
      <c r="AG317" s="10">
        <f t="shared" si="78"/>
        <v>0</v>
      </c>
      <c r="AH317" s="10">
        <f t="shared" si="79"/>
        <v>45.076365767252121</v>
      </c>
      <c r="AI317" s="10">
        <f t="shared" si="80"/>
        <v>0</v>
      </c>
      <c r="AJ317" s="10">
        <f t="shared" si="81"/>
        <v>0</v>
      </c>
      <c r="AK317" s="10"/>
      <c r="AL317" s="10"/>
      <c r="AM317" s="10"/>
      <c r="AN317" s="10"/>
      <c r="AO317" s="10"/>
      <c r="AP317" s="10"/>
      <c r="AQ317" s="10"/>
      <c r="AR317" s="10"/>
      <c r="AS317" s="10"/>
      <c r="AT317" s="10"/>
      <c r="AU317" s="10"/>
      <c r="AV317" s="10"/>
      <c r="AW317" s="10"/>
      <c r="AX317" s="10"/>
      <c r="AY317" s="10"/>
      <c r="AZ317" s="10"/>
      <c r="BA317" s="10"/>
      <c r="BB317" s="10"/>
      <c r="BC317" s="10"/>
      <c r="BD317" s="10"/>
      <c r="BE317" s="10"/>
      <c r="BF317" s="10"/>
      <c r="BG317" s="10"/>
      <c r="BH317" s="10"/>
      <c r="BI317" s="10"/>
      <c r="BJ317" s="10"/>
      <c r="BK317" s="10"/>
      <c r="BL317" s="10"/>
      <c r="BM317" s="10"/>
      <c r="BN317" s="10"/>
      <c r="BO317" s="10"/>
      <c r="BP317" s="10"/>
      <c r="BQ317" s="10"/>
      <c r="BR317" s="10"/>
      <c r="BS317" s="10"/>
      <c r="BT317" s="10"/>
      <c r="BU317" s="10"/>
      <c r="BV317" s="10"/>
      <c r="BW317" s="10"/>
      <c r="BX317" s="10"/>
      <c r="BY317" s="10"/>
      <c r="BZ317" s="10"/>
      <c r="CA317" s="10"/>
      <c r="CB317" s="10"/>
    </row>
    <row r="318" spans="3:80" x14ac:dyDescent="0.25">
      <c r="C318" s="2">
        <f t="shared" si="85"/>
        <v>45556</v>
      </c>
      <c r="D318" s="24"/>
      <c r="H318" s="13" t="str">
        <f t="shared" si="73"/>
        <v>45.5</v>
      </c>
      <c r="J318" s="13" t="str">
        <f t="shared" si="74"/>
        <v>44.5</v>
      </c>
      <c r="L318" s="10">
        <f t="shared" si="86"/>
        <v>265</v>
      </c>
      <c r="M318" s="10">
        <f t="shared" si="83"/>
        <v>2.8729731267607139E-15</v>
      </c>
      <c r="N318" s="10">
        <f t="shared" si="75"/>
        <v>44.521083799999992</v>
      </c>
      <c r="O318" s="10">
        <f t="shared" si="84"/>
        <v>45.478916200000008</v>
      </c>
      <c r="Q318" s="12">
        <f t="shared" si="76"/>
        <v>9</v>
      </c>
      <c r="R318" s="10">
        <f t="shared" si="82"/>
        <v>0</v>
      </c>
      <c r="S318" s="10">
        <f t="shared" si="82"/>
        <v>0</v>
      </c>
      <c r="T318" s="10">
        <f t="shared" si="82"/>
        <v>0</v>
      </c>
      <c r="U318" s="10">
        <f t="shared" si="72"/>
        <v>0</v>
      </c>
      <c r="V318" s="10">
        <f t="shared" si="72"/>
        <v>0</v>
      </c>
      <c r="W318" s="10">
        <f t="shared" si="72"/>
        <v>0</v>
      </c>
      <c r="X318" s="10">
        <f t="shared" si="72"/>
        <v>0</v>
      </c>
      <c r="Y318" s="10">
        <f t="shared" si="72"/>
        <v>0</v>
      </c>
      <c r="Z318" s="10">
        <f t="shared" si="72"/>
        <v>45.478916200000008</v>
      </c>
      <c r="AA318" s="10">
        <f t="shared" si="72"/>
        <v>0</v>
      </c>
      <c r="AB318" s="10">
        <f t="shared" si="72"/>
        <v>0</v>
      </c>
      <c r="AC318" s="10">
        <f t="shared" si="72"/>
        <v>0</v>
      </c>
      <c r="AF318" s="10">
        <f t="shared" si="77"/>
        <v>0</v>
      </c>
      <c r="AG318" s="10">
        <f t="shared" si="78"/>
        <v>0</v>
      </c>
      <c r="AH318" s="10">
        <f t="shared" si="79"/>
        <v>45.478916200000008</v>
      </c>
      <c r="AI318" s="10">
        <f t="shared" si="80"/>
        <v>0</v>
      </c>
      <c r="AJ318" s="10">
        <f t="shared" si="81"/>
        <v>0</v>
      </c>
      <c r="AK318" s="10"/>
      <c r="AL318" s="10"/>
      <c r="AM318" s="10"/>
      <c r="AN318" s="10"/>
      <c r="AO318" s="10"/>
      <c r="AP318" s="10"/>
      <c r="AQ318" s="10"/>
      <c r="AR318" s="10"/>
      <c r="AS318" s="10"/>
      <c r="AT318" s="10"/>
      <c r="AU318" s="10"/>
      <c r="AV318" s="10"/>
      <c r="AW318" s="10"/>
      <c r="AX318" s="10"/>
      <c r="AY318" s="10"/>
      <c r="AZ318" s="10"/>
      <c r="BA318" s="10"/>
      <c r="BB318" s="10"/>
      <c r="BC318" s="10"/>
      <c r="BD318" s="10"/>
      <c r="BE318" s="10"/>
      <c r="BF318" s="10"/>
      <c r="BG318" s="10"/>
      <c r="BH318" s="10"/>
      <c r="BI318" s="10"/>
      <c r="BJ318" s="10"/>
      <c r="BK318" s="10"/>
      <c r="BL318" s="10"/>
      <c r="BM318" s="10"/>
      <c r="BN318" s="10"/>
      <c r="BO318" s="10"/>
      <c r="BP318" s="10"/>
      <c r="BQ318" s="10"/>
      <c r="BR318" s="10"/>
      <c r="BS318" s="10"/>
      <c r="BT318" s="10"/>
      <c r="BU318" s="10"/>
      <c r="BV318" s="10"/>
      <c r="BW318" s="10"/>
      <c r="BX318" s="10"/>
      <c r="BY318" s="10"/>
      <c r="BZ318" s="10"/>
      <c r="CA318" s="10"/>
      <c r="CB318" s="10"/>
    </row>
    <row r="319" spans="3:80" x14ac:dyDescent="0.25">
      <c r="C319" s="2">
        <f t="shared" si="85"/>
        <v>45557</v>
      </c>
      <c r="D319" s="24"/>
      <c r="H319" s="13" t="str">
        <f t="shared" si="73"/>
        <v>45.9</v>
      </c>
      <c r="J319" s="13" t="str">
        <f t="shared" si="74"/>
        <v>44.1</v>
      </c>
      <c r="L319" s="10">
        <f t="shared" si="86"/>
        <v>266</v>
      </c>
      <c r="M319" s="10">
        <f t="shared" si="83"/>
        <v>-0.40255043274787161</v>
      </c>
      <c r="N319" s="10">
        <f t="shared" si="75"/>
        <v>44.118533367252134</v>
      </c>
      <c r="O319" s="10">
        <f t="shared" si="84"/>
        <v>45.881466632747866</v>
      </c>
      <c r="Q319" s="12">
        <f t="shared" si="76"/>
        <v>9</v>
      </c>
      <c r="R319" s="10">
        <f t="shared" si="82"/>
        <v>0</v>
      </c>
      <c r="S319" s="10">
        <f t="shared" si="82"/>
        <v>0</v>
      </c>
      <c r="T319" s="10">
        <f t="shared" si="82"/>
        <v>0</v>
      </c>
      <c r="U319" s="10">
        <f t="shared" si="72"/>
        <v>0</v>
      </c>
      <c r="V319" s="10">
        <f t="shared" si="72"/>
        <v>0</v>
      </c>
      <c r="W319" s="10">
        <f t="shared" si="72"/>
        <v>0</v>
      </c>
      <c r="X319" s="10">
        <f t="shared" si="72"/>
        <v>0</v>
      </c>
      <c r="Y319" s="10">
        <f t="shared" si="72"/>
        <v>0</v>
      </c>
      <c r="Z319" s="10">
        <f t="shared" si="72"/>
        <v>45.881466632747866</v>
      </c>
      <c r="AA319" s="10">
        <f t="shared" si="72"/>
        <v>0</v>
      </c>
      <c r="AB319" s="10">
        <f t="shared" si="72"/>
        <v>0</v>
      </c>
      <c r="AC319" s="10">
        <f t="shared" si="72"/>
        <v>0</v>
      </c>
      <c r="AF319" s="10">
        <f t="shared" si="77"/>
        <v>0</v>
      </c>
      <c r="AG319" s="10">
        <f t="shared" si="78"/>
        <v>0</v>
      </c>
      <c r="AH319" s="10">
        <f t="shared" si="79"/>
        <v>0</v>
      </c>
      <c r="AI319" s="10">
        <f t="shared" si="80"/>
        <v>45.881466632747866</v>
      </c>
      <c r="AJ319" s="10">
        <f t="shared" si="81"/>
        <v>0</v>
      </c>
      <c r="AK319" s="10"/>
      <c r="AL319" s="10"/>
      <c r="AM319" s="10"/>
      <c r="AN319" s="10"/>
      <c r="AO319" s="10"/>
      <c r="AP319" s="10"/>
      <c r="AQ319" s="10"/>
      <c r="AR319" s="10"/>
      <c r="AS319" s="10"/>
      <c r="AT319" s="10"/>
      <c r="AU319" s="10"/>
      <c r="AV319" s="10"/>
      <c r="AW319" s="10"/>
      <c r="AX319" s="10"/>
      <c r="AY319" s="10"/>
      <c r="AZ319" s="10"/>
      <c r="BA319" s="10"/>
      <c r="BB319" s="10"/>
      <c r="BC319" s="10"/>
      <c r="BD319" s="10"/>
      <c r="BE319" s="10"/>
      <c r="BF319" s="10"/>
      <c r="BG319" s="10"/>
      <c r="BH319" s="10"/>
      <c r="BI319" s="10"/>
      <c r="BJ319" s="10"/>
      <c r="BK319" s="10"/>
      <c r="BL319" s="10"/>
      <c r="BM319" s="10"/>
      <c r="BN319" s="10"/>
      <c r="BO319" s="10"/>
      <c r="BP319" s="10"/>
      <c r="BQ319" s="10"/>
      <c r="BR319" s="10"/>
      <c r="BS319" s="10"/>
      <c r="BT319" s="10"/>
      <c r="BU319" s="10"/>
      <c r="BV319" s="10"/>
      <c r="BW319" s="10"/>
      <c r="BX319" s="10"/>
      <c r="BY319" s="10"/>
      <c r="BZ319" s="10"/>
      <c r="CA319" s="10"/>
      <c r="CB319" s="10"/>
    </row>
    <row r="320" spans="3:80" x14ac:dyDescent="0.25">
      <c r="C320" s="2">
        <f t="shared" si="85"/>
        <v>45558</v>
      </c>
      <c r="D320" s="24"/>
      <c r="H320" s="13" t="str">
        <f t="shared" si="73"/>
        <v>46.3</v>
      </c>
      <c r="J320" s="13" t="str">
        <f t="shared" si="74"/>
        <v>43.7</v>
      </c>
      <c r="L320" s="10">
        <f t="shared" si="86"/>
        <v>267</v>
      </c>
      <c r="M320" s="10">
        <f t="shared" si="83"/>
        <v>-0.80498223203558261</v>
      </c>
      <c r="N320" s="10">
        <f t="shared" si="75"/>
        <v>43.716101567964408</v>
      </c>
      <c r="O320" s="10">
        <f t="shared" si="84"/>
        <v>46.283898432035592</v>
      </c>
      <c r="Q320" s="12">
        <f t="shared" si="76"/>
        <v>9</v>
      </c>
      <c r="R320" s="10">
        <f t="shared" si="82"/>
        <v>0</v>
      </c>
      <c r="S320" s="10">
        <f t="shared" si="82"/>
        <v>0</v>
      </c>
      <c r="T320" s="10">
        <f t="shared" si="82"/>
        <v>0</v>
      </c>
      <c r="U320" s="10">
        <f t="shared" si="72"/>
        <v>0</v>
      </c>
      <c r="V320" s="10">
        <f t="shared" si="72"/>
        <v>0</v>
      </c>
      <c r="W320" s="10">
        <f t="shared" si="72"/>
        <v>0</v>
      </c>
      <c r="X320" s="10">
        <f t="shared" si="72"/>
        <v>0</v>
      </c>
      <c r="Y320" s="10">
        <f t="shared" si="72"/>
        <v>0</v>
      </c>
      <c r="Z320" s="10">
        <f t="shared" si="72"/>
        <v>46.283898432035592</v>
      </c>
      <c r="AA320" s="10">
        <f t="shared" si="72"/>
        <v>0</v>
      </c>
      <c r="AB320" s="10">
        <f t="shared" si="72"/>
        <v>0</v>
      </c>
      <c r="AC320" s="10">
        <f t="shared" si="72"/>
        <v>0</v>
      </c>
      <c r="AF320" s="10">
        <f t="shared" si="77"/>
        <v>0</v>
      </c>
      <c r="AG320" s="10">
        <f t="shared" si="78"/>
        <v>0</v>
      </c>
      <c r="AH320" s="10">
        <f t="shared" si="79"/>
        <v>0</v>
      </c>
      <c r="AI320" s="10">
        <f t="shared" si="80"/>
        <v>46.283898432035592</v>
      </c>
      <c r="AJ320" s="10">
        <f t="shared" si="81"/>
        <v>0</v>
      </c>
      <c r="AK320" s="10"/>
      <c r="AL320" s="10"/>
      <c r="AM320" s="10"/>
      <c r="AN320" s="10"/>
      <c r="AO320" s="10"/>
      <c r="AP320" s="10"/>
      <c r="AQ320" s="10"/>
      <c r="AR320" s="10"/>
      <c r="AS320" s="10"/>
      <c r="AT320" s="10"/>
      <c r="AU320" s="10"/>
      <c r="AV320" s="10"/>
      <c r="AW320" s="10"/>
      <c r="AX320" s="10"/>
      <c r="AY320" s="10"/>
      <c r="AZ320" s="10"/>
      <c r="BA320" s="10"/>
      <c r="BB320" s="10"/>
      <c r="BC320" s="10"/>
      <c r="BD320" s="10"/>
      <c r="BE320" s="10"/>
      <c r="BF320" s="10"/>
      <c r="BG320" s="10"/>
      <c r="BH320" s="10"/>
      <c r="BI320" s="10"/>
      <c r="BJ320" s="10"/>
      <c r="BK320" s="10"/>
      <c r="BL320" s="10"/>
      <c r="BM320" s="10"/>
      <c r="BN320" s="10"/>
      <c r="BO320" s="10"/>
      <c r="BP320" s="10"/>
      <c r="BQ320" s="10"/>
      <c r="BR320" s="10"/>
      <c r="BS320" s="10"/>
      <c r="BT320" s="10"/>
      <c r="BU320" s="10"/>
      <c r="BV320" s="10"/>
      <c r="BW320" s="10"/>
      <c r="BX320" s="10"/>
      <c r="BY320" s="10"/>
      <c r="BZ320" s="10"/>
      <c r="CA320" s="10"/>
      <c r="CB320" s="10"/>
    </row>
    <row r="321" spans="3:80" x14ac:dyDescent="0.25">
      <c r="C321" s="2">
        <f t="shared" si="85"/>
        <v>45559</v>
      </c>
      <c r="D321" s="24"/>
      <c r="H321" s="13" t="str">
        <f t="shared" si="73"/>
        <v>46.7</v>
      </c>
      <c r="J321" s="13" t="str">
        <f t="shared" si="74"/>
        <v>43.3</v>
      </c>
      <c r="L321" s="10">
        <f t="shared" si="86"/>
        <v>268</v>
      </c>
      <c r="M321" s="10">
        <f t="shared" si="83"/>
        <v>-1.2071767993646252</v>
      </c>
      <c r="N321" s="10">
        <f t="shared" si="75"/>
        <v>43.313907000635382</v>
      </c>
      <c r="O321" s="10">
        <f t="shared" si="84"/>
        <v>46.686092999364618</v>
      </c>
      <c r="Q321" s="12">
        <f t="shared" si="76"/>
        <v>9</v>
      </c>
      <c r="R321" s="10">
        <f t="shared" si="82"/>
        <v>0</v>
      </c>
      <c r="S321" s="10">
        <f t="shared" si="82"/>
        <v>0</v>
      </c>
      <c r="T321" s="10">
        <f t="shared" si="82"/>
        <v>0</v>
      </c>
      <c r="U321" s="10">
        <f t="shared" si="72"/>
        <v>0</v>
      </c>
      <c r="V321" s="10">
        <f t="shared" si="72"/>
        <v>0</v>
      </c>
      <c r="W321" s="10">
        <f t="shared" si="72"/>
        <v>0</v>
      </c>
      <c r="X321" s="10">
        <f t="shared" si="72"/>
        <v>0</v>
      </c>
      <c r="Y321" s="10">
        <f t="shared" si="72"/>
        <v>0</v>
      </c>
      <c r="Z321" s="10">
        <f t="shared" si="72"/>
        <v>46.686092999364618</v>
      </c>
      <c r="AA321" s="10">
        <f t="shared" si="72"/>
        <v>0</v>
      </c>
      <c r="AB321" s="10">
        <f t="shared" si="72"/>
        <v>0</v>
      </c>
      <c r="AC321" s="10">
        <f t="shared" si="72"/>
        <v>0</v>
      </c>
      <c r="AF321" s="10">
        <f t="shared" si="77"/>
        <v>0</v>
      </c>
      <c r="AG321" s="10">
        <f t="shared" si="78"/>
        <v>0</v>
      </c>
      <c r="AH321" s="10">
        <f t="shared" si="79"/>
        <v>0</v>
      </c>
      <c r="AI321" s="10">
        <f t="shared" si="80"/>
        <v>46.686092999364618</v>
      </c>
      <c r="AJ321" s="10">
        <f t="shared" si="81"/>
        <v>0</v>
      </c>
      <c r="AK321" s="10"/>
      <c r="AL321" s="10"/>
      <c r="AM321" s="10"/>
      <c r="AN321" s="10"/>
      <c r="AO321" s="10"/>
      <c r="AP321" s="10"/>
      <c r="AQ321" s="10"/>
      <c r="AR321" s="10"/>
      <c r="AS321" s="10"/>
      <c r="AT321" s="10"/>
      <c r="AU321" s="10"/>
      <c r="AV321" s="10"/>
      <c r="AW321" s="10"/>
      <c r="AX321" s="10"/>
      <c r="AY321" s="10"/>
      <c r="AZ321" s="10"/>
      <c r="BA321" s="10"/>
      <c r="BB321" s="10"/>
      <c r="BC321" s="10"/>
      <c r="BD321" s="10"/>
      <c r="BE321" s="10"/>
      <c r="BF321" s="10"/>
      <c r="BG321" s="10"/>
      <c r="BH321" s="10"/>
      <c r="BI321" s="10"/>
      <c r="BJ321" s="10"/>
      <c r="BK321" s="10"/>
      <c r="BL321" s="10"/>
      <c r="BM321" s="10"/>
      <c r="BN321" s="10"/>
      <c r="BO321" s="10"/>
      <c r="BP321" s="10"/>
      <c r="BQ321" s="10"/>
      <c r="BR321" s="10"/>
      <c r="BS321" s="10"/>
      <c r="BT321" s="10"/>
      <c r="BU321" s="10"/>
      <c r="BV321" s="10"/>
      <c r="BW321" s="10"/>
      <c r="BX321" s="10"/>
      <c r="BY321" s="10"/>
      <c r="BZ321" s="10"/>
      <c r="CA321" s="10"/>
      <c r="CB321" s="10"/>
    </row>
    <row r="322" spans="3:80" x14ac:dyDescent="0.25">
      <c r="C322" s="2">
        <f t="shared" si="85"/>
        <v>45560</v>
      </c>
      <c r="D322" s="24"/>
      <c r="H322" s="13" t="str">
        <f t="shared" si="73"/>
        <v>47.1</v>
      </c>
      <c r="J322" s="13" t="str">
        <f t="shared" si="74"/>
        <v>42.9</v>
      </c>
      <c r="L322" s="10">
        <f t="shared" si="86"/>
        <v>269</v>
      </c>
      <c r="M322" s="10">
        <f t="shared" si="83"/>
        <v>-1.6090156061500289</v>
      </c>
      <c r="N322" s="10">
        <f t="shared" si="75"/>
        <v>42.912068193849976</v>
      </c>
      <c r="O322" s="10">
        <f t="shared" si="84"/>
        <v>47.087931806150024</v>
      </c>
      <c r="Q322" s="12">
        <f t="shared" si="76"/>
        <v>9</v>
      </c>
      <c r="R322" s="10">
        <f t="shared" si="82"/>
        <v>0</v>
      </c>
      <c r="S322" s="10">
        <f t="shared" si="82"/>
        <v>0</v>
      </c>
      <c r="T322" s="10">
        <f t="shared" si="82"/>
        <v>0</v>
      </c>
      <c r="U322" s="10">
        <f t="shared" si="72"/>
        <v>0</v>
      </c>
      <c r="V322" s="10">
        <f t="shared" si="72"/>
        <v>0</v>
      </c>
      <c r="W322" s="10">
        <f t="shared" si="72"/>
        <v>0</v>
      </c>
      <c r="X322" s="10">
        <f t="shared" si="72"/>
        <v>0</v>
      </c>
      <c r="Y322" s="10">
        <f t="shared" si="72"/>
        <v>0</v>
      </c>
      <c r="Z322" s="10">
        <f t="shared" si="72"/>
        <v>47.087931806150024</v>
      </c>
      <c r="AA322" s="10">
        <f t="shared" si="72"/>
        <v>0</v>
      </c>
      <c r="AB322" s="10">
        <f t="shared" ref="U322:AC351" si="87">IF($Q322=AB$41,$O322,0)</f>
        <v>0</v>
      </c>
      <c r="AC322" s="10">
        <f t="shared" si="87"/>
        <v>0</v>
      </c>
      <c r="AF322" s="10">
        <f t="shared" si="77"/>
        <v>0</v>
      </c>
      <c r="AG322" s="10">
        <f t="shared" si="78"/>
        <v>0</v>
      </c>
      <c r="AH322" s="10">
        <f t="shared" si="79"/>
        <v>0</v>
      </c>
      <c r="AI322" s="10">
        <f t="shared" si="80"/>
        <v>47.087931806150024</v>
      </c>
      <c r="AJ322" s="10">
        <f t="shared" si="81"/>
        <v>0</v>
      </c>
      <c r="AK322" s="10"/>
      <c r="AL322" s="10"/>
      <c r="AM322" s="10"/>
      <c r="AN322" s="10"/>
      <c r="AO322" s="10"/>
      <c r="AP322" s="10"/>
      <c r="AQ322" s="10"/>
      <c r="AR322" s="10"/>
      <c r="AS322" s="10"/>
      <c r="AT322" s="10"/>
      <c r="AU322" s="10"/>
      <c r="AV322" s="10"/>
      <c r="AW322" s="10"/>
      <c r="AX322" s="10"/>
      <c r="AY322" s="10"/>
      <c r="AZ322" s="10"/>
      <c r="BA322" s="10"/>
      <c r="BB322" s="10"/>
      <c r="BC322" s="10"/>
      <c r="BD322" s="10"/>
      <c r="BE322" s="10"/>
      <c r="BF322" s="10"/>
      <c r="BG322" s="10"/>
      <c r="BH322" s="10"/>
      <c r="BI322" s="10"/>
      <c r="BJ322" s="10"/>
      <c r="BK322" s="10"/>
      <c r="BL322" s="10"/>
      <c r="BM322" s="10"/>
      <c r="BN322" s="10"/>
      <c r="BO322" s="10"/>
      <c r="BP322" s="10"/>
      <c r="BQ322" s="10"/>
      <c r="BR322" s="10"/>
      <c r="BS322" s="10"/>
      <c r="BT322" s="10"/>
      <c r="BU322" s="10"/>
      <c r="BV322" s="10"/>
      <c r="BW322" s="10"/>
      <c r="BX322" s="10"/>
      <c r="BY322" s="10"/>
      <c r="BZ322" s="10"/>
      <c r="CA322" s="10"/>
      <c r="CB322" s="10"/>
    </row>
    <row r="323" spans="3:80" x14ac:dyDescent="0.25">
      <c r="C323" s="2">
        <f t="shared" si="85"/>
        <v>45561</v>
      </c>
      <c r="D323" s="24"/>
      <c r="H323" s="13" t="str">
        <f t="shared" si="73"/>
        <v>47.5</v>
      </c>
      <c r="J323" s="13" t="str">
        <f t="shared" si="74"/>
        <v>42.5</v>
      </c>
      <c r="L323" s="10">
        <f t="shared" si="86"/>
        <v>270</v>
      </c>
      <c r="M323" s="10">
        <f t="shared" si="83"/>
        <v>-2.0103802286510049</v>
      </c>
      <c r="N323" s="10">
        <f t="shared" si="75"/>
        <v>42.510703571348991</v>
      </c>
      <c r="O323" s="10">
        <f t="shared" si="84"/>
        <v>47.489296428651009</v>
      </c>
      <c r="Q323" s="12">
        <f t="shared" si="76"/>
        <v>9</v>
      </c>
      <c r="R323" s="10">
        <f t="shared" si="82"/>
        <v>0</v>
      </c>
      <c r="S323" s="10">
        <f t="shared" si="82"/>
        <v>0</v>
      </c>
      <c r="T323" s="10">
        <f t="shared" si="82"/>
        <v>0</v>
      </c>
      <c r="U323" s="10">
        <f t="shared" si="87"/>
        <v>0</v>
      </c>
      <c r="V323" s="10">
        <f t="shared" si="87"/>
        <v>0</v>
      </c>
      <c r="W323" s="10">
        <f t="shared" si="87"/>
        <v>0</v>
      </c>
      <c r="X323" s="10">
        <f t="shared" si="87"/>
        <v>0</v>
      </c>
      <c r="Y323" s="10">
        <f t="shared" si="87"/>
        <v>0</v>
      </c>
      <c r="Z323" s="10">
        <f t="shared" si="87"/>
        <v>47.489296428651009</v>
      </c>
      <c r="AA323" s="10">
        <f t="shared" si="87"/>
        <v>0</v>
      </c>
      <c r="AB323" s="10">
        <f t="shared" si="87"/>
        <v>0</v>
      </c>
      <c r="AC323" s="10">
        <f t="shared" si="87"/>
        <v>0</v>
      </c>
      <c r="AF323" s="10">
        <f t="shared" si="77"/>
        <v>0</v>
      </c>
      <c r="AG323" s="10">
        <f t="shared" si="78"/>
        <v>0</v>
      </c>
      <c r="AH323" s="10">
        <f t="shared" si="79"/>
        <v>0</v>
      </c>
      <c r="AI323" s="10">
        <f t="shared" si="80"/>
        <v>47.489296428651009</v>
      </c>
      <c r="AJ323" s="10">
        <f t="shared" si="81"/>
        <v>0</v>
      </c>
      <c r="AK323" s="10"/>
      <c r="AL323" s="10"/>
      <c r="AM323" s="10"/>
      <c r="AN323" s="10"/>
      <c r="AO323" s="10"/>
      <c r="AP323" s="10"/>
      <c r="AQ323" s="10"/>
      <c r="AR323" s="10"/>
      <c r="AS323" s="10"/>
      <c r="AT323" s="10"/>
      <c r="AU323" s="10"/>
      <c r="AV323" s="10"/>
      <c r="AW323" s="10"/>
      <c r="AX323" s="10"/>
      <c r="AY323" s="10"/>
      <c r="AZ323" s="10"/>
      <c r="BA323" s="10"/>
      <c r="BB323" s="10"/>
      <c r="BC323" s="10"/>
      <c r="BD323" s="10"/>
      <c r="BE323" s="10"/>
      <c r="BF323" s="10"/>
      <c r="BG323" s="10"/>
      <c r="BH323" s="10"/>
      <c r="BI323" s="10"/>
      <c r="BJ323" s="10"/>
      <c r="BK323" s="10"/>
      <c r="BL323" s="10"/>
      <c r="BM323" s="10"/>
      <c r="BN323" s="10"/>
      <c r="BO323" s="10"/>
      <c r="BP323" s="10"/>
      <c r="BQ323" s="10"/>
      <c r="BR323" s="10"/>
      <c r="BS323" s="10"/>
      <c r="BT323" s="10"/>
      <c r="BU323" s="10"/>
      <c r="BV323" s="10"/>
      <c r="BW323" s="10"/>
      <c r="BX323" s="10"/>
      <c r="BY323" s="10"/>
      <c r="BZ323" s="10"/>
      <c r="CA323" s="10"/>
      <c r="CB323" s="10"/>
    </row>
    <row r="324" spans="3:80" x14ac:dyDescent="0.25">
      <c r="C324" s="2">
        <f t="shared" si="85"/>
        <v>45562</v>
      </c>
      <c r="D324" s="24"/>
      <c r="H324" s="13" t="str">
        <f t="shared" si="73"/>
        <v>47.9</v>
      </c>
      <c r="J324" s="13" t="str">
        <f t="shared" si="74"/>
        <v>42.1</v>
      </c>
      <c r="L324" s="10">
        <f t="shared" si="86"/>
        <v>271</v>
      </c>
      <c r="M324" s="10">
        <f t="shared" si="83"/>
        <v>-2.4111523828711126</v>
      </c>
      <c r="N324" s="10">
        <f t="shared" si="75"/>
        <v>42.109931417128898</v>
      </c>
      <c r="O324" s="10">
        <f t="shared" si="84"/>
        <v>47.890068582871102</v>
      </c>
      <c r="Q324" s="12">
        <f t="shared" si="76"/>
        <v>9</v>
      </c>
      <c r="R324" s="10">
        <f t="shared" si="82"/>
        <v>0</v>
      </c>
      <c r="S324" s="10">
        <f t="shared" si="82"/>
        <v>0</v>
      </c>
      <c r="T324" s="10">
        <f t="shared" si="82"/>
        <v>0</v>
      </c>
      <c r="U324" s="10">
        <f t="shared" si="87"/>
        <v>0</v>
      </c>
      <c r="V324" s="10">
        <f t="shared" si="87"/>
        <v>0</v>
      </c>
      <c r="W324" s="10">
        <f t="shared" si="87"/>
        <v>0</v>
      </c>
      <c r="X324" s="10">
        <f t="shared" si="87"/>
        <v>0</v>
      </c>
      <c r="Y324" s="10">
        <f t="shared" si="87"/>
        <v>0</v>
      </c>
      <c r="Z324" s="10">
        <f t="shared" si="87"/>
        <v>47.890068582871102</v>
      </c>
      <c r="AA324" s="10">
        <f t="shared" si="87"/>
        <v>0</v>
      </c>
      <c r="AB324" s="10">
        <f t="shared" si="87"/>
        <v>0</v>
      </c>
      <c r="AC324" s="10">
        <f t="shared" si="87"/>
        <v>0</v>
      </c>
      <c r="AF324" s="10">
        <f t="shared" si="77"/>
        <v>0</v>
      </c>
      <c r="AG324" s="10">
        <f t="shared" si="78"/>
        <v>0</v>
      </c>
      <c r="AH324" s="10">
        <f t="shared" si="79"/>
        <v>0</v>
      </c>
      <c r="AI324" s="10">
        <f t="shared" si="80"/>
        <v>47.890068582871102</v>
      </c>
      <c r="AJ324" s="10">
        <f t="shared" si="81"/>
        <v>0</v>
      </c>
      <c r="AK324" s="10"/>
      <c r="AL324" s="10"/>
      <c r="AM324" s="10"/>
      <c r="AN324" s="10"/>
      <c r="AO324" s="10"/>
      <c r="AP324" s="10"/>
      <c r="AQ324" s="10"/>
      <c r="AR324" s="10"/>
      <c r="AS324" s="10"/>
      <c r="AT324" s="10"/>
      <c r="AU324" s="10"/>
      <c r="AV324" s="10"/>
      <c r="AW324" s="10"/>
      <c r="AX324" s="10"/>
      <c r="AY324" s="10"/>
      <c r="AZ324" s="10"/>
      <c r="BA324" s="10"/>
      <c r="BB324" s="10"/>
      <c r="BC324" s="10"/>
      <c r="BD324" s="10"/>
      <c r="BE324" s="10"/>
      <c r="BF324" s="10"/>
      <c r="BG324" s="10"/>
      <c r="BH324" s="10"/>
      <c r="BI324" s="10"/>
      <c r="BJ324" s="10"/>
      <c r="BK324" s="10"/>
      <c r="BL324" s="10"/>
      <c r="BM324" s="10"/>
      <c r="BN324" s="10"/>
      <c r="BO324" s="10"/>
      <c r="BP324" s="10"/>
      <c r="BQ324" s="10"/>
      <c r="BR324" s="10"/>
      <c r="BS324" s="10"/>
      <c r="BT324" s="10"/>
      <c r="BU324" s="10"/>
      <c r="BV324" s="10"/>
      <c r="BW324" s="10"/>
      <c r="BX324" s="10"/>
      <c r="BY324" s="10"/>
      <c r="BZ324" s="10"/>
      <c r="CA324" s="10"/>
      <c r="CB324" s="10"/>
    </row>
    <row r="325" spans="3:80" x14ac:dyDescent="0.25">
      <c r="C325" s="2">
        <f t="shared" si="85"/>
        <v>45563</v>
      </c>
      <c r="D325" s="24"/>
      <c r="H325" s="13" t="str">
        <f t="shared" si="73"/>
        <v>48.3</v>
      </c>
      <c r="J325" s="13" t="str">
        <f t="shared" si="74"/>
        <v>41.7</v>
      </c>
      <c r="L325" s="10">
        <f t="shared" si="86"/>
        <v>272</v>
      </c>
      <c r="M325" s="10">
        <f t="shared" si="83"/>
        <v>-2.8112139594168766</v>
      </c>
      <c r="N325" s="10">
        <f t="shared" si="75"/>
        <v>41.709869840583124</v>
      </c>
      <c r="O325" s="10">
        <f t="shared" si="84"/>
        <v>48.290130159416876</v>
      </c>
      <c r="Q325" s="12">
        <f t="shared" si="76"/>
        <v>9</v>
      </c>
      <c r="R325" s="10">
        <f t="shared" si="82"/>
        <v>0</v>
      </c>
      <c r="S325" s="10">
        <f t="shared" si="82"/>
        <v>0</v>
      </c>
      <c r="T325" s="10">
        <f t="shared" si="82"/>
        <v>0</v>
      </c>
      <c r="U325" s="10">
        <f t="shared" si="87"/>
        <v>0</v>
      </c>
      <c r="V325" s="10">
        <f t="shared" si="87"/>
        <v>0</v>
      </c>
      <c r="W325" s="10">
        <f t="shared" si="87"/>
        <v>0</v>
      </c>
      <c r="X325" s="10">
        <f t="shared" si="87"/>
        <v>0</v>
      </c>
      <c r="Y325" s="10">
        <f t="shared" si="87"/>
        <v>0</v>
      </c>
      <c r="Z325" s="10">
        <f t="shared" si="87"/>
        <v>48.290130159416876</v>
      </c>
      <c r="AA325" s="10">
        <f t="shared" si="87"/>
        <v>0</v>
      </c>
      <c r="AB325" s="10">
        <f t="shared" si="87"/>
        <v>0</v>
      </c>
      <c r="AC325" s="10">
        <f t="shared" si="87"/>
        <v>0</v>
      </c>
      <c r="AF325" s="10">
        <f t="shared" si="77"/>
        <v>0</v>
      </c>
      <c r="AG325" s="10">
        <f t="shared" si="78"/>
        <v>0</v>
      </c>
      <c r="AH325" s="10">
        <f t="shared" si="79"/>
        <v>0</v>
      </c>
      <c r="AI325" s="10">
        <f t="shared" si="80"/>
        <v>48.290130159416876</v>
      </c>
      <c r="AJ325" s="10">
        <f t="shared" si="81"/>
        <v>0</v>
      </c>
      <c r="AK325" s="10"/>
      <c r="AL325" s="10"/>
      <c r="AM325" s="10"/>
      <c r="AN325" s="10"/>
      <c r="AO325" s="10"/>
      <c r="AP325" s="10"/>
      <c r="AQ325" s="10"/>
      <c r="AR325" s="10"/>
      <c r="AS325" s="10"/>
      <c r="AT325" s="10"/>
      <c r="AU325" s="10"/>
      <c r="AV325" s="10"/>
      <c r="AW325" s="10"/>
      <c r="AX325" s="10"/>
      <c r="AY325" s="10"/>
      <c r="AZ325" s="10"/>
      <c r="BA325" s="10"/>
      <c r="BB325" s="10"/>
      <c r="BC325" s="10"/>
      <c r="BD325" s="10"/>
      <c r="BE325" s="10"/>
      <c r="BF325" s="10"/>
      <c r="BG325" s="10"/>
      <c r="BH325" s="10"/>
      <c r="BI325" s="10"/>
      <c r="BJ325" s="10"/>
      <c r="BK325" s="10"/>
      <c r="BL325" s="10"/>
      <c r="BM325" s="10"/>
      <c r="BN325" s="10"/>
      <c r="BO325" s="10"/>
      <c r="BP325" s="10"/>
      <c r="BQ325" s="10"/>
      <c r="BR325" s="10"/>
      <c r="BS325" s="10"/>
      <c r="BT325" s="10"/>
      <c r="BU325" s="10"/>
      <c r="BV325" s="10"/>
      <c r="BW325" s="10"/>
      <c r="BX325" s="10"/>
      <c r="BY325" s="10"/>
      <c r="BZ325" s="10"/>
      <c r="CA325" s="10"/>
      <c r="CB325" s="10"/>
    </row>
    <row r="326" spans="3:80" x14ac:dyDescent="0.25">
      <c r="C326" s="2">
        <f t="shared" si="85"/>
        <v>45564</v>
      </c>
      <c r="D326" s="24"/>
      <c r="H326" s="13" t="str">
        <f t="shared" si="73"/>
        <v>48.7</v>
      </c>
      <c r="J326" s="13" t="str">
        <f t="shared" si="74"/>
        <v>41.3</v>
      </c>
      <c r="L326" s="10">
        <f t="shared" si="86"/>
        <v>273</v>
      </c>
      <c r="M326" s="10">
        <f t="shared" si="83"/>
        <v>-3.2104470583054794</v>
      </c>
      <c r="N326" s="10">
        <f t="shared" si="75"/>
        <v>41.31063674169453</v>
      </c>
      <c r="O326" s="10">
        <f t="shared" si="84"/>
        <v>48.68936325830547</v>
      </c>
      <c r="Q326" s="12">
        <f t="shared" si="76"/>
        <v>9</v>
      </c>
      <c r="R326" s="10">
        <f t="shared" si="82"/>
        <v>0</v>
      </c>
      <c r="S326" s="10">
        <f t="shared" si="82"/>
        <v>0</v>
      </c>
      <c r="T326" s="10">
        <f t="shared" si="82"/>
        <v>0</v>
      </c>
      <c r="U326" s="10">
        <f t="shared" si="87"/>
        <v>0</v>
      </c>
      <c r="V326" s="10">
        <f t="shared" si="87"/>
        <v>0</v>
      </c>
      <c r="W326" s="10">
        <f t="shared" si="87"/>
        <v>0</v>
      </c>
      <c r="X326" s="10">
        <f t="shared" si="87"/>
        <v>0</v>
      </c>
      <c r="Y326" s="10">
        <f t="shared" si="87"/>
        <v>0</v>
      </c>
      <c r="Z326" s="10">
        <f t="shared" si="87"/>
        <v>48.68936325830547</v>
      </c>
      <c r="AA326" s="10">
        <f t="shared" si="87"/>
        <v>0</v>
      </c>
      <c r="AB326" s="10">
        <f t="shared" si="87"/>
        <v>0</v>
      </c>
      <c r="AC326" s="10">
        <f t="shared" si="87"/>
        <v>0</v>
      </c>
      <c r="AF326" s="10">
        <f t="shared" si="77"/>
        <v>0</v>
      </c>
      <c r="AG326" s="10">
        <f t="shared" si="78"/>
        <v>0</v>
      </c>
      <c r="AH326" s="10">
        <f t="shared" si="79"/>
        <v>0</v>
      </c>
      <c r="AI326" s="10">
        <f t="shared" si="80"/>
        <v>48.68936325830547</v>
      </c>
      <c r="AJ326" s="10">
        <f t="shared" si="81"/>
        <v>0</v>
      </c>
      <c r="AK326" s="10"/>
      <c r="AL326" s="10"/>
      <c r="AM326" s="10"/>
      <c r="AN326" s="10"/>
      <c r="AO326" s="10"/>
      <c r="AP326" s="10"/>
      <c r="AQ326" s="10"/>
      <c r="AR326" s="10"/>
      <c r="AS326" s="10"/>
      <c r="AT326" s="10"/>
      <c r="AU326" s="10"/>
      <c r="AV326" s="10"/>
      <c r="AW326" s="10"/>
      <c r="AX326" s="10"/>
      <c r="AY326" s="10"/>
      <c r="AZ326" s="10"/>
      <c r="BA326" s="10"/>
      <c r="BB326" s="10"/>
      <c r="BC326" s="10"/>
      <c r="BD326" s="10"/>
      <c r="BE326" s="10"/>
      <c r="BF326" s="10"/>
      <c r="BG326" s="10"/>
      <c r="BH326" s="10"/>
      <c r="BI326" s="10"/>
      <c r="BJ326" s="10"/>
      <c r="BK326" s="10"/>
      <c r="BL326" s="10"/>
      <c r="BM326" s="10"/>
      <c r="BN326" s="10"/>
      <c r="BO326" s="10"/>
      <c r="BP326" s="10"/>
      <c r="BQ326" s="10"/>
      <c r="BR326" s="10"/>
      <c r="BS326" s="10"/>
      <c r="BT326" s="10"/>
      <c r="BU326" s="10"/>
      <c r="BV326" s="10"/>
      <c r="BW326" s="10"/>
      <c r="BX326" s="10"/>
      <c r="BY326" s="10"/>
      <c r="BZ326" s="10"/>
      <c r="CA326" s="10"/>
      <c r="CB326" s="10"/>
    </row>
    <row r="327" spans="3:80" x14ac:dyDescent="0.25">
      <c r="C327" s="2">
        <f t="shared" si="85"/>
        <v>45565</v>
      </c>
      <c r="D327" s="24"/>
      <c r="H327" s="13" t="str">
        <f t="shared" si="73"/>
        <v>49.1</v>
      </c>
      <c r="J327" s="13" t="str">
        <f t="shared" si="74"/>
        <v>40.9</v>
      </c>
      <c r="L327" s="10">
        <f t="shared" si="86"/>
        <v>274</v>
      </c>
      <c r="M327" s="10">
        <f t="shared" si="83"/>
        <v>-3.6087340237102619</v>
      </c>
      <c r="N327" s="10">
        <f t="shared" si="75"/>
        <v>40.912349776289737</v>
      </c>
      <c r="O327" s="10">
        <f t="shared" si="84"/>
        <v>49.087650223710263</v>
      </c>
      <c r="Q327" s="12">
        <f t="shared" si="76"/>
        <v>9</v>
      </c>
      <c r="R327" s="10">
        <f t="shared" si="82"/>
        <v>0</v>
      </c>
      <c r="S327" s="10">
        <f t="shared" si="82"/>
        <v>0</v>
      </c>
      <c r="T327" s="10">
        <f t="shared" si="82"/>
        <v>0</v>
      </c>
      <c r="U327" s="10">
        <f t="shared" si="87"/>
        <v>0</v>
      </c>
      <c r="V327" s="10">
        <f t="shared" si="87"/>
        <v>0</v>
      </c>
      <c r="W327" s="10">
        <f t="shared" si="87"/>
        <v>0</v>
      </c>
      <c r="X327" s="10">
        <f t="shared" si="87"/>
        <v>0</v>
      </c>
      <c r="Y327" s="10">
        <f t="shared" si="87"/>
        <v>0</v>
      </c>
      <c r="Z327" s="10">
        <f t="shared" si="87"/>
        <v>49.087650223710263</v>
      </c>
      <c r="AA327" s="10">
        <f t="shared" si="87"/>
        <v>0</v>
      </c>
      <c r="AB327" s="10">
        <f t="shared" si="87"/>
        <v>0</v>
      </c>
      <c r="AC327" s="10">
        <f t="shared" si="87"/>
        <v>0</v>
      </c>
      <c r="AF327" s="10">
        <f t="shared" si="77"/>
        <v>0</v>
      </c>
      <c r="AG327" s="10">
        <f t="shared" si="78"/>
        <v>0</v>
      </c>
      <c r="AH327" s="10">
        <f t="shared" si="79"/>
        <v>0</v>
      </c>
      <c r="AI327" s="10">
        <f t="shared" si="80"/>
        <v>49.087650223710263</v>
      </c>
      <c r="AJ327" s="10">
        <f t="shared" si="81"/>
        <v>0</v>
      </c>
      <c r="AK327" s="10"/>
      <c r="AL327" s="10"/>
      <c r="AM327" s="10"/>
      <c r="AN327" s="10"/>
      <c r="AO327" s="10"/>
      <c r="AP327" s="10"/>
      <c r="AQ327" s="10"/>
      <c r="AR327" s="10"/>
      <c r="AS327" s="10"/>
      <c r="AT327" s="10"/>
      <c r="AU327" s="10"/>
      <c r="AV327" s="10"/>
      <c r="AW327" s="10"/>
      <c r="AX327" s="10"/>
      <c r="AY327" s="10"/>
      <c r="AZ327" s="10"/>
      <c r="BA327" s="10"/>
      <c r="BB327" s="10"/>
      <c r="BC327" s="10"/>
      <c r="BD327" s="10"/>
      <c r="BE327" s="10"/>
      <c r="BF327" s="10"/>
      <c r="BG327" s="10"/>
      <c r="BH327" s="10"/>
      <c r="BI327" s="10"/>
      <c r="BJ327" s="10"/>
      <c r="BK327" s="10"/>
      <c r="BL327" s="10"/>
      <c r="BM327" s="10"/>
      <c r="BN327" s="10"/>
      <c r="BO327" s="10"/>
      <c r="BP327" s="10"/>
      <c r="BQ327" s="10"/>
      <c r="BR327" s="10"/>
      <c r="BS327" s="10"/>
      <c r="BT327" s="10"/>
      <c r="BU327" s="10"/>
      <c r="BV327" s="10"/>
      <c r="BW327" s="10"/>
      <c r="BX327" s="10"/>
      <c r="BY327" s="10"/>
      <c r="BZ327" s="10"/>
      <c r="CA327" s="10"/>
      <c r="CB327" s="10"/>
    </row>
    <row r="328" spans="3:80" x14ac:dyDescent="0.25">
      <c r="C328" s="2">
        <f t="shared" si="85"/>
        <v>45566</v>
      </c>
      <c r="D328" s="24"/>
      <c r="H328" s="13" t="str">
        <f t="shared" si="73"/>
        <v>49.5</v>
      </c>
      <c r="J328" s="13" t="str">
        <f t="shared" si="74"/>
        <v>40.5</v>
      </c>
      <c r="L328" s="10">
        <f t="shared" si="86"/>
        <v>275</v>
      </c>
      <c r="M328" s="10">
        <f t="shared" si="83"/>
        <v>-4.0059574786343202</v>
      </c>
      <c r="N328" s="10">
        <f t="shared" si="75"/>
        <v>40.515126321365685</v>
      </c>
      <c r="O328" s="10">
        <f t="shared" si="84"/>
        <v>49.484873678634315</v>
      </c>
      <c r="Q328" s="12">
        <f t="shared" si="76"/>
        <v>10</v>
      </c>
      <c r="R328" s="10">
        <f t="shared" si="82"/>
        <v>0</v>
      </c>
      <c r="S328" s="10">
        <f t="shared" si="82"/>
        <v>0</v>
      </c>
      <c r="T328" s="10">
        <f t="shared" si="82"/>
        <v>0</v>
      </c>
      <c r="U328" s="10">
        <f t="shared" si="87"/>
        <v>0</v>
      </c>
      <c r="V328" s="10">
        <f t="shared" si="87"/>
        <v>0</v>
      </c>
      <c r="W328" s="10">
        <f t="shared" si="87"/>
        <v>0</v>
      </c>
      <c r="X328" s="10">
        <f t="shared" si="87"/>
        <v>0</v>
      </c>
      <c r="Y328" s="10">
        <f t="shared" si="87"/>
        <v>0</v>
      </c>
      <c r="Z328" s="10">
        <f t="shared" si="87"/>
        <v>0</v>
      </c>
      <c r="AA328" s="10">
        <f t="shared" si="87"/>
        <v>49.484873678634315</v>
      </c>
      <c r="AB328" s="10">
        <f t="shared" si="87"/>
        <v>0</v>
      </c>
      <c r="AC328" s="10">
        <f t="shared" si="87"/>
        <v>0</v>
      </c>
      <c r="AF328" s="10">
        <f t="shared" si="77"/>
        <v>0</v>
      </c>
      <c r="AG328" s="10">
        <f t="shared" si="78"/>
        <v>0</v>
      </c>
      <c r="AH328" s="10">
        <f t="shared" si="79"/>
        <v>0</v>
      </c>
      <c r="AI328" s="10">
        <f t="shared" si="80"/>
        <v>49.484873678634315</v>
      </c>
      <c r="AJ328" s="10">
        <f t="shared" si="81"/>
        <v>0</v>
      </c>
      <c r="AK328" s="10"/>
      <c r="AL328" s="10"/>
      <c r="AM328" s="10"/>
      <c r="AN328" s="10"/>
      <c r="AO328" s="10"/>
      <c r="AP328" s="10"/>
      <c r="AQ328" s="10"/>
      <c r="AR328" s="10"/>
      <c r="AS328" s="10"/>
      <c r="AT328" s="10"/>
      <c r="AU328" s="10"/>
      <c r="AV328" s="10"/>
      <c r="AW328" s="10"/>
      <c r="AX328" s="10"/>
      <c r="AY328" s="10"/>
      <c r="AZ328" s="10"/>
      <c r="BA328" s="10"/>
      <c r="BB328" s="10"/>
      <c r="BC328" s="10"/>
      <c r="BD328" s="10"/>
      <c r="BE328" s="10"/>
      <c r="BF328" s="10"/>
      <c r="BG328" s="10"/>
      <c r="BH328" s="10"/>
      <c r="BI328" s="10"/>
      <c r="BJ328" s="10"/>
      <c r="BK328" s="10"/>
      <c r="BL328" s="10"/>
      <c r="BM328" s="10"/>
      <c r="BN328" s="10"/>
      <c r="BO328" s="10"/>
      <c r="BP328" s="10"/>
      <c r="BQ328" s="10"/>
      <c r="BR328" s="10"/>
      <c r="BS328" s="10"/>
      <c r="BT328" s="10"/>
      <c r="BU328" s="10"/>
      <c r="BV328" s="10"/>
      <c r="BW328" s="10"/>
      <c r="BX328" s="10"/>
      <c r="BY328" s="10"/>
      <c r="BZ328" s="10"/>
      <c r="CA328" s="10"/>
      <c r="CB328" s="10"/>
    </row>
    <row r="329" spans="3:80" x14ac:dyDescent="0.25">
      <c r="C329" s="2">
        <f t="shared" si="85"/>
        <v>45567</v>
      </c>
      <c r="D329" s="24"/>
      <c r="H329" s="13" t="str">
        <f t="shared" si="73"/>
        <v>49.9</v>
      </c>
      <c r="J329" s="13" t="str">
        <f t="shared" si="74"/>
        <v>40.1</v>
      </c>
      <c r="L329" s="10">
        <f t="shared" si="86"/>
        <v>276</v>
      </c>
      <c r="M329" s="10">
        <f t="shared" si="83"/>
        <v>-4.4020003595022974</v>
      </c>
      <c r="N329" s="10">
        <f t="shared" si="75"/>
        <v>40.119083440497697</v>
      </c>
      <c r="O329" s="10">
        <f t="shared" si="84"/>
        <v>49.880916559502303</v>
      </c>
      <c r="Q329" s="12">
        <f t="shared" si="76"/>
        <v>10</v>
      </c>
      <c r="R329" s="10">
        <f t="shared" si="82"/>
        <v>0</v>
      </c>
      <c r="S329" s="10">
        <f t="shared" si="82"/>
        <v>0</v>
      </c>
      <c r="T329" s="10">
        <f t="shared" si="82"/>
        <v>0</v>
      </c>
      <c r="U329" s="10">
        <f t="shared" si="87"/>
        <v>0</v>
      </c>
      <c r="V329" s="10">
        <f t="shared" si="87"/>
        <v>0</v>
      </c>
      <c r="W329" s="10">
        <f t="shared" si="87"/>
        <v>0</v>
      </c>
      <c r="X329" s="10">
        <f t="shared" si="87"/>
        <v>0</v>
      </c>
      <c r="Y329" s="10">
        <f t="shared" si="87"/>
        <v>0</v>
      </c>
      <c r="Z329" s="10">
        <f t="shared" si="87"/>
        <v>0</v>
      </c>
      <c r="AA329" s="10">
        <f t="shared" si="87"/>
        <v>49.880916559502303</v>
      </c>
      <c r="AB329" s="10">
        <f t="shared" si="87"/>
        <v>0</v>
      </c>
      <c r="AC329" s="10">
        <f t="shared" si="87"/>
        <v>0</v>
      </c>
      <c r="AF329" s="10">
        <f t="shared" si="77"/>
        <v>0</v>
      </c>
      <c r="AG329" s="10">
        <f t="shared" si="78"/>
        <v>0</v>
      </c>
      <c r="AH329" s="10">
        <f t="shared" si="79"/>
        <v>0</v>
      </c>
      <c r="AI329" s="10">
        <f t="shared" si="80"/>
        <v>49.880916559502303</v>
      </c>
      <c r="AJ329" s="10">
        <f t="shared" si="81"/>
        <v>0</v>
      </c>
      <c r="AK329" s="10"/>
      <c r="AL329" s="10"/>
      <c r="AM329" s="10"/>
      <c r="AN329" s="10"/>
      <c r="AO329" s="10"/>
      <c r="AP329" s="10"/>
      <c r="AQ329" s="10"/>
      <c r="AR329" s="10"/>
      <c r="AS329" s="10"/>
      <c r="AT329" s="10"/>
      <c r="AU329" s="10"/>
      <c r="AV329" s="10"/>
      <c r="AW329" s="10"/>
      <c r="AX329" s="10"/>
      <c r="AY329" s="10"/>
      <c r="AZ329" s="10"/>
      <c r="BA329" s="10"/>
      <c r="BB329" s="10"/>
      <c r="BC329" s="10"/>
      <c r="BD329" s="10"/>
      <c r="BE329" s="10"/>
      <c r="BF329" s="10"/>
      <c r="BG329" s="10"/>
      <c r="BH329" s="10"/>
      <c r="BI329" s="10"/>
      <c r="BJ329" s="10"/>
      <c r="BK329" s="10"/>
      <c r="BL329" s="10"/>
      <c r="BM329" s="10"/>
      <c r="BN329" s="10"/>
      <c r="BO329" s="10"/>
      <c r="BP329" s="10"/>
      <c r="BQ329" s="10"/>
      <c r="BR329" s="10"/>
      <c r="BS329" s="10"/>
      <c r="BT329" s="10"/>
      <c r="BU329" s="10"/>
      <c r="BV329" s="10"/>
      <c r="BW329" s="10"/>
      <c r="BX329" s="10"/>
      <c r="BY329" s="10"/>
      <c r="BZ329" s="10"/>
      <c r="CA329" s="10"/>
      <c r="CB329" s="10"/>
    </row>
    <row r="330" spans="3:80" x14ac:dyDescent="0.25">
      <c r="C330" s="2">
        <f t="shared" si="85"/>
        <v>45568</v>
      </c>
      <c r="D330" s="24"/>
      <c r="H330" s="13" t="str">
        <f t="shared" si="73"/>
        <v>50.3</v>
      </c>
      <c r="J330" s="13" t="str">
        <f t="shared" si="74"/>
        <v>39.7</v>
      </c>
      <c r="L330" s="10">
        <f t="shared" si="86"/>
        <v>277</v>
      </c>
      <c r="M330" s="10">
        <f t="shared" si="83"/>
        <v>-4.7967459506593828</v>
      </c>
      <c r="N330" s="10">
        <f t="shared" si="75"/>
        <v>39.724337849340621</v>
      </c>
      <c r="O330" s="10">
        <f t="shared" si="84"/>
        <v>50.275662150659379</v>
      </c>
      <c r="Q330" s="12">
        <f t="shared" si="76"/>
        <v>10</v>
      </c>
      <c r="R330" s="10">
        <f t="shared" si="82"/>
        <v>0</v>
      </c>
      <c r="S330" s="10">
        <f t="shared" si="82"/>
        <v>0</v>
      </c>
      <c r="T330" s="10">
        <f t="shared" si="82"/>
        <v>0</v>
      </c>
      <c r="U330" s="10">
        <f t="shared" si="87"/>
        <v>0</v>
      </c>
      <c r="V330" s="10">
        <f t="shared" si="87"/>
        <v>0</v>
      </c>
      <c r="W330" s="10">
        <f t="shared" si="87"/>
        <v>0</v>
      </c>
      <c r="X330" s="10">
        <f t="shared" si="87"/>
        <v>0</v>
      </c>
      <c r="Y330" s="10">
        <f t="shared" si="87"/>
        <v>0</v>
      </c>
      <c r="Z330" s="10">
        <f t="shared" si="87"/>
        <v>0</v>
      </c>
      <c r="AA330" s="10">
        <f t="shared" si="87"/>
        <v>50.275662150659379</v>
      </c>
      <c r="AB330" s="10">
        <f t="shared" si="87"/>
        <v>0</v>
      </c>
      <c r="AC330" s="10">
        <f t="shared" si="87"/>
        <v>0</v>
      </c>
      <c r="AF330" s="10">
        <f t="shared" si="77"/>
        <v>0</v>
      </c>
      <c r="AG330" s="10">
        <f t="shared" si="78"/>
        <v>0</v>
      </c>
      <c r="AH330" s="10">
        <f t="shared" si="79"/>
        <v>0</v>
      </c>
      <c r="AI330" s="10">
        <f t="shared" si="80"/>
        <v>50.275662150659379</v>
      </c>
      <c r="AJ330" s="10">
        <f t="shared" si="81"/>
        <v>0</v>
      </c>
      <c r="AK330" s="10"/>
      <c r="AL330" s="10"/>
      <c r="AM330" s="10"/>
      <c r="AN330" s="10"/>
      <c r="AO330" s="10"/>
      <c r="AP330" s="10"/>
      <c r="AQ330" s="10"/>
      <c r="AR330" s="10"/>
      <c r="AS330" s="10"/>
      <c r="AT330" s="10"/>
      <c r="AU330" s="10"/>
      <c r="AV330" s="10"/>
      <c r="AW330" s="10"/>
      <c r="AX330" s="10"/>
      <c r="AY330" s="10"/>
      <c r="AZ330" s="10"/>
      <c r="BA330" s="10"/>
      <c r="BB330" s="10"/>
      <c r="BC330" s="10"/>
      <c r="BD330" s="10"/>
      <c r="BE330" s="10"/>
      <c r="BF330" s="10"/>
      <c r="BG330" s="10"/>
      <c r="BH330" s="10"/>
      <c r="BI330" s="10"/>
      <c r="BJ330" s="10"/>
      <c r="BK330" s="10"/>
      <c r="BL330" s="10"/>
      <c r="BM330" s="10"/>
      <c r="BN330" s="10"/>
      <c r="BO330" s="10"/>
      <c r="BP330" s="10"/>
      <c r="BQ330" s="10"/>
      <c r="BR330" s="10"/>
      <c r="BS330" s="10"/>
      <c r="BT330" s="10"/>
      <c r="BU330" s="10"/>
      <c r="BV330" s="10"/>
      <c r="BW330" s="10"/>
      <c r="BX330" s="10"/>
      <c r="BY330" s="10"/>
      <c r="BZ330" s="10"/>
      <c r="CA330" s="10"/>
      <c r="CB330" s="10"/>
    </row>
    <row r="331" spans="3:80" x14ac:dyDescent="0.25">
      <c r="C331" s="2">
        <f t="shared" si="85"/>
        <v>45569</v>
      </c>
      <c r="D331" s="24"/>
      <c r="H331" s="13" t="str">
        <f t="shared" si="73"/>
        <v>50.7</v>
      </c>
      <c r="J331" s="13" t="str">
        <f t="shared" si="74"/>
        <v>39.3</v>
      </c>
      <c r="L331" s="10">
        <f t="shared" si="86"/>
        <v>278</v>
      </c>
      <c r="M331" s="10">
        <f t="shared" si="83"/>
        <v>-5.1900779187680453</v>
      </c>
      <c r="N331" s="10">
        <f t="shared" si="75"/>
        <v>39.33100588123196</v>
      </c>
      <c r="O331" s="10">
        <f t="shared" si="84"/>
        <v>50.66899411876804</v>
      </c>
      <c r="Q331" s="12">
        <f t="shared" si="76"/>
        <v>10</v>
      </c>
      <c r="R331" s="10">
        <f t="shared" si="82"/>
        <v>0</v>
      </c>
      <c r="S331" s="10">
        <f t="shared" si="82"/>
        <v>0</v>
      </c>
      <c r="T331" s="10">
        <f t="shared" si="82"/>
        <v>0</v>
      </c>
      <c r="U331" s="10">
        <f t="shared" si="87"/>
        <v>0</v>
      </c>
      <c r="V331" s="10">
        <f t="shared" si="87"/>
        <v>0</v>
      </c>
      <c r="W331" s="10">
        <f t="shared" si="87"/>
        <v>0</v>
      </c>
      <c r="X331" s="10">
        <f t="shared" si="87"/>
        <v>0</v>
      </c>
      <c r="Y331" s="10">
        <f t="shared" si="87"/>
        <v>0</v>
      </c>
      <c r="Z331" s="10">
        <f t="shared" si="87"/>
        <v>0</v>
      </c>
      <c r="AA331" s="10">
        <f t="shared" si="87"/>
        <v>50.66899411876804</v>
      </c>
      <c r="AB331" s="10">
        <f t="shared" si="87"/>
        <v>0</v>
      </c>
      <c r="AC331" s="10">
        <f t="shared" si="87"/>
        <v>0</v>
      </c>
      <c r="AF331" s="10">
        <f t="shared" si="77"/>
        <v>0</v>
      </c>
      <c r="AG331" s="10">
        <f t="shared" si="78"/>
        <v>0</v>
      </c>
      <c r="AH331" s="10">
        <f t="shared" si="79"/>
        <v>0</v>
      </c>
      <c r="AI331" s="10">
        <f t="shared" si="80"/>
        <v>50.66899411876804</v>
      </c>
      <c r="AJ331" s="10">
        <f t="shared" si="81"/>
        <v>0</v>
      </c>
      <c r="AK331" s="10"/>
      <c r="AL331" s="10"/>
      <c r="AM331" s="10"/>
      <c r="AN331" s="10"/>
      <c r="AO331" s="10"/>
      <c r="AP331" s="10"/>
      <c r="AQ331" s="10"/>
      <c r="AR331" s="10"/>
      <c r="AS331" s="10"/>
      <c r="AT331" s="10"/>
      <c r="AU331" s="10"/>
      <c r="AV331" s="10"/>
      <c r="AW331" s="10"/>
      <c r="AX331" s="10"/>
      <c r="AY331" s="10"/>
      <c r="AZ331" s="10"/>
      <c r="BA331" s="10"/>
      <c r="BB331" s="10"/>
      <c r="BC331" s="10"/>
      <c r="BD331" s="10"/>
      <c r="BE331" s="10"/>
      <c r="BF331" s="10"/>
      <c r="BG331" s="10"/>
      <c r="BH331" s="10"/>
      <c r="BI331" s="10"/>
      <c r="BJ331" s="10"/>
      <c r="BK331" s="10"/>
      <c r="BL331" s="10"/>
      <c r="BM331" s="10"/>
      <c r="BN331" s="10"/>
      <c r="BO331" s="10"/>
      <c r="BP331" s="10"/>
      <c r="BQ331" s="10"/>
      <c r="BR331" s="10"/>
      <c r="BS331" s="10"/>
      <c r="BT331" s="10"/>
      <c r="BU331" s="10"/>
      <c r="BV331" s="10"/>
      <c r="BW331" s="10"/>
      <c r="BX331" s="10"/>
      <c r="BY331" s="10"/>
      <c r="BZ331" s="10"/>
      <c r="CA331" s="10"/>
      <c r="CB331" s="10"/>
    </row>
    <row r="332" spans="3:80" x14ac:dyDescent="0.25">
      <c r="C332" s="2">
        <f t="shared" si="85"/>
        <v>45570</v>
      </c>
      <c r="D332" s="24"/>
      <c r="H332" s="13" t="str">
        <f t="shared" si="73"/>
        <v>51.1</v>
      </c>
      <c r="J332" s="13" t="str">
        <f t="shared" si="74"/>
        <v>38.9</v>
      </c>
      <c r="L332" s="10">
        <f t="shared" si="86"/>
        <v>279</v>
      </c>
      <c r="M332" s="10">
        <f t="shared" si="83"/>
        <v>-5.5818803470918263</v>
      </c>
      <c r="N332" s="10">
        <f t="shared" si="75"/>
        <v>38.939203452908181</v>
      </c>
      <c r="O332" s="10">
        <f t="shared" si="84"/>
        <v>51.060796547091819</v>
      </c>
      <c r="Q332" s="12">
        <f t="shared" si="76"/>
        <v>10</v>
      </c>
      <c r="R332" s="10">
        <f t="shared" si="82"/>
        <v>0</v>
      </c>
      <c r="S332" s="10">
        <f t="shared" si="82"/>
        <v>0</v>
      </c>
      <c r="T332" s="10">
        <f t="shared" si="82"/>
        <v>0</v>
      </c>
      <c r="U332" s="10">
        <f t="shared" si="87"/>
        <v>0</v>
      </c>
      <c r="V332" s="10">
        <f t="shared" si="87"/>
        <v>0</v>
      </c>
      <c r="W332" s="10">
        <f t="shared" si="87"/>
        <v>0</v>
      </c>
      <c r="X332" s="10">
        <f t="shared" si="87"/>
        <v>0</v>
      </c>
      <c r="Y332" s="10">
        <f t="shared" si="87"/>
        <v>0</v>
      </c>
      <c r="Z332" s="10">
        <f t="shared" si="87"/>
        <v>0</v>
      </c>
      <c r="AA332" s="10">
        <f t="shared" si="87"/>
        <v>51.060796547091819</v>
      </c>
      <c r="AB332" s="10">
        <f t="shared" si="87"/>
        <v>0</v>
      </c>
      <c r="AC332" s="10">
        <f t="shared" si="87"/>
        <v>0</v>
      </c>
      <c r="AF332" s="10">
        <f t="shared" si="77"/>
        <v>0</v>
      </c>
      <c r="AG332" s="10">
        <f t="shared" si="78"/>
        <v>0</v>
      </c>
      <c r="AH332" s="10">
        <f t="shared" si="79"/>
        <v>0</v>
      </c>
      <c r="AI332" s="10">
        <f t="shared" si="80"/>
        <v>51.060796547091819</v>
      </c>
      <c r="AJ332" s="10">
        <f t="shared" si="81"/>
        <v>0</v>
      </c>
      <c r="AK332" s="10"/>
      <c r="AL332" s="10"/>
      <c r="AM332" s="10"/>
      <c r="AN332" s="10"/>
      <c r="AO332" s="10"/>
      <c r="AP332" s="10"/>
      <c r="AQ332" s="10"/>
      <c r="AR332" s="10"/>
      <c r="AS332" s="10"/>
      <c r="AT332" s="10"/>
      <c r="AU332" s="10"/>
      <c r="AV332" s="10"/>
      <c r="AW332" s="10"/>
      <c r="AX332" s="10"/>
      <c r="AY332" s="10"/>
      <c r="AZ332" s="10"/>
      <c r="BA332" s="10"/>
      <c r="BB332" s="10"/>
      <c r="BC332" s="10"/>
      <c r="BD332" s="10"/>
      <c r="BE332" s="10"/>
      <c r="BF332" s="10"/>
      <c r="BG332" s="10"/>
      <c r="BH332" s="10"/>
      <c r="BI332" s="10"/>
      <c r="BJ332" s="10"/>
      <c r="BK332" s="10"/>
      <c r="BL332" s="10"/>
      <c r="BM332" s="10"/>
      <c r="BN332" s="10"/>
      <c r="BO332" s="10"/>
      <c r="BP332" s="10"/>
      <c r="BQ332" s="10"/>
      <c r="BR332" s="10"/>
      <c r="BS332" s="10"/>
      <c r="BT332" s="10"/>
      <c r="BU332" s="10"/>
      <c r="BV332" s="10"/>
      <c r="BW332" s="10"/>
      <c r="BX332" s="10"/>
      <c r="BY332" s="10"/>
      <c r="BZ332" s="10"/>
      <c r="CA332" s="10"/>
      <c r="CB332" s="10"/>
    </row>
    <row r="333" spans="3:80" x14ac:dyDescent="0.25">
      <c r="C333" s="2">
        <f t="shared" si="85"/>
        <v>45571</v>
      </c>
      <c r="D333" s="24"/>
      <c r="H333" s="13" t="str">
        <f t="shared" si="73"/>
        <v>51.5</v>
      </c>
      <c r="J333" s="13" t="str">
        <f t="shared" si="74"/>
        <v>38.5</v>
      </c>
      <c r="L333" s="10">
        <f t="shared" si="86"/>
        <v>280</v>
      </c>
      <c r="M333" s="10">
        <f t="shared" si="83"/>
        <v>-5.9720377696567901</v>
      </c>
      <c r="N333" s="10">
        <f t="shared" si="75"/>
        <v>38.54904603034322</v>
      </c>
      <c r="O333" s="10">
        <f t="shared" si="84"/>
        <v>51.45095396965678</v>
      </c>
      <c r="Q333" s="12">
        <f t="shared" si="76"/>
        <v>10</v>
      </c>
      <c r="R333" s="10">
        <f t="shared" si="82"/>
        <v>0</v>
      </c>
      <c r="S333" s="10">
        <f t="shared" si="82"/>
        <v>0</v>
      </c>
      <c r="T333" s="10">
        <f t="shared" si="82"/>
        <v>0</v>
      </c>
      <c r="U333" s="10">
        <f t="shared" si="87"/>
        <v>0</v>
      </c>
      <c r="V333" s="10">
        <f t="shared" si="87"/>
        <v>0</v>
      </c>
      <c r="W333" s="10">
        <f t="shared" si="87"/>
        <v>0</v>
      </c>
      <c r="X333" s="10">
        <f t="shared" si="87"/>
        <v>0</v>
      </c>
      <c r="Y333" s="10">
        <f t="shared" si="87"/>
        <v>0</v>
      </c>
      <c r="Z333" s="10">
        <f t="shared" si="87"/>
        <v>0</v>
      </c>
      <c r="AA333" s="10">
        <f t="shared" si="87"/>
        <v>51.45095396965678</v>
      </c>
      <c r="AB333" s="10">
        <f t="shared" si="87"/>
        <v>0</v>
      </c>
      <c r="AC333" s="10">
        <f t="shared" si="87"/>
        <v>0</v>
      </c>
      <c r="AF333" s="10">
        <f t="shared" si="77"/>
        <v>0</v>
      </c>
      <c r="AG333" s="10">
        <f t="shared" si="78"/>
        <v>0</v>
      </c>
      <c r="AH333" s="10">
        <f t="shared" si="79"/>
        <v>0</v>
      </c>
      <c r="AI333" s="10">
        <f t="shared" si="80"/>
        <v>51.45095396965678</v>
      </c>
      <c r="AJ333" s="10">
        <f t="shared" si="81"/>
        <v>0</v>
      </c>
      <c r="AK333" s="10"/>
      <c r="AL333" s="10"/>
      <c r="AM333" s="10"/>
      <c r="AN333" s="10"/>
      <c r="AO333" s="10"/>
      <c r="AP333" s="10"/>
      <c r="AQ333" s="10"/>
      <c r="AR333" s="10"/>
      <c r="AS333" s="10"/>
      <c r="AT333" s="10"/>
      <c r="AU333" s="10"/>
      <c r="AV333" s="10"/>
      <c r="AW333" s="10"/>
      <c r="AX333" s="10"/>
      <c r="AY333" s="10"/>
      <c r="AZ333" s="10"/>
      <c r="BA333" s="10"/>
      <c r="BB333" s="10"/>
      <c r="BC333" s="10"/>
      <c r="BD333" s="10"/>
      <c r="BE333" s="10"/>
      <c r="BF333" s="10"/>
      <c r="BG333" s="10"/>
      <c r="BH333" s="10"/>
      <c r="BI333" s="10"/>
      <c r="BJ333" s="10"/>
      <c r="BK333" s="10"/>
      <c r="BL333" s="10"/>
      <c r="BM333" s="10"/>
      <c r="BN333" s="10"/>
      <c r="BO333" s="10"/>
      <c r="BP333" s="10"/>
      <c r="BQ333" s="10"/>
      <c r="BR333" s="10"/>
      <c r="BS333" s="10"/>
      <c r="BT333" s="10"/>
      <c r="BU333" s="10"/>
      <c r="BV333" s="10"/>
      <c r="BW333" s="10"/>
      <c r="BX333" s="10"/>
      <c r="BY333" s="10"/>
      <c r="BZ333" s="10"/>
      <c r="CA333" s="10"/>
      <c r="CB333" s="10"/>
    </row>
    <row r="334" spans="3:80" x14ac:dyDescent="0.25">
      <c r="C334" s="2">
        <f t="shared" si="85"/>
        <v>45572</v>
      </c>
      <c r="D334" s="24"/>
      <c r="H334" s="13" t="str">
        <f t="shared" si="73"/>
        <v>51.8</v>
      </c>
      <c r="J334" s="13" t="str">
        <f t="shared" si="74"/>
        <v>38.2</v>
      </c>
      <c r="L334" s="10">
        <f t="shared" si="86"/>
        <v>281</v>
      </c>
      <c r="M334" s="10">
        <f t="shared" si="83"/>
        <v>-6.3604352052797539</v>
      </c>
      <c r="N334" s="10">
        <f t="shared" si="75"/>
        <v>38.160648594720243</v>
      </c>
      <c r="O334" s="10">
        <f t="shared" si="84"/>
        <v>51.839351405279757</v>
      </c>
      <c r="Q334" s="12">
        <f t="shared" si="76"/>
        <v>10</v>
      </c>
      <c r="R334" s="10">
        <f t="shared" si="82"/>
        <v>0</v>
      </c>
      <c r="S334" s="10">
        <f t="shared" si="82"/>
        <v>0</v>
      </c>
      <c r="T334" s="10">
        <f t="shared" si="82"/>
        <v>0</v>
      </c>
      <c r="U334" s="10">
        <f t="shared" si="87"/>
        <v>0</v>
      </c>
      <c r="V334" s="10">
        <f t="shared" si="87"/>
        <v>0</v>
      </c>
      <c r="W334" s="10">
        <f t="shared" si="87"/>
        <v>0</v>
      </c>
      <c r="X334" s="10">
        <f t="shared" si="87"/>
        <v>0</v>
      </c>
      <c r="Y334" s="10">
        <f t="shared" si="87"/>
        <v>0</v>
      </c>
      <c r="Z334" s="10">
        <f t="shared" si="87"/>
        <v>0</v>
      </c>
      <c r="AA334" s="10">
        <f t="shared" si="87"/>
        <v>51.839351405279757</v>
      </c>
      <c r="AB334" s="10">
        <f t="shared" si="87"/>
        <v>0</v>
      </c>
      <c r="AC334" s="10">
        <f t="shared" si="87"/>
        <v>0</v>
      </c>
      <c r="AF334" s="10">
        <f t="shared" si="77"/>
        <v>0</v>
      </c>
      <c r="AG334" s="10">
        <f t="shared" si="78"/>
        <v>0</v>
      </c>
      <c r="AH334" s="10">
        <f t="shared" si="79"/>
        <v>0</v>
      </c>
      <c r="AI334" s="10">
        <f t="shared" si="80"/>
        <v>51.839351405279757</v>
      </c>
      <c r="AJ334" s="10">
        <f t="shared" si="81"/>
        <v>0</v>
      </c>
      <c r="AK334" s="10"/>
      <c r="AL334" s="10"/>
      <c r="AM334" s="10"/>
      <c r="AN334" s="10"/>
      <c r="AO334" s="10"/>
      <c r="AP334" s="10"/>
      <c r="AQ334" s="10"/>
      <c r="AR334" s="10"/>
      <c r="AS334" s="10"/>
      <c r="AT334" s="10"/>
      <c r="AU334" s="10"/>
      <c r="AV334" s="10"/>
      <c r="AW334" s="10"/>
      <c r="AX334" s="10"/>
      <c r="AY334" s="10"/>
      <c r="AZ334" s="10"/>
      <c r="BA334" s="10"/>
      <c r="BB334" s="10"/>
      <c r="BC334" s="10"/>
      <c r="BD334" s="10"/>
      <c r="BE334" s="10"/>
      <c r="BF334" s="10"/>
      <c r="BG334" s="10"/>
      <c r="BH334" s="10"/>
      <c r="BI334" s="10"/>
      <c r="BJ334" s="10"/>
      <c r="BK334" s="10"/>
      <c r="BL334" s="10"/>
      <c r="BM334" s="10"/>
      <c r="BN334" s="10"/>
      <c r="BO334" s="10"/>
      <c r="BP334" s="10"/>
      <c r="BQ334" s="10"/>
      <c r="BR334" s="10"/>
      <c r="BS334" s="10"/>
      <c r="BT334" s="10"/>
      <c r="BU334" s="10"/>
      <c r="BV334" s="10"/>
      <c r="BW334" s="10"/>
      <c r="BX334" s="10"/>
      <c r="BY334" s="10"/>
      <c r="BZ334" s="10"/>
      <c r="CA334" s="10"/>
      <c r="CB334" s="10"/>
    </row>
    <row r="335" spans="3:80" x14ac:dyDescent="0.25">
      <c r="C335" s="2">
        <f t="shared" si="85"/>
        <v>45573</v>
      </c>
      <c r="D335" s="24"/>
      <c r="H335" s="13" t="str">
        <f t="shared" si="73"/>
        <v>52.2</v>
      </c>
      <c r="J335" s="13" t="str">
        <f t="shared" si="74"/>
        <v>37.8</v>
      </c>
      <c r="L335" s="10">
        <f t="shared" si="86"/>
        <v>282</v>
      </c>
      <c r="M335" s="10">
        <f t="shared" si="83"/>
        <v>-6.7469581914536159</v>
      </c>
      <c r="N335" s="10">
        <f t="shared" si="75"/>
        <v>37.774125608546392</v>
      </c>
      <c r="O335" s="10">
        <f t="shared" si="84"/>
        <v>52.225874391453608</v>
      </c>
      <c r="Q335" s="12">
        <f t="shared" si="76"/>
        <v>10</v>
      </c>
      <c r="R335" s="10">
        <f t="shared" si="82"/>
        <v>0</v>
      </c>
      <c r="S335" s="10">
        <f t="shared" si="82"/>
        <v>0</v>
      </c>
      <c r="T335" s="10">
        <f t="shared" si="82"/>
        <v>0</v>
      </c>
      <c r="U335" s="10">
        <f t="shared" si="87"/>
        <v>0</v>
      </c>
      <c r="V335" s="10">
        <f t="shared" si="87"/>
        <v>0</v>
      </c>
      <c r="W335" s="10">
        <f t="shared" si="87"/>
        <v>0</v>
      </c>
      <c r="X335" s="10">
        <f t="shared" si="87"/>
        <v>0</v>
      </c>
      <c r="Y335" s="10">
        <f t="shared" si="87"/>
        <v>0</v>
      </c>
      <c r="Z335" s="10">
        <f t="shared" si="87"/>
        <v>0</v>
      </c>
      <c r="AA335" s="10">
        <f t="shared" si="87"/>
        <v>52.225874391453608</v>
      </c>
      <c r="AB335" s="10">
        <f t="shared" si="87"/>
        <v>0</v>
      </c>
      <c r="AC335" s="10">
        <f t="shared" si="87"/>
        <v>0</v>
      </c>
      <c r="AF335" s="10">
        <f t="shared" si="77"/>
        <v>0</v>
      </c>
      <c r="AG335" s="10">
        <f t="shared" si="78"/>
        <v>0</v>
      </c>
      <c r="AH335" s="10">
        <f t="shared" si="79"/>
        <v>0</v>
      </c>
      <c r="AI335" s="10">
        <f t="shared" si="80"/>
        <v>52.225874391453608</v>
      </c>
      <c r="AJ335" s="10">
        <f t="shared" si="81"/>
        <v>0</v>
      </c>
      <c r="AK335" s="10"/>
      <c r="AL335" s="10"/>
      <c r="AM335" s="10"/>
      <c r="AN335" s="10"/>
      <c r="AO335" s="10"/>
      <c r="AP335" s="10"/>
      <c r="AQ335" s="10"/>
      <c r="AR335" s="10"/>
      <c r="AS335" s="10"/>
      <c r="AT335" s="10"/>
      <c r="AU335" s="10"/>
      <c r="AV335" s="10"/>
      <c r="AW335" s="10"/>
      <c r="AX335" s="10"/>
      <c r="AY335" s="10"/>
      <c r="AZ335" s="10"/>
      <c r="BA335" s="10"/>
      <c r="BB335" s="10"/>
      <c r="BC335" s="10"/>
      <c r="BD335" s="10"/>
      <c r="BE335" s="10"/>
      <c r="BF335" s="10"/>
      <c r="BG335" s="10"/>
      <c r="BH335" s="10"/>
      <c r="BI335" s="10"/>
      <c r="BJ335" s="10"/>
      <c r="BK335" s="10"/>
      <c r="BL335" s="10"/>
      <c r="BM335" s="10"/>
      <c r="BN335" s="10"/>
      <c r="BO335" s="10"/>
      <c r="BP335" s="10"/>
      <c r="BQ335" s="10"/>
      <c r="BR335" s="10"/>
      <c r="BS335" s="10"/>
      <c r="BT335" s="10"/>
      <c r="BU335" s="10"/>
      <c r="BV335" s="10"/>
      <c r="BW335" s="10"/>
      <c r="BX335" s="10"/>
      <c r="BY335" s="10"/>
      <c r="BZ335" s="10"/>
      <c r="CA335" s="10"/>
      <c r="CB335" s="10"/>
    </row>
    <row r="336" spans="3:80" x14ac:dyDescent="0.25">
      <c r="C336" s="2">
        <f t="shared" si="85"/>
        <v>45574</v>
      </c>
      <c r="D336" s="24"/>
      <c r="H336" s="13" t="str">
        <f t="shared" si="73"/>
        <v>52.6</v>
      </c>
      <c r="J336" s="13" t="str">
        <f t="shared" si="74"/>
        <v>37.4</v>
      </c>
      <c r="L336" s="10">
        <f t="shared" si="86"/>
        <v>283</v>
      </c>
      <c r="M336" s="10">
        <f t="shared" si="83"/>
        <v>-7.1314928180802832</v>
      </c>
      <c r="N336" s="10">
        <f t="shared" si="75"/>
        <v>37.389590981919717</v>
      </c>
      <c r="O336" s="10">
        <f t="shared" si="84"/>
        <v>52.610409018080283</v>
      </c>
      <c r="Q336" s="12">
        <f t="shared" si="76"/>
        <v>10</v>
      </c>
      <c r="R336" s="10">
        <f t="shared" si="82"/>
        <v>0</v>
      </c>
      <c r="S336" s="10">
        <f t="shared" si="82"/>
        <v>0</v>
      </c>
      <c r="T336" s="10">
        <f t="shared" si="82"/>
        <v>0</v>
      </c>
      <c r="U336" s="10">
        <f t="shared" si="87"/>
        <v>0</v>
      </c>
      <c r="V336" s="10">
        <f t="shared" si="87"/>
        <v>0</v>
      </c>
      <c r="W336" s="10">
        <f t="shared" si="87"/>
        <v>0</v>
      </c>
      <c r="X336" s="10">
        <f t="shared" si="87"/>
        <v>0</v>
      </c>
      <c r="Y336" s="10">
        <f t="shared" si="87"/>
        <v>0</v>
      </c>
      <c r="Z336" s="10">
        <f t="shared" si="87"/>
        <v>0</v>
      </c>
      <c r="AA336" s="10">
        <f t="shared" si="87"/>
        <v>52.610409018080283</v>
      </c>
      <c r="AB336" s="10">
        <f t="shared" si="87"/>
        <v>0</v>
      </c>
      <c r="AC336" s="10">
        <f t="shared" si="87"/>
        <v>0</v>
      </c>
      <c r="AF336" s="10">
        <f t="shared" si="77"/>
        <v>0</v>
      </c>
      <c r="AG336" s="10">
        <f t="shared" si="78"/>
        <v>0</v>
      </c>
      <c r="AH336" s="10">
        <f t="shared" si="79"/>
        <v>0</v>
      </c>
      <c r="AI336" s="10">
        <f t="shared" si="80"/>
        <v>52.610409018080283</v>
      </c>
      <c r="AJ336" s="10">
        <f t="shared" si="81"/>
        <v>0</v>
      </c>
      <c r="AK336" s="10"/>
      <c r="AL336" s="10"/>
      <c r="AM336" s="10"/>
      <c r="AN336" s="10"/>
      <c r="AO336" s="10"/>
      <c r="AP336" s="10"/>
      <c r="AQ336" s="10"/>
      <c r="AR336" s="10"/>
      <c r="AS336" s="10"/>
      <c r="AT336" s="10"/>
      <c r="AU336" s="10"/>
      <c r="AV336" s="10"/>
      <c r="AW336" s="10"/>
      <c r="AX336" s="10"/>
      <c r="AY336" s="10"/>
      <c r="AZ336" s="10"/>
      <c r="BA336" s="10"/>
      <c r="BB336" s="10"/>
      <c r="BC336" s="10"/>
      <c r="BD336" s="10"/>
      <c r="BE336" s="10"/>
      <c r="BF336" s="10"/>
      <c r="BG336" s="10"/>
      <c r="BH336" s="10"/>
      <c r="BI336" s="10"/>
      <c r="BJ336" s="10"/>
      <c r="BK336" s="10"/>
      <c r="BL336" s="10"/>
      <c r="BM336" s="10"/>
      <c r="BN336" s="10"/>
      <c r="BO336" s="10"/>
      <c r="BP336" s="10"/>
      <c r="BQ336" s="10"/>
      <c r="BR336" s="10"/>
      <c r="BS336" s="10"/>
      <c r="BT336" s="10"/>
      <c r="BU336" s="10"/>
      <c r="BV336" s="10"/>
      <c r="BW336" s="10"/>
      <c r="BX336" s="10"/>
      <c r="BY336" s="10"/>
      <c r="BZ336" s="10"/>
      <c r="CA336" s="10"/>
      <c r="CB336" s="10"/>
    </row>
    <row r="337" spans="3:80" x14ac:dyDescent="0.25">
      <c r="C337" s="2">
        <f t="shared" si="85"/>
        <v>45575</v>
      </c>
      <c r="D337" s="24"/>
      <c r="H337" s="13" t="str">
        <f t="shared" si="73"/>
        <v>53.0</v>
      </c>
      <c r="J337" s="13" t="str">
        <f t="shared" si="74"/>
        <v>37.0</v>
      </c>
      <c r="L337" s="10">
        <f t="shared" si="86"/>
        <v>284</v>
      </c>
      <c r="M337" s="10">
        <f t="shared" si="83"/>
        <v>-7.5139257610403316</v>
      </c>
      <c r="N337" s="10">
        <f t="shared" si="75"/>
        <v>37.007158038959673</v>
      </c>
      <c r="O337" s="10">
        <f t="shared" si="84"/>
        <v>52.992841961040327</v>
      </c>
      <c r="Q337" s="12">
        <f t="shared" si="76"/>
        <v>10</v>
      </c>
      <c r="R337" s="10">
        <f t="shared" si="82"/>
        <v>0</v>
      </c>
      <c r="S337" s="10">
        <f t="shared" si="82"/>
        <v>0</v>
      </c>
      <c r="T337" s="10">
        <f t="shared" si="82"/>
        <v>0</v>
      </c>
      <c r="U337" s="10">
        <f t="shared" si="87"/>
        <v>0</v>
      </c>
      <c r="V337" s="10">
        <f t="shared" si="87"/>
        <v>0</v>
      </c>
      <c r="W337" s="10">
        <f t="shared" si="87"/>
        <v>0</v>
      </c>
      <c r="X337" s="10">
        <f t="shared" si="87"/>
        <v>0</v>
      </c>
      <c r="Y337" s="10">
        <f t="shared" si="87"/>
        <v>0</v>
      </c>
      <c r="Z337" s="10">
        <f t="shared" si="87"/>
        <v>0</v>
      </c>
      <c r="AA337" s="10">
        <f t="shared" si="87"/>
        <v>52.992841961040327</v>
      </c>
      <c r="AB337" s="10">
        <f t="shared" si="87"/>
        <v>0</v>
      </c>
      <c r="AC337" s="10">
        <f t="shared" si="87"/>
        <v>0</v>
      </c>
      <c r="AF337" s="10">
        <f t="shared" si="77"/>
        <v>0</v>
      </c>
      <c r="AG337" s="10">
        <f t="shared" si="78"/>
        <v>0</v>
      </c>
      <c r="AH337" s="10">
        <f t="shared" si="79"/>
        <v>0</v>
      </c>
      <c r="AI337" s="10">
        <f t="shared" si="80"/>
        <v>52.992841961040327</v>
      </c>
      <c r="AJ337" s="10">
        <f t="shared" si="81"/>
        <v>0</v>
      </c>
      <c r="AK337" s="10"/>
      <c r="AL337" s="10"/>
      <c r="AM337" s="10"/>
      <c r="AN337" s="10"/>
      <c r="AO337" s="10"/>
      <c r="AP337" s="10"/>
      <c r="AQ337" s="10"/>
      <c r="AR337" s="10"/>
      <c r="AS337" s="10"/>
      <c r="AT337" s="10"/>
      <c r="AU337" s="10"/>
      <c r="AV337" s="10"/>
      <c r="AW337" s="10"/>
      <c r="AX337" s="10"/>
      <c r="AY337" s="10"/>
      <c r="AZ337" s="10"/>
      <c r="BA337" s="10"/>
      <c r="BB337" s="10"/>
      <c r="BC337" s="10"/>
      <c r="BD337" s="10"/>
      <c r="BE337" s="10"/>
      <c r="BF337" s="10"/>
      <c r="BG337" s="10"/>
      <c r="BH337" s="10"/>
      <c r="BI337" s="10"/>
      <c r="BJ337" s="10"/>
      <c r="BK337" s="10"/>
      <c r="BL337" s="10"/>
      <c r="BM337" s="10"/>
      <c r="BN337" s="10"/>
      <c r="BO337" s="10"/>
      <c r="BP337" s="10"/>
      <c r="BQ337" s="10"/>
      <c r="BR337" s="10"/>
      <c r="BS337" s="10"/>
      <c r="BT337" s="10"/>
      <c r="BU337" s="10"/>
      <c r="BV337" s="10"/>
      <c r="BW337" s="10"/>
      <c r="BX337" s="10"/>
      <c r="BY337" s="10"/>
      <c r="BZ337" s="10"/>
      <c r="CA337" s="10"/>
      <c r="CB337" s="10"/>
    </row>
    <row r="338" spans="3:80" x14ac:dyDescent="0.25">
      <c r="C338" s="2">
        <f t="shared" si="85"/>
        <v>45576</v>
      </c>
      <c r="D338" s="24"/>
      <c r="H338" s="13" t="str">
        <f t="shared" si="73"/>
        <v>53.4</v>
      </c>
      <c r="J338" s="13" t="str">
        <f t="shared" si="74"/>
        <v>36.6</v>
      </c>
      <c r="L338" s="10">
        <f t="shared" si="86"/>
        <v>285</v>
      </c>
      <c r="M338" s="10">
        <f t="shared" si="83"/>
        <v>-7.8941443155900481</v>
      </c>
      <c r="N338" s="10">
        <f t="shared" si="75"/>
        <v>36.626939484409952</v>
      </c>
      <c r="O338" s="10">
        <f t="shared" si="84"/>
        <v>53.373060515590048</v>
      </c>
      <c r="Q338" s="12">
        <f t="shared" si="76"/>
        <v>10</v>
      </c>
      <c r="R338" s="10">
        <f t="shared" si="82"/>
        <v>0</v>
      </c>
      <c r="S338" s="10">
        <f t="shared" si="82"/>
        <v>0</v>
      </c>
      <c r="T338" s="10">
        <f t="shared" si="82"/>
        <v>0</v>
      </c>
      <c r="U338" s="10">
        <f t="shared" si="87"/>
        <v>0</v>
      </c>
      <c r="V338" s="10">
        <f t="shared" si="87"/>
        <v>0</v>
      </c>
      <c r="W338" s="10">
        <f t="shared" si="87"/>
        <v>0</v>
      </c>
      <c r="X338" s="10">
        <f t="shared" si="87"/>
        <v>0</v>
      </c>
      <c r="Y338" s="10">
        <f t="shared" si="87"/>
        <v>0</v>
      </c>
      <c r="Z338" s="10">
        <f t="shared" si="87"/>
        <v>0</v>
      </c>
      <c r="AA338" s="10">
        <f t="shared" si="87"/>
        <v>53.373060515590048</v>
      </c>
      <c r="AB338" s="10">
        <f t="shared" si="87"/>
        <v>0</v>
      </c>
      <c r="AC338" s="10">
        <f t="shared" si="87"/>
        <v>0</v>
      </c>
      <c r="AF338" s="10">
        <f t="shared" si="77"/>
        <v>0</v>
      </c>
      <c r="AG338" s="10">
        <f t="shared" si="78"/>
        <v>0</v>
      </c>
      <c r="AH338" s="10">
        <f t="shared" si="79"/>
        <v>0</v>
      </c>
      <c r="AI338" s="10">
        <f t="shared" si="80"/>
        <v>53.373060515590048</v>
      </c>
      <c r="AJ338" s="10">
        <f t="shared" si="81"/>
        <v>0</v>
      </c>
      <c r="AK338" s="10"/>
      <c r="AL338" s="10"/>
      <c r="AM338" s="10"/>
      <c r="AN338" s="10"/>
      <c r="AO338" s="10"/>
      <c r="AP338" s="10"/>
      <c r="AQ338" s="10"/>
      <c r="AR338" s="10"/>
      <c r="AS338" s="10"/>
      <c r="AT338" s="10"/>
      <c r="AU338" s="10"/>
      <c r="AV338" s="10"/>
      <c r="AW338" s="10"/>
      <c r="AX338" s="10"/>
      <c r="AY338" s="10"/>
      <c r="AZ338" s="10"/>
      <c r="BA338" s="10"/>
      <c r="BB338" s="10"/>
      <c r="BC338" s="10"/>
      <c r="BD338" s="10"/>
      <c r="BE338" s="10"/>
      <c r="BF338" s="10"/>
      <c r="BG338" s="10"/>
      <c r="BH338" s="10"/>
      <c r="BI338" s="10"/>
      <c r="BJ338" s="10"/>
      <c r="BK338" s="10"/>
      <c r="BL338" s="10"/>
      <c r="BM338" s="10"/>
      <c r="BN338" s="10"/>
      <c r="BO338" s="10"/>
      <c r="BP338" s="10"/>
      <c r="BQ338" s="10"/>
      <c r="BR338" s="10"/>
      <c r="BS338" s="10"/>
      <c r="BT338" s="10"/>
      <c r="BU338" s="10"/>
      <c r="BV338" s="10"/>
      <c r="BW338" s="10"/>
      <c r="BX338" s="10"/>
      <c r="BY338" s="10"/>
      <c r="BZ338" s="10"/>
      <c r="CA338" s="10"/>
      <c r="CB338" s="10"/>
    </row>
    <row r="339" spans="3:80" x14ac:dyDescent="0.25">
      <c r="C339" s="2">
        <f t="shared" si="85"/>
        <v>45577</v>
      </c>
      <c r="D339" s="24"/>
      <c r="H339" s="13" t="str">
        <f t="shared" si="73"/>
        <v>53.8</v>
      </c>
      <c r="J339" s="13" t="str">
        <f t="shared" si="74"/>
        <v>36.2</v>
      </c>
      <c r="L339" s="10">
        <f t="shared" si="86"/>
        <v>286</v>
      </c>
      <c r="M339" s="10">
        <f t="shared" si="83"/>
        <v>-8.2720364295762625</v>
      </c>
      <c r="N339" s="10">
        <f t="shared" si="75"/>
        <v>36.249047370423732</v>
      </c>
      <c r="O339" s="10">
        <f t="shared" si="84"/>
        <v>53.750952629576268</v>
      </c>
      <c r="Q339" s="12">
        <f t="shared" si="76"/>
        <v>10</v>
      </c>
      <c r="R339" s="10">
        <f t="shared" si="82"/>
        <v>0</v>
      </c>
      <c r="S339" s="10">
        <f t="shared" si="82"/>
        <v>0</v>
      </c>
      <c r="T339" s="10">
        <f t="shared" si="82"/>
        <v>0</v>
      </c>
      <c r="U339" s="10">
        <f t="shared" si="87"/>
        <v>0</v>
      </c>
      <c r="V339" s="10">
        <f t="shared" si="87"/>
        <v>0</v>
      </c>
      <c r="W339" s="10">
        <f t="shared" si="87"/>
        <v>0</v>
      </c>
      <c r="X339" s="10">
        <f t="shared" si="87"/>
        <v>0</v>
      </c>
      <c r="Y339" s="10">
        <f t="shared" si="87"/>
        <v>0</v>
      </c>
      <c r="Z339" s="10">
        <f t="shared" si="87"/>
        <v>0</v>
      </c>
      <c r="AA339" s="10">
        <f t="shared" si="87"/>
        <v>53.750952629576268</v>
      </c>
      <c r="AB339" s="10">
        <f t="shared" si="87"/>
        <v>0</v>
      </c>
      <c r="AC339" s="10">
        <f t="shared" si="87"/>
        <v>0</v>
      </c>
      <c r="AF339" s="10">
        <f t="shared" si="77"/>
        <v>0</v>
      </c>
      <c r="AG339" s="10">
        <f t="shared" si="78"/>
        <v>0</v>
      </c>
      <c r="AH339" s="10">
        <f t="shared" si="79"/>
        <v>0</v>
      </c>
      <c r="AI339" s="10">
        <f t="shared" si="80"/>
        <v>53.750952629576268</v>
      </c>
      <c r="AJ339" s="10">
        <f t="shared" si="81"/>
        <v>0</v>
      </c>
      <c r="AK339" s="10"/>
      <c r="AL339" s="10"/>
      <c r="AM339" s="10"/>
      <c r="AN339" s="10"/>
      <c r="AO339" s="10"/>
      <c r="AP339" s="10"/>
      <c r="AQ339" s="10"/>
      <c r="AR339" s="10"/>
      <c r="AS339" s="10"/>
      <c r="AT339" s="10"/>
      <c r="AU339" s="10"/>
      <c r="AV339" s="10"/>
      <c r="AW339" s="10"/>
      <c r="AX339" s="10"/>
      <c r="AY339" s="10"/>
      <c r="AZ339" s="10"/>
      <c r="BA339" s="10"/>
      <c r="BB339" s="10"/>
      <c r="BC339" s="10"/>
      <c r="BD339" s="10"/>
      <c r="BE339" s="10"/>
      <c r="BF339" s="10"/>
      <c r="BG339" s="10"/>
      <c r="BH339" s="10"/>
      <c r="BI339" s="10"/>
      <c r="BJ339" s="10"/>
      <c r="BK339" s="10"/>
      <c r="BL339" s="10"/>
      <c r="BM339" s="10"/>
      <c r="BN339" s="10"/>
      <c r="BO339" s="10"/>
      <c r="BP339" s="10"/>
      <c r="BQ339" s="10"/>
      <c r="BR339" s="10"/>
      <c r="BS339" s="10"/>
      <c r="BT339" s="10"/>
      <c r="BU339" s="10"/>
      <c r="BV339" s="10"/>
      <c r="BW339" s="10"/>
      <c r="BX339" s="10"/>
      <c r="BY339" s="10"/>
      <c r="BZ339" s="10"/>
      <c r="CA339" s="10"/>
      <c r="CB339" s="10"/>
    </row>
    <row r="340" spans="3:80" x14ac:dyDescent="0.25">
      <c r="C340" s="2">
        <f t="shared" si="85"/>
        <v>45578</v>
      </c>
      <c r="D340" s="24"/>
      <c r="H340" s="13" t="str">
        <f t="shared" si="73"/>
        <v>54.1</v>
      </c>
      <c r="J340" s="13" t="str">
        <f t="shared" si="74"/>
        <v>35.9</v>
      </c>
      <c r="L340" s="10">
        <f t="shared" si="86"/>
        <v>287</v>
      </c>
      <c r="M340" s="10">
        <f t="shared" si="83"/>
        <v>-8.6474907364584794</v>
      </c>
      <c r="N340" s="10">
        <f t="shared" si="75"/>
        <v>35.873593063541527</v>
      </c>
      <c r="O340" s="10">
        <f t="shared" si="84"/>
        <v>54.126406936458473</v>
      </c>
      <c r="Q340" s="12">
        <f t="shared" si="76"/>
        <v>10</v>
      </c>
      <c r="R340" s="10">
        <f t="shared" si="82"/>
        <v>0</v>
      </c>
      <c r="S340" s="10">
        <f t="shared" si="82"/>
        <v>0</v>
      </c>
      <c r="T340" s="10">
        <f t="shared" si="82"/>
        <v>0</v>
      </c>
      <c r="U340" s="10">
        <f t="shared" si="87"/>
        <v>0</v>
      </c>
      <c r="V340" s="10">
        <f t="shared" si="87"/>
        <v>0</v>
      </c>
      <c r="W340" s="10">
        <f t="shared" si="87"/>
        <v>0</v>
      </c>
      <c r="X340" s="10">
        <f t="shared" si="87"/>
        <v>0</v>
      </c>
      <c r="Y340" s="10">
        <f t="shared" si="87"/>
        <v>0</v>
      </c>
      <c r="Z340" s="10">
        <f t="shared" si="87"/>
        <v>0</v>
      </c>
      <c r="AA340" s="10">
        <f t="shared" si="87"/>
        <v>54.126406936458473</v>
      </c>
      <c r="AB340" s="10">
        <f t="shared" si="87"/>
        <v>0</v>
      </c>
      <c r="AC340" s="10">
        <f t="shared" si="87"/>
        <v>0</v>
      </c>
      <c r="AF340" s="10">
        <f t="shared" si="77"/>
        <v>0</v>
      </c>
      <c r="AG340" s="10">
        <f t="shared" si="78"/>
        <v>0</v>
      </c>
      <c r="AH340" s="10">
        <f t="shared" si="79"/>
        <v>0</v>
      </c>
      <c r="AI340" s="10">
        <f t="shared" si="80"/>
        <v>54.126406936458473</v>
      </c>
      <c r="AJ340" s="10">
        <f t="shared" si="81"/>
        <v>0</v>
      </c>
      <c r="AK340" s="10"/>
      <c r="AL340" s="10"/>
      <c r="AM340" s="10"/>
      <c r="AN340" s="10"/>
      <c r="AO340" s="10"/>
      <c r="AP340" s="10"/>
      <c r="AQ340" s="10"/>
      <c r="AR340" s="10"/>
      <c r="AS340" s="10"/>
      <c r="AT340" s="10"/>
      <c r="AU340" s="10"/>
      <c r="AV340" s="10"/>
      <c r="AW340" s="10"/>
      <c r="AX340" s="10"/>
      <c r="AY340" s="10"/>
      <c r="AZ340" s="10"/>
      <c r="BA340" s="10"/>
      <c r="BB340" s="10"/>
      <c r="BC340" s="10"/>
      <c r="BD340" s="10"/>
      <c r="BE340" s="10"/>
      <c r="BF340" s="10"/>
      <c r="BG340" s="10"/>
      <c r="BH340" s="10"/>
      <c r="BI340" s="10"/>
      <c r="BJ340" s="10"/>
      <c r="BK340" s="10"/>
      <c r="BL340" s="10"/>
      <c r="BM340" s="10"/>
      <c r="BN340" s="10"/>
      <c r="BO340" s="10"/>
      <c r="BP340" s="10"/>
      <c r="BQ340" s="10"/>
      <c r="BR340" s="10"/>
      <c r="BS340" s="10"/>
      <c r="BT340" s="10"/>
      <c r="BU340" s="10"/>
      <c r="BV340" s="10"/>
      <c r="BW340" s="10"/>
      <c r="BX340" s="10"/>
      <c r="BY340" s="10"/>
      <c r="BZ340" s="10"/>
      <c r="CA340" s="10"/>
      <c r="CB340" s="10"/>
    </row>
    <row r="341" spans="3:80" x14ac:dyDescent="0.25">
      <c r="C341" s="2">
        <f t="shared" si="85"/>
        <v>45579</v>
      </c>
      <c r="D341" s="24"/>
      <c r="H341" s="13" t="str">
        <f t="shared" si="73"/>
        <v>54.5</v>
      </c>
      <c r="J341" s="13" t="str">
        <f t="shared" si="74"/>
        <v>35.5</v>
      </c>
      <c r="L341" s="10">
        <f t="shared" si="86"/>
        <v>288</v>
      </c>
      <c r="M341" s="10">
        <f t="shared" si="83"/>
        <v>-9.0203965881291808</v>
      </c>
      <c r="N341" s="10">
        <f t="shared" si="75"/>
        <v>35.500687211870826</v>
      </c>
      <c r="O341" s="10">
        <f t="shared" si="84"/>
        <v>54.499312788129174</v>
      </c>
      <c r="Q341" s="12">
        <f t="shared" si="76"/>
        <v>10</v>
      </c>
      <c r="R341" s="10">
        <f t="shared" si="82"/>
        <v>0</v>
      </c>
      <c r="S341" s="10">
        <f t="shared" si="82"/>
        <v>0</v>
      </c>
      <c r="T341" s="10">
        <f t="shared" si="82"/>
        <v>0</v>
      </c>
      <c r="U341" s="10">
        <f t="shared" si="87"/>
        <v>0</v>
      </c>
      <c r="V341" s="10">
        <f t="shared" si="87"/>
        <v>0</v>
      </c>
      <c r="W341" s="10">
        <f t="shared" si="87"/>
        <v>0</v>
      </c>
      <c r="X341" s="10">
        <f t="shared" si="87"/>
        <v>0</v>
      </c>
      <c r="Y341" s="10">
        <f t="shared" si="87"/>
        <v>0</v>
      </c>
      <c r="Z341" s="10">
        <f t="shared" si="87"/>
        <v>0</v>
      </c>
      <c r="AA341" s="10">
        <f t="shared" si="87"/>
        <v>54.499312788129174</v>
      </c>
      <c r="AB341" s="10">
        <f t="shared" si="87"/>
        <v>0</v>
      </c>
      <c r="AC341" s="10">
        <f t="shared" si="87"/>
        <v>0</v>
      </c>
      <c r="AF341" s="10">
        <f t="shared" si="77"/>
        <v>0</v>
      </c>
      <c r="AG341" s="10">
        <f t="shared" si="78"/>
        <v>0</v>
      </c>
      <c r="AH341" s="10">
        <f t="shared" si="79"/>
        <v>0</v>
      </c>
      <c r="AI341" s="10">
        <f t="shared" si="80"/>
        <v>54.499312788129174</v>
      </c>
      <c r="AJ341" s="10">
        <f t="shared" si="81"/>
        <v>0</v>
      </c>
      <c r="AK341" s="10"/>
      <c r="AL341" s="10"/>
      <c r="AM341" s="10"/>
      <c r="AN341" s="10"/>
      <c r="AO341" s="10"/>
      <c r="AP341" s="10"/>
      <c r="AQ341" s="10"/>
      <c r="AR341" s="10"/>
      <c r="AS341" s="10"/>
      <c r="AT341" s="10"/>
      <c r="AU341" s="10"/>
      <c r="AV341" s="10"/>
      <c r="AW341" s="10"/>
      <c r="AX341" s="10"/>
      <c r="AY341" s="10"/>
      <c r="AZ341" s="10"/>
      <c r="BA341" s="10"/>
      <c r="BB341" s="10"/>
      <c r="BC341" s="10"/>
      <c r="BD341" s="10"/>
      <c r="BE341" s="10"/>
      <c r="BF341" s="10"/>
      <c r="BG341" s="10"/>
      <c r="BH341" s="10"/>
      <c r="BI341" s="10"/>
      <c r="BJ341" s="10"/>
      <c r="BK341" s="10"/>
      <c r="BL341" s="10"/>
      <c r="BM341" s="10"/>
      <c r="BN341" s="10"/>
      <c r="BO341" s="10"/>
      <c r="BP341" s="10"/>
      <c r="BQ341" s="10"/>
      <c r="BR341" s="10"/>
      <c r="BS341" s="10"/>
      <c r="BT341" s="10"/>
      <c r="BU341" s="10"/>
      <c r="BV341" s="10"/>
      <c r="BW341" s="10"/>
      <c r="BX341" s="10"/>
      <c r="BY341" s="10"/>
      <c r="BZ341" s="10"/>
      <c r="CA341" s="10"/>
      <c r="CB341" s="10"/>
    </row>
    <row r="342" spans="3:80" x14ac:dyDescent="0.25">
      <c r="C342" s="2">
        <f t="shared" si="85"/>
        <v>45580</v>
      </c>
      <c r="D342" s="24"/>
      <c r="H342" s="13" t="str">
        <f t="shared" si="73"/>
        <v>54.9</v>
      </c>
      <c r="J342" s="13" t="str">
        <f t="shared" si="74"/>
        <v>35.1</v>
      </c>
      <c r="L342" s="10">
        <f t="shared" si="86"/>
        <v>289</v>
      </c>
      <c r="M342" s="10">
        <f t="shared" si="83"/>
        <v>-9.3906440875221904</v>
      </c>
      <c r="N342" s="10">
        <f t="shared" si="75"/>
        <v>35.130439712477816</v>
      </c>
      <c r="O342" s="10">
        <f t="shared" si="84"/>
        <v>54.869560287522184</v>
      </c>
      <c r="Q342" s="12">
        <f t="shared" si="76"/>
        <v>10</v>
      </c>
      <c r="R342" s="10">
        <f t="shared" si="82"/>
        <v>0</v>
      </c>
      <c r="S342" s="10">
        <f t="shared" si="82"/>
        <v>0</v>
      </c>
      <c r="T342" s="10">
        <f t="shared" si="82"/>
        <v>0</v>
      </c>
      <c r="U342" s="10">
        <f t="shared" si="87"/>
        <v>0</v>
      </c>
      <c r="V342" s="10">
        <f t="shared" si="87"/>
        <v>0</v>
      </c>
      <c r="W342" s="10">
        <f t="shared" si="87"/>
        <v>0</v>
      </c>
      <c r="X342" s="10">
        <f t="shared" si="87"/>
        <v>0</v>
      </c>
      <c r="Y342" s="10">
        <f t="shared" si="87"/>
        <v>0</v>
      </c>
      <c r="Z342" s="10">
        <f t="shared" si="87"/>
        <v>0</v>
      </c>
      <c r="AA342" s="10">
        <f t="shared" si="87"/>
        <v>54.869560287522184</v>
      </c>
      <c r="AB342" s="10">
        <f t="shared" si="87"/>
        <v>0</v>
      </c>
      <c r="AC342" s="10">
        <f t="shared" si="87"/>
        <v>0</v>
      </c>
      <c r="AF342" s="10">
        <f t="shared" si="77"/>
        <v>0</v>
      </c>
      <c r="AG342" s="10">
        <f t="shared" si="78"/>
        <v>0</v>
      </c>
      <c r="AH342" s="10">
        <f t="shared" si="79"/>
        <v>0</v>
      </c>
      <c r="AI342" s="10">
        <f t="shared" si="80"/>
        <v>54.869560287522184</v>
      </c>
      <c r="AJ342" s="10">
        <f t="shared" si="81"/>
        <v>0</v>
      </c>
      <c r="AK342" s="10"/>
      <c r="AL342" s="10"/>
      <c r="AM342" s="10"/>
      <c r="AN342" s="10"/>
      <c r="AO342" s="10"/>
      <c r="AP342" s="10"/>
      <c r="AQ342" s="10"/>
      <c r="AR342" s="10"/>
      <c r="AS342" s="10"/>
      <c r="AT342" s="10"/>
      <c r="AU342" s="10"/>
      <c r="AV342" s="10"/>
      <c r="AW342" s="10"/>
      <c r="AX342" s="10"/>
      <c r="AY342" s="10"/>
      <c r="AZ342" s="10"/>
      <c r="BA342" s="10"/>
      <c r="BB342" s="10"/>
      <c r="BC342" s="10"/>
      <c r="BD342" s="10"/>
      <c r="BE342" s="10"/>
      <c r="BF342" s="10"/>
      <c r="BG342" s="10"/>
      <c r="BH342" s="10"/>
      <c r="BI342" s="10"/>
      <c r="BJ342" s="10"/>
      <c r="BK342" s="10"/>
      <c r="BL342" s="10"/>
      <c r="BM342" s="10"/>
      <c r="BN342" s="10"/>
      <c r="BO342" s="10"/>
      <c r="BP342" s="10"/>
      <c r="BQ342" s="10"/>
      <c r="BR342" s="10"/>
      <c r="BS342" s="10"/>
      <c r="BT342" s="10"/>
      <c r="BU342" s="10"/>
      <c r="BV342" s="10"/>
      <c r="BW342" s="10"/>
      <c r="BX342" s="10"/>
      <c r="BY342" s="10"/>
      <c r="BZ342" s="10"/>
      <c r="CA342" s="10"/>
      <c r="CB342" s="10"/>
    </row>
    <row r="343" spans="3:80" x14ac:dyDescent="0.25">
      <c r="C343" s="2">
        <f t="shared" si="85"/>
        <v>45581</v>
      </c>
      <c r="D343" s="24"/>
      <c r="H343" s="13" t="str">
        <f t="shared" si="73"/>
        <v>55.2</v>
      </c>
      <c r="J343" s="13" t="str">
        <f t="shared" si="74"/>
        <v>34.8</v>
      </c>
      <c r="L343" s="10">
        <f t="shared" si="86"/>
        <v>290</v>
      </c>
      <c r="M343" s="10">
        <f t="shared" si="83"/>
        <v>-9.7581241210000567</v>
      </c>
      <c r="N343" s="10">
        <f t="shared" si="75"/>
        <v>34.762959678999941</v>
      </c>
      <c r="O343" s="10">
        <f t="shared" si="84"/>
        <v>55.237040321000059</v>
      </c>
      <c r="Q343" s="12">
        <f t="shared" si="76"/>
        <v>10</v>
      </c>
      <c r="R343" s="10">
        <f t="shared" si="82"/>
        <v>0</v>
      </c>
      <c r="S343" s="10">
        <f t="shared" si="82"/>
        <v>0</v>
      </c>
      <c r="T343" s="10">
        <f t="shared" si="82"/>
        <v>0</v>
      </c>
      <c r="U343" s="10">
        <f t="shared" si="87"/>
        <v>0</v>
      </c>
      <c r="V343" s="10">
        <f t="shared" si="87"/>
        <v>0</v>
      </c>
      <c r="W343" s="10">
        <f t="shared" si="87"/>
        <v>0</v>
      </c>
      <c r="X343" s="10">
        <f t="shared" si="87"/>
        <v>0</v>
      </c>
      <c r="Y343" s="10">
        <f t="shared" si="87"/>
        <v>0</v>
      </c>
      <c r="Z343" s="10">
        <f t="shared" si="87"/>
        <v>0</v>
      </c>
      <c r="AA343" s="10">
        <f t="shared" si="87"/>
        <v>55.237040321000059</v>
      </c>
      <c r="AB343" s="10">
        <f t="shared" si="87"/>
        <v>0</v>
      </c>
      <c r="AC343" s="10">
        <f t="shared" si="87"/>
        <v>0</v>
      </c>
      <c r="AF343" s="10">
        <f t="shared" si="77"/>
        <v>0</v>
      </c>
      <c r="AG343" s="10">
        <f t="shared" si="78"/>
        <v>0</v>
      </c>
      <c r="AH343" s="10">
        <f t="shared" si="79"/>
        <v>0</v>
      </c>
      <c r="AI343" s="10">
        <f t="shared" si="80"/>
        <v>55.237040321000059</v>
      </c>
      <c r="AJ343" s="10">
        <f t="shared" si="81"/>
        <v>0</v>
      </c>
      <c r="AK343" s="10"/>
      <c r="AL343" s="10"/>
      <c r="AM343" s="10"/>
      <c r="AN343" s="10"/>
      <c r="AO343" s="10"/>
      <c r="AP343" s="10"/>
      <c r="AQ343" s="10"/>
      <c r="AR343" s="10"/>
      <c r="AS343" s="10"/>
      <c r="AT343" s="10"/>
      <c r="AU343" s="10"/>
      <c r="AV343" s="10"/>
      <c r="AW343" s="10"/>
      <c r="AX343" s="10"/>
      <c r="AY343" s="10"/>
      <c r="AZ343" s="10"/>
      <c r="BA343" s="10"/>
      <c r="BB343" s="10"/>
      <c r="BC343" s="10"/>
      <c r="BD343" s="10"/>
      <c r="BE343" s="10"/>
      <c r="BF343" s="10"/>
      <c r="BG343" s="10"/>
      <c r="BH343" s="10"/>
      <c r="BI343" s="10"/>
      <c r="BJ343" s="10"/>
      <c r="BK343" s="10"/>
      <c r="BL343" s="10"/>
      <c r="BM343" s="10"/>
      <c r="BN343" s="10"/>
      <c r="BO343" s="10"/>
      <c r="BP343" s="10"/>
      <c r="BQ343" s="10"/>
      <c r="BR343" s="10"/>
      <c r="BS343" s="10"/>
      <c r="BT343" s="10"/>
      <c r="BU343" s="10"/>
      <c r="BV343" s="10"/>
      <c r="BW343" s="10"/>
      <c r="BX343" s="10"/>
      <c r="BY343" s="10"/>
      <c r="BZ343" s="10"/>
      <c r="CA343" s="10"/>
      <c r="CB343" s="10"/>
    </row>
    <row r="344" spans="3:80" x14ac:dyDescent="0.25">
      <c r="C344" s="2">
        <f t="shared" si="85"/>
        <v>45582</v>
      </c>
      <c r="D344" s="24"/>
      <c r="H344" s="13" t="str">
        <f t="shared" si="73"/>
        <v>55.6</v>
      </c>
      <c r="J344" s="13" t="str">
        <f t="shared" si="74"/>
        <v>34.4</v>
      </c>
      <c r="L344" s="10">
        <f t="shared" si="86"/>
        <v>291</v>
      </c>
      <c r="M344" s="10">
        <f t="shared" si="83"/>
        <v>-10.122728390510243</v>
      </c>
      <c r="N344" s="10">
        <f t="shared" si="75"/>
        <v>34.39835540948976</v>
      </c>
      <c r="O344" s="10">
        <f t="shared" si="84"/>
        <v>55.60164459051024</v>
      </c>
      <c r="Q344" s="12">
        <f t="shared" si="76"/>
        <v>10</v>
      </c>
      <c r="R344" s="10">
        <f t="shared" si="82"/>
        <v>0</v>
      </c>
      <c r="S344" s="10">
        <f t="shared" si="82"/>
        <v>0</v>
      </c>
      <c r="T344" s="10">
        <f t="shared" si="82"/>
        <v>0</v>
      </c>
      <c r="U344" s="10">
        <f t="shared" si="87"/>
        <v>0</v>
      </c>
      <c r="V344" s="10">
        <f t="shared" si="87"/>
        <v>0</v>
      </c>
      <c r="W344" s="10">
        <f t="shared" si="87"/>
        <v>0</v>
      </c>
      <c r="X344" s="10">
        <f t="shared" si="87"/>
        <v>0</v>
      </c>
      <c r="Y344" s="10">
        <f t="shared" si="87"/>
        <v>0</v>
      </c>
      <c r="Z344" s="10">
        <f t="shared" si="87"/>
        <v>0</v>
      </c>
      <c r="AA344" s="10">
        <f t="shared" si="87"/>
        <v>55.60164459051024</v>
      </c>
      <c r="AB344" s="10">
        <f t="shared" si="87"/>
        <v>0</v>
      </c>
      <c r="AC344" s="10">
        <f t="shared" si="87"/>
        <v>0</v>
      </c>
      <c r="AF344" s="10">
        <f t="shared" si="77"/>
        <v>0</v>
      </c>
      <c r="AG344" s="10">
        <f t="shared" si="78"/>
        <v>0</v>
      </c>
      <c r="AH344" s="10">
        <f t="shared" si="79"/>
        <v>0</v>
      </c>
      <c r="AI344" s="10">
        <f t="shared" si="80"/>
        <v>55.60164459051024</v>
      </c>
      <c r="AJ344" s="10">
        <f t="shared" si="81"/>
        <v>0</v>
      </c>
      <c r="AK344" s="10"/>
      <c r="AL344" s="10"/>
      <c r="AM344" s="10"/>
      <c r="AN344" s="10"/>
      <c r="AO344" s="10"/>
      <c r="AP344" s="10"/>
      <c r="AQ344" s="10"/>
      <c r="AR344" s="10"/>
      <c r="AS344" s="10"/>
      <c r="AT344" s="10"/>
      <c r="AU344" s="10"/>
      <c r="AV344" s="10"/>
      <c r="AW344" s="10"/>
      <c r="AX344" s="10"/>
      <c r="AY344" s="10"/>
      <c r="AZ344" s="10"/>
      <c r="BA344" s="10"/>
      <c r="BB344" s="10"/>
      <c r="BC344" s="10"/>
      <c r="BD344" s="10"/>
      <c r="BE344" s="10"/>
      <c r="BF344" s="10"/>
      <c r="BG344" s="10"/>
      <c r="BH344" s="10"/>
      <c r="BI344" s="10"/>
      <c r="BJ344" s="10"/>
      <c r="BK344" s="10"/>
      <c r="BL344" s="10"/>
      <c r="BM344" s="10"/>
      <c r="BN344" s="10"/>
      <c r="BO344" s="10"/>
      <c r="BP344" s="10"/>
      <c r="BQ344" s="10"/>
      <c r="BR344" s="10"/>
      <c r="BS344" s="10"/>
      <c r="BT344" s="10"/>
      <c r="BU344" s="10"/>
      <c r="BV344" s="10"/>
      <c r="BW344" s="10"/>
      <c r="BX344" s="10"/>
      <c r="BY344" s="10"/>
      <c r="BZ344" s="10"/>
      <c r="CA344" s="10"/>
      <c r="CB344" s="10"/>
    </row>
    <row r="345" spans="3:80" x14ac:dyDescent="0.25">
      <c r="C345" s="2">
        <f t="shared" si="85"/>
        <v>45583</v>
      </c>
      <c r="D345" s="24"/>
      <c r="H345" s="13" t="str">
        <f t="shared" si="73"/>
        <v>56.0</v>
      </c>
      <c r="J345" s="13" t="str">
        <f t="shared" si="74"/>
        <v>34.0</v>
      </c>
      <c r="L345" s="10">
        <f t="shared" si="86"/>
        <v>292</v>
      </c>
      <c r="M345" s="10">
        <f t="shared" si="83"/>
        <v>-10.484349445500923</v>
      </c>
      <c r="N345" s="10">
        <f t="shared" si="75"/>
        <v>34.036734354499075</v>
      </c>
      <c r="O345" s="10">
        <f t="shared" si="84"/>
        <v>55.963265645500925</v>
      </c>
      <c r="Q345" s="12">
        <f t="shared" si="76"/>
        <v>10</v>
      </c>
      <c r="R345" s="10">
        <f t="shared" si="82"/>
        <v>0</v>
      </c>
      <c r="S345" s="10">
        <f t="shared" si="82"/>
        <v>0</v>
      </c>
      <c r="T345" s="10">
        <f t="shared" si="82"/>
        <v>0</v>
      </c>
      <c r="U345" s="10">
        <f t="shared" si="87"/>
        <v>0</v>
      </c>
      <c r="V345" s="10">
        <f t="shared" si="87"/>
        <v>0</v>
      </c>
      <c r="W345" s="10">
        <f t="shared" si="87"/>
        <v>0</v>
      </c>
      <c r="X345" s="10">
        <f t="shared" si="87"/>
        <v>0</v>
      </c>
      <c r="Y345" s="10">
        <f t="shared" si="87"/>
        <v>0</v>
      </c>
      <c r="Z345" s="10">
        <f t="shared" si="87"/>
        <v>0</v>
      </c>
      <c r="AA345" s="10">
        <f t="shared" si="87"/>
        <v>55.963265645500925</v>
      </c>
      <c r="AB345" s="10">
        <f t="shared" si="87"/>
        <v>0</v>
      </c>
      <c r="AC345" s="10">
        <f t="shared" si="87"/>
        <v>0</v>
      </c>
      <c r="AF345" s="10">
        <f t="shared" si="77"/>
        <v>0</v>
      </c>
      <c r="AG345" s="10">
        <f t="shared" si="78"/>
        <v>0</v>
      </c>
      <c r="AH345" s="10">
        <f t="shared" si="79"/>
        <v>0</v>
      </c>
      <c r="AI345" s="10">
        <f t="shared" si="80"/>
        <v>55.963265645500925</v>
      </c>
      <c r="AJ345" s="10">
        <f t="shared" si="81"/>
        <v>0</v>
      </c>
      <c r="AK345" s="10"/>
      <c r="AL345" s="10"/>
      <c r="AM345" s="10"/>
      <c r="AN345" s="10"/>
      <c r="AO345" s="10"/>
      <c r="AP345" s="10"/>
      <c r="AQ345" s="10"/>
      <c r="AR345" s="10"/>
      <c r="AS345" s="10"/>
      <c r="AT345" s="10"/>
      <c r="AU345" s="10"/>
      <c r="AV345" s="10"/>
      <c r="AW345" s="10"/>
      <c r="AX345" s="10"/>
      <c r="AY345" s="10"/>
      <c r="AZ345" s="10"/>
      <c r="BA345" s="10"/>
      <c r="BB345" s="10"/>
      <c r="BC345" s="10"/>
      <c r="BD345" s="10"/>
      <c r="BE345" s="10"/>
      <c r="BF345" s="10"/>
      <c r="BG345" s="10"/>
      <c r="BH345" s="10"/>
      <c r="BI345" s="10"/>
      <c r="BJ345" s="10"/>
      <c r="BK345" s="10"/>
      <c r="BL345" s="10"/>
      <c r="BM345" s="10"/>
      <c r="BN345" s="10"/>
      <c r="BO345" s="10"/>
      <c r="BP345" s="10"/>
      <c r="BQ345" s="10"/>
      <c r="BR345" s="10"/>
      <c r="BS345" s="10"/>
      <c r="BT345" s="10"/>
      <c r="BU345" s="10"/>
      <c r="BV345" s="10"/>
      <c r="BW345" s="10"/>
      <c r="BX345" s="10"/>
      <c r="BY345" s="10"/>
      <c r="BZ345" s="10"/>
      <c r="CA345" s="10"/>
      <c r="CB345" s="10"/>
    </row>
    <row r="346" spans="3:80" x14ac:dyDescent="0.25">
      <c r="C346" s="2">
        <f t="shared" si="85"/>
        <v>45584</v>
      </c>
      <c r="D346" s="24"/>
      <c r="H346" s="13" t="str">
        <f t="shared" si="73"/>
        <v>56.3</v>
      </c>
      <c r="J346" s="13" t="str">
        <f t="shared" si="74"/>
        <v>33.7</v>
      </c>
      <c r="L346" s="10">
        <f t="shared" si="86"/>
        <v>293</v>
      </c>
      <c r="M346" s="10">
        <f t="shared" si="83"/>
        <v>-10.842880714587414</v>
      </c>
      <c r="N346" s="10">
        <f t="shared" si="75"/>
        <v>33.678203085412584</v>
      </c>
      <c r="O346" s="10">
        <f t="shared" si="84"/>
        <v>56.321796914587416</v>
      </c>
      <c r="Q346" s="12">
        <f t="shared" si="76"/>
        <v>10</v>
      </c>
      <c r="R346" s="10">
        <f t="shared" si="82"/>
        <v>0</v>
      </c>
      <c r="S346" s="10">
        <f t="shared" si="82"/>
        <v>0</v>
      </c>
      <c r="T346" s="10">
        <f t="shared" si="82"/>
        <v>0</v>
      </c>
      <c r="U346" s="10">
        <f t="shared" si="87"/>
        <v>0</v>
      </c>
      <c r="V346" s="10">
        <f t="shared" si="87"/>
        <v>0</v>
      </c>
      <c r="W346" s="10">
        <f t="shared" si="87"/>
        <v>0</v>
      </c>
      <c r="X346" s="10">
        <f t="shared" si="87"/>
        <v>0</v>
      </c>
      <c r="Y346" s="10">
        <f t="shared" si="87"/>
        <v>0</v>
      </c>
      <c r="Z346" s="10">
        <f t="shared" si="87"/>
        <v>0</v>
      </c>
      <c r="AA346" s="10">
        <f t="shared" si="87"/>
        <v>56.321796914587416</v>
      </c>
      <c r="AB346" s="10">
        <f t="shared" si="87"/>
        <v>0</v>
      </c>
      <c r="AC346" s="10">
        <f t="shared" si="87"/>
        <v>0</v>
      </c>
      <c r="AF346" s="10">
        <f t="shared" si="77"/>
        <v>0</v>
      </c>
      <c r="AG346" s="10">
        <f t="shared" si="78"/>
        <v>0</v>
      </c>
      <c r="AH346" s="10">
        <f t="shared" si="79"/>
        <v>0</v>
      </c>
      <c r="AI346" s="10">
        <f t="shared" si="80"/>
        <v>56.321796914587416</v>
      </c>
      <c r="AJ346" s="10">
        <f t="shared" si="81"/>
        <v>0</v>
      </c>
      <c r="AK346" s="10"/>
      <c r="AL346" s="10"/>
      <c r="AM346" s="10"/>
      <c r="AN346" s="10"/>
      <c r="AO346" s="10"/>
      <c r="AP346" s="10"/>
      <c r="AQ346" s="10"/>
      <c r="AR346" s="10"/>
      <c r="AS346" s="10"/>
      <c r="AT346" s="10"/>
      <c r="AU346" s="10"/>
      <c r="AV346" s="10"/>
      <c r="AW346" s="10"/>
      <c r="AX346" s="10"/>
      <c r="AY346" s="10"/>
      <c r="AZ346" s="10"/>
      <c r="BA346" s="10"/>
      <c r="BB346" s="10"/>
      <c r="BC346" s="10"/>
      <c r="BD346" s="10"/>
      <c r="BE346" s="10"/>
      <c r="BF346" s="10"/>
      <c r="BG346" s="10"/>
      <c r="BH346" s="10"/>
      <c r="BI346" s="10"/>
      <c r="BJ346" s="10"/>
      <c r="BK346" s="10"/>
      <c r="BL346" s="10"/>
      <c r="BM346" s="10"/>
      <c r="BN346" s="10"/>
      <c r="BO346" s="10"/>
      <c r="BP346" s="10"/>
      <c r="BQ346" s="10"/>
      <c r="BR346" s="10"/>
      <c r="BS346" s="10"/>
      <c r="BT346" s="10"/>
      <c r="BU346" s="10"/>
      <c r="BV346" s="10"/>
      <c r="BW346" s="10"/>
      <c r="BX346" s="10"/>
      <c r="BY346" s="10"/>
      <c r="BZ346" s="10"/>
      <c r="CA346" s="10"/>
      <c r="CB346" s="10"/>
    </row>
    <row r="347" spans="3:80" x14ac:dyDescent="0.25">
      <c r="C347" s="2">
        <f t="shared" si="85"/>
        <v>45585</v>
      </c>
      <c r="D347" s="24"/>
      <c r="H347" s="13" t="str">
        <f t="shared" si="73"/>
        <v>56.7</v>
      </c>
      <c r="J347" s="13" t="str">
        <f t="shared" si="74"/>
        <v>33.3</v>
      </c>
      <c r="L347" s="10">
        <f t="shared" si="86"/>
        <v>294</v>
      </c>
      <c r="M347" s="10">
        <f t="shared" si="83"/>
        <v>-11.198216536959078</v>
      </c>
      <c r="N347" s="10">
        <f t="shared" si="75"/>
        <v>33.322867263040919</v>
      </c>
      <c r="O347" s="10">
        <f t="shared" si="84"/>
        <v>56.677132736959081</v>
      </c>
      <c r="Q347" s="12">
        <f t="shared" si="76"/>
        <v>10</v>
      </c>
      <c r="R347" s="10">
        <f t="shared" si="82"/>
        <v>0</v>
      </c>
      <c r="S347" s="10">
        <f t="shared" si="82"/>
        <v>0</v>
      </c>
      <c r="T347" s="10">
        <f t="shared" si="82"/>
        <v>0</v>
      </c>
      <c r="U347" s="10">
        <f t="shared" si="87"/>
        <v>0</v>
      </c>
      <c r="V347" s="10">
        <f t="shared" si="87"/>
        <v>0</v>
      </c>
      <c r="W347" s="10">
        <f t="shared" si="87"/>
        <v>0</v>
      </c>
      <c r="X347" s="10">
        <f t="shared" si="87"/>
        <v>0</v>
      </c>
      <c r="Y347" s="10">
        <f t="shared" si="87"/>
        <v>0</v>
      </c>
      <c r="Z347" s="10">
        <f t="shared" si="87"/>
        <v>0</v>
      </c>
      <c r="AA347" s="10">
        <f t="shared" si="87"/>
        <v>56.677132736959081</v>
      </c>
      <c r="AB347" s="10">
        <f t="shared" si="87"/>
        <v>0</v>
      </c>
      <c r="AC347" s="10">
        <f t="shared" si="87"/>
        <v>0</v>
      </c>
      <c r="AF347" s="10">
        <f t="shared" si="77"/>
        <v>0</v>
      </c>
      <c r="AG347" s="10">
        <f t="shared" si="78"/>
        <v>0</v>
      </c>
      <c r="AH347" s="10">
        <f t="shared" si="79"/>
        <v>0</v>
      </c>
      <c r="AI347" s="10">
        <f t="shared" si="80"/>
        <v>56.677132736959081</v>
      </c>
      <c r="AJ347" s="10">
        <f t="shared" si="81"/>
        <v>0</v>
      </c>
      <c r="AK347" s="10"/>
      <c r="AL347" s="10"/>
      <c r="AM347" s="10"/>
      <c r="AN347" s="10"/>
      <c r="AO347" s="10"/>
      <c r="AP347" s="10"/>
      <c r="AQ347" s="10"/>
      <c r="AR347" s="10"/>
      <c r="AS347" s="10"/>
      <c r="AT347" s="10"/>
      <c r="AU347" s="10"/>
      <c r="AV347" s="10"/>
      <c r="AW347" s="10"/>
      <c r="AX347" s="10"/>
      <c r="AY347" s="10"/>
      <c r="AZ347" s="10"/>
      <c r="BA347" s="10"/>
      <c r="BB347" s="10"/>
      <c r="BC347" s="10"/>
      <c r="BD347" s="10"/>
      <c r="BE347" s="10"/>
      <c r="BF347" s="10"/>
      <c r="BG347" s="10"/>
      <c r="BH347" s="10"/>
      <c r="BI347" s="10"/>
      <c r="BJ347" s="10"/>
      <c r="BK347" s="10"/>
      <c r="BL347" s="10"/>
      <c r="BM347" s="10"/>
      <c r="BN347" s="10"/>
      <c r="BO347" s="10"/>
      <c r="BP347" s="10"/>
      <c r="BQ347" s="10"/>
      <c r="BR347" s="10"/>
      <c r="BS347" s="10"/>
      <c r="BT347" s="10"/>
      <c r="BU347" s="10"/>
      <c r="BV347" s="10"/>
      <c r="BW347" s="10"/>
      <c r="BX347" s="10"/>
      <c r="BY347" s="10"/>
      <c r="BZ347" s="10"/>
      <c r="CA347" s="10"/>
      <c r="CB347" s="10"/>
    </row>
    <row r="348" spans="3:80" x14ac:dyDescent="0.25">
      <c r="C348" s="2">
        <f t="shared" si="85"/>
        <v>45586</v>
      </c>
      <c r="D348" s="24"/>
      <c r="H348" s="13" t="str">
        <f t="shared" si="73"/>
        <v>57.0</v>
      </c>
      <c r="J348" s="13" t="str">
        <f t="shared" si="74"/>
        <v>33.0</v>
      </c>
      <c r="L348" s="10">
        <f t="shared" si="86"/>
        <v>295</v>
      </c>
      <c r="M348" s="10">
        <f t="shared" si="83"/>
        <v>-11.550252193518125</v>
      </c>
      <c r="N348" s="10">
        <f t="shared" si="75"/>
        <v>32.970831606481873</v>
      </c>
      <c r="O348" s="10">
        <f t="shared" si="84"/>
        <v>57.029168393518127</v>
      </c>
      <c r="Q348" s="12">
        <f t="shared" si="76"/>
        <v>10</v>
      </c>
      <c r="R348" s="10">
        <f t="shared" si="82"/>
        <v>0</v>
      </c>
      <c r="S348" s="10">
        <f t="shared" si="82"/>
        <v>0</v>
      </c>
      <c r="T348" s="10">
        <f t="shared" si="82"/>
        <v>0</v>
      </c>
      <c r="U348" s="10">
        <f t="shared" si="87"/>
        <v>0</v>
      </c>
      <c r="V348" s="10">
        <f t="shared" si="87"/>
        <v>0</v>
      </c>
      <c r="W348" s="10">
        <f t="shared" si="87"/>
        <v>0</v>
      </c>
      <c r="X348" s="10">
        <f t="shared" si="87"/>
        <v>0</v>
      </c>
      <c r="Y348" s="10">
        <f t="shared" si="87"/>
        <v>0</v>
      </c>
      <c r="Z348" s="10">
        <f t="shared" si="87"/>
        <v>0</v>
      </c>
      <c r="AA348" s="10">
        <f t="shared" si="87"/>
        <v>57.029168393518127</v>
      </c>
      <c r="AB348" s="10">
        <f t="shared" si="87"/>
        <v>0</v>
      </c>
      <c r="AC348" s="10">
        <f t="shared" si="87"/>
        <v>0</v>
      </c>
      <c r="AF348" s="10">
        <f t="shared" si="77"/>
        <v>0</v>
      </c>
      <c r="AG348" s="10">
        <f t="shared" si="78"/>
        <v>0</v>
      </c>
      <c r="AH348" s="10">
        <f t="shared" si="79"/>
        <v>0</v>
      </c>
      <c r="AI348" s="10">
        <f t="shared" si="80"/>
        <v>57.029168393518127</v>
      </c>
      <c r="AJ348" s="10">
        <f t="shared" si="81"/>
        <v>0</v>
      </c>
      <c r="AK348" s="10"/>
      <c r="AL348" s="10"/>
      <c r="AM348" s="10"/>
      <c r="AN348" s="10"/>
      <c r="AO348" s="10"/>
      <c r="AP348" s="10"/>
      <c r="AQ348" s="10"/>
      <c r="AR348" s="10"/>
      <c r="AS348" s="10"/>
      <c r="AT348" s="10"/>
      <c r="AU348" s="10"/>
      <c r="AV348" s="10"/>
      <c r="AW348" s="10"/>
      <c r="AX348" s="10"/>
      <c r="AY348" s="10"/>
      <c r="AZ348" s="10"/>
      <c r="BA348" s="10"/>
      <c r="BB348" s="10"/>
      <c r="BC348" s="10"/>
      <c r="BD348" s="10"/>
      <c r="BE348" s="10"/>
      <c r="BF348" s="10"/>
      <c r="BG348" s="10"/>
      <c r="BH348" s="10"/>
      <c r="BI348" s="10"/>
      <c r="BJ348" s="10"/>
      <c r="BK348" s="10"/>
      <c r="BL348" s="10"/>
      <c r="BM348" s="10"/>
      <c r="BN348" s="10"/>
      <c r="BO348" s="10"/>
      <c r="BP348" s="10"/>
      <c r="BQ348" s="10"/>
      <c r="BR348" s="10"/>
      <c r="BS348" s="10"/>
      <c r="BT348" s="10"/>
      <c r="BU348" s="10"/>
      <c r="BV348" s="10"/>
      <c r="BW348" s="10"/>
      <c r="BX348" s="10"/>
      <c r="BY348" s="10"/>
      <c r="BZ348" s="10"/>
      <c r="CA348" s="10"/>
      <c r="CB348" s="10"/>
    </row>
    <row r="349" spans="3:80" x14ac:dyDescent="0.25">
      <c r="C349" s="2">
        <f t="shared" si="85"/>
        <v>45587</v>
      </c>
      <c r="D349" s="24"/>
      <c r="H349" s="13" t="str">
        <f t="shared" si="73"/>
        <v>57.4</v>
      </c>
      <c r="J349" s="13" t="str">
        <f t="shared" si="74"/>
        <v>32.6</v>
      </c>
      <c r="L349" s="10">
        <f t="shared" si="86"/>
        <v>296</v>
      </c>
      <c r="M349" s="10">
        <f t="shared" si="83"/>
        <v>-11.898883937740669</v>
      </c>
      <c r="N349" s="10">
        <f t="shared" si="75"/>
        <v>32.622199862259336</v>
      </c>
      <c r="O349" s="10">
        <f t="shared" si="84"/>
        <v>57.377800137740664</v>
      </c>
      <c r="Q349" s="12">
        <f t="shared" si="76"/>
        <v>10</v>
      </c>
      <c r="R349" s="10">
        <f t="shared" si="82"/>
        <v>0</v>
      </c>
      <c r="S349" s="10">
        <f t="shared" si="82"/>
        <v>0</v>
      </c>
      <c r="T349" s="10">
        <f t="shared" si="82"/>
        <v>0</v>
      </c>
      <c r="U349" s="10">
        <f t="shared" si="87"/>
        <v>0</v>
      </c>
      <c r="V349" s="10">
        <f t="shared" si="87"/>
        <v>0</v>
      </c>
      <c r="W349" s="10">
        <f t="shared" si="87"/>
        <v>0</v>
      </c>
      <c r="X349" s="10">
        <f t="shared" si="87"/>
        <v>0</v>
      </c>
      <c r="Y349" s="10">
        <f t="shared" si="87"/>
        <v>0</v>
      </c>
      <c r="Z349" s="10">
        <f t="shared" si="87"/>
        <v>0</v>
      </c>
      <c r="AA349" s="10">
        <f t="shared" si="87"/>
        <v>57.377800137740664</v>
      </c>
      <c r="AB349" s="10">
        <f t="shared" si="87"/>
        <v>0</v>
      </c>
      <c r="AC349" s="10">
        <f t="shared" si="87"/>
        <v>0</v>
      </c>
      <c r="AF349" s="10">
        <f t="shared" si="77"/>
        <v>0</v>
      </c>
      <c r="AG349" s="10">
        <f t="shared" si="78"/>
        <v>0</v>
      </c>
      <c r="AH349" s="10">
        <f t="shared" si="79"/>
        <v>0</v>
      </c>
      <c r="AI349" s="10">
        <f t="shared" si="80"/>
        <v>57.377800137740664</v>
      </c>
      <c r="AJ349" s="10">
        <f t="shared" si="81"/>
        <v>0</v>
      </c>
      <c r="AK349" s="10"/>
      <c r="AL349" s="10"/>
      <c r="AM349" s="10"/>
      <c r="AN349" s="10"/>
      <c r="AO349" s="10"/>
      <c r="AP349" s="10"/>
      <c r="AQ349" s="10"/>
      <c r="AR349" s="10"/>
      <c r="AS349" s="10"/>
      <c r="AT349" s="10"/>
      <c r="AU349" s="10"/>
      <c r="AV349" s="10"/>
      <c r="AW349" s="10"/>
      <c r="AX349" s="10"/>
      <c r="AY349" s="10"/>
      <c r="AZ349" s="10"/>
      <c r="BA349" s="10"/>
      <c r="BB349" s="10"/>
      <c r="BC349" s="10"/>
      <c r="BD349" s="10"/>
      <c r="BE349" s="10"/>
      <c r="BF349" s="10"/>
      <c r="BG349" s="10"/>
      <c r="BH349" s="10"/>
      <c r="BI349" s="10"/>
      <c r="BJ349" s="10"/>
      <c r="BK349" s="10"/>
      <c r="BL349" s="10"/>
      <c r="BM349" s="10"/>
      <c r="BN349" s="10"/>
      <c r="BO349" s="10"/>
      <c r="BP349" s="10"/>
      <c r="BQ349" s="10"/>
      <c r="BR349" s="10"/>
      <c r="BS349" s="10"/>
      <c r="BT349" s="10"/>
      <c r="BU349" s="10"/>
      <c r="BV349" s="10"/>
      <c r="BW349" s="10"/>
      <c r="BX349" s="10"/>
      <c r="BY349" s="10"/>
      <c r="BZ349" s="10"/>
      <c r="CA349" s="10"/>
      <c r="CB349" s="10"/>
    </row>
    <row r="350" spans="3:80" x14ac:dyDescent="0.25">
      <c r="C350" s="2">
        <f t="shared" si="85"/>
        <v>45588</v>
      </c>
      <c r="D350" s="24"/>
      <c r="H350" s="13" t="str">
        <f t="shared" si="73"/>
        <v>57.7</v>
      </c>
      <c r="J350" s="13" t="str">
        <f t="shared" si="74"/>
        <v>32.3</v>
      </c>
      <c r="L350" s="10">
        <f t="shared" si="86"/>
        <v>297</v>
      </c>
      <c r="M350" s="10">
        <f t="shared" si="83"/>
        <v>-12.244009026251526</v>
      </c>
      <c r="N350" s="10">
        <f t="shared" si="75"/>
        <v>32.277074773748481</v>
      </c>
      <c r="O350" s="10">
        <f t="shared" si="84"/>
        <v>57.722925226251519</v>
      </c>
      <c r="Q350" s="12">
        <f t="shared" si="76"/>
        <v>10</v>
      </c>
      <c r="R350" s="10">
        <f t="shared" si="82"/>
        <v>0</v>
      </c>
      <c r="S350" s="10">
        <f t="shared" si="82"/>
        <v>0</v>
      </c>
      <c r="T350" s="10">
        <f t="shared" si="82"/>
        <v>0</v>
      </c>
      <c r="U350" s="10">
        <f t="shared" si="87"/>
        <v>0</v>
      </c>
      <c r="V350" s="10">
        <f t="shared" si="87"/>
        <v>0</v>
      </c>
      <c r="W350" s="10">
        <f t="shared" si="87"/>
        <v>0</v>
      </c>
      <c r="X350" s="10">
        <f t="shared" si="87"/>
        <v>0</v>
      </c>
      <c r="Y350" s="10">
        <f t="shared" si="87"/>
        <v>0</v>
      </c>
      <c r="Z350" s="10">
        <f t="shared" si="87"/>
        <v>0</v>
      </c>
      <c r="AA350" s="10">
        <f t="shared" si="87"/>
        <v>57.722925226251519</v>
      </c>
      <c r="AB350" s="10">
        <f t="shared" si="87"/>
        <v>0</v>
      </c>
      <c r="AC350" s="10">
        <f t="shared" si="87"/>
        <v>0</v>
      </c>
      <c r="AF350" s="10">
        <f t="shared" si="77"/>
        <v>0</v>
      </c>
      <c r="AG350" s="10">
        <f t="shared" si="78"/>
        <v>0</v>
      </c>
      <c r="AH350" s="10">
        <f t="shared" si="79"/>
        <v>0</v>
      </c>
      <c r="AI350" s="10">
        <f t="shared" si="80"/>
        <v>57.722925226251519</v>
      </c>
      <c r="AJ350" s="10">
        <f t="shared" si="81"/>
        <v>0</v>
      </c>
      <c r="AK350" s="10"/>
      <c r="AL350" s="10"/>
      <c r="AM350" s="10"/>
      <c r="AN350" s="10"/>
      <c r="AO350" s="10"/>
      <c r="AP350" s="10"/>
      <c r="AQ350" s="10"/>
      <c r="AR350" s="10"/>
      <c r="AS350" s="10"/>
      <c r="AT350" s="10"/>
      <c r="AU350" s="10"/>
      <c r="AV350" s="10"/>
      <c r="AW350" s="10"/>
      <c r="AX350" s="10"/>
      <c r="AY350" s="10"/>
      <c r="AZ350" s="10"/>
      <c r="BA350" s="10"/>
      <c r="BB350" s="10"/>
      <c r="BC350" s="10"/>
      <c r="BD350" s="10"/>
      <c r="BE350" s="10"/>
      <c r="BF350" s="10"/>
      <c r="BG350" s="10"/>
      <c r="BH350" s="10"/>
      <c r="BI350" s="10"/>
      <c r="BJ350" s="10"/>
      <c r="BK350" s="10"/>
      <c r="BL350" s="10"/>
      <c r="BM350" s="10"/>
      <c r="BN350" s="10"/>
      <c r="BO350" s="10"/>
      <c r="BP350" s="10"/>
      <c r="BQ350" s="10"/>
      <c r="BR350" s="10"/>
      <c r="BS350" s="10"/>
      <c r="BT350" s="10"/>
      <c r="BU350" s="10"/>
      <c r="BV350" s="10"/>
      <c r="BW350" s="10"/>
      <c r="BX350" s="10"/>
      <c r="BY350" s="10"/>
      <c r="BZ350" s="10"/>
      <c r="CA350" s="10"/>
      <c r="CB350" s="10"/>
    </row>
    <row r="351" spans="3:80" x14ac:dyDescent="0.25">
      <c r="C351" s="2">
        <f t="shared" si="85"/>
        <v>45589</v>
      </c>
      <c r="D351" s="24"/>
      <c r="H351" s="13" t="str">
        <f t="shared" si="73"/>
        <v>58.1</v>
      </c>
      <c r="J351" s="13" t="str">
        <f t="shared" si="74"/>
        <v>31.9</v>
      </c>
      <c r="L351" s="10">
        <f t="shared" si="86"/>
        <v>298</v>
      </c>
      <c r="M351" s="10">
        <f t="shared" si="83"/>
        <v>-12.585525749103036</v>
      </c>
      <c r="N351" s="10">
        <f t="shared" si="75"/>
        <v>31.935558050896965</v>
      </c>
      <c r="O351" s="10">
        <f t="shared" si="84"/>
        <v>58.064441949103035</v>
      </c>
      <c r="Q351" s="12">
        <f t="shared" si="76"/>
        <v>10</v>
      </c>
      <c r="R351" s="10">
        <f t="shared" si="82"/>
        <v>0</v>
      </c>
      <c r="S351" s="10">
        <f t="shared" si="82"/>
        <v>0</v>
      </c>
      <c r="T351" s="10">
        <f t="shared" si="82"/>
        <v>0</v>
      </c>
      <c r="U351" s="10">
        <f t="shared" si="87"/>
        <v>0</v>
      </c>
      <c r="V351" s="10">
        <f t="shared" ref="U351:AC379" si="88">IF($Q351=V$41,$O351,0)</f>
        <v>0</v>
      </c>
      <c r="W351" s="10">
        <f t="shared" si="88"/>
        <v>0</v>
      </c>
      <c r="X351" s="10">
        <f t="shared" si="88"/>
        <v>0</v>
      </c>
      <c r="Y351" s="10">
        <f t="shared" si="88"/>
        <v>0</v>
      </c>
      <c r="Z351" s="10">
        <f t="shared" si="88"/>
        <v>0</v>
      </c>
      <c r="AA351" s="10">
        <f t="shared" si="88"/>
        <v>58.064441949103035</v>
      </c>
      <c r="AB351" s="10">
        <f t="shared" si="88"/>
        <v>0</v>
      </c>
      <c r="AC351" s="10">
        <f t="shared" si="88"/>
        <v>0</v>
      </c>
      <c r="AF351" s="10">
        <f t="shared" si="77"/>
        <v>0</v>
      </c>
      <c r="AG351" s="10">
        <f t="shared" si="78"/>
        <v>0</v>
      </c>
      <c r="AH351" s="10">
        <f t="shared" si="79"/>
        <v>0</v>
      </c>
      <c r="AI351" s="10">
        <f t="shared" si="80"/>
        <v>58.064441949103035</v>
      </c>
      <c r="AJ351" s="10">
        <f t="shared" si="81"/>
        <v>0</v>
      </c>
      <c r="AK351" s="10"/>
      <c r="AL351" s="10"/>
      <c r="AM351" s="10"/>
      <c r="AN351" s="10"/>
      <c r="AO351" s="10"/>
      <c r="AP351" s="10"/>
      <c r="AQ351" s="10"/>
      <c r="AR351" s="10"/>
      <c r="AS351" s="10"/>
      <c r="AT351" s="10"/>
      <c r="AU351" s="10"/>
      <c r="AV351" s="10"/>
      <c r="AW351" s="10"/>
      <c r="AX351" s="10"/>
      <c r="AY351" s="10"/>
      <c r="AZ351" s="10"/>
      <c r="BA351" s="10"/>
      <c r="BB351" s="10"/>
      <c r="BC351" s="10"/>
      <c r="BD351" s="10"/>
      <c r="BE351" s="10"/>
      <c r="BF351" s="10"/>
      <c r="BG351" s="10"/>
      <c r="BH351" s="10"/>
      <c r="BI351" s="10"/>
      <c r="BJ351" s="10"/>
      <c r="BK351" s="10"/>
      <c r="BL351" s="10"/>
      <c r="BM351" s="10"/>
      <c r="BN351" s="10"/>
      <c r="BO351" s="10"/>
      <c r="BP351" s="10"/>
      <c r="BQ351" s="10"/>
      <c r="BR351" s="10"/>
      <c r="BS351" s="10"/>
      <c r="BT351" s="10"/>
      <c r="BU351" s="10"/>
      <c r="BV351" s="10"/>
      <c r="BW351" s="10"/>
      <c r="BX351" s="10"/>
      <c r="BY351" s="10"/>
      <c r="BZ351" s="10"/>
      <c r="CA351" s="10"/>
      <c r="CB351" s="10"/>
    </row>
    <row r="352" spans="3:80" x14ac:dyDescent="0.25">
      <c r="C352" s="2">
        <f t="shared" si="85"/>
        <v>45590</v>
      </c>
      <c r="D352" s="24"/>
      <c r="H352" s="13" t="str">
        <f t="shared" si="73"/>
        <v>58.4</v>
      </c>
      <c r="J352" s="13" t="str">
        <f t="shared" si="74"/>
        <v>31.6</v>
      </c>
      <c r="L352" s="10">
        <f t="shared" si="86"/>
        <v>299</v>
      </c>
      <c r="M352" s="10">
        <f t="shared" si="83"/>
        <v>-12.923333459749369</v>
      </c>
      <c r="N352" s="10">
        <f t="shared" si="75"/>
        <v>31.597750340250634</v>
      </c>
      <c r="O352" s="10">
        <f t="shared" si="84"/>
        <v>58.402249659749366</v>
      </c>
      <c r="Q352" s="12">
        <f t="shared" si="76"/>
        <v>10</v>
      </c>
      <c r="R352" s="10">
        <f t="shared" si="82"/>
        <v>0</v>
      </c>
      <c r="S352" s="10">
        <f t="shared" si="82"/>
        <v>0</v>
      </c>
      <c r="T352" s="10">
        <f t="shared" si="82"/>
        <v>0</v>
      </c>
      <c r="U352" s="10">
        <f t="shared" si="88"/>
        <v>0</v>
      </c>
      <c r="V352" s="10">
        <f t="shared" si="88"/>
        <v>0</v>
      </c>
      <c r="W352" s="10">
        <f t="shared" si="88"/>
        <v>0</v>
      </c>
      <c r="X352" s="10">
        <f t="shared" si="88"/>
        <v>0</v>
      </c>
      <c r="Y352" s="10">
        <f t="shared" si="88"/>
        <v>0</v>
      </c>
      <c r="Z352" s="10">
        <f t="shared" si="88"/>
        <v>0</v>
      </c>
      <c r="AA352" s="10">
        <f t="shared" si="88"/>
        <v>58.402249659749366</v>
      </c>
      <c r="AB352" s="10">
        <f t="shared" si="88"/>
        <v>0</v>
      </c>
      <c r="AC352" s="10">
        <f t="shared" si="88"/>
        <v>0</v>
      </c>
      <c r="AF352" s="10">
        <f t="shared" si="77"/>
        <v>0</v>
      </c>
      <c r="AG352" s="10">
        <f t="shared" si="78"/>
        <v>0</v>
      </c>
      <c r="AH352" s="10">
        <f t="shared" si="79"/>
        <v>0</v>
      </c>
      <c r="AI352" s="10">
        <f t="shared" si="80"/>
        <v>58.402249659749366</v>
      </c>
      <c r="AJ352" s="10">
        <f t="shared" si="81"/>
        <v>0</v>
      </c>
      <c r="AK352" s="10"/>
      <c r="AL352" s="10"/>
      <c r="AM352" s="10"/>
      <c r="AN352" s="10"/>
      <c r="AO352" s="10"/>
      <c r="AP352" s="10"/>
      <c r="AQ352" s="10"/>
      <c r="AR352" s="10"/>
      <c r="AS352" s="10"/>
      <c r="AT352" s="10"/>
      <c r="AU352" s="10"/>
      <c r="AV352" s="10"/>
      <c r="AW352" s="10"/>
      <c r="AX352" s="10"/>
      <c r="AY352" s="10"/>
      <c r="AZ352" s="10"/>
      <c r="BA352" s="10"/>
      <c r="BB352" s="10"/>
      <c r="BC352" s="10"/>
      <c r="BD352" s="10"/>
      <c r="BE352" s="10"/>
      <c r="BF352" s="10"/>
      <c r="BG352" s="10"/>
      <c r="BH352" s="10"/>
      <c r="BI352" s="10"/>
      <c r="BJ352" s="10"/>
      <c r="BK352" s="10"/>
      <c r="BL352" s="10"/>
      <c r="BM352" s="10"/>
      <c r="BN352" s="10"/>
      <c r="BO352" s="10"/>
      <c r="BP352" s="10"/>
      <c r="BQ352" s="10"/>
      <c r="BR352" s="10"/>
      <c r="BS352" s="10"/>
      <c r="BT352" s="10"/>
      <c r="BU352" s="10"/>
      <c r="BV352" s="10"/>
      <c r="BW352" s="10"/>
      <c r="BX352" s="10"/>
      <c r="BY352" s="10"/>
      <c r="BZ352" s="10"/>
      <c r="CA352" s="10"/>
      <c r="CB352" s="10"/>
    </row>
    <row r="353" spans="3:80" x14ac:dyDescent="0.25">
      <c r="C353" s="2">
        <f t="shared" si="85"/>
        <v>45591</v>
      </c>
      <c r="D353" s="24"/>
      <c r="H353" s="13" t="str">
        <f t="shared" si="73"/>
        <v>58.7</v>
      </c>
      <c r="J353" s="13" t="str">
        <f t="shared" si="74"/>
        <v>31.3</v>
      </c>
      <c r="L353" s="10">
        <f t="shared" si="86"/>
        <v>300</v>
      </c>
      <c r="M353" s="10">
        <f t="shared" si="83"/>
        <v>-13.257332604707704</v>
      </c>
      <c r="N353" s="10">
        <f t="shared" si="75"/>
        <v>31.263751195292297</v>
      </c>
      <c r="O353" s="10">
        <f t="shared" si="84"/>
        <v>58.736248804707699</v>
      </c>
      <c r="Q353" s="12">
        <f t="shared" si="76"/>
        <v>10</v>
      </c>
      <c r="R353" s="10">
        <f t="shared" si="82"/>
        <v>0</v>
      </c>
      <c r="S353" s="10">
        <f t="shared" si="82"/>
        <v>0</v>
      </c>
      <c r="T353" s="10">
        <f t="shared" si="82"/>
        <v>0</v>
      </c>
      <c r="U353" s="10">
        <f t="shared" si="88"/>
        <v>0</v>
      </c>
      <c r="V353" s="10">
        <f t="shared" si="88"/>
        <v>0</v>
      </c>
      <c r="W353" s="10">
        <f t="shared" si="88"/>
        <v>0</v>
      </c>
      <c r="X353" s="10">
        <f t="shared" si="88"/>
        <v>0</v>
      </c>
      <c r="Y353" s="10">
        <f t="shared" si="88"/>
        <v>0</v>
      </c>
      <c r="Z353" s="10">
        <f t="shared" si="88"/>
        <v>0</v>
      </c>
      <c r="AA353" s="10">
        <f t="shared" si="88"/>
        <v>58.736248804707699</v>
      </c>
      <c r="AB353" s="10">
        <f t="shared" si="88"/>
        <v>0</v>
      </c>
      <c r="AC353" s="10">
        <f t="shared" si="88"/>
        <v>0</v>
      </c>
      <c r="AF353" s="10">
        <f t="shared" si="77"/>
        <v>0</v>
      </c>
      <c r="AG353" s="10">
        <f t="shared" si="78"/>
        <v>0</v>
      </c>
      <c r="AH353" s="10">
        <f t="shared" si="79"/>
        <v>0</v>
      </c>
      <c r="AI353" s="10">
        <f t="shared" si="80"/>
        <v>58.736248804707699</v>
      </c>
      <c r="AJ353" s="10">
        <f t="shared" si="81"/>
        <v>0</v>
      </c>
      <c r="AK353" s="10"/>
      <c r="AL353" s="10"/>
      <c r="AM353" s="10"/>
      <c r="AN353" s="10"/>
      <c r="AO353" s="10"/>
      <c r="AP353" s="10"/>
      <c r="AQ353" s="10"/>
      <c r="AR353" s="10"/>
      <c r="AS353" s="10"/>
      <c r="AT353" s="10"/>
      <c r="AU353" s="10"/>
      <c r="AV353" s="10"/>
      <c r="AW353" s="10"/>
      <c r="AX353" s="10"/>
      <c r="AY353" s="10"/>
      <c r="AZ353" s="10"/>
      <c r="BA353" s="10"/>
      <c r="BB353" s="10"/>
      <c r="BC353" s="10"/>
      <c r="BD353" s="10"/>
      <c r="BE353" s="10"/>
      <c r="BF353" s="10"/>
      <c r="BG353" s="10"/>
      <c r="BH353" s="10"/>
      <c r="BI353" s="10"/>
      <c r="BJ353" s="10"/>
      <c r="BK353" s="10"/>
      <c r="BL353" s="10"/>
      <c r="BM353" s="10"/>
      <c r="BN353" s="10"/>
      <c r="BO353" s="10"/>
      <c r="BP353" s="10"/>
      <c r="BQ353" s="10"/>
      <c r="BR353" s="10"/>
      <c r="BS353" s="10"/>
      <c r="BT353" s="10"/>
      <c r="BU353" s="10"/>
      <c r="BV353" s="10"/>
      <c r="BW353" s="10"/>
      <c r="BX353" s="10"/>
      <c r="BY353" s="10"/>
      <c r="BZ353" s="10"/>
      <c r="CA353" s="10"/>
      <c r="CB353" s="10"/>
    </row>
    <row r="354" spans="3:80" x14ac:dyDescent="0.25">
      <c r="C354" s="2">
        <f t="shared" si="85"/>
        <v>45592</v>
      </c>
      <c r="D354" s="24"/>
      <c r="H354" s="13" t="str">
        <f t="shared" si="73"/>
        <v>59.1</v>
      </c>
      <c r="J354" s="13" t="str">
        <f t="shared" si="74"/>
        <v>30.9</v>
      </c>
      <c r="L354" s="10">
        <f t="shared" si="86"/>
        <v>301</v>
      </c>
      <c r="M354" s="10">
        <f t="shared" si="83"/>
        <v>-13.587424752897034</v>
      </c>
      <c r="N354" s="10">
        <f t="shared" si="75"/>
        <v>30.933659047102964</v>
      </c>
      <c r="O354" s="10">
        <f t="shared" si="84"/>
        <v>59.066340952897036</v>
      </c>
      <c r="Q354" s="12">
        <f t="shared" si="76"/>
        <v>10</v>
      </c>
      <c r="R354" s="10">
        <f t="shared" si="82"/>
        <v>0</v>
      </c>
      <c r="S354" s="10">
        <f t="shared" si="82"/>
        <v>0</v>
      </c>
      <c r="T354" s="10">
        <f t="shared" si="82"/>
        <v>0</v>
      </c>
      <c r="U354" s="10">
        <f t="shared" si="88"/>
        <v>0</v>
      </c>
      <c r="V354" s="10">
        <f t="shared" si="88"/>
        <v>0</v>
      </c>
      <c r="W354" s="10">
        <f t="shared" si="88"/>
        <v>0</v>
      </c>
      <c r="X354" s="10">
        <f t="shared" si="88"/>
        <v>0</v>
      </c>
      <c r="Y354" s="10">
        <f t="shared" si="88"/>
        <v>0</v>
      </c>
      <c r="Z354" s="10">
        <f t="shared" si="88"/>
        <v>0</v>
      </c>
      <c r="AA354" s="10">
        <f t="shared" si="88"/>
        <v>59.066340952897036</v>
      </c>
      <c r="AB354" s="10">
        <f t="shared" si="88"/>
        <v>0</v>
      </c>
      <c r="AC354" s="10">
        <f t="shared" si="88"/>
        <v>0</v>
      </c>
      <c r="AF354" s="10">
        <f t="shared" si="77"/>
        <v>0</v>
      </c>
      <c r="AG354" s="10">
        <f t="shared" si="78"/>
        <v>0</v>
      </c>
      <c r="AH354" s="10">
        <f t="shared" si="79"/>
        <v>0</v>
      </c>
      <c r="AI354" s="10">
        <f t="shared" si="80"/>
        <v>59.066340952897036</v>
      </c>
      <c r="AJ354" s="10">
        <f t="shared" si="81"/>
        <v>0</v>
      </c>
      <c r="AK354" s="10"/>
      <c r="AL354" s="10"/>
      <c r="AM354" s="10"/>
      <c r="AN354" s="10"/>
      <c r="AO354" s="10"/>
      <c r="AP354" s="10"/>
      <c r="AQ354" s="10"/>
      <c r="AR354" s="10"/>
      <c r="AS354" s="10"/>
      <c r="AT354" s="10"/>
      <c r="AU354" s="10"/>
      <c r="AV354" s="10"/>
      <c r="AW354" s="10"/>
      <c r="AX354" s="10"/>
      <c r="AY354" s="10"/>
      <c r="AZ354" s="10"/>
      <c r="BA354" s="10"/>
      <c r="BB354" s="10"/>
      <c r="BC354" s="10"/>
      <c r="BD354" s="10"/>
      <c r="BE354" s="10"/>
      <c r="BF354" s="10"/>
      <c r="BG354" s="10"/>
      <c r="BH354" s="10"/>
      <c r="BI354" s="10"/>
      <c r="BJ354" s="10"/>
      <c r="BK354" s="10"/>
      <c r="BL354" s="10"/>
      <c r="BM354" s="10"/>
      <c r="BN354" s="10"/>
      <c r="BO354" s="10"/>
      <c r="BP354" s="10"/>
      <c r="BQ354" s="10"/>
      <c r="BR354" s="10"/>
      <c r="BS354" s="10"/>
      <c r="BT354" s="10"/>
      <c r="BU354" s="10"/>
      <c r="BV354" s="10"/>
      <c r="BW354" s="10"/>
      <c r="BX354" s="10"/>
      <c r="BY354" s="10"/>
      <c r="BZ354" s="10"/>
      <c r="CA354" s="10"/>
      <c r="CB354" s="10"/>
    </row>
    <row r="355" spans="3:80" x14ac:dyDescent="0.25">
      <c r="C355" s="2">
        <f t="shared" si="85"/>
        <v>45593</v>
      </c>
      <c r="D355" s="24"/>
      <c r="H355" s="13" t="str">
        <f t="shared" si="73"/>
        <v>59.4</v>
      </c>
      <c r="J355" s="13" t="str">
        <f t="shared" si="74"/>
        <v>30.6</v>
      </c>
      <c r="L355" s="10">
        <f t="shared" si="86"/>
        <v>302</v>
      </c>
      <c r="M355" s="10">
        <f t="shared" si="83"/>
        <v>-13.913512624646092</v>
      </c>
      <c r="N355" s="10">
        <f t="shared" si="75"/>
        <v>30.607571175353915</v>
      </c>
      <c r="O355" s="10">
        <f t="shared" si="84"/>
        <v>59.392428824646089</v>
      </c>
      <c r="Q355" s="12">
        <f t="shared" si="76"/>
        <v>10</v>
      </c>
      <c r="R355" s="10">
        <f t="shared" si="82"/>
        <v>0</v>
      </c>
      <c r="S355" s="10">
        <f t="shared" si="82"/>
        <v>0</v>
      </c>
      <c r="T355" s="10">
        <f t="shared" si="82"/>
        <v>0</v>
      </c>
      <c r="U355" s="10">
        <f t="shared" si="88"/>
        <v>0</v>
      </c>
      <c r="V355" s="10">
        <f t="shared" si="88"/>
        <v>0</v>
      </c>
      <c r="W355" s="10">
        <f t="shared" si="88"/>
        <v>0</v>
      </c>
      <c r="X355" s="10">
        <f t="shared" si="88"/>
        <v>0</v>
      </c>
      <c r="Y355" s="10">
        <f t="shared" si="88"/>
        <v>0</v>
      </c>
      <c r="Z355" s="10">
        <f t="shared" si="88"/>
        <v>0</v>
      </c>
      <c r="AA355" s="10">
        <f t="shared" si="88"/>
        <v>59.392428824646089</v>
      </c>
      <c r="AB355" s="10">
        <f t="shared" si="88"/>
        <v>0</v>
      </c>
      <c r="AC355" s="10">
        <f t="shared" si="88"/>
        <v>0</v>
      </c>
      <c r="AF355" s="10">
        <f t="shared" si="77"/>
        <v>0</v>
      </c>
      <c r="AG355" s="10">
        <f t="shared" si="78"/>
        <v>0</v>
      </c>
      <c r="AH355" s="10">
        <f t="shared" si="79"/>
        <v>0</v>
      </c>
      <c r="AI355" s="10">
        <f t="shared" si="80"/>
        <v>59.392428824646089</v>
      </c>
      <c r="AJ355" s="10">
        <f t="shared" si="81"/>
        <v>0</v>
      </c>
      <c r="AK355" s="10"/>
      <c r="AL355" s="10"/>
      <c r="AM355" s="10"/>
      <c r="AN355" s="10"/>
      <c r="AO355" s="10"/>
      <c r="AP355" s="10"/>
      <c r="AQ355" s="10"/>
      <c r="AR355" s="10"/>
      <c r="AS355" s="10"/>
      <c r="AT355" s="10"/>
      <c r="AU355" s="10"/>
      <c r="AV355" s="10"/>
      <c r="AW355" s="10"/>
      <c r="AX355" s="10"/>
      <c r="AY355" s="10"/>
      <c r="AZ355" s="10"/>
      <c r="BA355" s="10"/>
      <c r="BB355" s="10"/>
      <c r="BC355" s="10"/>
      <c r="BD355" s="10"/>
      <c r="BE355" s="10"/>
      <c r="BF355" s="10"/>
      <c r="BG355" s="10"/>
      <c r="BH355" s="10"/>
      <c r="BI355" s="10"/>
      <c r="BJ355" s="10"/>
      <c r="BK355" s="10"/>
      <c r="BL355" s="10"/>
      <c r="BM355" s="10"/>
      <c r="BN355" s="10"/>
      <c r="BO355" s="10"/>
      <c r="BP355" s="10"/>
      <c r="BQ355" s="10"/>
      <c r="BR355" s="10"/>
      <c r="BS355" s="10"/>
      <c r="BT355" s="10"/>
      <c r="BU355" s="10"/>
      <c r="BV355" s="10"/>
      <c r="BW355" s="10"/>
      <c r="BX355" s="10"/>
      <c r="BY355" s="10"/>
      <c r="BZ355" s="10"/>
      <c r="CA355" s="10"/>
      <c r="CB355" s="10"/>
    </row>
    <row r="356" spans="3:80" x14ac:dyDescent="0.25">
      <c r="C356" s="2">
        <f t="shared" si="85"/>
        <v>45594</v>
      </c>
      <c r="D356" s="24"/>
      <c r="H356" s="13" t="str">
        <f t="shared" si="73"/>
        <v>59.7</v>
      </c>
      <c r="J356" s="13" t="str">
        <f t="shared" si="74"/>
        <v>30.3</v>
      </c>
      <c r="L356" s="10">
        <f t="shared" si="86"/>
        <v>303</v>
      </c>
      <c r="M356" s="10">
        <f t="shared" si="83"/>
        <v>-14.235500120362396</v>
      </c>
      <c r="N356" s="10">
        <f t="shared" si="75"/>
        <v>30.285583679637611</v>
      </c>
      <c r="O356" s="10">
        <f t="shared" si="84"/>
        <v>59.714416320362389</v>
      </c>
      <c r="Q356" s="12">
        <f t="shared" si="76"/>
        <v>10</v>
      </c>
      <c r="R356" s="10">
        <f t="shared" si="82"/>
        <v>0</v>
      </c>
      <c r="S356" s="10">
        <f t="shared" si="82"/>
        <v>0</v>
      </c>
      <c r="T356" s="10">
        <f t="shared" si="82"/>
        <v>0</v>
      </c>
      <c r="U356" s="10">
        <f t="shared" si="88"/>
        <v>0</v>
      </c>
      <c r="V356" s="10">
        <f t="shared" si="88"/>
        <v>0</v>
      </c>
      <c r="W356" s="10">
        <f t="shared" si="88"/>
        <v>0</v>
      </c>
      <c r="X356" s="10">
        <f t="shared" si="88"/>
        <v>0</v>
      </c>
      <c r="Y356" s="10">
        <f t="shared" si="88"/>
        <v>0</v>
      </c>
      <c r="Z356" s="10">
        <f t="shared" si="88"/>
        <v>0</v>
      </c>
      <c r="AA356" s="10">
        <f t="shared" si="88"/>
        <v>59.714416320362389</v>
      </c>
      <c r="AB356" s="10">
        <f t="shared" si="88"/>
        <v>0</v>
      </c>
      <c r="AC356" s="10">
        <f t="shared" si="88"/>
        <v>0</v>
      </c>
      <c r="AF356" s="10">
        <f t="shared" si="77"/>
        <v>0</v>
      </c>
      <c r="AG356" s="10">
        <f t="shared" si="78"/>
        <v>0</v>
      </c>
      <c r="AH356" s="10">
        <f t="shared" si="79"/>
        <v>0</v>
      </c>
      <c r="AI356" s="10">
        <f t="shared" si="80"/>
        <v>59.714416320362389</v>
      </c>
      <c r="AJ356" s="10">
        <f t="shared" si="81"/>
        <v>0</v>
      </c>
      <c r="AK356" s="10"/>
      <c r="AL356" s="10"/>
      <c r="AM356" s="10"/>
      <c r="AN356" s="10"/>
      <c r="AO356" s="10"/>
      <c r="AP356" s="10"/>
      <c r="AQ356" s="10"/>
      <c r="AR356" s="10"/>
      <c r="AS356" s="10"/>
      <c r="AT356" s="10"/>
      <c r="AU356" s="10"/>
      <c r="AV356" s="10"/>
      <c r="AW356" s="10"/>
      <c r="AX356" s="10"/>
      <c r="AY356" s="10"/>
      <c r="AZ356" s="10"/>
      <c r="BA356" s="10"/>
      <c r="BB356" s="10"/>
      <c r="BC356" s="10"/>
      <c r="BD356" s="10"/>
      <c r="BE356" s="10"/>
      <c r="BF356" s="10"/>
      <c r="BG356" s="10"/>
      <c r="BH356" s="10"/>
      <c r="BI356" s="10"/>
      <c r="BJ356" s="10"/>
      <c r="BK356" s="10"/>
      <c r="BL356" s="10"/>
      <c r="BM356" s="10"/>
      <c r="BN356" s="10"/>
      <c r="BO356" s="10"/>
      <c r="BP356" s="10"/>
      <c r="BQ356" s="10"/>
      <c r="BR356" s="10"/>
      <c r="BS356" s="10"/>
      <c r="BT356" s="10"/>
      <c r="BU356" s="10"/>
      <c r="BV356" s="10"/>
      <c r="BW356" s="10"/>
      <c r="BX356" s="10"/>
      <c r="BY356" s="10"/>
      <c r="BZ356" s="10"/>
      <c r="CA356" s="10"/>
      <c r="CB356" s="10"/>
    </row>
    <row r="357" spans="3:80" x14ac:dyDescent="0.25">
      <c r="C357" s="2">
        <f t="shared" si="85"/>
        <v>45595</v>
      </c>
      <c r="D357" s="24"/>
      <c r="H357" s="13" t="str">
        <f t="shared" si="73"/>
        <v>60.0</v>
      </c>
      <c r="J357" s="13" t="str">
        <f t="shared" si="74"/>
        <v>30.0</v>
      </c>
      <c r="L357" s="10">
        <f t="shared" si="86"/>
        <v>304</v>
      </c>
      <c r="M357" s="10">
        <f t="shared" si="83"/>
        <v>-14.553292348853049</v>
      </c>
      <c r="N357" s="10">
        <f t="shared" si="75"/>
        <v>29.967791451146962</v>
      </c>
      <c r="O357" s="10">
        <f t="shared" si="84"/>
        <v>60.032208548853035</v>
      </c>
      <c r="Q357" s="12">
        <f t="shared" si="76"/>
        <v>10</v>
      </c>
      <c r="R357" s="10">
        <f t="shared" si="82"/>
        <v>0</v>
      </c>
      <c r="S357" s="10">
        <f t="shared" si="82"/>
        <v>0</v>
      </c>
      <c r="T357" s="10">
        <f t="shared" si="82"/>
        <v>0</v>
      </c>
      <c r="U357" s="10">
        <f t="shared" si="88"/>
        <v>0</v>
      </c>
      <c r="V357" s="10">
        <f t="shared" si="88"/>
        <v>0</v>
      </c>
      <c r="W357" s="10">
        <f t="shared" si="88"/>
        <v>0</v>
      </c>
      <c r="X357" s="10">
        <f t="shared" si="88"/>
        <v>0</v>
      </c>
      <c r="Y357" s="10">
        <f t="shared" si="88"/>
        <v>0</v>
      </c>
      <c r="Z357" s="10">
        <f t="shared" si="88"/>
        <v>0</v>
      </c>
      <c r="AA357" s="10">
        <f t="shared" si="88"/>
        <v>60.032208548853035</v>
      </c>
      <c r="AB357" s="10">
        <f t="shared" si="88"/>
        <v>0</v>
      </c>
      <c r="AC357" s="10">
        <f t="shared" si="88"/>
        <v>0</v>
      </c>
      <c r="AF357" s="10">
        <f t="shared" si="77"/>
        <v>0</v>
      </c>
      <c r="AG357" s="10">
        <f t="shared" si="78"/>
        <v>0</v>
      </c>
      <c r="AH357" s="10">
        <f t="shared" si="79"/>
        <v>0</v>
      </c>
      <c r="AI357" s="10">
        <f t="shared" si="80"/>
        <v>60.032208548853035</v>
      </c>
      <c r="AJ357" s="10">
        <f t="shared" si="81"/>
        <v>0</v>
      </c>
      <c r="AK357" s="10"/>
      <c r="AL357" s="10"/>
      <c r="AM357" s="10"/>
      <c r="AN357" s="10"/>
      <c r="AO357" s="10"/>
      <c r="AP357" s="10"/>
      <c r="AQ357" s="10"/>
      <c r="AR357" s="10"/>
      <c r="AS357" s="10"/>
      <c r="AT357" s="10"/>
      <c r="AU357" s="10"/>
      <c r="AV357" s="10"/>
      <c r="AW357" s="10"/>
      <c r="AX357" s="10"/>
      <c r="AY357" s="10"/>
      <c r="AZ357" s="10"/>
      <c r="BA357" s="10"/>
      <c r="BB357" s="10"/>
      <c r="BC357" s="10"/>
      <c r="BD357" s="10"/>
      <c r="BE357" s="10"/>
      <c r="BF357" s="10"/>
      <c r="BG357" s="10"/>
      <c r="BH357" s="10"/>
      <c r="BI357" s="10"/>
      <c r="BJ357" s="10"/>
      <c r="BK357" s="10"/>
      <c r="BL357" s="10"/>
      <c r="BM357" s="10"/>
      <c r="BN357" s="10"/>
      <c r="BO357" s="10"/>
      <c r="BP357" s="10"/>
      <c r="BQ357" s="10"/>
      <c r="BR357" s="10"/>
      <c r="BS357" s="10"/>
      <c r="BT357" s="10"/>
      <c r="BU357" s="10"/>
      <c r="BV357" s="10"/>
      <c r="BW357" s="10"/>
      <c r="BX357" s="10"/>
      <c r="BY357" s="10"/>
      <c r="BZ357" s="10"/>
      <c r="CA357" s="10"/>
      <c r="CB357" s="10"/>
    </row>
    <row r="358" spans="3:80" x14ac:dyDescent="0.25">
      <c r="C358" s="2">
        <f t="shared" si="85"/>
        <v>45596</v>
      </c>
      <c r="D358" s="24"/>
      <c r="H358" s="13" t="str">
        <f t="shared" si="73"/>
        <v>60.3</v>
      </c>
      <c r="J358" s="13" t="str">
        <f t="shared" si="74"/>
        <v>29.7</v>
      </c>
      <c r="L358" s="10">
        <f t="shared" si="86"/>
        <v>305</v>
      </c>
      <c r="M358" s="10">
        <f t="shared" si="83"/>
        <v>-14.866795655289696</v>
      </c>
      <c r="N358" s="10">
        <f t="shared" si="75"/>
        <v>29.654288144710311</v>
      </c>
      <c r="O358" s="10">
        <f t="shared" si="84"/>
        <v>60.345711855289693</v>
      </c>
      <c r="Q358" s="12">
        <f t="shared" si="76"/>
        <v>10</v>
      </c>
      <c r="R358" s="10">
        <f t="shared" si="82"/>
        <v>0</v>
      </c>
      <c r="S358" s="10">
        <f t="shared" si="82"/>
        <v>0</v>
      </c>
      <c r="T358" s="10">
        <f t="shared" si="82"/>
        <v>0</v>
      </c>
      <c r="U358" s="10">
        <f t="shared" si="88"/>
        <v>0</v>
      </c>
      <c r="V358" s="10">
        <f t="shared" si="88"/>
        <v>0</v>
      </c>
      <c r="W358" s="10">
        <f t="shared" si="88"/>
        <v>0</v>
      </c>
      <c r="X358" s="10">
        <f t="shared" si="88"/>
        <v>0</v>
      </c>
      <c r="Y358" s="10">
        <f t="shared" si="88"/>
        <v>0</v>
      </c>
      <c r="Z358" s="10">
        <f t="shared" si="88"/>
        <v>0</v>
      </c>
      <c r="AA358" s="10">
        <f t="shared" si="88"/>
        <v>60.345711855289693</v>
      </c>
      <c r="AB358" s="10">
        <f t="shared" si="88"/>
        <v>0</v>
      </c>
      <c r="AC358" s="10">
        <f t="shared" si="88"/>
        <v>0</v>
      </c>
      <c r="AF358" s="10">
        <f t="shared" si="77"/>
        <v>0</v>
      </c>
      <c r="AG358" s="10">
        <f t="shared" si="78"/>
        <v>0</v>
      </c>
      <c r="AH358" s="10">
        <f t="shared" si="79"/>
        <v>0</v>
      </c>
      <c r="AI358" s="10">
        <f t="shared" si="80"/>
        <v>60.345711855289693</v>
      </c>
      <c r="AJ358" s="10">
        <f t="shared" si="81"/>
        <v>0</v>
      </c>
      <c r="AK358" s="10"/>
      <c r="AL358" s="10"/>
      <c r="AM358" s="10"/>
      <c r="AN358" s="10"/>
      <c r="AO358" s="10"/>
      <c r="AP358" s="10"/>
      <c r="AQ358" s="10"/>
      <c r="AR358" s="10"/>
      <c r="AS358" s="10"/>
      <c r="AT358" s="10"/>
      <c r="AU358" s="10"/>
      <c r="AV358" s="10"/>
      <c r="AW358" s="10"/>
      <c r="AX358" s="10"/>
      <c r="AY358" s="10"/>
      <c r="AZ358" s="10"/>
      <c r="BA358" s="10"/>
      <c r="BB358" s="10"/>
      <c r="BC358" s="10"/>
      <c r="BD358" s="10"/>
      <c r="BE358" s="10"/>
      <c r="BF358" s="10"/>
      <c r="BG358" s="10"/>
      <c r="BH358" s="10"/>
      <c r="BI358" s="10"/>
      <c r="BJ358" s="10"/>
      <c r="BK358" s="10"/>
      <c r="BL358" s="10"/>
      <c r="BM358" s="10"/>
      <c r="BN358" s="10"/>
      <c r="BO358" s="10"/>
      <c r="BP358" s="10"/>
      <c r="BQ358" s="10"/>
      <c r="BR358" s="10"/>
      <c r="BS358" s="10"/>
      <c r="BT358" s="10"/>
      <c r="BU358" s="10"/>
      <c r="BV358" s="10"/>
      <c r="BW358" s="10"/>
      <c r="BX358" s="10"/>
      <c r="BY358" s="10"/>
      <c r="BZ358" s="10"/>
      <c r="CA358" s="10"/>
      <c r="CB358" s="10"/>
    </row>
    <row r="359" spans="3:80" x14ac:dyDescent="0.25">
      <c r="C359" s="2">
        <f t="shared" si="85"/>
        <v>45597</v>
      </c>
      <c r="D359" s="24"/>
      <c r="H359" s="13" t="str">
        <f t="shared" si="73"/>
        <v>60.7</v>
      </c>
      <c r="J359" s="13" t="str">
        <f t="shared" si="74"/>
        <v>29.3</v>
      </c>
      <c r="L359" s="10">
        <f t="shared" si="86"/>
        <v>306</v>
      </c>
      <c r="M359" s="10">
        <f t="shared" si="83"/>
        <v>-15.175917648808909</v>
      </c>
      <c r="N359" s="10">
        <f t="shared" si="75"/>
        <v>29.345166151191091</v>
      </c>
      <c r="O359" s="10">
        <f t="shared" si="84"/>
        <v>60.654833848808906</v>
      </c>
      <c r="Q359" s="12">
        <f t="shared" si="76"/>
        <v>11</v>
      </c>
      <c r="R359" s="10">
        <f t="shared" si="82"/>
        <v>0</v>
      </c>
      <c r="S359" s="10">
        <f t="shared" si="82"/>
        <v>0</v>
      </c>
      <c r="T359" s="10">
        <f t="shared" si="82"/>
        <v>0</v>
      </c>
      <c r="U359" s="10">
        <f t="shared" si="88"/>
        <v>0</v>
      </c>
      <c r="V359" s="10">
        <f t="shared" si="88"/>
        <v>0</v>
      </c>
      <c r="W359" s="10">
        <f t="shared" si="88"/>
        <v>0</v>
      </c>
      <c r="X359" s="10">
        <f t="shared" si="88"/>
        <v>0</v>
      </c>
      <c r="Y359" s="10">
        <f t="shared" si="88"/>
        <v>0</v>
      </c>
      <c r="Z359" s="10">
        <f t="shared" si="88"/>
        <v>0</v>
      </c>
      <c r="AA359" s="10">
        <f t="shared" si="88"/>
        <v>0</v>
      </c>
      <c r="AB359" s="10">
        <f t="shared" si="88"/>
        <v>60.654833848808906</v>
      </c>
      <c r="AC359" s="10">
        <f t="shared" si="88"/>
        <v>0</v>
      </c>
      <c r="AF359" s="10">
        <f t="shared" si="77"/>
        <v>0</v>
      </c>
      <c r="AG359" s="10">
        <f t="shared" si="78"/>
        <v>0</v>
      </c>
      <c r="AH359" s="10">
        <f t="shared" si="79"/>
        <v>0</v>
      </c>
      <c r="AI359" s="10">
        <f t="shared" si="80"/>
        <v>60.654833848808906</v>
      </c>
      <c r="AJ359" s="10">
        <f t="shared" si="81"/>
        <v>0</v>
      </c>
      <c r="AK359" s="10"/>
      <c r="AL359" s="10"/>
      <c r="AM359" s="10"/>
      <c r="AN359" s="10"/>
      <c r="AO359" s="10"/>
      <c r="AP359" s="10"/>
      <c r="AQ359" s="10"/>
      <c r="AR359" s="10"/>
      <c r="AS359" s="10"/>
      <c r="AT359" s="10"/>
      <c r="AU359" s="10"/>
      <c r="AV359" s="10"/>
      <c r="AW359" s="10"/>
      <c r="AX359" s="10"/>
      <c r="AY359" s="10"/>
      <c r="AZ359" s="10"/>
      <c r="BA359" s="10"/>
      <c r="BB359" s="10"/>
      <c r="BC359" s="10"/>
      <c r="BD359" s="10"/>
      <c r="BE359" s="10"/>
      <c r="BF359" s="10"/>
      <c r="BG359" s="10"/>
      <c r="BH359" s="10"/>
      <c r="BI359" s="10"/>
      <c r="BJ359" s="10"/>
      <c r="BK359" s="10"/>
      <c r="BL359" s="10"/>
      <c r="BM359" s="10"/>
      <c r="BN359" s="10"/>
      <c r="BO359" s="10"/>
      <c r="BP359" s="10"/>
      <c r="BQ359" s="10"/>
      <c r="BR359" s="10"/>
      <c r="BS359" s="10"/>
      <c r="BT359" s="10"/>
      <c r="BU359" s="10"/>
      <c r="BV359" s="10"/>
      <c r="BW359" s="10"/>
      <c r="BX359" s="10"/>
      <c r="BY359" s="10"/>
      <c r="BZ359" s="10"/>
      <c r="CA359" s="10"/>
      <c r="CB359" s="10"/>
    </row>
    <row r="360" spans="3:80" x14ac:dyDescent="0.25">
      <c r="C360" s="2">
        <f t="shared" si="85"/>
        <v>45598</v>
      </c>
      <c r="D360" s="24"/>
      <c r="H360" s="13" t="str">
        <f t="shared" si="73"/>
        <v>61.0</v>
      </c>
      <c r="J360" s="13" t="str">
        <f t="shared" si="74"/>
        <v>29.0</v>
      </c>
      <c r="L360" s="10">
        <f t="shared" si="86"/>
        <v>307</v>
      </c>
      <c r="M360" s="10">
        <f t="shared" si="83"/>
        <v>-15.480567229740371</v>
      </c>
      <c r="N360" s="10">
        <f t="shared" si="75"/>
        <v>29.04051657025963</v>
      </c>
      <c r="O360" s="10">
        <f t="shared" si="84"/>
        <v>60.959483429740374</v>
      </c>
      <c r="Q360" s="12">
        <f t="shared" si="76"/>
        <v>11</v>
      </c>
      <c r="R360" s="10">
        <f t="shared" si="82"/>
        <v>0</v>
      </c>
      <c r="S360" s="10">
        <f t="shared" si="82"/>
        <v>0</v>
      </c>
      <c r="T360" s="10">
        <f t="shared" si="82"/>
        <v>0</v>
      </c>
      <c r="U360" s="10">
        <f t="shared" si="88"/>
        <v>0</v>
      </c>
      <c r="V360" s="10">
        <f t="shared" si="88"/>
        <v>0</v>
      </c>
      <c r="W360" s="10">
        <f t="shared" si="88"/>
        <v>0</v>
      </c>
      <c r="X360" s="10">
        <f t="shared" si="88"/>
        <v>0</v>
      </c>
      <c r="Y360" s="10">
        <f t="shared" si="88"/>
        <v>0</v>
      </c>
      <c r="Z360" s="10">
        <f t="shared" si="88"/>
        <v>0</v>
      </c>
      <c r="AA360" s="10">
        <f t="shared" si="88"/>
        <v>0</v>
      </c>
      <c r="AB360" s="10">
        <f t="shared" si="88"/>
        <v>60.959483429740374</v>
      </c>
      <c r="AC360" s="10">
        <f t="shared" si="88"/>
        <v>0</v>
      </c>
      <c r="AF360" s="10">
        <f t="shared" si="77"/>
        <v>0</v>
      </c>
      <c r="AG360" s="10">
        <f t="shared" si="78"/>
        <v>0</v>
      </c>
      <c r="AH360" s="10">
        <f t="shared" si="79"/>
        <v>0</v>
      </c>
      <c r="AI360" s="10">
        <f t="shared" si="80"/>
        <v>60.959483429740374</v>
      </c>
      <c r="AJ360" s="10">
        <f t="shared" si="81"/>
        <v>0</v>
      </c>
      <c r="AK360" s="10"/>
      <c r="AL360" s="10"/>
      <c r="AM360" s="10"/>
      <c r="AN360" s="10"/>
      <c r="AO360" s="10"/>
      <c r="AP360" s="10"/>
      <c r="AQ360" s="10"/>
      <c r="AR360" s="10"/>
      <c r="AS360" s="10"/>
      <c r="AT360" s="10"/>
      <c r="AU360" s="10"/>
      <c r="AV360" s="10"/>
      <c r="AW360" s="10"/>
      <c r="AX360" s="10"/>
      <c r="AY360" s="10"/>
      <c r="AZ360" s="10"/>
      <c r="BA360" s="10"/>
      <c r="BB360" s="10"/>
      <c r="BC360" s="10"/>
      <c r="BD360" s="10"/>
      <c r="BE360" s="10"/>
      <c r="BF360" s="10"/>
      <c r="BG360" s="10"/>
      <c r="BH360" s="10"/>
      <c r="BI360" s="10"/>
      <c r="BJ360" s="10"/>
      <c r="BK360" s="10"/>
      <c r="BL360" s="10"/>
      <c r="BM360" s="10"/>
      <c r="BN360" s="10"/>
      <c r="BO360" s="10"/>
      <c r="BP360" s="10"/>
      <c r="BQ360" s="10"/>
      <c r="BR360" s="10"/>
      <c r="BS360" s="10"/>
      <c r="BT360" s="10"/>
      <c r="BU360" s="10"/>
      <c r="BV360" s="10"/>
      <c r="BW360" s="10"/>
      <c r="BX360" s="10"/>
      <c r="BY360" s="10"/>
      <c r="BZ360" s="10"/>
      <c r="CA360" s="10"/>
      <c r="CB360" s="10"/>
    </row>
    <row r="361" spans="3:80" x14ac:dyDescent="0.25">
      <c r="C361" s="2">
        <f t="shared" si="85"/>
        <v>45599</v>
      </c>
      <c r="D361" s="24"/>
      <c r="H361" s="13" t="str">
        <f t="shared" si="73"/>
        <v>61.3</v>
      </c>
      <c r="J361" s="13" t="str">
        <f t="shared" si="74"/>
        <v>28.7</v>
      </c>
      <c r="L361" s="10">
        <f t="shared" si="86"/>
        <v>308</v>
      </c>
      <c r="M361" s="10">
        <f t="shared" si="83"/>
        <v>-15.780654616454289</v>
      </c>
      <c r="N361" s="10">
        <f t="shared" si="75"/>
        <v>28.740429183545711</v>
      </c>
      <c r="O361" s="10">
        <f t="shared" si="84"/>
        <v>61.259570816454286</v>
      </c>
      <c r="Q361" s="12">
        <f t="shared" si="76"/>
        <v>11</v>
      </c>
      <c r="R361" s="10">
        <f t="shared" si="82"/>
        <v>0</v>
      </c>
      <c r="S361" s="10">
        <f t="shared" si="82"/>
        <v>0</v>
      </c>
      <c r="T361" s="10">
        <f t="shared" si="82"/>
        <v>0</v>
      </c>
      <c r="U361" s="10">
        <f t="shared" si="88"/>
        <v>0</v>
      </c>
      <c r="V361" s="10">
        <f t="shared" si="88"/>
        <v>0</v>
      </c>
      <c r="W361" s="10">
        <f t="shared" si="88"/>
        <v>0</v>
      </c>
      <c r="X361" s="10">
        <f t="shared" si="88"/>
        <v>0</v>
      </c>
      <c r="Y361" s="10">
        <f t="shared" si="88"/>
        <v>0</v>
      </c>
      <c r="Z361" s="10">
        <f t="shared" si="88"/>
        <v>0</v>
      </c>
      <c r="AA361" s="10">
        <f t="shared" si="88"/>
        <v>0</v>
      </c>
      <c r="AB361" s="10">
        <f t="shared" si="88"/>
        <v>61.259570816454286</v>
      </c>
      <c r="AC361" s="10">
        <f t="shared" si="88"/>
        <v>0</v>
      </c>
      <c r="AF361" s="10">
        <f t="shared" si="77"/>
        <v>0</v>
      </c>
      <c r="AG361" s="10">
        <f t="shared" si="78"/>
        <v>0</v>
      </c>
      <c r="AH361" s="10">
        <f t="shared" si="79"/>
        <v>0</v>
      </c>
      <c r="AI361" s="10">
        <f t="shared" si="80"/>
        <v>61.259570816454286</v>
      </c>
      <c r="AJ361" s="10">
        <f t="shared" si="81"/>
        <v>0</v>
      </c>
      <c r="AK361" s="10"/>
      <c r="AL361" s="10"/>
      <c r="AM361" s="10"/>
      <c r="AN361" s="10"/>
      <c r="AO361" s="10"/>
      <c r="AP361" s="10"/>
      <c r="AQ361" s="10"/>
      <c r="AR361" s="10"/>
      <c r="AS361" s="10"/>
      <c r="AT361" s="10"/>
      <c r="AU361" s="10"/>
      <c r="AV361" s="10"/>
      <c r="AW361" s="10"/>
      <c r="AX361" s="10"/>
      <c r="AY361" s="10"/>
      <c r="AZ361" s="10"/>
      <c r="BA361" s="10"/>
      <c r="BB361" s="10"/>
      <c r="BC361" s="10"/>
      <c r="BD361" s="10"/>
      <c r="BE361" s="10"/>
      <c r="BF361" s="10"/>
      <c r="BG361" s="10"/>
      <c r="BH361" s="10"/>
      <c r="BI361" s="10"/>
      <c r="BJ361" s="10"/>
      <c r="BK361" s="10"/>
      <c r="BL361" s="10"/>
      <c r="BM361" s="10"/>
      <c r="BN361" s="10"/>
      <c r="BO361" s="10"/>
      <c r="BP361" s="10"/>
      <c r="BQ361" s="10"/>
      <c r="BR361" s="10"/>
      <c r="BS361" s="10"/>
      <c r="BT361" s="10"/>
      <c r="BU361" s="10"/>
      <c r="BV361" s="10"/>
      <c r="BW361" s="10"/>
      <c r="BX361" s="10"/>
      <c r="BY361" s="10"/>
      <c r="BZ361" s="10"/>
      <c r="CA361" s="10"/>
      <c r="CB361" s="10"/>
    </row>
    <row r="362" spans="3:80" x14ac:dyDescent="0.25">
      <c r="C362" s="2">
        <f t="shared" si="85"/>
        <v>45600</v>
      </c>
      <c r="D362" s="24"/>
      <c r="H362" s="13" t="str">
        <f t="shared" si="73"/>
        <v>61.6</v>
      </c>
      <c r="J362" s="13" t="str">
        <f t="shared" si="74"/>
        <v>28.4</v>
      </c>
      <c r="L362" s="10">
        <f t="shared" si="86"/>
        <v>309</v>
      </c>
      <c r="M362" s="10">
        <f t="shared" si="83"/>
        <v>-16.07609137182035</v>
      </c>
      <c r="N362" s="10">
        <f t="shared" si="75"/>
        <v>28.444992428179653</v>
      </c>
      <c r="O362" s="10">
        <f t="shared" si="84"/>
        <v>61.555007571820347</v>
      </c>
      <c r="Q362" s="12">
        <f t="shared" si="76"/>
        <v>11</v>
      </c>
      <c r="R362" s="10">
        <f t="shared" si="82"/>
        <v>0</v>
      </c>
      <c r="S362" s="10">
        <f t="shared" si="82"/>
        <v>0</v>
      </c>
      <c r="T362" s="10">
        <f t="shared" si="82"/>
        <v>0</v>
      </c>
      <c r="U362" s="10">
        <f t="shared" si="88"/>
        <v>0</v>
      </c>
      <c r="V362" s="10">
        <f t="shared" si="88"/>
        <v>0</v>
      </c>
      <c r="W362" s="10">
        <f t="shared" si="88"/>
        <v>0</v>
      </c>
      <c r="X362" s="10">
        <f t="shared" si="88"/>
        <v>0</v>
      </c>
      <c r="Y362" s="10">
        <f t="shared" si="88"/>
        <v>0</v>
      </c>
      <c r="Z362" s="10">
        <f t="shared" si="88"/>
        <v>0</v>
      </c>
      <c r="AA362" s="10">
        <f t="shared" si="88"/>
        <v>0</v>
      </c>
      <c r="AB362" s="10">
        <f t="shared" si="88"/>
        <v>61.555007571820347</v>
      </c>
      <c r="AC362" s="10">
        <f t="shared" si="88"/>
        <v>0</v>
      </c>
      <c r="AF362" s="10">
        <f t="shared" si="77"/>
        <v>0</v>
      </c>
      <c r="AG362" s="10">
        <f t="shared" si="78"/>
        <v>0</v>
      </c>
      <c r="AH362" s="10">
        <f t="shared" si="79"/>
        <v>0</v>
      </c>
      <c r="AI362" s="10">
        <f t="shared" si="80"/>
        <v>61.555007571820347</v>
      </c>
      <c r="AJ362" s="10">
        <f t="shared" si="81"/>
        <v>0</v>
      </c>
      <c r="AK362" s="10"/>
      <c r="AL362" s="10"/>
      <c r="AM362" s="10"/>
      <c r="AN362" s="10"/>
      <c r="AO362" s="10"/>
      <c r="AP362" s="10"/>
      <c r="AQ362" s="10"/>
      <c r="AR362" s="10"/>
      <c r="AS362" s="10"/>
      <c r="AT362" s="10"/>
      <c r="AU362" s="10"/>
      <c r="AV362" s="10"/>
      <c r="AW362" s="10"/>
      <c r="AX362" s="10"/>
      <c r="AY362" s="10"/>
      <c r="AZ362" s="10"/>
      <c r="BA362" s="10"/>
      <c r="BB362" s="10"/>
      <c r="BC362" s="10"/>
      <c r="BD362" s="10"/>
      <c r="BE362" s="10"/>
      <c r="BF362" s="10"/>
      <c r="BG362" s="10"/>
      <c r="BH362" s="10"/>
      <c r="BI362" s="10"/>
      <c r="BJ362" s="10"/>
      <c r="BK362" s="10"/>
      <c r="BL362" s="10"/>
      <c r="BM362" s="10"/>
      <c r="BN362" s="10"/>
      <c r="BO362" s="10"/>
      <c r="BP362" s="10"/>
      <c r="BQ362" s="10"/>
      <c r="BR362" s="10"/>
      <c r="BS362" s="10"/>
      <c r="BT362" s="10"/>
      <c r="BU362" s="10"/>
      <c r="BV362" s="10"/>
      <c r="BW362" s="10"/>
      <c r="BX362" s="10"/>
      <c r="BY362" s="10"/>
      <c r="BZ362" s="10"/>
      <c r="CA362" s="10"/>
      <c r="CB362" s="10"/>
    </row>
    <row r="363" spans="3:80" x14ac:dyDescent="0.25">
      <c r="C363" s="2">
        <f t="shared" si="85"/>
        <v>45601</v>
      </c>
      <c r="D363" s="24"/>
      <c r="H363" s="13" t="str">
        <f t="shared" ref="H363:H418" si="89">FIXED(O363,DecimalPlaces)</f>
        <v>61.8</v>
      </c>
      <c r="J363" s="13" t="str">
        <f t="shared" ref="J363:J418" si="90">FIXED(90-H363,DecimalPlaces)</f>
        <v>28.2</v>
      </c>
      <c r="L363" s="10">
        <f t="shared" si="86"/>
        <v>310</v>
      </c>
      <c r="M363" s="10">
        <f t="shared" si="83"/>
        <v>-16.366790429270743</v>
      </c>
      <c r="N363" s="10">
        <f t="shared" ref="N363:N418" si="91">DEGREES(ASIN(SIN(RADIANS(Latitude))*SIN(RADIANS(M363))+COS(RADIANS(Latitude))*COS(RADIANS(M363))*COS(RADIANS(SolarHourAngle))))</f>
        <v>28.154293370729249</v>
      </c>
      <c r="O363" s="10">
        <f t="shared" si="84"/>
        <v>61.845706629270751</v>
      </c>
      <c r="Q363" s="12">
        <f t="shared" ref="Q363:Q418" si="92">MONTH(C363)</f>
        <v>11</v>
      </c>
      <c r="R363" s="10">
        <f t="shared" si="82"/>
        <v>0</v>
      </c>
      <c r="S363" s="10">
        <f t="shared" si="82"/>
        <v>0</v>
      </c>
      <c r="T363" s="10">
        <f t="shared" ref="T363:T394" si="93">IF($Q363=T$41,$O363,0)</f>
        <v>0</v>
      </c>
      <c r="U363" s="10">
        <f t="shared" si="88"/>
        <v>0</v>
      </c>
      <c r="V363" s="10">
        <f t="shared" si="88"/>
        <v>0</v>
      </c>
      <c r="W363" s="10">
        <f t="shared" si="88"/>
        <v>0</v>
      </c>
      <c r="X363" s="10">
        <f t="shared" si="88"/>
        <v>0</v>
      </c>
      <c r="Y363" s="10">
        <f t="shared" si="88"/>
        <v>0</v>
      </c>
      <c r="Z363" s="10">
        <f t="shared" si="88"/>
        <v>0</v>
      </c>
      <c r="AA363" s="10">
        <f t="shared" si="88"/>
        <v>0</v>
      </c>
      <c r="AB363" s="10">
        <f t="shared" si="88"/>
        <v>61.845706629270751</v>
      </c>
      <c r="AC363" s="10">
        <f t="shared" si="88"/>
        <v>0</v>
      </c>
      <c r="AF363" s="10">
        <f t="shared" ref="AF363:AF418" si="94">IF(AND($C363&gt;=$C$21,$C363&lt;=$E$21),$O363,0)</f>
        <v>0</v>
      </c>
      <c r="AG363" s="10">
        <f t="shared" ref="AG363:AG418" si="95">IF(AND($C363&gt;=$C$22,$C363&lt;=$E$22),$O363,0)</f>
        <v>0</v>
      </c>
      <c r="AH363" s="10">
        <f t="shared" ref="AH363:AH418" si="96">IF(AND($C363&gt;=$C$23,$C363&lt;=$E$23),$O363,0)</f>
        <v>0</v>
      </c>
      <c r="AI363" s="10">
        <f t="shared" ref="AI363:AI418" si="97">IF(AND($C363&gt;=$C$24,$C363&lt;=$E$24),$O363,0)</f>
        <v>61.845706629270751</v>
      </c>
      <c r="AJ363" s="10">
        <f t="shared" ref="AJ363:AJ418" si="98">IF(AND($C363&gt;=$C$25,$C363&lt;=$E$25),$O363,0)</f>
        <v>0</v>
      </c>
      <c r="AK363" s="10"/>
      <c r="AL363" s="10"/>
      <c r="AM363" s="10"/>
      <c r="AN363" s="10"/>
      <c r="AO363" s="10"/>
      <c r="AP363" s="10"/>
      <c r="AQ363" s="10"/>
      <c r="AR363" s="10"/>
      <c r="AS363" s="10"/>
      <c r="AT363" s="10"/>
      <c r="AU363" s="10"/>
      <c r="AV363" s="10"/>
      <c r="AW363" s="10"/>
      <c r="AX363" s="10"/>
      <c r="AY363" s="10"/>
      <c r="AZ363" s="10"/>
      <c r="BA363" s="10"/>
      <c r="BB363" s="10"/>
      <c r="BC363" s="10"/>
      <c r="BD363" s="10"/>
      <c r="BE363" s="10"/>
      <c r="BF363" s="10"/>
      <c r="BG363" s="10"/>
      <c r="BH363" s="10"/>
      <c r="BI363" s="10"/>
      <c r="BJ363" s="10"/>
      <c r="BK363" s="10"/>
      <c r="BL363" s="10"/>
      <c r="BM363" s="10"/>
      <c r="BN363" s="10"/>
      <c r="BO363" s="10"/>
      <c r="BP363" s="10"/>
      <c r="BQ363" s="10"/>
      <c r="BR363" s="10"/>
      <c r="BS363" s="10"/>
      <c r="BT363" s="10"/>
      <c r="BU363" s="10"/>
      <c r="BV363" s="10"/>
      <c r="BW363" s="10"/>
      <c r="BX363" s="10"/>
      <c r="BY363" s="10"/>
      <c r="BZ363" s="10"/>
      <c r="CA363" s="10"/>
      <c r="CB363" s="10"/>
    </row>
    <row r="364" spans="3:80" x14ac:dyDescent="0.25">
      <c r="C364" s="2">
        <f t="shared" si="85"/>
        <v>45602</v>
      </c>
      <c r="D364" s="24"/>
      <c r="H364" s="13" t="str">
        <f t="shared" si="89"/>
        <v>62.1</v>
      </c>
      <c r="J364" s="13" t="str">
        <f t="shared" si="90"/>
        <v>27.9</v>
      </c>
      <c r="L364" s="10">
        <f t="shared" si="86"/>
        <v>311</v>
      </c>
      <c r="M364" s="10">
        <f t="shared" si="83"/>
        <v>-16.652666118458942</v>
      </c>
      <c r="N364" s="10">
        <f t="shared" si="91"/>
        <v>27.868417681541064</v>
      </c>
      <c r="O364" s="10">
        <f t="shared" si="84"/>
        <v>62.131582318458939</v>
      </c>
      <c r="Q364" s="12">
        <f t="shared" si="92"/>
        <v>11</v>
      </c>
      <c r="R364" s="10">
        <f t="shared" ref="R364:S383" si="99">IF($Q364=R$41,$O364,0)</f>
        <v>0</v>
      </c>
      <c r="S364" s="10">
        <f t="shared" si="99"/>
        <v>0</v>
      </c>
      <c r="T364" s="10">
        <f t="shared" si="93"/>
        <v>0</v>
      </c>
      <c r="U364" s="10">
        <f t="shared" si="88"/>
        <v>0</v>
      </c>
      <c r="V364" s="10">
        <f t="shared" si="88"/>
        <v>0</v>
      </c>
      <c r="W364" s="10">
        <f t="shared" si="88"/>
        <v>0</v>
      </c>
      <c r="X364" s="10">
        <f t="shared" si="88"/>
        <v>0</v>
      </c>
      <c r="Y364" s="10">
        <f t="shared" si="88"/>
        <v>0</v>
      </c>
      <c r="Z364" s="10">
        <f t="shared" si="88"/>
        <v>0</v>
      </c>
      <c r="AA364" s="10">
        <f t="shared" si="88"/>
        <v>0</v>
      </c>
      <c r="AB364" s="10">
        <f t="shared" si="88"/>
        <v>62.131582318458939</v>
      </c>
      <c r="AC364" s="10">
        <f t="shared" si="88"/>
        <v>0</v>
      </c>
      <c r="AF364" s="10">
        <f t="shared" si="94"/>
        <v>0</v>
      </c>
      <c r="AG364" s="10">
        <f t="shared" si="95"/>
        <v>0</v>
      </c>
      <c r="AH364" s="10">
        <f t="shared" si="96"/>
        <v>0</v>
      </c>
      <c r="AI364" s="10">
        <f t="shared" si="97"/>
        <v>62.131582318458939</v>
      </c>
      <c r="AJ364" s="10">
        <f t="shared" si="98"/>
        <v>0</v>
      </c>
      <c r="AK364" s="10"/>
      <c r="AL364" s="10"/>
      <c r="AM364" s="10"/>
      <c r="AN364" s="10"/>
      <c r="AO364" s="10"/>
      <c r="AP364" s="10"/>
      <c r="AQ364" s="10"/>
      <c r="AR364" s="10"/>
      <c r="AS364" s="10"/>
      <c r="AT364" s="10"/>
      <c r="AU364" s="10"/>
      <c r="AV364" s="10"/>
      <c r="AW364" s="10"/>
      <c r="AX364" s="10"/>
      <c r="AY364" s="10"/>
      <c r="AZ364" s="10"/>
      <c r="BA364" s="10"/>
      <c r="BB364" s="10"/>
      <c r="BC364" s="10"/>
      <c r="BD364" s="10"/>
      <c r="BE364" s="10"/>
      <c r="BF364" s="10"/>
      <c r="BG364" s="10"/>
      <c r="BH364" s="10"/>
      <c r="BI364" s="10"/>
      <c r="BJ364" s="10"/>
      <c r="BK364" s="10"/>
      <c r="BL364" s="10"/>
      <c r="BM364" s="10"/>
      <c r="BN364" s="10"/>
      <c r="BO364" s="10"/>
      <c r="BP364" s="10"/>
      <c r="BQ364" s="10"/>
      <c r="BR364" s="10"/>
      <c r="BS364" s="10"/>
      <c r="BT364" s="10"/>
      <c r="BU364" s="10"/>
      <c r="BV364" s="10"/>
      <c r="BW364" s="10"/>
      <c r="BX364" s="10"/>
      <c r="BY364" s="10"/>
      <c r="BZ364" s="10"/>
      <c r="CA364" s="10"/>
      <c r="CB364" s="10"/>
    </row>
    <row r="365" spans="3:80" x14ac:dyDescent="0.25">
      <c r="C365" s="2">
        <f t="shared" si="85"/>
        <v>45603</v>
      </c>
      <c r="D365" s="24"/>
      <c r="H365" s="13" t="str">
        <f t="shared" si="89"/>
        <v>62.4</v>
      </c>
      <c r="J365" s="13" t="str">
        <f t="shared" si="90"/>
        <v>27.6</v>
      </c>
      <c r="L365" s="10">
        <f t="shared" si="86"/>
        <v>312</v>
      </c>
      <c r="M365" s="10">
        <f t="shared" si="83"/>
        <v>-16.933634190507227</v>
      </c>
      <c r="N365" s="10">
        <f t="shared" si="91"/>
        <v>27.587449609492776</v>
      </c>
      <c r="O365" s="10">
        <f t="shared" si="84"/>
        <v>62.412550390507221</v>
      </c>
      <c r="Q365" s="12">
        <f t="shared" si="92"/>
        <v>11</v>
      </c>
      <c r="R365" s="10">
        <f t="shared" si="99"/>
        <v>0</v>
      </c>
      <c r="S365" s="10">
        <f t="shared" si="99"/>
        <v>0</v>
      </c>
      <c r="T365" s="10">
        <f t="shared" si="93"/>
        <v>0</v>
      </c>
      <c r="U365" s="10">
        <f t="shared" si="88"/>
        <v>0</v>
      </c>
      <c r="V365" s="10">
        <f t="shared" si="88"/>
        <v>0</v>
      </c>
      <c r="W365" s="10">
        <f t="shared" si="88"/>
        <v>0</v>
      </c>
      <c r="X365" s="10">
        <f t="shared" si="88"/>
        <v>0</v>
      </c>
      <c r="Y365" s="10">
        <f t="shared" si="88"/>
        <v>0</v>
      </c>
      <c r="Z365" s="10">
        <f t="shared" si="88"/>
        <v>0</v>
      </c>
      <c r="AA365" s="10">
        <f t="shared" si="88"/>
        <v>0</v>
      </c>
      <c r="AB365" s="10">
        <f t="shared" si="88"/>
        <v>62.412550390507221</v>
      </c>
      <c r="AC365" s="10">
        <f t="shared" si="88"/>
        <v>0</v>
      </c>
      <c r="AF365" s="10">
        <f t="shared" si="94"/>
        <v>0</v>
      </c>
      <c r="AG365" s="10">
        <f t="shared" si="95"/>
        <v>0</v>
      </c>
      <c r="AH365" s="10">
        <f t="shared" si="96"/>
        <v>0</v>
      </c>
      <c r="AI365" s="10">
        <f t="shared" si="97"/>
        <v>62.412550390507221</v>
      </c>
      <c r="AJ365" s="10">
        <f t="shared" si="98"/>
        <v>0</v>
      </c>
      <c r="AK365" s="10"/>
      <c r="AL365" s="10"/>
      <c r="AM365" s="10"/>
      <c r="AN365" s="10"/>
      <c r="AO365" s="10"/>
      <c r="AP365" s="10"/>
      <c r="AQ365" s="10"/>
      <c r="AR365" s="10"/>
      <c r="AS365" s="10"/>
      <c r="AT365" s="10"/>
      <c r="AU365" s="10"/>
      <c r="AV365" s="10"/>
      <c r="AW365" s="10"/>
      <c r="AX365" s="10"/>
      <c r="AY365" s="10"/>
      <c r="AZ365" s="10"/>
      <c r="BA365" s="10"/>
      <c r="BB365" s="10"/>
      <c r="BC365" s="10"/>
      <c r="BD365" s="10"/>
      <c r="BE365" s="10"/>
      <c r="BF365" s="10"/>
      <c r="BG365" s="10"/>
      <c r="BH365" s="10"/>
      <c r="BI365" s="10"/>
      <c r="BJ365" s="10"/>
      <c r="BK365" s="10"/>
      <c r="BL365" s="10"/>
      <c r="BM365" s="10"/>
      <c r="BN365" s="10"/>
      <c r="BO365" s="10"/>
      <c r="BP365" s="10"/>
      <c r="BQ365" s="10"/>
      <c r="BR365" s="10"/>
      <c r="BS365" s="10"/>
      <c r="BT365" s="10"/>
      <c r="BU365" s="10"/>
      <c r="BV365" s="10"/>
      <c r="BW365" s="10"/>
      <c r="BX365" s="10"/>
      <c r="BY365" s="10"/>
      <c r="BZ365" s="10"/>
      <c r="CA365" s="10"/>
      <c r="CB365" s="10"/>
    </row>
    <row r="366" spans="3:80" x14ac:dyDescent="0.25">
      <c r="C366" s="2">
        <f t="shared" si="85"/>
        <v>45604</v>
      </c>
      <c r="D366" s="24"/>
      <c r="H366" s="13" t="str">
        <f t="shared" si="89"/>
        <v>62.7</v>
      </c>
      <c r="J366" s="13" t="str">
        <f t="shared" si="90"/>
        <v>27.3</v>
      </c>
      <c r="L366" s="10">
        <f t="shared" si="86"/>
        <v>313</v>
      </c>
      <c r="M366" s="10">
        <f t="shared" si="83"/>
        <v>-17.209611842835063</v>
      </c>
      <c r="N366" s="10">
        <f t="shared" si="91"/>
        <v>27.311471957164937</v>
      </c>
      <c r="O366" s="10">
        <f t="shared" si="84"/>
        <v>62.68852804283506</v>
      </c>
      <c r="Q366" s="12">
        <f t="shared" si="92"/>
        <v>11</v>
      </c>
      <c r="R366" s="10">
        <f t="shared" si="99"/>
        <v>0</v>
      </c>
      <c r="S366" s="10">
        <f t="shared" si="99"/>
        <v>0</v>
      </c>
      <c r="T366" s="10">
        <f t="shared" si="93"/>
        <v>0</v>
      </c>
      <c r="U366" s="10">
        <f t="shared" si="88"/>
        <v>0</v>
      </c>
      <c r="V366" s="10">
        <f t="shared" si="88"/>
        <v>0</v>
      </c>
      <c r="W366" s="10">
        <f t="shared" si="88"/>
        <v>0</v>
      </c>
      <c r="X366" s="10">
        <f t="shared" si="88"/>
        <v>0</v>
      </c>
      <c r="Y366" s="10">
        <f t="shared" si="88"/>
        <v>0</v>
      </c>
      <c r="Z366" s="10">
        <f t="shared" si="88"/>
        <v>0</v>
      </c>
      <c r="AA366" s="10">
        <f t="shared" si="88"/>
        <v>0</v>
      </c>
      <c r="AB366" s="10">
        <f t="shared" si="88"/>
        <v>62.68852804283506</v>
      </c>
      <c r="AC366" s="10">
        <f t="shared" si="88"/>
        <v>0</v>
      </c>
      <c r="AF366" s="10">
        <f t="shared" si="94"/>
        <v>0</v>
      </c>
      <c r="AG366" s="10">
        <f t="shared" si="95"/>
        <v>0</v>
      </c>
      <c r="AH366" s="10">
        <f t="shared" si="96"/>
        <v>0</v>
      </c>
      <c r="AI366" s="10">
        <f t="shared" si="97"/>
        <v>62.68852804283506</v>
      </c>
      <c r="AJ366" s="10">
        <f t="shared" si="98"/>
        <v>0</v>
      </c>
      <c r="AK366" s="10"/>
      <c r="AL366" s="10"/>
      <c r="AM366" s="10"/>
      <c r="AN366" s="10"/>
      <c r="AO366" s="10"/>
      <c r="AP366" s="10"/>
      <c r="AQ366" s="10"/>
      <c r="AR366" s="10"/>
      <c r="AS366" s="10"/>
      <c r="AT366" s="10"/>
      <c r="AU366" s="10"/>
      <c r="AV366" s="10"/>
      <c r="AW366" s="10"/>
      <c r="AX366" s="10"/>
      <c r="AY366" s="10"/>
      <c r="AZ366" s="10"/>
      <c r="BA366" s="10"/>
      <c r="BB366" s="10"/>
      <c r="BC366" s="10"/>
      <c r="BD366" s="10"/>
      <c r="BE366" s="10"/>
      <c r="BF366" s="10"/>
      <c r="BG366" s="10"/>
      <c r="BH366" s="10"/>
      <c r="BI366" s="10"/>
      <c r="BJ366" s="10"/>
      <c r="BK366" s="10"/>
      <c r="BL366" s="10"/>
      <c r="BM366" s="10"/>
      <c r="BN366" s="10"/>
      <c r="BO366" s="10"/>
      <c r="BP366" s="10"/>
      <c r="BQ366" s="10"/>
      <c r="BR366" s="10"/>
      <c r="BS366" s="10"/>
      <c r="BT366" s="10"/>
      <c r="BU366" s="10"/>
      <c r="BV366" s="10"/>
      <c r="BW366" s="10"/>
      <c r="BX366" s="10"/>
      <c r="BY366" s="10"/>
      <c r="BZ366" s="10"/>
      <c r="CA366" s="10"/>
      <c r="CB366" s="10"/>
    </row>
    <row r="367" spans="3:80" x14ac:dyDescent="0.25">
      <c r="C367" s="2">
        <f t="shared" si="85"/>
        <v>45605</v>
      </c>
      <c r="D367" s="24"/>
      <c r="H367" s="13" t="str">
        <f t="shared" si="89"/>
        <v>63.0</v>
      </c>
      <c r="J367" s="13" t="str">
        <f t="shared" si="90"/>
        <v>27.0</v>
      </c>
      <c r="L367" s="10">
        <f t="shared" si="86"/>
        <v>314</v>
      </c>
      <c r="M367" s="10">
        <f t="shared" si="83"/>
        <v>-17.480517743561627</v>
      </c>
      <c r="N367" s="10">
        <f t="shared" si="91"/>
        <v>27.040566056438376</v>
      </c>
      <c r="O367" s="10">
        <f t="shared" si="84"/>
        <v>62.959433943561621</v>
      </c>
      <c r="Q367" s="12">
        <f t="shared" si="92"/>
        <v>11</v>
      </c>
      <c r="R367" s="10">
        <f t="shared" si="99"/>
        <v>0</v>
      </c>
      <c r="S367" s="10">
        <f t="shared" si="99"/>
        <v>0</v>
      </c>
      <c r="T367" s="10">
        <f t="shared" si="93"/>
        <v>0</v>
      </c>
      <c r="U367" s="10">
        <f t="shared" si="88"/>
        <v>0</v>
      </c>
      <c r="V367" s="10">
        <f t="shared" si="88"/>
        <v>0</v>
      </c>
      <c r="W367" s="10">
        <f t="shared" si="88"/>
        <v>0</v>
      </c>
      <c r="X367" s="10">
        <f t="shared" si="88"/>
        <v>0</v>
      </c>
      <c r="Y367" s="10">
        <f t="shared" si="88"/>
        <v>0</v>
      </c>
      <c r="Z367" s="10">
        <f t="shared" si="88"/>
        <v>0</v>
      </c>
      <c r="AA367" s="10">
        <f t="shared" si="88"/>
        <v>0</v>
      </c>
      <c r="AB367" s="10">
        <f t="shared" si="88"/>
        <v>62.959433943561621</v>
      </c>
      <c r="AC367" s="10">
        <f t="shared" si="88"/>
        <v>0</v>
      </c>
      <c r="AF367" s="10">
        <f t="shared" si="94"/>
        <v>0</v>
      </c>
      <c r="AG367" s="10">
        <f t="shared" si="95"/>
        <v>0</v>
      </c>
      <c r="AH367" s="10">
        <f t="shared" si="96"/>
        <v>0</v>
      </c>
      <c r="AI367" s="10">
        <f t="shared" si="97"/>
        <v>62.959433943561621</v>
      </c>
      <c r="AJ367" s="10">
        <f t="shared" si="98"/>
        <v>0</v>
      </c>
      <c r="AK367" s="10"/>
      <c r="AL367" s="10"/>
      <c r="AM367" s="10"/>
      <c r="AN367" s="10"/>
      <c r="AO367" s="10"/>
      <c r="AP367" s="10"/>
      <c r="AQ367" s="10"/>
      <c r="AR367" s="10"/>
      <c r="AS367" s="10"/>
      <c r="AT367" s="10"/>
      <c r="AU367" s="10"/>
      <c r="AV367" s="10"/>
      <c r="AW367" s="10"/>
      <c r="AX367" s="10"/>
      <c r="AY367" s="10"/>
      <c r="AZ367" s="10"/>
      <c r="BA367" s="10"/>
      <c r="BB367" s="10"/>
      <c r="BC367" s="10"/>
      <c r="BD367" s="10"/>
      <c r="BE367" s="10"/>
      <c r="BF367" s="10"/>
      <c r="BG367" s="10"/>
      <c r="BH367" s="10"/>
      <c r="BI367" s="10"/>
      <c r="BJ367" s="10"/>
      <c r="BK367" s="10"/>
      <c r="BL367" s="10"/>
      <c r="BM367" s="10"/>
      <c r="BN367" s="10"/>
      <c r="BO367" s="10"/>
      <c r="BP367" s="10"/>
      <c r="BQ367" s="10"/>
      <c r="BR367" s="10"/>
      <c r="BS367" s="10"/>
      <c r="BT367" s="10"/>
      <c r="BU367" s="10"/>
      <c r="BV367" s="10"/>
      <c r="BW367" s="10"/>
      <c r="BX367" s="10"/>
      <c r="BY367" s="10"/>
      <c r="BZ367" s="10"/>
      <c r="CA367" s="10"/>
      <c r="CB367" s="10"/>
    </row>
    <row r="368" spans="3:80" x14ac:dyDescent="0.25">
      <c r="C368" s="2">
        <f t="shared" si="85"/>
        <v>45606</v>
      </c>
      <c r="D368" s="24"/>
      <c r="H368" s="13" t="str">
        <f t="shared" si="89"/>
        <v>63.2</v>
      </c>
      <c r="J368" s="13" t="str">
        <f t="shared" si="90"/>
        <v>26.8</v>
      </c>
      <c r="L368" s="10">
        <f t="shared" si="86"/>
        <v>315</v>
      </c>
      <c r="M368" s="10">
        <f t="shared" si="83"/>
        <v>-17.746272055474552</v>
      </c>
      <c r="N368" s="10">
        <f t="shared" si="91"/>
        <v>26.774811744525451</v>
      </c>
      <c r="O368" s="10">
        <f t="shared" si="84"/>
        <v>63.225188255474549</v>
      </c>
      <c r="Q368" s="12">
        <f t="shared" si="92"/>
        <v>11</v>
      </c>
      <c r="R368" s="10">
        <f t="shared" si="99"/>
        <v>0</v>
      </c>
      <c r="S368" s="10">
        <f t="shared" si="99"/>
        <v>0</v>
      </c>
      <c r="T368" s="10">
        <f t="shared" si="93"/>
        <v>0</v>
      </c>
      <c r="U368" s="10">
        <f t="shared" si="88"/>
        <v>0</v>
      </c>
      <c r="V368" s="10">
        <f t="shared" si="88"/>
        <v>0</v>
      </c>
      <c r="W368" s="10">
        <f t="shared" si="88"/>
        <v>0</v>
      </c>
      <c r="X368" s="10">
        <f t="shared" si="88"/>
        <v>0</v>
      </c>
      <c r="Y368" s="10">
        <f t="shared" si="88"/>
        <v>0</v>
      </c>
      <c r="Z368" s="10">
        <f t="shared" si="88"/>
        <v>0</v>
      </c>
      <c r="AA368" s="10">
        <f t="shared" si="88"/>
        <v>0</v>
      </c>
      <c r="AB368" s="10">
        <f t="shared" si="88"/>
        <v>63.225188255474549</v>
      </c>
      <c r="AC368" s="10">
        <f t="shared" si="88"/>
        <v>0</v>
      </c>
      <c r="AF368" s="10">
        <f t="shared" si="94"/>
        <v>0</v>
      </c>
      <c r="AG368" s="10">
        <f t="shared" si="95"/>
        <v>0</v>
      </c>
      <c r="AH368" s="10">
        <f t="shared" si="96"/>
        <v>0</v>
      </c>
      <c r="AI368" s="10">
        <f t="shared" si="97"/>
        <v>63.225188255474549</v>
      </c>
      <c r="AJ368" s="10">
        <f t="shared" si="98"/>
        <v>0</v>
      </c>
      <c r="AK368" s="10"/>
      <c r="AL368" s="10"/>
      <c r="AM368" s="10"/>
      <c r="AN368" s="10"/>
      <c r="AO368" s="10"/>
      <c r="AP368" s="10"/>
      <c r="AQ368" s="10"/>
      <c r="AR368" s="10"/>
      <c r="AS368" s="10"/>
      <c r="AT368" s="10"/>
      <c r="AU368" s="10"/>
      <c r="AV368" s="10"/>
      <c r="AW368" s="10"/>
      <c r="AX368" s="10"/>
      <c r="AY368" s="10"/>
      <c r="AZ368" s="10"/>
      <c r="BA368" s="10"/>
      <c r="BB368" s="10"/>
      <c r="BC368" s="10"/>
      <c r="BD368" s="10"/>
      <c r="BE368" s="10"/>
      <c r="BF368" s="10"/>
      <c r="BG368" s="10"/>
      <c r="BH368" s="10"/>
      <c r="BI368" s="10"/>
      <c r="BJ368" s="10"/>
      <c r="BK368" s="10"/>
      <c r="BL368" s="10"/>
      <c r="BM368" s="10"/>
      <c r="BN368" s="10"/>
      <c r="BO368" s="10"/>
      <c r="BP368" s="10"/>
      <c r="BQ368" s="10"/>
      <c r="BR368" s="10"/>
      <c r="BS368" s="10"/>
      <c r="BT368" s="10"/>
      <c r="BU368" s="10"/>
      <c r="BV368" s="10"/>
      <c r="BW368" s="10"/>
      <c r="BX368" s="10"/>
      <c r="BY368" s="10"/>
      <c r="BZ368" s="10"/>
      <c r="CA368" s="10"/>
      <c r="CB368" s="10"/>
    </row>
    <row r="369" spans="3:80" x14ac:dyDescent="0.25">
      <c r="C369" s="2">
        <f t="shared" si="85"/>
        <v>45607</v>
      </c>
      <c r="D369" s="24"/>
      <c r="H369" s="13" t="str">
        <f t="shared" si="89"/>
        <v>63.5</v>
      </c>
      <c r="J369" s="13" t="str">
        <f t="shared" si="90"/>
        <v>26.5</v>
      </c>
      <c r="L369" s="10">
        <f t="shared" si="86"/>
        <v>316</v>
      </c>
      <c r="M369" s="10">
        <f t="shared" si="83"/>
        <v>-18.00679645955827</v>
      </c>
      <c r="N369" s="10">
        <f t="shared" si="91"/>
        <v>26.514287340441733</v>
      </c>
      <c r="O369" s="10">
        <f t="shared" si="84"/>
        <v>63.485712659558267</v>
      </c>
      <c r="Q369" s="12">
        <f t="shared" si="92"/>
        <v>11</v>
      </c>
      <c r="R369" s="10">
        <f t="shared" si="99"/>
        <v>0</v>
      </c>
      <c r="S369" s="10">
        <f t="shared" si="99"/>
        <v>0</v>
      </c>
      <c r="T369" s="10">
        <f t="shared" si="93"/>
        <v>0</v>
      </c>
      <c r="U369" s="10">
        <f t="shared" si="88"/>
        <v>0</v>
      </c>
      <c r="V369" s="10">
        <f t="shared" si="88"/>
        <v>0</v>
      </c>
      <c r="W369" s="10">
        <f t="shared" si="88"/>
        <v>0</v>
      </c>
      <c r="X369" s="10">
        <f t="shared" si="88"/>
        <v>0</v>
      </c>
      <c r="Y369" s="10">
        <f t="shared" si="88"/>
        <v>0</v>
      </c>
      <c r="Z369" s="10">
        <f t="shared" si="88"/>
        <v>0</v>
      </c>
      <c r="AA369" s="10">
        <f t="shared" si="88"/>
        <v>0</v>
      </c>
      <c r="AB369" s="10">
        <f t="shared" si="88"/>
        <v>63.485712659558267</v>
      </c>
      <c r="AC369" s="10">
        <f t="shared" si="88"/>
        <v>0</v>
      </c>
      <c r="AF369" s="10">
        <f t="shared" si="94"/>
        <v>0</v>
      </c>
      <c r="AG369" s="10">
        <f t="shared" si="95"/>
        <v>0</v>
      </c>
      <c r="AH369" s="10">
        <f t="shared" si="96"/>
        <v>0</v>
      </c>
      <c r="AI369" s="10">
        <f t="shared" si="97"/>
        <v>63.485712659558267</v>
      </c>
      <c r="AJ369" s="10">
        <f t="shared" si="98"/>
        <v>0</v>
      </c>
      <c r="AK369" s="10"/>
      <c r="AL369" s="10"/>
      <c r="AM369" s="10"/>
      <c r="AN369" s="10"/>
      <c r="AO369" s="10"/>
      <c r="AP369" s="10"/>
      <c r="AQ369" s="10"/>
      <c r="AR369" s="10"/>
      <c r="AS369" s="10"/>
      <c r="AT369" s="10"/>
      <c r="AU369" s="10"/>
      <c r="AV369" s="10"/>
      <c r="AW369" s="10"/>
      <c r="AX369" s="10"/>
      <c r="AY369" s="10"/>
      <c r="AZ369" s="10"/>
      <c r="BA369" s="10"/>
      <c r="BB369" s="10"/>
      <c r="BC369" s="10"/>
      <c r="BD369" s="10"/>
      <c r="BE369" s="10"/>
      <c r="BF369" s="10"/>
      <c r="BG369" s="10"/>
      <c r="BH369" s="10"/>
      <c r="BI369" s="10"/>
      <c r="BJ369" s="10"/>
      <c r="BK369" s="10"/>
      <c r="BL369" s="10"/>
      <c r="BM369" s="10"/>
      <c r="BN369" s="10"/>
      <c r="BO369" s="10"/>
      <c r="BP369" s="10"/>
      <c r="BQ369" s="10"/>
      <c r="BR369" s="10"/>
      <c r="BS369" s="10"/>
      <c r="BT369" s="10"/>
      <c r="BU369" s="10"/>
      <c r="BV369" s="10"/>
      <c r="BW369" s="10"/>
      <c r="BX369" s="10"/>
      <c r="BY369" s="10"/>
      <c r="BZ369" s="10"/>
      <c r="CA369" s="10"/>
      <c r="CB369" s="10"/>
    </row>
    <row r="370" spans="3:80" x14ac:dyDescent="0.25">
      <c r="C370" s="2">
        <f t="shared" si="85"/>
        <v>45608</v>
      </c>
      <c r="D370" s="24"/>
      <c r="H370" s="13" t="str">
        <f t="shared" si="89"/>
        <v>63.7</v>
      </c>
      <c r="J370" s="13" t="str">
        <f t="shared" si="90"/>
        <v>26.3</v>
      </c>
      <c r="L370" s="10">
        <f t="shared" si="86"/>
        <v>317</v>
      </c>
      <c r="M370" s="10">
        <f t="shared" si="83"/>
        <v>-18.26201417807512</v>
      </c>
      <c r="N370" s="10">
        <f t="shared" si="91"/>
        <v>26.259069621924887</v>
      </c>
      <c r="O370" s="10">
        <f t="shared" si="84"/>
        <v>63.740930378075113</v>
      </c>
      <c r="Q370" s="12">
        <f t="shared" si="92"/>
        <v>11</v>
      </c>
      <c r="R370" s="10">
        <f t="shared" si="99"/>
        <v>0</v>
      </c>
      <c r="S370" s="10">
        <f t="shared" si="99"/>
        <v>0</v>
      </c>
      <c r="T370" s="10">
        <f t="shared" si="93"/>
        <v>0</v>
      </c>
      <c r="U370" s="10">
        <f t="shared" si="88"/>
        <v>0</v>
      </c>
      <c r="V370" s="10">
        <f t="shared" si="88"/>
        <v>0</v>
      </c>
      <c r="W370" s="10">
        <f t="shared" si="88"/>
        <v>0</v>
      </c>
      <c r="X370" s="10">
        <f t="shared" si="88"/>
        <v>0</v>
      </c>
      <c r="Y370" s="10">
        <f t="shared" si="88"/>
        <v>0</v>
      </c>
      <c r="Z370" s="10">
        <f t="shared" si="88"/>
        <v>0</v>
      </c>
      <c r="AA370" s="10">
        <f t="shared" si="88"/>
        <v>0</v>
      </c>
      <c r="AB370" s="10">
        <f t="shared" si="88"/>
        <v>63.740930378075113</v>
      </c>
      <c r="AC370" s="10">
        <f t="shared" si="88"/>
        <v>0</v>
      </c>
      <c r="AF370" s="10">
        <f t="shared" si="94"/>
        <v>0</v>
      </c>
      <c r="AG370" s="10">
        <f t="shared" si="95"/>
        <v>0</v>
      </c>
      <c r="AH370" s="10">
        <f t="shared" si="96"/>
        <v>0</v>
      </c>
      <c r="AI370" s="10">
        <f t="shared" si="97"/>
        <v>63.740930378075113</v>
      </c>
      <c r="AJ370" s="10">
        <f t="shared" si="98"/>
        <v>0</v>
      </c>
      <c r="AK370" s="10"/>
      <c r="AL370" s="10"/>
      <c r="AM370" s="10"/>
      <c r="AN370" s="10"/>
      <c r="AO370" s="10"/>
      <c r="AP370" s="10"/>
      <c r="AQ370" s="10"/>
      <c r="AR370" s="10"/>
      <c r="AS370" s="10"/>
      <c r="AT370" s="10"/>
      <c r="AU370" s="10"/>
      <c r="AV370" s="10"/>
      <c r="AW370" s="10"/>
      <c r="AX370" s="10"/>
      <c r="AY370" s="10"/>
      <c r="AZ370" s="10"/>
      <c r="BA370" s="10"/>
      <c r="BB370" s="10"/>
      <c r="BC370" s="10"/>
      <c r="BD370" s="10"/>
      <c r="BE370" s="10"/>
      <c r="BF370" s="10"/>
      <c r="BG370" s="10"/>
      <c r="BH370" s="10"/>
      <c r="BI370" s="10"/>
      <c r="BJ370" s="10"/>
      <c r="BK370" s="10"/>
      <c r="BL370" s="10"/>
      <c r="BM370" s="10"/>
      <c r="BN370" s="10"/>
      <c r="BO370" s="10"/>
      <c r="BP370" s="10"/>
      <c r="BQ370" s="10"/>
      <c r="BR370" s="10"/>
      <c r="BS370" s="10"/>
      <c r="BT370" s="10"/>
      <c r="BU370" s="10"/>
      <c r="BV370" s="10"/>
      <c r="BW370" s="10"/>
      <c r="BX370" s="10"/>
      <c r="BY370" s="10"/>
      <c r="BZ370" s="10"/>
      <c r="CA370" s="10"/>
      <c r="CB370" s="10"/>
    </row>
    <row r="371" spans="3:80" x14ac:dyDescent="0.25">
      <c r="C371" s="2">
        <f t="shared" si="85"/>
        <v>45609</v>
      </c>
      <c r="D371" s="24"/>
      <c r="H371" s="13" t="str">
        <f t="shared" si="89"/>
        <v>64.0</v>
      </c>
      <c r="J371" s="13" t="str">
        <f t="shared" si="90"/>
        <v>26.0</v>
      </c>
      <c r="L371" s="10">
        <f t="shared" si="86"/>
        <v>318</v>
      </c>
      <c r="M371" s="10">
        <f t="shared" si="83"/>
        <v>-18.511849997192069</v>
      </c>
      <c r="N371" s="10">
        <f t="shared" si="91"/>
        <v>26.009233802807927</v>
      </c>
      <c r="O371" s="10">
        <f t="shared" si="84"/>
        <v>63.990766197192073</v>
      </c>
      <c r="Q371" s="12">
        <f t="shared" si="92"/>
        <v>11</v>
      </c>
      <c r="R371" s="10">
        <f t="shared" si="99"/>
        <v>0</v>
      </c>
      <c r="S371" s="10">
        <f t="shared" si="99"/>
        <v>0</v>
      </c>
      <c r="T371" s="10">
        <f t="shared" si="93"/>
        <v>0</v>
      </c>
      <c r="U371" s="10">
        <f t="shared" si="88"/>
        <v>0</v>
      </c>
      <c r="V371" s="10">
        <f t="shared" si="88"/>
        <v>0</v>
      </c>
      <c r="W371" s="10">
        <f t="shared" si="88"/>
        <v>0</v>
      </c>
      <c r="X371" s="10">
        <f t="shared" si="88"/>
        <v>0</v>
      </c>
      <c r="Y371" s="10">
        <f t="shared" si="88"/>
        <v>0</v>
      </c>
      <c r="Z371" s="10">
        <f t="shared" si="88"/>
        <v>0</v>
      </c>
      <c r="AA371" s="10">
        <f t="shared" si="88"/>
        <v>0</v>
      </c>
      <c r="AB371" s="10">
        <f t="shared" si="88"/>
        <v>63.990766197192073</v>
      </c>
      <c r="AC371" s="10">
        <f t="shared" si="88"/>
        <v>0</v>
      </c>
      <c r="AF371" s="10">
        <f t="shared" si="94"/>
        <v>0</v>
      </c>
      <c r="AG371" s="10">
        <f t="shared" si="95"/>
        <v>0</v>
      </c>
      <c r="AH371" s="10">
        <f t="shared" si="96"/>
        <v>0</v>
      </c>
      <c r="AI371" s="10">
        <f t="shared" si="97"/>
        <v>63.990766197192073</v>
      </c>
      <c r="AJ371" s="10">
        <f t="shared" si="98"/>
        <v>0</v>
      </c>
      <c r="AK371" s="10"/>
      <c r="AL371" s="10"/>
      <c r="AM371" s="10"/>
      <c r="AN371" s="10"/>
      <c r="AO371" s="10"/>
      <c r="AP371" s="10"/>
      <c r="AQ371" s="10"/>
      <c r="AR371" s="10"/>
      <c r="AS371" s="10"/>
      <c r="AT371" s="10"/>
      <c r="AU371" s="10"/>
      <c r="AV371" s="10"/>
      <c r="AW371" s="10"/>
      <c r="AX371" s="10"/>
      <c r="AY371" s="10"/>
      <c r="AZ371" s="10"/>
      <c r="BA371" s="10"/>
      <c r="BB371" s="10"/>
      <c r="BC371" s="10"/>
      <c r="BD371" s="10"/>
      <c r="BE371" s="10"/>
      <c r="BF371" s="10"/>
      <c r="BG371" s="10"/>
      <c r="BH371" s="10"/>
      <c r="BI371" s="10"/>
      <c r="BJ371" s="10"/>
      <c r="BK371" s="10"/>
      <c r="BL371" s="10"/>
      <c r="BM371" s="10"/>
      <c r="BN371" s="10"/>
      <c r="BO371" s="10"/>
      <c r="BP371" s="10"/>
      <c r="BQ371" s="10"/>
      <c r="BR371" s="10"/>
      <c r="BS371" s="10"/>
      <c r="BT371" s="10"/>
      <c r="BU371" s="10"/>
      <c r="BV371" s="10"/>
      <c r="BW371" s="10"/>
      <c r="BX371" s="10"/>
      <c r="BY371" s="10"/>
      <c r="BZ371" s="10"/>
      <c r="CA371" s="10"/>
      <c r="CB371" s="10"/>
    </row>
    <row r="372" spans="3:80" x14ac:dyDescent="0.25">
      <c r="C372" s="2">
        <f t="shared" si="85"/>
        <v>45610</v>
      </c>
      <c r="D372" s="24"/>
      <c r="H372" s="13" t="str">
        <f t="shared" si="89"/>
        <v>64.2</v>
      </c>
      <c r="J372" s="13" t="str">
        <f t="shared" si="90"/>
        <v>25.8</v>
      </c>
      <c r="L372" s="10">
        <f t="shared" si="86"/>
        <v>319</v>
      </c>
      <c r="M372" s="10">
        <f t="shared" si="83"/>
        <v>-18.756230289146426</v>
      </c>
      <c r="N372" s="10">
        <f t="shared" si="91"/>
        <v>25.764853510853577</v>
      </c>
      <c r="O372" s="10">
        <f t="shared" si="84"/>
        <v>64.235146489146416</v>
      </c>
      <c r="Q372" s="12">
        <f t="shared" si="92"/>
        <v>11</v>
      </c>
      <c r="R372" s="10">
        <f t="shared" si="99"/>
        <v>0</v>
      </c>
      <c r="S372" s="10">
        <f t="shared" si="99"/>
        <v>0</v>
      </c>
      <c r="T372" s="10">
        <f t="shared" si="93"/>
        <v>0</v>
      </c>
      <c r="U372" s="10">
        <f t="shared" si="88"/>
        <v>0</v>
      </c>
      <c r="V372" s="10">
        <f t="shared" si="88"/>
        <v>0</v>
      </c>
      <c r="W372" s="10">
        <f t="shared" si="88"/>
        <v>0</v>
      </c>
      <c r="X372" s="10">
        <f t="shared" si="88"/>
        <v>0</v>
      </c>
      <c r="Y372" s="10">
        <f t="shared" si="88"/>
        <v>0</v>
      </c>
      <c r="Z372" s="10">
        <f t="shared" si="88"/>
        <v>0</v>
      </c>
      <c r="AA372" s="10">
        <f t="shared" si="88"/>
        <v>0</v>
      </c>
      <c r="AB372" s="10">
        <f t="shared" si="88"/>
        <v>64.235146489146416</v>
      </c>
      <c r="AC372" s="10">
        <f t="shared" si="88"/>
        <v>0</v>
      </c>
      <c r="AF372" s="10">
        <f t="shared" si="94"/>
        <v>0</v>
      </c>
      <c r="AG372" s="10">
        <f t="shared" si="95"/>
        <v>0</v>
      </c>
      <c r="AH372" s="10">
        <f t="shared" si="96"/>
        <v>0</v>
      </c>
      <c r="AI372" s="10">
        <f t="shared" si="97"/>
        <v>64.235146489146416</v>
      </c>
      <c r="AJ372" s="10">
        <f t="shared" si="98"/>
        <v>0</v>
      </c>
      <c r="AK372" s="10"/>
      <c r="AL372" s="10"/>
      <c r="AM372" s="10"/>
      <c r="AN372" s="10"/>
      <c r="AO372" s="10"/>
      <c r="AP372" s="10"/>
      <c r="AQ372" s="10"/>
      <c r="AR372" s="10"/>
      <c r="AS372" s="10"/>
      <c r="AT372" s="10"/>
      <c r="AU372" s="10"/>
      <c r="AV372" s="10"/>
      <c r="AW372" s="10"/>
      <c r="AX372" s="10"/>
      <c r="AY372" s="10"/>
      <c r="AZ372" s="10"/>
      <c r="BA372" s="10"/>
      <c r="BB372" s="10"/>
      <c r="BC372" s="10"/>
      <c r="BD372" s="10"/>
      <c r="BE372" s="10"/>
      <c r="BF372" s="10"/>
      <c r="BG372" s="10"/>
      <c r="BH372" s="10"/>
      <c r="BI372" s="10"/>
      <c r="BJ372" s="10"/>
      <c r="BK372" s="10"/>
      <c r="BL372" s="10"/>
      <c r="BM372" s="10"/>
      <c r="BN372" s="10"/>
      <c r="BO372" s="10"/>
      <c r="BP372" s="10"/>
      <c r="BQ372" s="10"/>
      <c r="BR372" s="10"/>
      <c r="BS372" s="10"/>
      <c r="BT372" s="10"/>
      <c r="BU372" s="10"/>
      <c r="BV372" s="10"/>
      <c r="BW372" s="10"/>
      <c r="BX372" s="10"/>
      <c r="BY372" s="10"/>
      <c r="BZ372" s="10"/>
      <c r="CA372" s="10"/>
      <c r="CB372" s="10"/>
    </row>
    <row r="373" spans="3:80" x14ac:dyDescent="0.25">
      <c r="C373" s="2">
        <f t="shared" si="85"/>
        <v>45611</v>
      </c>
      <c r="D373" s="24"/>
      <c r="H373" s="13" t="str">
        <f t="shared" si="89"/>
        <v>64.5</v>
      </c>
      <c r="J373" s="13" t="str">
        <f t="shared" si="90"/>
        <v>25.5</v>
      </c>
      <c r="L373" s="10">
        <f t="shared" si="86"/>
        <v>320</v>
      </c>
      <c r="M373" s="10">
        <f t="shared" si="83"/>
        <v>-18.995083033944468</v>
      </c>
      <c r="N373" s="10">
        <f t="shared" si="91"/>
        <v>25.526000766055532</v>
      </c>
      <c r="O373" s="10">
        <f t="shared" si="84"/>
        <v>64.473999233944468</v>
      </c>
      <c r="Q373" s="12">
        <f t="shared" si="92"/>
        <v>11</v>
      </c>
      <c r="R373" s="10">
        <f t="shared" si="99"/>
        <v>0</v>
      </c>
      <c r="S373" s="10">
        <f t="shared" si="99"/>
        <v>0</v>
      </c>
      <c r="T373" s="10">
        <f t="shared" si="93"/>
        <v>0</v>
      </c>
      <c r="U373" s="10">
        <f t="shared" si="88"/>
        <v>0</v>
      </c>
      <c r="V373" s="10">
        <f t="shared" si="88"/>
        <v>0</v>
      </c>
      <c r="W373" s="10">
        <f t="shared" si="88"/>
        <v>0</v>
      </c>
      <c r="X373" s="10">
        <f t="shared" si="88"/>
        <v>0</v>
      </c>
      <c r="Y373" s="10">
        <f t="shared" si="88"/>
        <v>0</v>
      </c>
      <c r="Z373" s="10">
        <f t="shared" si="88"/>
        <v>0</v>
      </c>
      <c r="AA373" s="10">
        <f t="shared" si="88"/>
        <v>0</v>
      </c>
      <c r="AB373" s="10">
        <f t="shared" si="88"/>
        <v>64.473999233944468</v>
      </c>
      <c r="AC373" s="10">
        <f t="shared" si="88"/>
        <v>0</v>
      </c>
      <c r="AF373" s="10">
        <f t="shared" si="94"/>
        <v>0</v>
      </c>
      <c r="AG373" s="10">
        <f t="shared" si="95"/>
        <v>0</v>
      </c>
      <c r="AH373" s="10">
        <f t="shared" si="96"/>
        <v>0</v>
      </c>
      <c r="AI373" s="10">
        <f t="shared" si="97"/>
        <v>64.473999233944468</v>
      </c>
      <c r="AJ373" s="10">
        <f t="shared" si="98"/>
        <v>0</v>
      </c>
      <c r="AK373" s="10"/>
      <c r="AL373" s="10"/>
      <c r="AM373" s="10"/>
      <c r="AN373" s="10"/>
      <c r="AO373" s="10"/>
      <c r="AP373" s="10"/>
      <c r="AQ373" s="10"/>
      <c r="AR373" s="10"/>
      <c r="AS373" s="10"/>
      <c r="AT373" s="10"/>
      <c r="AU373" s="10"/>
      <c r="AV373" s="10"/>
      <c r="AW373" s="10"/>
      <c r="AX373" s="10"/>
      <c r="AY373" s="10"/>
      <c r="AZ373" s="10"/>
      <c r="BA373" s="10"/>
      <c r="BB373" s="10"/>
      <c r="BC373" s="10"/>
      <c r="BD373" s="10"/>
      <c r="BE373" s="10"/>
      <c r="BF373" s="10"/>
      <c r="BG373" s="10"/>
      <c r="BH373" s="10"/>
      <c r="BI373" s="10"/>
      <c r="BJ373" s="10"/>
      <c r="BK373" s="10"/>
      <c r="BL373" s="10"/>
      <c r="BM373" s="10"/>
      <c r="BN373" s="10"/>
      <c r="BO373" s="10"/>
      <c r="BP373" s="10"/>
      <c r="BQ373" s="10"/>
      <c r="BR373" s="10"/>
      <c r="BS373" s="10"/>
      <c r="BT373" s="10"/>
      <c r="BU373" s="10"/>
      <c r="BV373" s="10"/>
      <c r="BW373" s="10"/>
      <c r="BX373" s="10"/>
      <c r="BY373" s="10"/>
      <c r="BZ373" s="10"/>
      <c r="CA373" s="10"/>
      <c r="CB373" s="10"/>
    </row>
    <row r="374" spans="3:80" x14ac:dyDescent="0.25">
      <c r="C374" s="2">
        <f t="shared" si="85"/>
        <v>45612</v>
      </c>
      <c r="D374" s="24"/>
      <c r="H374" s="13" t="str">
        <f t="shared" si="89"/>
        <v>64.7</v>
      </c>
      <c r="J374" s="13" t="str">
        <f t="shared" si="90"/>
        <v>25.3</v>
      </c>
      <c r="L374" s="10">
        <f t="shared" si="86"/>
        <v>321</v>
      </c>
      <c r="M374" s="10">
        <f t="shared" ref="M374:M418" si="100">EarthsTilt*SIN(RADIANS(MOD((360/DaysInYear)*(284+L374),360)))</f>
        <v>-19.228337840586011</v>
      </c>
      <c r="N374" s="10">
        <f t="shared" si="91"/>
        <v>25.292745959413988</v>
      </c>
      <c r="O374" s="10">
        <f t="shared" ref="O374:O413" si="101">90-N374</f>
        <v>64.707254040586008</v>
      </c>
      <c r="Q374" s="12">
        <f t="shared" si="92"/>
        <v>11</v>
      </c>
      <c r="R374" s="10">
        <f t="shared" si="99"/>
        <v>0</v>
      </c>
      <c r="S374" s="10">
        <f t="shared" si="99"/>
        <v>0</v>
      </c>
      <c r="T374" s="10">
        <f t="shared" si="93"/>
        <v>0</v>
      </c>
      <c r="U374" s="10">
        <f t="shared" si="88"/>
        <v>0</v>
      </c>
      <c r="V374" s="10">
        <f t="shared" si="88"/>
        <v>0</v>
      </c>
      <c r="W374" s="10">
        <f t="shared" si="88"/>
        <v>0</v>
      </c>
      <c r="X374" s="10">
        <f t="shared" si="88"/>
        <v>0</v>
      </c>
      <c r="Y374" s="10">
        <f t="shared" si="88"/>
        <v>0</v>
      </c>
      <c r="Z374" s="10">
        <f t="shared" si="88"/>
        <v>0</v>
      </c>
      <c r="AA374" s="10">
        <f t="shared" si="88"/>
        <v>0</v>
      </c>
      <c r="AB374" s="10">
        <f t="shared" si="88"/>
        <v>64.707254040586008</v>
      </c>
      <c r="AC374" s="10">
        <f t="shared" si="88"/>
        <v>0</v>
      </c>
      <c r="AF374" s="10">
        <f t="shared" si="94"/>
        <v>0</v>
      </c>
      <c r="AG374" s="10">
        <f t="shared" si="95"/>
        <v>0</v>
      </c>
      <c r="AH374" s="10">
        <f t="shared" si="96"/>
        <v>0</v>
      </c>
      <c r="AI374" s="10">
        <f t="shared" si="97"/>
        <v>64.707254040586008</v>
      </c>
      <c r="AJ374" s="10">
        <f t="shared" si="98"/>
        <v>0</v>
      </c>
      <c r="AK374" s="10"/>
      <c r="AL374" s="10"/>
      <c r="AM374" s="10"/>
      <c r="AN374" s="10"/>
      <c r="AO374" s="10"/>
      <c r="AP374" s="10"/>
      <c r="AQ374" s="10"/>
      <c r="AR374" s="10"/>
      <c r="AS374" s="10"/>
      <c r="AT374" s="10"/>
      <c r="AU374" s="10"/>
      <c r="AV374" s="10"/>
      <c r="AW374" s="10"/>
      <c r="AX374" s="10"/>
      <c r="AY374" s="10"/>
      <c r="AZ374" s="10"/>
      <c r="BA374" s="10"/>
      <c r="BB374" s="10"/>
      <c r="BC374" s="10"/>
      <c r="BD374" s="10"/>
      <c r="BE374" s="10"/>
      <c r="BF374" s="10"/>
      <c r="BG374" s="10"/>
      <c r="BH374" s="10"/>
      <c r="BI374" s="10"/>
      <c r="BJ374" s="10"/>
      <c r="BK374" s="10"/>
      <c r="BL374" s="10"/>
      <c r="BM374" s="10"/>
      <c r="BN374" s="10"/>
      <c r="BO374" s="10"/>
      <c r="BP374" s="10"/>
      <c r="BQ374" s="10"/>
      <c r="BR374" s="10"/>
      <c r="BS374" s="10"/>
      <c r="BT374" s="10"/>
      <c r="BU374" s="10"/>
      <c r="BV374" s="10"/>
      <c r="BW374" s="10"/>
      <c r="BX374" s="10"/>
      <c r="BY374" s="10"/>
      <c r="BZ374" s="10"/>
      <c r="CA374" s="10"/>
      <c r="CB374" s="10"/>
    </row>
    <row r="375" spans="3:80" x14ac:dyDescent="0.25">
      <c r="C375" s="2">
        <f t="shared" si="85"/>
        <v>45613</v>
      </c>
      <c r="D375" s="24"/>
      <c r="H375" s="13" t="str">
        <f t="shared" si="89"/>
        <v>64.9</v>
      </c>
      <c r="J375" s="13" t="str">
        <f t="shared" si="90"/>
        <v>25.1</v>
      </c>
      <c r="L375" s="10">
        <f t="shared" si="86"/>
        <v>322</v>
      </c>
      <c r="M375" s="10">
        <f t="shared" si="100"/>
        <v>-19.455925967808913</v>
      </c>
      <c r="N375" s="10">
        <f t="shared" si="91"/>
        <v>25.06515783219109</v>
      </c>
      <c r="O375" s="10">
        <f t="shared" si="101"/>
        <v>64.93484216780891</v>
      </c>
      <c r="Q375" s="12">
        <f t="shared" si="92"/>
        <v>11</v>
      </c>
      <c r="R375" s="10">
        <f t="shared" si="99"/>
        <v>0</v>
      </c>
      <c r="S375" s="10">
        <f t="shared" si="99"/>
        <v>0</v>
      </c>
      <c r="T375" s="10">
        <f t="shared" si="93"/>
        <v>0</v>
      </c>
      <c r="U375" s="10">
        <f t="shared" si="88"/>
        <v>0</v>
      </c>
      <c r="V375" s="10">
        <f t="shared" si="88"/>
        <v>0</v>
      </c>
      <c r="W375" s="10">
        <f t="shared" si="88"/>
        <v>0</v>
      </c>
      <c r="X375" s="10">
        <f t="shared" si="88"/>
        <v>0</v>
      </c>
      <c r="Y375" s="10">
        <f t="shared" si="88"/>
        <v>0</v>
      </c>
      <c r="Z375" s="10">
        <f t="shared" si="88"/>
        <v>0</v>
      </c>
      <c r="AA375" s="10">
        <f t="shared" si="88"/>
        <v>0</v>
      </c>
      <c r="AB375" s="10">
        <f t="shared" si="88"/>
        <v>64.93484216780891</v>
      </c>
      <c r="AC375" s="10">
        <f t="shared" si="88"/>
        <v>0</v>
      </c>
      <c r="AF375" s="10">
        <f t="shared" si="94"/>
        <v>0</v>
      </c>
      <c r="AG375" s="10">
        <f t="shared" si="95"/>
        <v>0</v>
      </c>
      <c r="AH375" s="10">
        <f t="shared" si="96"/>
        <v>0</v>
      </c>
      <c r="AI375" s="10">
        <f t="shared" si="97"/>
        <v>64.93484216780891</v>
      </c>
      <c r="AJ375" s="10">
        <f t="shared" si="98"/>
        <v>0</v>
      </c>
      <c r="AK375" s="10"/>
      <c r="AL375" s="10"/>
      <c r="AM375" s="10"/>
      <c r="AN375" s="10"/>
      <c r="AO375" s="10"/>
      <c r="AP375" s="10"/>
      <c r="AQ375" s="10"/>
      <c r="AR375" s="10"/>
      <c r="AS375" s="10"/>
      <c r="AT375" s="10"/>
      <c r="AU375" s="10"/>
      <c r="AV375" s="10"/>
      <c r="AW375" s="10"/>
      <c r="AX375" s="10"/>
      <c r="AY375" s="10"/>
      <c r="AZ375" s="10"/>
      <c r="BA375" s="10"/>
      <c r="BB375" s="10"/>
      <c r="BC375" s="10"/>
      <c r="BD375" s="10"/>
      <c r="BE375" s="10"/>
      <c r="BF375" s="10"/>
      <c r="BG375" s="10"/>
      <c r="BH375" s="10"/>
      <c r="BI375" s="10"/>
      <c r="BJ375" s="10"/>
      <c r="BK375" s="10"/>
      <c r="BL375" s="10"/>
      <c r="BM375" s="10"/>
      <c r="BN375" s="10"/>
      <c r="BO375" s="10"/>
      <c r="BP375" s="10"/>
      <c r="BQ375" s="10"/>
      <c r="BR375" s="10"/>
      <c r="BS375" s="10"/>
      <c r="BT375" s="10"/>
      <c r="BU375" s="10"/>
      <c r="BV375" s="10"/>
      <c r="BW375" s="10"/>
      <c r="BX375" s="10"/>
      <c r="BY375" s="10"/>
      <c r="BZ375" s="10"/>
      <c r="CA375" s="10"/>
      <c r="CB375" s="10"/>
    </row>
    <row r="376" spans="3:80" x14ac:dyDescent="0.25">
      <c r="C376" s="2">
        <f t="shared" ref="C376:C413" si="102">C375+1</f>
        <v>45614</v>
      </c>
      <c r="D376" s="24"/>
      <c r="H376" s="13" t="str">
        <f t="shared" si="89"/>
        <v>65.2</v>
      </c>
      <c r="J376" s="13" t="str">
        <f t="shared" si="90"/>
        <v>24.8</v>
      </c>
      <c r="L376" s="10">
        <f t="shared" ref="L376:L418" si="103">L375+1</f>
        <v>323</v>
      </c>
      <c r="M376" s="10">
        <f t="shared" si="100"/>
        <v>-19.677780344347436</v>
      </c>
      <c r="N376" s="10">
        <f t="shared" si="91"/>
        <v>24.84330345565257</v>
      </c>
      <c r="O376" s="10">
        <f t="shared" si="101"/>
        <v>65.156696544347426</v>
      </c>
      <c r="Q376" s="12">
        <f t="shared" si="92"/>
        <v>11</v>
      </c>
      <c r="R376" s="10">
        <f t="shared" si="99"/>
        <v>0</v>
      </c>
      <c r="S376" s="10">
        <f t="shared" si="99"/>
        <v>0</v>
      </c>
      <c r="T376" s="10">
        <f t="shared" si="93"/>
        <v>0</v>
      </c>
      <c r="U376" s="10">
        <f t="shared" si="88"/>
        <v>0</v>
      </c>
      <c r="V376" s="10">
        <f t="shared" si="88"/>
        <v>0</v>
      </c>
      <c r="W376" s="10">
        <f t="shared" si="88"/>
        <v>0</v>
      </c>
      <c r="X376" s="10">
        <f t="shared" si="88"/>
        <v>0</v>
      </c>
      <c r="Y376" s="10">
        <f t="shared" si="88"/>
        <v>0</v>
      </c>
      <c r="Z376" s="10">
        <f t="shared" si="88"/>
        <v>0</v>
      </c>
      <c r="AA376" s="10">
        <f t="shared" si="88"/>
        <v>0</v>
      </c>
      <c r="AB376" s="10">
        <f t="shared" si="88"/>
        <v>65.156696544347426</v>
      </c>
      <c r="AC376" s="10">
        <f t="shared" si="88"/>
        <v>0</v>
      </c>
      <c r="AF376" s="10">
        <f t="shared" si="94"/>
        <v>0</v>
      </c>
      <c r="AG376" s="10">
        <f t="shared" si="95"/>
        <v>0</v>
      </c>
      <c r="AH376" s="10">
        <f t="shared" si="96"/>
        <v>0</v>
      </c>
      <c r="AI376" s="10">
        <f t="shared" si="97"/>
        <v>65.156696544347426</v>
      </c>
      <c r="AJ376" s="10">
        <f t="shared" si="98"/>
        <v>0</v>
      </c>
      <c r="AK376" s="10"/>
      <c r="AL376" s="10"/>
      <c r="AM376" s="10"/>
      <c r="AN376" s="10"/>
      <c r="AO376" s="10"/>
      <c r="AP376" s="10"/>
      <c r="AQ376" s="10"/>
      <c r="AR376" s="10"/>
      <c r="AS376" s="10"/>
      <c r="AT376" s="10"/>
      <c r="AU376" s="10"/>
      <c r="AV376" s="10"/>
      <c r="AW376" s="10"/>
      <c r="AX376" s="10"/>
      <c r="AY376" s="10"/>
      <c r="AZ376" s="10"/>
      <c r="BA376" s="10"/>
      <c r="BB376" s="10"/>
      <c r="BC376" s="10"/>
      <c r="BD376" s="10"/>
      <c r="BE376" s="10"/>
      <c r="BF376" s="10"/>
      <c r="BG376" s="10"/>
      <c r="BH376" s="10"/>
      <c r="BI376" s="10"/>
      <c r="BJ376" s="10"/>
      <c r="BK376" s="10"/>
      <c r="BL376" s="10"/>
      <c r="BM376" s="10"/>
      <c r="BN376" s="10"/>
      <c r="BO376" s="10"/>
      <c r="BP376" s="10"/>
      <c r="BQ376" s="10"/>
      <c r="BR376" s="10"/>
      <c r="BS376" s="10"/>
      <c r="BT376" s="10"/>
      <c r="BU376" s="10"/>
      <c r="BV376" s="10"/>
      <c r="BW376" s="10"/>
      <c r="BX376" s="10"/>
      <c r="BY376" s="10"/>
      <c r="BZ376" s="10"/>
      <c r="CA376" s="10"/>
      <c r="CB376" s="10"/>
    </row>
    <row r="377" spans="3:80" x14ac:dyDescent="0.25">
      <c r="C377" s="2">
        <f t="shared" si="102"/>
        <v>45615</v>
      </c>
      <c r="D377" s="24"/>
      <c r="H377" s="13" t="str">
        <f t="shared" si="89"/>
        <v>65.4</v>
      </c>
      <c r="J377" s="13" t="str">
        <f t="shared" si="90"/>
        <v>24.6</v>
      </c>
      <c r="L377" s="10">
        <f t="shared" si="103"/>
        <v>324</v>
      </c>
      <c r="M377" s="10">
        <f t="shared" si="100"/>
        <v>-19.893835588698511</v>
      </c>
      <c r="N377" s="10">
        <f t="shared" si="91"/>
        <v>24.627248211301495</v>
      </c>
      <c r="O377" s="10">
        <f t="shared" si="101"/>
        <v>65.372751788698508</v>
      </c>
      <c r="Q377" s="12">
        <f t="shared" si="92"/>
        <v>11</v>
      </c>
      <c r="R377" s="10">
        <f t="shared" si="99"/>
        <v>0</v>
      </c>
      <c r="S377" s="10">
        <f t="shared" si="99"/>
        <v>0</v>
      </c>
      <c r="T377" s="10">
        <f t="shared" si="93"/>
        <v>0</v>
      </c>
      <c r="U377" s="10">
        <f t="shared" si="88"/>
        <v>0</v>
      </c>
      <c r="V377" s="10">
        <f t="shared" si="88"/>
        <v>0</v>
      </c>
      <c r="W377" s="10">
        <f t="shared" si="88"/>
        <v>0</v>
      </c>
      <c r="X377" s="10">
        <f t="shared" si="88"/>
        <v>0</v>
      </c>
      <c r="Y377" s="10">
        <f t="shared" si="88"/>
        <v>0</v>
      </c>
      <c r="Z377" s="10">
        <f t="shared" si="88"/>
        <v>0</v>
      </c>
      <c r="AA377" s="10">
        <f t="shared" si="88"/>
        <v>0</v>
      </c>
      <c r="AB377" s="10">
        <f t="shared" si="88"/>
        <v>65.372751788698508</v>
      </c>
      <c r="AC377" s="10">
        <f t="shared" si="88"/>
        <v>0</v>
      </c>
      <c r="AF377" s="10">
        <f t="shared" si="94"/>
        <v>0</v>
      </c>
      <c r="AG377" s="10">
        <f t="shared" si="95"/>
        <v>0</v>
      </c>
      <c r="AH377" s="10">
        <f t="shared" si="96"/>
        <v>0</v>
      </c>
      <c r="AI377" s="10">
        <f t="shared" si="97"/>
        <v>65.372751788698508</v>
      </c>
      <c r="AJ377" s="10">
        <f t="shared" si="98"/>
        <v>0</v>
      </c>
      <c r="AK377" s="10"/>
      <c r="AL377" s="10"/>
      <c r="AM377" s="10"/>
      <c r="AN377" s="10"/>
      <c r="AO377" s="10"/>
      <c r="AP377" s="10"/>
      <c r="AQ377" s="10"/>
      <c r="AR377" s="10"/>
      <c r="AS377" s="10"/>
      <c r="AT377" s="10"/>
      <c r="AU377" s="10"/>
      <c r="AV377" s="10"/>
      <c r="AW377" s="10"/>
      <c r="AX377" s="10"/>
      <c r="AY377" s="10"/>
      <c r="AZ377" s="10"/>
      <c r="BA377" s="10"/>
      <c r="BB377" s="10"/>
      <c r="BC377" s="10"/>
      <c r="BD377" s="10"/>
      <c r="BE377" s="10"/>
      <c r="BF377" s="10"/>
      <c r="BG377" s="10"/>
      <c r="BH377" s="10"/>
      <c r="BI377" s="10"/>
      <c r="BJ377" s="10"/>
      <c r="BK377" s="10"/>
      <c r="BL377" s="10"/>
      <c r="BM377" s="10"/>
      <c r="BN377" s="10"/>
      <c r="BO377" s="10"/>
      <c r="BP377" s="10"/>
      <c r="BQ377" s="10"/>
      <c r="BR377" s="10"/>
      <c r="BS377" s="10"/>
      <c r="BT377" s="10"/>
      <c r="BU377" s="10"/>
      <c r="BV377" s="10"/>
      <c r="BW377" s="10"/>
      <c r="BX377" s="10"/>
      <c r="BY377" s="10"/>
      <c r="BZ377" s="10"/>
      <c r="CA377" s="10"/>
      <c r="CB377" s="10"/>
    </row>
    <row r="378" spans="3:80" x14ac:dyDescent="0.25">
      <c r="C378" s="2">
        <f t="shared" si="102"/>
        <v>45616</v>
      </c>
      <c r="D378" s="24"/>
      <c r="H378" s="13" t="str">
        <f t="shared" si="89"/>
        <v>65.6</v>
      </c>
      <c r="J378" s="13" t="str">
        <f t="shared" si="90"/>
        <v>24.4</v>
      </c>
      <c r="L378" s="10">
        <f t="shared" si="103"/>
        <v>325</v>
      </c>
      <c r="M378" s="10">
        <f t="shared" si="100"/>
        <v>-20.104028028390001</v>
      </c>
      <c r="N378" s="10">
        <f t="shared" si="91"/>
        <v>24.417055771610002</v>
      </c>
      <c r="O378" s="10">
        <f t="shared" si="101"/>
        <v>65.582944228390005</v>
      </c>
      <c r="Q378" s="12">
        <f t="shared" si="92"/>
        <v>11</v>
      </c>
      <c r="R378" s="10">
        <f t="shared" si="99"/>
        <v>0</v>
      </c>
      <c r="S378" s="10">
        <f t="shared" si="99"/>
        <v>0</v>
      </c>
      <c r="T378" s="10">
        <f t="shared" si="93"/>
        <v>0</v>
      </c>
      <c r="U378" s="10">
        <f t="shared" si="88"/>
        <v>0</v>
      </c>
      <c r="V378" s="10">
        <f t="shared" si="88"/>
        <v>0</v>
      </c>
      <c r="W378" s="10">
        <f t="shared" si="88"/>
        <v>0</v>
      </c>
      <c r="X378" s="10">
        <f t="shared" si="88"/>
        <v>0</v>
      </c>
      <c r="Y378" s="10">
        <f t="shared" si="88"/>
        <v>0</v>
      </c>
      <c r="Z378" s="10">
        <f t="shared" si="88"/>
        <v>0</v>
      </c>
      <c r="AA378" s="10">
        <f t="shared" si="88"/>
        <v>0</v>
      </c>
      <c r="AB378" s="10">
        <f t="shared" si="88"/>
        <v>65.582944228390005</v>
      </c>
      <c r="AC378" s="10">
        <f t="shared" si="88"/>
        <v>0</v>
      </c>
      <c r="AF378" s="10">
        <f t="shared" si="94"/>
        <v>0</v>
      </c>
      <c r="AG378" s="10">
        <f t="shared" si="95"/>
        <v>0</v>
      </c>
      <c r="AH378" s="10">
        <f t="shared" si="96"/>
        <v>0</v>
      </c>
      <c r="AI378" s="10">
        <f t="shared" si="97"/>
        <v>65.582944228390005</v>
      </c>
      <c r="AJ378" s="10">
        <f t="shared" si="98"/>
        <v>0</v>
      </c>
      <c r="AK378" s="10"/>
      <c r="AL378" s="10"/>
      <c r="AM378" s="10"/>
      <c r="AN378" s="10"/>
      <c r="AO378" s="10"/>
      <c r="AP378" s="10"/>
      <c r="AQ378" s="10"/>
      <c r="AR378" s="10"/>
      <c r="AS378" s="10"/>
      <c r="AT378" s="10"/>
      <c r="AU378" s="10"/>
      <c r="AV378" s="10"/>
      <c r="AW378" s="10"/>
      <c r="AX378" s="10"/>
      <c r="AY378" s="10"/>
      <c r="AZ378" s="10"/>
      <c r="BA378" s="10"/>
      <c r="BB378" s="10"/>
      <c r="BC378" s="10"/>
      <c r="BD378" s="10"/>
      <c r="BE378" s="10"/>
      <c r="BF378" s="10"/>
      <c r="BG378" s="10"/>
      <c r="BH378" s="10"/>
      <c r="BI378" s="10"/>
      <c r="BJ378" s="10"/>
      <c r="BK378" s="10"/>
      <c r="BL378" s="10"/>
      <c r="BM378" s="10"/>
      <c r="BN378" s="10"/>
      <c r="BO378" s="10"/>
      <c r="BP378" s="10"/>
      <c r="BQ378" s="10"/>
      <c r="BR378" s="10"/>
      <c r="BS378" s="10"/>
      <c r="BT378" s="10"/>
      <c r="BU378" s="10"/>
      <c r="BV378" s="10"/>
      <c r="BW378" s="10"/>
      <c r="BX378" s="10"/>
      <c r="BY378" s="10"/>
      <c r="BZ378" s="10"/>
      <c r="CA378" s="10"/>
      <c r="CB378" s="10"/>
    </row>
    <row r="379" spans="3:80" x14ac:dyDescent="0.25">
      <c r="C379" s="2">
        <f t="shared" si="102"/>
        <v>45617</v>
      </c>
      <c r="D379" s="24"/>
      <c r="H379" s="13" t="str">
        <f t="shared" si="89"/>
        <v>65.8</v>
      </c>
      <c r="J379" s="13" t="str">
        <f t="shared" si="90"/>
        <v>24.2</v>
      </c>
      <c r="L379" s="10">
        <f t="shared" si="103"/>
        <v>326</v>
      </c>
      <c r="M379" s="10">
        <f t="shared" si="100"/>
        <v>-20.308295718745079</v>
      </c>
      <c r="N379" s="10">
        <f t="shared" si="91"/>
        <v>24.212788081254924</v>
      </c>
      <c r="O379" s="10">
        <f t="shared" si="101"/>
        <v>65.787211918745072</v>
      </c>
      <c r="Q379" s="12">
        <f t="shared" si="92"/>
        <v>11</v>
      </c>
      <c r="R379" s="10">
        <f t="shared" si="99"/>
        <v>0</v>
      </c>
      <c r="S379" s="10">
        <f t="shared" si="99"/>
        <v>0</v>
      </c>
      <c r="T379" s="10">
        <f t="shared" si="93"/>
        <v>0</v>
      </c>
      <c r="U379" s="10">
        <f t="shared" si="88"/>
        <v>0</v>
      </c>
      <c r="V379" s="10">
        <f t="shared" si="88"/>
        <v>0</v>
      </c>
      <c r="W379" s="10">
        <f t="shared" si="88"/>
        <v>0</v>
      </c>
      <c r="X379" s="10">
        <f t="shared" si="88"/>
        <v>0</v>
      </c>
      <c r="Y379" s="10">
        <f t="shared" ref="U379:AC407" si="104">IF($Q379=Y$41,$O379,0)</f>
        <v>0</v>
      </c>
      <c r="Z379" s="10">
        <f t="shared" si="104"/>
        <v>0</v>
      </c>
      <c r="AA379" s="10">
        <f t="shared" si="104"/>
        <v>0</v>
      </c>
      <c r="AB379" s="10">
        <f t="shared" si="104"/>
        <v>65.787211918745072</v>
      </c>
      <c r="AC379" s="10">
        <f t="shared" si="104"/>
        <v>0</v>
      </c>
      <c r="AF379" s="10">
        <f t="shared" si="94"/>
        <v>0</v>
      </c>
      <c r="AG379" s="10">
        <f t="shared" si="95"/>
        <v>0</v>
      </c>
      <c r="AH379" s="10">
        <f t="shared" si="96"/>
        <v>0</v>
      </c>
      <c r="AI379" s="10">
        <f t="shared" si="97"/>
        <v>65.787211918745072</v>
      </c>
      <c r="AJ379" s="10">
        <f t="shared" si="98"/>
        <v>0</v>
      </c>
      <c r="AK379" s="10"/>
      <c r="AL379" s="10"/>
      <c r="AM379" s="10"/>
      <c r="AN379" s="10"/>
      <c r="AO379" s="10"/>
      <c r="AP379" s="10"/>
      <c r="AQ379" s="10"/>
      <c r="AR379" s="10"/>
      <c r="AS379" s="10"/>
      <c r="AT379" s="10"/>
      <c r="AU379" s="10"/>
      <c r="AV379" s="10"/>
      <c r="AW379" s="10"/>
      <c r="AX379" s="10"/>
      <c r="AY379" s="10"/>
      <c r="AZ379" s="10"/>
      <c r="BA379" s="10"/>
      <c r="BB379" s="10"/>
      <c r="BC379" s="10"/>
      <c r="BD379" s="10"/>
      <c r="BE379" s="10"/>
      <c r="BF379" s="10"/>
      <c r="BG379" s="10"/>
      <c r="BH379" s="10"/>
      <c r="BI379" s="10"/>
      <c r="BJ379" s="10"/>
      <c r="BK379" s="10"/>
      <c r="BL379" s="10"/>
      <c r="BM379" s="10"/>
      <c r="BN379" s="10"/>
      <c r="BO379" s="10"/>
      <c r="BP379" s="10"/>
      <c r="BQ379" s="10"/>
      <c r="BR379" s="10"/>
      <c r="BS379" s="10"/>
      <c r="BT379" s="10"/>
      <c r="BU379" s="10"/>
      <c r="BV379" s="10"/>
      <c r="BW379" s="10"/>
      <c r="BX379" s="10"/>
      <c r="BY379" s="10"/>
      <c r="BZ379" s="10"/>
      <c r="CA379" s="10"/>
      <c r="CB379" s="10"/>
    </row>
    <row r="380" spans="3:80" x14ac:dyDescent="0.25">
      <c r="C380" s="2">
        <f t="shared" si="102"/>
        <v>45618</v>
      </c>
      <c r="D380" s="24"/>
      <c r="H380" s="13" t="str">
        <f t="shared" si="89"/>
        <v>66.0</v>
      </c>
      <c r="J380" s="13" t="str">
        <f t="shared" si="90"/>
        <v>24.0</v>
      </c>
      <c r="L380" s="10">
        <f t="shared" si="103"/>
        <v>327</v>
      </c>
      <c r="M380" s="10">
        <f t="shared" si="100"/>
        <v>-20.506578461137874</v>
      </c>
      <c r="N380" s="10">
        <f t="shared" si="91"/>
        <v>24.014505338862133</v>
      </c>
      <c r="O380" s="10">
        <f t="shared" si="101"/>
        <v>65.985494661137864</v>
      </c>
      <c r="Q380" s="12">
        <f t="shared" si="92"/>
        <v>11</v>
      </c>
      <c r="R380" s="10">
        <f t="shared" si="99"/>
        <v>0</v>
      </c>
      <c r="S380" s="10">
        <f t="shared" si="99"/>
        <v>0</v>
      </c>
      <c r="T380" s="10">
        <f t="shared" si="93"/>
        <v>0</v>
      </c>
      <c r="U380" s="10">
        <f t="shared" si="104"/>
        <v>0</v>
      </c>
      <c r="V380" s="10">
        <f t="shared" si="104"/>
        <v>0</v>
      </c>
      <c r="W380" s="10">
        <f t="shared" si="104"/>
        <v>0</v>
      </c>
      <c r="X380" s="10">
        <f t="shared" si="104"/>
        <v>0</v>
      </c>
      <c r="Y380" s="10">
        <f t="shared" si="104"/>
        <v>0</v>
      </c>
      <c r="Z380" s="10">
        <f t="shared" si="104"/>
        <v>0</v>
      </c>
      <c r="AA380" s="10">
        <f t="shared" si="104"/>
        <v>0</v>
      </c>
      <c r="AB380" s="10">
        <f t="shared" si="104"/>
        <v>65.985494661137864</v>
      </c>
      <c r="AC380" s="10">
        <f t="shared" si="104"/>
        <v>0</v>
      </c>
      <c r="AF380" s="10">
        <f t="shared" si="94"/>
        <v>0</v>
      </c>
      <c r="AG380" s="10">
        <f t="shared" si="95"/>
        <v>0</v>
      </c>
      <c r="AH380" s="10">
        <f t="shared" si="96"/>
        <v>0</v>
      </c>
      <c r="AI380" s="10">
        <f t="shared" si="97"/>
        <v>65.985494661137864</v>
      </c>
      <c r="AJ380" s="10">
        <f t="shared" si="98"/>
        <v>0</v>
      </c>
      <c r="AK380" s="10"/>
      <c r="AL380" s="10"/>
      <c r="AM380" s="10"/>
      <c r="AN380" s="10"/>
      <c r="AO380" s="10"/>
      <c r="AP380" s="10"/>
      <c r="AQ380" s="10"/>
      <c r="AR380" s="10"/>
      <c r="AS380" s="10"/>
      <c r="AT380" s="10"/>
      <c r="AU380" s="10"/>
      <c r="AV380" s="10"/>
      <c r="AW380" s="10"/>
      <c r="AX380" s="10"/>
      <c r="AY380" s="10"/>
      <c r="AZ380" s="10"/>
      <c r="BA380" s="10"/>
      <c r="BB380" s="10"/>
      <c r="BC380" s="10"/>
      <c r="BD380" s="10"/>
      <c r="BE380" s="10"/>
      <c r="BF380" s="10"/>
      <c r="BG380" s="10"/>
      <c r="BH380" s="10"/>
      <c r="BI380" s="10"/>
      <c r="BJ380" s="10"/>
      <c r="BK380" s="10"/>
      <c r="BL380" s="10"/>
      <c r="BM380" s="10"/>
      <c r="BN380" s="10"/>
      <c r="BO380" s="10"/>
      <c r="BP380" s="10"/>
      <c r="BQ380" s="10"/>
      <c r="BR380" s="10"/>
      <c r="BS380" s="10"/>
      <c r="BT380" s="10"/>
      <c r="BU380" s="10"/>
      <c r="BV380" s="10"/>
      <c r="BW380" s="10"/>
      <c r="BX380" s="10"/>
      <c r="BY380" s="10"/>
      <c r="BZ380" s="10"/>
      <c r="CA380" s="10"/>
      <c r="CB380" s="10"/>
    </row>
    <row r="381" spans="3:80" x14ac:dyDescent="0.25">
      <c r="C381" s="2">
        <f t="shared" si="102"/>
        <v>45619</v>
      </c>
      <c r="D381" s="24"/>
      <c r="H381" s="13" t="str">
        <f t="shared" si="89"/>
        <v>66.2</v>
      </c>
      <c r="J381" s="13" t="str">
        <f t="shared" si="90"/>
        <v>23.8</v>
      </c>
      <c r="L381" s="10">
        <f t="shared" si="103"/>
        <v>328</v>
      </c>
      <c r="M381" s="10">
        <f t="shared" si="100"/>
        <v>-20.698817820734067</v>
      </c>
      <c r="N381" s="10">
        <f t="shared" si="91"/>
        <v>23.822265979265939</v>
      </c>
      <c r="O381" s="10">
        <f t="shared" si="101"/>
        <v>66.177734020734064</v>
      </c>
      <c r="Q381" s="12">
        <f t="shared" si="92"/>
        <v>11</v>
      </c>
      <c r="R381" s="10">
        <f t="shared" si="99"/>
        <v>0</v>
      </c>
      <c r="S381" s="10">
        <f t="shared" si="99"/>
        <v>0</v>
      </c>
      <c r="T381" s="10">
        <f t="shared" si="93"/>
        <v>0</v>
      </c>
      <c r="U381" s="10">
        <f t="shared" si="104"/>
        <v>0</v>
      </c>
      <c r="V381" s="10">
        <f t="shared" si="104"/>
        <v>0</v>
      </c>
      <c r="W381" s="10">
        <f t="shared" si="104"/>
        <v>0</v>
      </c>
      <c r="X381" s="10">
        <f t="shared" si="104"/>
        <v>0</v>
      </c>
      <c r="Y381" s="10">
        <f t="shared" si="104"/>
        <v>0</v>
      </c>
      <c r="Z381" s="10">
        <f t="shared" si="104"/>
        <v>0</v>
      </c>
      <c r="AA381" s="10">
        <f t="shared" si="104"/>
        <v>0</v>
      </c>
      <c r="AB381" s="10">
        <f t="shared" si="104"/>
        <v>66.177734020734064</v>
      </c>
      <c r="AC381" s="10">
        <f t="shared" si="104"/>
        <v>0</v>
      </c>
      <c r="AF381" s="10">
        <f t="shared" si="94"/>
        <v>0</v>
      </c>
      <c r="AG381" s="10">
        <f t="shared" si="95"/>
        <v>0</v>
      </c>
      <c r="AH381" s="10">
        <f t="shared" si="96"/>
        <v>0</v>
      </c>
      <c r="AI381" s="10">
        <f t="shared" si="97"/>
        <v>66.177734020734064</v>
      </c>
      <c r="AJ381" s="10">
        <f t="shared" si="98"/>
        <v>0</v>
      </c>
      <c r="AK381" s="10"/>
      <c r="AL381" s="10"/>
      <c r="AM381" s="10"/>
      <c r="AN381" s="10"/>
      <c r="AO381" s="10"/>
      <c r="AP381" s="10"/>
      <c r="AQ381" s="10"/>
      <c r="AR381" s="10"/>
      <c r="AS381" s="10"/>
      <c r="AT381" s="10"/>
      <c r="AU381" s="10"/>
      <c r="AV381" s="10"/>
      <c r="AW381" s="10"/>
      <c r="AX381" s="10"/>
      <c r="AY381" s="10"/>
      <c r="AZ381" s="10"/>
      <c r="BA381" s="10"/>
      <c r="BB381" s="10"/>
      <c r="BC381" s="10"/>
      <c r="BD381" s="10"/>
      <c r="BE381" s="10"/>
      <c r="BF381" s="10"/>
      <c r="BG381" s="10"/>
      <c r="BH381" s="10"/>
      <c r="BI381" s="10"/>
      <c r="BJ381" s="10"/>
      <c r="BK381" s="10"/>
      <c r="BL381" s="10"/>
      <c r="BM381" s="10"/>
      <c r="BN381" s="10"/>
      <c r="BO381" s="10"/>
      <c r="BP381" s="10"/>
      <c r="BQ381" s="10"/>
      <c r="BR381" s="10"/>
      <c r="BS381" s="10"/>
      <c r="BT381" s="10"/>
      <c r="BU381" s="10"/>
      <c r="BV381" s="10"/>
      <c r="BW381" s="10"/>
      <c r="BX381" s="10"/>
      <c r="BY381" s="10"/>
      <c r="BZ381" s="10"/>
      <c r="CA381" s="10"/>
      <c r="CB381" s="10"/>
    </row>
    <row r="382" spans="3:80" x14ac:dyDescent="0.25">
      <c r="C382" s="2">
        <f t="shared" si="102"/>
        <v>45620</v>
      </c>
      <c r="D382" s="24"/>
      <c r="H382" s="13" t="str">
        <f t="shared" si="89"/>
        <v>66.4</v>
      </c>
      <c r="J382" s="13" t="str">
        <f t="shared" si="90"/>
        <v>23.6</v>
      </c>
      <c r="L382" s="10">
        <f t="shared" si="103"/>
        <v>329</v>
      </c>
      <c r="M382" s="10">
        <f t="shared" si="100"/>
        <v>-20.884957143712061</v>
      </c>
      <c r="N382" s="10">
        <f t="shared" si="91"/>
        <v>23.636126656287935</v>
      </c>
      <c r="O382" s="10">
        <f t="shared" si="101"/>
        <v>66.363873343712072</v>
      </c>
      <c r="Q382" s="12">
        <f t="shared" si="92"/>
        <v>11</v>
      </c>
      <c r="R382" s="10">
        <f t="shared" si="99"/>
        <v>0</v>
      </c>
      <c r="S382" s="10">
        <f t="shared" si="99"/>
        <v>0</v>
      </c>
      <c r="T382" s="10">
        <f t="shared" si="93"/>
        <v>0</v>
      </c>
      <c r="U382" s="10">
        <f t="shared" si="104"/>
        <v>0</v>
      </c>
      <c r="V382" s="10">
        <f t="shared" si="104"/>
        <v>0</v>
      </c>
      <c r="W382" s="10">
        <f t="shared" si="104"/>
        <v>0</v>
      </c>
      <c r="X382" s="10">
        <f t="shared" si="104"/>
        <v>0</v>
      </c>
      <c r="Y382" s="10">
        <f t="shared" si="104"/>
        <v>0</v>
      </c>
      <c r="Z382" s="10">
        <f t="shared" si="104"/>
        <v>0</v>
      </c>
      <c r="AA382" s="10">
        <f t="shared" si="104"/>
        <v>0</v>
      </c>
      <c r="AB382" s="10">
        <f t="shared" si="104"/>
        <v>66.363873343712072</v>
      </c>
      <c r="AC382" s="10">
        <f t="shared" si="104"/>
        <v>0</v>
      </c>
      <c r="AF382" s="10">
        <f t="shared" si="94"/>
        <v>0</v>
      </c>
      <c r="AG382" s="10">
        <f t="shared" si="95"/>
        <v>0</v>
      </c>
      <c r="AH382" s="10">
        <f t="shared" si="96"/>
        <v>0</v>
      </c>
      <c r="AI382" s="10">
        <f t="shared" si="97"/>
        <v>66.363873343712072</v>
      </c>
      <c r="AJ382" s="10">
        <f t="shared" si="98"/>
        <v>0</v>
      </c>
      <c r="AK382" s="10"/>
      <c r="AL382" s="10"/>
      <c r="AM382" s="10"/>
      <c r="AN382" s="10"/>
      <c r="AO382" s="10"/>
      <c r="AP382" s="10"/>
      <c r="AQ382" s="10"/>
      <c r="AR382" s="10"/>
      <c r="AS382" s="10"/>
      <c r="AT382" s="10"/>
      <c r="AU382" s="10"/>
      <c r="AV382" s="10"/>
      <c r="AW382" s="10"/>
      <c r="AX382" s="10"/>
      <c r="AY382" s="10"/>
      <c r="AZ382" s="10"/>
      <c r="BA382" s="10"/>
      <c r="BB382" s="10"/>
      <c r="BC382" s="10"/>
      <c r="BD382" s="10"/>
      <c r="BE382" s="10"/>
      <c r="BF382" s="10"/>
      <c r="BG382" s="10"/>
      <c r="BH382" s="10"/>
      <c r="BI382" s="10"/>
      <c r="BJ382" s="10"/>
      <c r="BK382" s="10"/>
      <c r="BL382" s="10"/>
      <c r="BM382" s="10"/>
      <c r="BN382" s="10"/>
      <c r="BO382" s="10"/>
      <c r="BP382" s="10"/>
      <c r="BQ382" s="10"/>
      <c r="BR382" s="10"/>
      <c r="BS382" s="10"/>
      <c r="BT382" s="10"/>
      <c r="BU382" s="10"/>
      <c r="BV382" s="10"/>
      <c r="BW382" s="10"/>
      <c r="BX382" s="10"/>
      <c r="BY382" s="10"/>
      <c r="BZ382" s="10"/>
      <c r="CA382" s="10"/>
      <c r="CB382" s="10"/>
    </row>
    <row r="383" spans="3:80" x14ac:dyDescent="0.25">
      <c r="C383" s="2">
        <f t="shared" si="102"/>
        <v>45621</v>
      </c>
      <c r="D383" s="24"/>
      <c r="H383" s="13" t="str">
        <f t="shared" si="89"/>
        <v>66.5</v>
      </c>
      <c r="J383" s="13" t="str">
        <f t="shared" si="90"/>
        <v>23.5</v>
      </c>
      <c r="L383" s="10">
        <f t="shared" si="103"/>
        <v>330</v>
      </c>
      <c r="M383" s="10">
        <f t="shared" si="100"/>
        <v>-21.064941573958954</v>
      </c>
      <c r="N383" s="10">
        <f t="shared" si="91"/>
        <v>23.456142226041045</v>
      </c>
      <c r="O383" s="10">
        <f t="shared" si="101"/>
        <v>66.543857773958962</v>
      </c>
      <c r="Q383" s="12">
        <f t="shared" si="92"/>
        <v>11</v>
      </c>
      <c r="R383" s="10">
        <f t="shared" si="99"/>
        <v>0</v>
      </c>
      <c r="S383" s="10">
        <f t="shared" si="99"/>
        <v>0</v>
      </c>
      <c r="T383" s="10">
        <f t="shared" si="93"/>
        <v>0</v>
      </c>
      <c r="U383" s="10">
        <f t="shared" si="104"/>
        <v>0</v>
      </c>
      <c r="V383" s="10">
        <f t="shared" si="104"/>
        <v>0</v>
      </c>
      <c r="W383" s="10">
        <f t="shared" si="104"/>
        <v>0</v>
      </c>
      <c r="X383" s="10">
        <f t="shared" si="104"/>
        <v>0</v>
      </c>
      <c r="Y383" s="10">
        <f t="shared" si="104"/>
        <v>0</v>
      </c>
      <c r="Z383" s="10">
        <f t="shared" si="104"/>
        <v>0</v>
      </c>
      <c r="AA383" s="10">
        <f t="shared" si="104"/>
        <v>0</v>
      </c>
      <c r="AB383" s="10">
        <f t="shared" si="104"/>
        <v>66.543857773958962</v>
      </c>
      <c r="AC383" s="10">
        <f t="shared" si="104"/>
        <v>0</v>
      </c>
      <c r="AF383" s="10">
        <f t="shared" si="94"/>
        <v>0</v>
      </c>
      <c r="AG383" s="10">
        <f t="shared" si="95"/>
        <v>0</v>
      </c>
      <c r="AH383" s="10">
        <f t="shared" si="96"/>
        <v>0</v>
      </c>
      <c r="AI383" s="10">
        <f t="shared" si="97"/>
        <v>66.543857773958962</v>
      </c>
      <c r="AJ383" s="10">
        <f t="shared" si="98"/>
        <v>0</v>
      </c>
      <c r="AK383" s="10"/>
      <c r="AL383" s="10"/>
      <c r="AM383" s="10"/>
      <c r="AN383" s="10"/>
      <c r="AO383" s="10"/>
      <c r="AP383" s="10"/>
      <c r="AQ383" s="10"/>
      <c r="AR383" s="10"/>
      <c r="AS383" s="10"/>
      <c r="AT383" s="10"/>
      <c r="AU383" s="10"/>
      <c r="AV383" s="10"/>
      <c r="AW383" s="10"/>
      <c r="AX383" s="10"/>
      <c r="AY383" s="10"/>
      <c r="AZ383" s="10"/>
      <c r="BA383" s="10"/>
      <c r="BB383" s="10"/>
      <c r="BC383" s="10"/>
      <c r="BD383" s="10"/>
      <c r="BE383" s="10"/>
      <c r="BF383" s="10"/>
      <c r="BG383" s="10"/>
      <c r="BH383" s="10"/>
      <c r="BI383" s="10"/>
      <c r="BJ383" s="10"/>
      <c r="BK383" s="10"/>
      <c r="BL383" s="10"/>
      <c r="BM383" s="10"/>
      <c r="BN383" s="10"/>
      <c r="BO383" s="10"/>
      <c r="BP383" s="10"/>
      <c r="BQ383" s="10"/>
      <c r="BR383" s="10"/>
      <c r="BS383" s="10"/>
      <c r="BT383" s="10"/>
      <c r="BU383" s="10"/>
      <c r="BV383" s="10"/>
      <c r="BW383" s="10"/>
      <c r="BX383" s="10"/>
      <c r="BY383" s="10"/>
      <c r="BZ383" s="10"/>
      <c r="CA383" s="10"/>
      <c r="CB383" s="10"/>
    </row>
    <row r="384" spans="3:80" x14ac:dyDescent="0.25">
      <c r="C384" s="2">
        <f t="shared" si="102"/>
        <v>45622</v>
      </c>
      <c r="D384" s="24"/>
      <c r="H384" s="13" t="str">
        <f t="shared" si="89"/>
        <v>66.7</v>
      </c>
      <c r="J384" s="13" t="str">
        <f t="shared" si="90"/>
        <v>23.3</v>
      </c>
      <c r="L384" s="10">
        <f t="shared" si="103"/>
        <v>331</v>
      </c>
      <c r="M384" s="10">
        <f t="shared" si="100"/>
        <v>-21.238718069237045</v>
      </c>
      <c r="N384" s="10">
        <f t="shared" si="91"/>
        <v>23.282365730762955</v>
      </c>
      <c r="O384" s="10">
        <f t="shared" si="101"/>
        <v>66.717634269237038</v>
      </c>
      <c r="Q384" s="12">
        <f t="shared" si="92"/>
        <v>11</v>
      </c>
      <c r="R384" s="10">
        <f t="shared" ref="R384:S403" si="105">IF($Q384=R$41,$O384,0)</f>
        <v>0</v>
      </c>
      <c r="S384" s="10">
        <f t="shared" si="105"/>
        <v>0</v>
      </c>
      <c r="T384" s="10">
        <f t="shared" si="93"/>
        <v>0</v>
      </c>
      <c r="U384" s="10">
        <f t="shared" si="104"/>
        <v>0</v>
      </c>
      <c r="V384" s="10">
        <f t="shared" si="104"/>
        <v>0</v>
      </c>
      <c r="W384" s="10">
        <f t="shared" si="104"/>
        <v>0</v>
      </c>
      <c r="X384" s="10">
        <f t="shared" si="104"/>
        <v>0</v>
      </c>
      <c r="Y384" s="10">
        <f t="shared" si="104"/>
        <v>0</v>
      </c>
      <c r="Z384" s="10">
        <f t="shared" si="104"/>
        <v>0</v>
      </c>
      <c r="AA384" s="10">
        <f t="shared" si="104"/>
        <v>0</v>
      </c>
      <c r="AB384" s="10">
        <f t="shared" si="104"/>
        <v>66.717634269237038</v>
      </c>
      <c r="AC384" s="10">
        <f t="shared" si="104"/>
        <v>0</v>
      </c>
      <c r="AF384" s="10">
        <f t="shared" si="94"/>
        <v>0</v>
      </c>
      <c r="AG384" s="10">
        <f t="shared" si="95"/>
        <v>0</v>
      </c>
      <c r="AH384" s="10">
        <f t="shared" si="96"/>
        <v>0</v>
      </c>
      <c r="AI384" s="10">
        <f t="shared" si="97"/>
        <v>66.717634269237038</v>
      </c>
      <c r="AJ384" s="10">
        <f t="shared" si="98"/>
        <v>0</v>
      </c>
      <c r="AK384" s="10"/>
      <c r="AL384" s="10"/>
      <c r="AM384" s="10"/>
      <c r="AN384" s="10"/>
      <c r="AO384" s="10"/>
      <c r="AP384" s="10"/>
      <c r="AQ384" s="10"/>
      <c r="AR384" s="10"/>
      <c r="AS384" s="10"/>
      <c r="AT384" s="10"/>
      <c r="AU384" s="10"/>
      <c r="AV384" s="10"/>
      <c r="AW384" s="10"/>
      <c r="AX384" s="10"/>
      <c r="AY384" s="10"/>
      <c r="AZ384" s="10"/>
      <c r="BA384" s="10"/>
      <c r="BB384" s="10"/>
      <c r="BC384" s="10"/>
      <c r="BD384" s="10"/>
      <c r="BE384" s="10"/>
      <c r="BF384" s="10"/>
      <c r="BG384" s="10"/>
      <c r="BH384" s="10"/>
      <c r="BI384" s="10"/>
      <c r="BJ384" s="10"/>
      <c r="BK384" s="10"/>
      <c r="BL384" s="10"/>
      <c r="BM384" s="10"/>
      <c r="BN384" s="10"/>
      <c r="BO384" s="10"/>
      <c r="BP384" s="10"/>
      <c r="BQ384" s="10"/>
      <c r="BR384" s="10"/>
      <c r="BS384" s="10"/>
      <c r="BT384" s="10"/>
      <c r="BU384" s="10"/>
      <c r="BV384" s="10"/>
      <c r="BW384" s="10"/>
      <c r="BX384" s="10"/>
      <c r="BY384" s="10"/>
      <c r="BZ384" s="10"/>
      <c r="CA384" s="10"/>
      <c r="CB384" s="10"/>
    </row>
    <row r="385" spans="3:80" x14ac:dyDescent="0.25">
      <c r="C385" s="2">
        <f t="shared" si="102"/>
        <v>45623</v>
      </c>
      <c r="D385" s="24"/>
      <c r="H385" s="13" t="str">
        <f t="shared" si="89"/>
        <v>66.9</v>
      </c>
      <c r="J385" s="13" t="str">
        <f t="shared" si="90"/>
        <v>23.1</v>
      </c>
      <c r="L385" s="10">
        <f t="shared" si="103"/>
        <v>332</v>
      </c>
      <c r="M385" s="10">
        <f t="shared" si="100"/>
        <v>-21.406235416815584</v>
      </c>
      <c r="N385" s="10">
        <f t="shared" si="91"/>
        <v>23.11484838318442</v>
      </c>
      <c r="O385" s="10">
        <f t="shared" si="101"/>
        <v>66.885151616815577</v>
      </c>
      <c r="Q385" s="12">
        <f t="shared" si="92"/>
        <v>11</v>
      </c>
      <c r="R385" s="10">
        <f t="shared" si="105"/>
        <v>0</v>
      </c>
      <c r="S385" s="10">
        <f t="shared" si="105"/>
        <v>0</v>
      </c>
      <c r="T385" s="10">
        <f t="shared" si="93"/>
        <v>0</v>
      </c>
      <c r="U385" s="10">
        <f t="shared" si="104"/>
        <v>0</v>
      </c>
      <c r="V385" s="10">
        <f t="shared" si="104"/>
        <v>0</v>
      </c>
      <c r="W385" s="10">
        <f t="shared" si="104"/>
        <v>0</v>
      </c>
      <c r="X385" s="10">
        <f t="shared" si="104"/>
        <v>0</v>
      </c>
      <c r="Y385" s="10">
        <f t="shared" si="104"/>
        <v>0</v>
      </c>
      <c r="Z385" s="10">
        <f t="shared" si="104"/>
        <v>0</v>
      </c>
      <c r="AA385" s="10">
        <f t="shared" si="104"/>
        <v>0</v>
      </c>
      <c r="AB385" s="10">
        <f t="shared" si="104"/>
        <v>66.885151616815577</v>
      </c>
      <c r="AC385" s="10">
        <f t="shared" si="104"/>
        <v>0</v>
      </c>
      <c r="AF385" s="10">
        <f t="shared" si="94"/>
        <v>0</v>
      </c>
      <c r="AG385" s="10">
        <f t="shared" si="95"/>
        <v>0</v>
      </c>
      <c r="AH385" s="10">
        <f t="shared" si="96"/>
        <v>0</v>
      </c>
      <c r="AI385" s="10">
        <f t="shared" si="97"/>
        <v>66.885151616815577</v>
      </c>
      <c r="AJ385" s="10">
        <f t="shared" si="98"/>
        <v>0</v>
      </c>
      <c r="AK385" s="10"/>
      <c r="AL385" s="10"/>
      <c r="AM385" s="10"/>
      <c r="AN385" s="10"/>
      <c r="AO385" s="10"/>
      <c r="AP385" s="10"/>
      <c r="AQ385" s="10"/>
      <c r="AR385" s="10"/>
      <c r="AS385" s="10"/>
      <c r="AT385" s="10"/>
      <c r="AU385" s="10"/>
      <c r="AV385" s="10"/>
      <c r="AW385" s="10"/>
      <c r="AX385" s="10"/>
      <c r="AY385" s="10"/>
      <c r="AZ385" s="10"/>
      <c r="BA385" s="10"/>
      <c r="BB385" s="10"/>
      <c r="BC385" s="10"/>
      <c r="BD385" s="10"/>
      <c r="BE385" s="10"/>
      <c r="BF385" s="10"/>
      <c r="BG385" s="10"/>
      <c r="BH385" s="10"/>
      <c r="BI385" s="10"/>
      <c r="BJ385" s="10"/>
      <c r="BK385" s="10"/>
      <c r="BL385" s="10"/>
      <c r="BM385" s="10"/>
      <c r="BN385" s="10"/>
      <c r="BO385" s="10"/>
      <c r="BP385" s="10"/>
      <c r="BQ385" s="10"/>
      <c r="BR385" s="10"/>
      <c r="BS385" s="10"/>
      <c r="BT385" s="10"/>
      <c r="BU385" s="10"/>
      <c r="BV385" s="10"/>
      <c r="BW385" s="10"/>
      <c r="BX385" s="10"/>
      <c r="BY385" s="10"/>
      <c r="BZ385" s="10"/>
      <c r="CA385" s="10"/>
      <c r="CB385" s="10"/>
    </row>
    <row r="386" spans="3:80" x14ac:dyDescent="0.25">
      <c r="C386" s="2">
        <f t="shared" si="102"/>
        <v>45624</v>
      </c>
      <c r="D386" s="24"/>
      <c r="H386" s="13" t="str">
        <f t="shared" si="89"/>
        <v>67.0</v>
      </c>
      <c r="J386" s="13" t="str">
        <f t="shared" si="90"/>
        <v>23.0</v>
      </c>
      <c r="L386" s="10">
        <f t="shared" si="103"/>
        <v>333</v>
      </c>
      <c r="M386" s="10">
        <f t="shared" si="100"/>
        <v>-21.567444248563294</v>
      </c>
      <c r="N386" s="10">
        <f t="shared" si="91"/>
        <v>22.953639551436705</v>
      </c>
      <c r="O386" s="10">
        <f t="shared" si="101"/>
        <v>67.046360448563291</v>
      </c>
      <c r="Q386" s="12">
        <f t="shared" si="92"/>
        <v>11</v>
      </c>
      <c r="R386" s="10">
        <f t="shared" si="105"/>
        <v>0</v>
      </c>
      <c r="S386" s="10">
        <f t="shared" si="105"/>
        <v>0</v>
      </c>
      <c r="T386" s="10">
        <f t="shared" si="93"/>
        <v>0</v>
      </c>
      <c r="U386" s="10">
        <f t="shared" si="104"/>
        <v>0</v>
      </c>
      <c r="V386" s="10">
        <f t="shared" si="104"/>
        <v>0</v>
      </c>
      <c r="W386" s="10">
        <f t="shared" si="104"/>
        <v>0</v>
      </c>
      <c r="X386" s="10">
        <f t="shared" si="104"/>
        <v>0</v>
      </c>
      <c r="Y386" s="10">
        <f t="shared" si="104"/>
        <v>0</v>
      </c>
      <c r="Z386" s="10">
        <f t="shared" si="104"/>
        <v>0</v>
      </c>
      <c r="AA386" s="10">
        <f t="shared" si="104"/>
        <v>0</v>
      </c>
      <c r="AB386" s="10">
        <f t="shared" si="104"/>
        <v>67.046360448563291</v>
      </c>
      <c r="AC386" s="10">
        <f t="shared" si="104"/>
        <v>0</v>
      </c>
      <c r="AF386" s="10">
        <f t="shared" si="94"/>
        <v>0</v>
      </c>
      <c r="AG386" s="10">
        <f t="shared" si="95"/>
        <v>0</v>
      </c>
      <c r="AH386" s="10">
        <f t="shared" si="96"/>
        <v>0</v>
      </c>
      <c r="AI386" s="10">
        <f t="shared" si="97"/>
        <v>67.046360448563291</v>
      </c>
      <c r="AJ386" s="10">
        <f t="shared" si="98"/>
        <v>0</v>
      </c>
      <c r="AK386" s="10"/>
      <c r="AL386" s="10"/>
      <c r="AM386" s="10"/>
      <c r="AN386" s="10"/>
      <c r="AO386" s="10"/>
      <c r="AP386" s="10"/>
      <c r="AQ386" s="10"/>
      <c r="AR386" s="10"/>
      <c r="AS386" s="10"/>
      <c r="AT386" s="10"/>
      <c r="AU386" s="10"/>
      <c r="AV386" s="10"/>
      <c r="AW386" s="10"/>
      <c r="AX386" s="10"/>
      <c r="AY386" s="10"/>
      <c r="AZ386" s="10"/>
      <c r="BA386" s="10"/>
      <c r="BB386" s="10"/>
      <c r="BC386" s="10"/>
      <c r="BD386" s="10"/>
      <c r="BE386" s="10"/>
      <c r="BF386" s="10"/>
      <c r="BG386" s="10"/>
      <c r="BH386" s="10"/>
      <c r="BI386" s="10"/>
      <c r="BJ386" s="10"/>
      <c r="BK386" s="10"/>
      <c r="BL386" s="10"/>
      <c r="BM386" s="10"/>
      <c r="BN386" s="10"/>
      <c r="BO386" s="10"/>
      <c r="BP386" s="10"/>
      <c r="BQ386" s="10"/>
      <c r="BR386" s="10"/>
      <c r="BS386" s="10"/>
      <c r="BT386" s="10"/>
      <c r="BU386" s="10"/>
      <c r="BV386" s="10"/>
      <c r="BW386" s="10"/>
      <c r="BX386" s="10"/>
      <c r="BY386" s="10"/>
      <c r="BZ386" s="10"/>
      <c r="CA386" s="10"/>
      <c r="CB386" s="10"/>
    </row>
    <row r="387" spans="3:80" x14ac:dyDescent="0.25">
      <c r="C387" s="2">
        <f t="shared" si="102"/>
        <v>45625</v>
      </c>
      <c r="D387" s="24"/>
      <c r="H387" s="13" t="str">
        <f t="shared" si="89"/>
        <v>67.2</v>
      </c>
      <c r="J387" s="13" t="str">
        <f t="shared" si="90"/>
        <v>22.8</v>
      </c>
      <c r="L387" s="10">
        <f t="shared" si="103"/>
        <v>334</v>
      </c>
      <c r="M387" s="10">
        <f t="shared" si="100"/>
        <v>-21.722297055497553</v>
      </c>
      <c r="N387" s="10">
        <f t="shared" si="91"/>
        <v>22.798786744502451</v>
      </c>
      <c r="O387" s="10">
        <f t="shared" si="101"/>
        <v>67.201213255497549</v>
      </c>
      <c r="Q387" s="12">
        <f t="shared" si="92"/>
        <v>11</v>
      </c>
      <c r="R387" s="10">
        <f t="shared" si="105"/>
        <v>0</v>
      </c>
      <c r="S387" s="10">
        <f t="shared" si="105"/>
        <v>0</v>
      </c>
      <c r="T387" s="10">
        <f t="shared" si="93"/>
        <v>0</v>
      </c>
      <c r="U387" s="10">
        <f t="shared" si="104"/>
        <v>0</v>
      </c>
      <c r="V387" s="10">
        <f t="shared" si="104"/>
        <v>0</v>
      </c>
      <c r="W387" s="10">
        <f t="shared" si="104"/>
        <v>0</v>
      </c>
      <c r="X387" s="10">
        <f t="shared" si="104"/>
        <v>0</v>
      </c>
      <c r="Y387" s="10">
        <f t="shared" si="104"/>
        <v>0</v>
      </c>
      <c r="Z387" s="10">
        <f t="shared" si="104"/>
        <v>0</v>
      </c>
      <c r="AA387" s="10">
        <f t="shared" si="104"/>
        <v>0</v>
      </c>
      <c r="AB387" s="10">
        <f t="shared" si="104"/>
        <v>67.201213255497549</v>
      </c>
      <c r="AC387" s="10">
        <f t="shared" si="104"/>
        <v>0</v>
      </c>
      <c r="AF387" s="10">
        <f t="shared" si="94"/>
        <v>0</v>
      </c>
      <c r="AG387" s="10">
        <f t="shared" si="95"/>
        <v>0</v>
      </c>
      <c r="AH387" s="10">
        <f t="shared" si="96"/>
        <v>0</v>
      </c>
      <c r="AI387" s="10">
        <f t="shared" si="97"/>
        <v>67.201213255497549</v>
      </c>
      <c r="AJ387" s="10">
        <f t="shared" si="98"/>
        <v>0</v>
      </c>
      <c r="AK387" s="10"/>
      <c r="AL387" s="10"/>
      <c r="AM387" s="10"/>
      <c r="AN387" s="10"/>
      <c r="AO387" s="10"/>
      <c r="AP387" s="10"/>
      <c r="AQ387" s="10"/>
      <c r="AR387" s="10"/>
      <c r="AS387" s="10"/>
      <c r="AT387" s="10"/>
      <c r="AU387" s="10"/>
      <c r="AV387" s="10"/>
      <c r="AW387" s="10"/>
      <c r="AX387" s="10"/>
      <c r="AY387" s="10"/>
      <c r="AZ387" s="10"/>
      <c r="BA387" s="10"/>
      <c r="BB387" s="10"/>
      <c r="BC387" s="10"/>
      <c r="BD387" s="10"/>
      <c r="BE387" s="10"/>
      <c r="BF387" s="10"/>
      <c r="BG387" s="10"/>
      <c r="BH387" s="10"/>
      <c r="BI387" s="10"/>
      <c r="BJ387" s="10"/>
      <c r="BK387" s="10"/>
      <c r="BL387" s="10"/>
      <c r="BM387" s="10"/>
      <c r="BN387" s="10"/>
      <c r="BO387" s="10"/>
      <c r="BP387" s="10"/>
      <c r="BQ387" s="10"/>
      <c r="BR387" s="10"/>
      <c r="BS387" s="10"/>
      <c r="BT387" s="10"/>
      <c r="BU387" s="10"/>
      <c r="BV387" s="10"/>
      <c r="BW387" s="10"/>
      <c r="BX387" s="10"/>
      <c r="BY387" s="10"/>
      <c r="BZ387" s="10"/>
      <c r="CA387" s="10"/>
      <c r="CB387" s="10"/>
    </row>
    <row r="388" spans="3:80" x14ac:dyDescent="0.25">
      <c r="C388" s="2">
        <f t="shared" si="102"/>
        <v>45626</v>
      </c>
      <c r="D388" s="24"/>
      <c r="H388" s="13" t="str">
        <f t="shared" si="89"/>
        <v>67.3</v>
      </c>
      <c r="J388" s="13" t="str">
        <f t="shared" si="90"/>
        <v>22.7</v>
      </c>
      <c r="L388" s="10">
        <f t="shared" si="103"/>
        <v>335</v>
      </c>
      <c r="M388" s="10">
        <f t="shared" si="100"/>
        <v>-21.870748201785386</v>
      </c>
      <c r="N388" s="10">
        <f t="shared" si="91"/>
        <v>22.650335598214618</v>
      </c>
      <c r="O388" s="10">
        <f t="shared" si="101"/>
        <v>67.34966440178539</v>
      </c>
      <c r="Q388" s="12">
        <f t="shared" si="92"/>
        <v>11</v>
      </c>
      <c r="R388" s="10">
        <f t="shared" si="105"/>
        <v>0</v>
      </c>
      <c r="S388" s="10">
        <f t="shared" si="105"/>
        <v>0</v>
      </c>
      <c r="T388" s="10">
        <f t="shared" si="93"/>
        <v>0</v>
      </c>
      <c r="U388" s="10">
        <f t="shared" si="104"/>
        <v>0</v>
      </c>
      <c r="V388" s="10">
        <f t="shared" si="104"/>
        <v>0</v>
      </c>
      <c r="W388" s="10">
        <f t="shared" si="104"/>
        <v>0</v>
      </c>
      <c r="X388" s="10">
        <f t="shared" si="104"/>
        <v>0</v>
      </c>
      <c r="Y388" s="10">
        <f t="shared" si="104"/>
        <v>0</v>
      </c>
      <c r="Z388" s="10">
        <f t="shared" si="104"/>
        <v>0</v>
      </c>
      <c r="AA388" s="10">
        <f t="shared" si="104"/>
        <v>0</v>
      </c>
      <c r="AB388" s="10">
        <f t="shared" si="104"/>
        <v>67.34966440178539</v>
      </c>
      <c r="AC388" s="10">
        <f t="shared" si="104"/>
        <v>0</v>
      </c>
      <c r="AF388" s="10">
        <f t="shared" si="94"/>
        <v>0</v>
      </c>
      <c r="AG388" s="10">
        <f t="shared" si="95"/>
        <v>0</v>
      </c>
      <c r="AH388" s="10">
        <f t="shared" si="96"/>
        <v>0</v>
      </c>
      <c r="AI388" s="10">
        <f t="shared" si="97"/>
        <v>67.34966440178539</v>
      </c>
      <c r="AJ388" s="10">
        <f t="shared" si="98"/>
        <v>0</v>
      </c>
      <c r="AK388" s="10"/>
      <c r="AL388" s="10"/>
      <c r="AM388" s="10"/>
      <c r="AN388" s="10"/>
      <c r="AO388" s="10"/>
      <c r="AP388" s="10"/>
      <c r="AQ388" s="10"/>
      <c r="AR388" s="10"/>
      <c r="AS388" s="10"/>
      <c r="AT388" s="10"/>
      <c r="AU388" s="10"/>
      <c r="AV388" s="10"/>
      <c r="AW388" s="10"/>
      <c r="AX388" s="10"/>
      <c r="AY388" s="10"/>
      <c r="AZ388" s="10"/>
      <c r="BA388" s="10"/>
      <c r="BB388" s="10"/>
      <c r="BC388" s="10"/>
      <c r="BD388" s="10"/>
      <c r="BE388" s="10"/>
      <c r="BF388" s="10"/>
      <c r="BG388" s="10"/>
      <c r="BH388" s="10"/>
      <c r="BI388" s="10"/>
      <c r="BJ388" s="10"/>
      <c r="BK388" s="10"/>
      <c r="BL388" s="10"/>
      <c r="BM388" s="10"/>
      <c r="BN388" s="10"/>
      <c r="BO388" s="10"/>
      <c r="BP388" s="10"/>
      <c r="BQ388" s="10"/>
      <c r="BR388" s="10"/>
      <c r="BS388" s="10"/>
      <c r="BT388" s="10"/>
      <c r="BU388" s="10"/>
      <c r="BV388" s="10"/>
      <c r="BW388" s="10"/>
      <c r="BX388" s="10"/>
      <c r="BY388" s="10"/>
      <c r="BZ388" s="10"/>
      <c r="CA388" s="10"/>
      <c r="CB388" s="10"/>
    </row>
    <row r="389" spans="3:80" x14ac:dyDescent="0.25">
      <c r="C389" s="2">
        <f t="shared" si="102"/>
        <v>45627</v>
      </c>
      <c r="D389" s="24"/>
      <c r="H389" s="13" t="str">
        <f t="shared" si="89"/>
        <v>67.5</v>
      </c>
      <c r="J389" s="13" t="str">
        <f t="shared" si="90"/>
        <v>22.5</v>
      </c>
      <c r="L389" s="10">
        <f t="shared" si="103"/>
        <v>336</v>
      </c>
      <c r="M389" s="10">
        <f t="shared" si="100"/>
        <v>-22.012753938192592</v>
      </c>
      <c r="N389" s="10">
        <f t="shared" si="91"/>
        <v>22.508329861807404</v>
      </c>
      <c r="O389" s="10">
        <f t="shared" si="101"/>
        <v>67.491670138192603</v>
      </c>
      <c r="Q389" s="12">
        <f t="shared" si="92"/>
        <v>12</v>
      </c>
      <c r="R389" s="10">
        <f t="shared" si="105"/>
        <v>0</v>
      </c>
      <c r="S389" s="10">
        <f t="shared" si="105"/>
        <v>0</v>
      </c>
      <c r="T389" s="10">
        <f t="shared" si="93"/>
        <v>0</v>
      </c>
      <c r="U389" s="10">
        <f t="shared" si="104"/>
        <v>0</v>
      </c>
      <c r="V389" s="10">
        <f t="shared" si="104"/>
        <v>0</v>
      </c>
      <c r="W389" s="10">
        <f t="shared" si="104"/>
        <v>0</v>
      </c>
      <c r="X389" s="10">
        <f t="shared" si="104"/>
        <v>0</v>
      </c>
      <c r="Y389" s="10">
        <f t="shared" si="104"/>
        <v>0</v>
      </c>
      <c r="Z389" s="10">
        <f t="shared" si="104"/>
        <v>0</v>
      </c>
      <c r="AA389" s="10">
        <f t="shared" si="104"/>
        <v>0</v>
      </c>
      <c r="AB389" s="10">
        <f t="shared" si="104"/>
        <v>0</v>
      </c>
      <c r="AC389" s="10">
        <f t="shared" si="104"/>
        <v>67.491670138192603</v>
      </c>
      <c r="AF389" s="10">
        <f t="shared" si="94"/>
        <v>0</v>
      </c>
      <c r="AG389" s="10">
        <f t="shared" si="95"/>
        <v>0</v>
      </c>
      <c r="AH389" s="10">
        <f t="shared" si="96"/>
        <v>0</v>
      </c>
      <c r="AI389" s="10">
        <f t="shared" si="97"/>
        <v>67.491670138192603</v>
      </c>
      <c r="AJ389" s="10">
        <f t="shared" si="98"/>
        <v>0</v>
      </c>
      <c r="AK389" s="10"/>
      <c r="AL389" s="10"/>
      <c r="AM389" s="10"/>
      <c r="AN389" s="10"/>
      <c r="AO389" s="10"/>
      <c r="AP389" s="10"/>
      <c r="AQ389" s="10"/>
      <c r="AR389" s="10"/>
      <c r="AS389" s="10"/>
      <c r="AT389" s="10"/>
      <c r="AU389" s="10"/>
      <c r="AV389" s="10"/>
      <c r="AW389" s="10"/>
      <c r="AX389" s="10"/>
      <c r="AY389" s="10"/>
      <c r="AZ389" s="10"/>
      <c r="BA389" s="10"/>
      <c r="BB389" s="10"/>
      <c r="BC389" s="10"/>
      <c r="BD389" s="10"/>
      <c r="BE389" s="10"/>
      <c r="BF389" s="10"/>
      <c r="BG389" s="10"/>
      <c r="BH389" s="10"/>
      <c r="BI389" s="10"/>
      <c r="BJ389" s="10"/>
      <c r="BK389" s="10"/>
      <c r="BL389" s="10"/>
      <c r="BM389" s="10"/>
      <c r="BN389" s="10"/>
      <c r="BO389" s="10"/>
      <c r="BP389" s="10"/>
      <c r="BQ389" s="10"/>
      <c r="BR389" s="10"/>
      <c r="BS389" s="10"/>
      <c r="BT389" s="10"/>
      <c r="BU389" s="10"/>
      <c r="BV389" s="10"/>
      <c r="BW389" s="10"/>
      <c r="BX389" s="10"/>
      <c r="BY389" s="10"/>
      <c r="BZ389" s="10"/>
      <c r="CA389" s="10"/>
      <c r="CB389" s="10"/>
    </row>
    <row r="390" spans="3:80" x14ac:dyDescent="0.25">
      <c r="C390" s="2">
        <f t="shared" si="102"/>
        <v>45628</v>
      </c>
      <c r="D390" s="24"/>
      <c r="H390" s="13" t="str">
        <f t="shared" si="89"/>
        <v>67.6</v>
      </c>
      <c r="J390" s="13" t="str">
        <f t="shared" si="90"/>
        <v>22.4</v>
      </c>
      <c r="L390" s="10">
        <f t="shared" si="103"/>
        <v>337</v>
      </c>
      <c r="M390" s="10">
        <f t="shared" si="100"/>
        <v>-22.148272414976848</v>
      </c>
      <c r="N390" s="10">
        <f t="shared" si="91"/>
        <v>22.372811385023159</v>
      </c>
      <c r="O390" s="10">
        <f t="shared" si="101"/>
        <v>67.627188614976845</v>
      </c>
      <c r="Q390" s="12">
        <f t="shared" si="92"/>
        <v>12</v>
      </c>
      <c r="R390" s="10">
        <f t="shared" si="105"/>
        <v>0</v>
      </c>
      <c r="S390" s="10">
        <f t="shared" si="105"/>
        <v>0</v>
      </c>
      <c r="T390" s="10">
        <f t="shared" si="93"/>
        <v>0</v>
      </c>
      <c r="U390" s="10">
        <f t="shared" si="104"/>
        <v>0</v>
      </c>
      <c r="V390" s="10">
        <f t="shared" si="104"/>
        <v>0</v>
      </c>
      <c r="W390" s="10">
        <f t="shared" si="104"/>
        <v>0</v>
      </c>
      <c r="X390" s="10">
        <f t="shared" si="104"/>
        <v>0</v>
      </c>
      <c r="Y390" s="10">
        <f t="shared" si="104"/>
        <v>0</v>
      </c>
      <c r="Z390" s="10">
        <f t="shared" si="104"/>
        <v>0</v>
      </c>
      <c r="AA390" s="10">
        <f t="shared" si="104"/>
        <v>0</v>
      </c>
      <c r="AB390" s="10">
        <f t="shared" si="104"/>
        <v>0</v>
      </c>
      <c r="AC390" s="10">
        <f t="shared" si="104"/>
        <v>67.627188614976845</v>
      </c>
      <c r="AF390" s="10">
        <f t="shared" si="94"/>
        <v>0</v>
      </c>
      <c r="AG390" s="10">
        <f t="shared" si="95"/>
        <v>0</v>
      </c>
      <c r="AH390" s="10">
        <f t="shared" si="96"/>
        <v>0</v>
      </c>
      <c r="AI390" s="10">
        <f t="shared" si="97"/>
        <v>67.627188614976845</v>
      </c>
      <c r="AJ390" s="10">
        <f t="shared" si="98"/>
        <v>0</v>
      </c>
      <c r="AK390" s="10"/>
      <c r="AL390" s="10"/>
      <c r="AM390" s="10"/>
      <c r="AN390" s="10"/>
      <c r="AO390" s="10"/>
      <c r="AP390" s="10"/>
      <c r="AQ390" s="10"/>
      <c r="AR390" s="10"/>
      <c r="AS390" s="10"/>
      <c r="AT390" s="10"/>
      <c r="AU390" s="10"/>
      <c r="AV390" s="10"/>
      <c r="AW390" s="10"/>
      <c r="AX390" s="10"/>
      <c r="AY390" s="10"/>
      <c r="AZ390" s="10"/>
      <c r="BA390" s="10"/>
      <c r="BB390" s="10"/>
      <c r="BC390" s="10"/>
      <c r="BD390" s="10"/>
      <c r="BE390" s="10"/>
      <c r="BF390" s="10"/>
      <c r="BG390" s="10"/>
      <c r="BH390" s="10"/>
      <c r="BI390" s="10"/>
      <c r="BJ390" s="10"/>
      <c r="BK390" s="10"/>
      <c r="BL390" s="10"/>
      <c r="BM390" s="10"/>
      <c r="BN390" s="10"/>
      <c r="BO390" s="10"/>
      <c r="BP390" s="10"/>
      <c r="BQ390" s="10"/>
      <c r="BR390" s="10"/>
      <c r="BS390" s="10"/>
      <c r="BT390" s="10"/>
      <c r="BU390" s="10"/>
      <c r="BV390" s="10"/>
      <c r="BW390" s="10"/>
      <c r="BX390" s="10"/>
      <c r="BY390" s="10"/>
      <c r="BZ390" s="10"/>
      <c r="CA390" s="10"/>
      <c r="CB390" s="10"/>
    </row>
    <row r="391" spans="3:80" x14ac:dyDescent="0.25">
      <c r="C391" s="2">
        <f t="shared" si="102"/>
        <v>45629</v>
      </c>
      <c r="D391" s="24"/>
      <c r="H391" s="13" t="str">
        <f t="shared" si="89"/>
        <v>67.8</v>
      </c>
      <c r="J391" s="13" t="str">
        <f t="shared" si="90"/>
        <v>22.2</v>
      </c>
      <c r="L391" s="10">
        <f t="shared" si="103"/>
        <v>338</v>
      </c>
      <c r="M391" s="10">
        <f t="shared" si="100"/>
        <v>-22.277263694221041</v>
      </c>
      <c r="N391" s="10">
        <f t="shared" si="91"/>
        <v>22.243820105778966</v>
      </c>
      <c r="O391" s="10">
        <f t="shared" si="101"/>
        <v>67.756179894221034</v>
      </c>
      <c r="Q391" s="12">
        <f t="shared" si="92"/>
        <v>12</v>
      </c>
      <c r="R391" s="10">
        <f t="shared" si="105"/>
        <v>0</v>
      </c>
      <c r="S391" s="10">
        <f t="shared" si="105"/>
        <v>0</v>
      </c>
      <c r="T391" s="10">
        <f t="shared" si="93"/>
        <v>0</v>
      </c>
      <c r="U391" s="10">
        <f t="shared" si="104"/>
        <v>0</v>
      </c>
      <c r="V391" s="10">
        <f t="shared" si="104"/>
        <v>0</v>
      </c>
      <c r="W391" s="10">
        <f t="shared" si="104"/>
        <v>0</v>
      </c>
      <c r="X391" s="10">
        <f t="shared" si="104"/>
        <v>0</v>
      </c>
      <c r="Y391" s="10">
        <f t="shared" si="104"/>
        <v>0</v>
      </c>
      <c r="Z391" s="10">
        <f t="shared" si="104"/>
        <v>0</v>
      </c>
      <c r="AA391" s="10">
        <f t="shared" si="104"/>
        <v>0</v>
      </c>
      <c r="AB391" s="10">
        <f t="shared" si="104"/>
        <v>0</v>
      </c>
      <c r="AC391" s="10">
        <f t="shared" si="104"/>
        <v>67.756179894221034</v>
      </c>
      <c r="AF391" s="10">
        <f t="shared" si="94"/>
        <v>0</v>
      </c>
      <c r="AG391" s="10">
        <f t="shared" si="95"/>
        <v>0</v>
      </c>
      <c r="AH391" s="10">
        <f t="shared" si="96"/>
        <v>0</v>
      </c>
      <c r="AI391" s="10">
        <f t="shared" si="97"/>
        <v>67.756179894221034</v>
      </c>
      <c r="AJ391" s="10">
        <f t="shared" si="98"/>
        <v>0</v>
      </c>
      <c r="AK391" s="10"/>
      <c r="AL391" s="10"/>
      <c r="AM391" s="10"/>
      <c r="AN391" s="10"/>
      <c r="AO391" s="10"/>
      <c r="AP391" s="10"/>
      <c r="AQ391" s="10"/>
      <c r="AR391" s="10"/>
      <c r="AS391" s="10"/>
      <c r="AT391" s="10"/>
      <c r="AU391" s="10"/>
      <c r="AV391" s="10"/>
      <c r="AW391" s="10"/>
      <c r="AX391" s="10"/>
      <c r="AY391" s="10"/>
      <c r="AZ391" s="10"/>
      <c r="BA391" s="10"/>
      <c r="BB391" s="10"/>
      <c r="BC391" s="10"/>
      <c r="BD391" s="10"/>
      <c r="BE391" s="10"/>
      <c r="BF391" s="10"/>
      <c r="BG391" s="10"/>
      <c r="BH391" s="10"/>
      <c r="BI391" s="10"/>
      <c r="BJ391" s="10"/>
      <c r="BK391" s="10"/>
      <c r="BL391" s="10"/>
      <c r="BM391" s="10"/>
      <c r="BN391" s="10"/>
      <c r="BO391" s="10"/>
      <c r="BP391" s="10"/>
      <c r="BQ391" s="10"/>
      <c r="BR391" s="10"/>
      <c r="BS391" s="10"/>
      <c r="BT391" s="10"/>
      <c r="BU391" s="10"/>
      <c r="BV391" s="10"/>
      <c r="BW391" s="10"/>
      <c r="BX391" s="10"/>
      <c r="BY391" s="10"/>
      <c r="BZ391" s="10"/>
      <c r="CA391" s="10"/>
      <c r="CB391" s="10"/>
    </row>
    <row r="392" spans="3:80" x14ac:dyDescent="0.25">
      <c r="C392" s="2">
        <f t="shared" si="102"/>
        <v>45630</v>
      </c>
      <c r="D392" s="24"/>
      <c r="H392" s="13" t="str">
        <f t="shared" si="89"/>
        <v>67.9</v>
      </c>
      <c r="J392" s="13" t="str">
        <f t="shared" si="90"/>
        <v>22.1</v>
      </c>
      <c r="L392" s="10">
        <f t="shared" si="103"/>
        <v>339</v>
      </c>
      <c r="M392" s="10">
        <f t="shared" si="100"/>
        <v>-22.399689761603117</v>
      </c>
      <c r="N392" s="10">
        <f t="shared" si="91"/>
        <v>22.121394038396886</v>
      </c>
      <c r="O392" s="10">
        <f t="shared" si="101"/>
        <v>67.878605961603114</v>
      </c>
      <c r="Q392" s="12">
        <f t="shared" si="92"/>
        <v>12</v>
      </c>
      <c r="R392" s="10">
        <f t="shared" si="105"/>
        <v>0</v>
      </c>
      <c r="S392" s="10">
        <f t="shared" si="105"/>
        <v>0</v>
      </c>
      <c r="T392" s="10">
        <f t="shared" si="93"/>
        <v>0</v>
      </c>
      <c r="U392" s="10">
        <f t="shared" si="104"/>
        <v>0</v>
      </c>
      <c r="V392" s="10">
        <f t="shared" si="104"/>
        <v>0</v>
      </c>
      <c r="W392" s="10">
        <f t="shared" si="104"/>
        <v>0</v>
      </c>
      <c r="X392" s="10">
        <f t="shared" si="104"/>
        <v>0</v>
      </c>
      <c r="Y392" s="10">
        <f t="shared" si="104"/>
        <v>0</v>
      </c>
      <c r="Z392" s="10">
        <f t="shared" si="104"/>
        <v>0</v>
      </c>
      <c r="AA392" s="10">
        <f t="shared" si="104"/>
        <v>0</v>
      </c>
      <c r="AB392" s="10">
        <f t="shared" si="104"/>
        <v>0</v>
      </c>
      <c r="AC392" s="10">
        <f t="shared" si="104"/>
        <v>67.878605961603114</v>
      </c>
      <c r="AF392" s="10">
        <f t="shared" si="94"/>
        <v>0</v>
      </c>
      <c r="AG392" s="10">
        <f t="shared" si="95"/>
        <v>0</v>
      </c>
      <c r="AH392" s="10">
        <f t="shared" si="96"/>
        <v>0</v>
      </c>
      <c r="AI392" s="10">
        <f t="shared" si="97"/>
        <v>67.878605961603114</v>
      </c>
      <c r="AJ392" s="10">
        <f t="shared" si="98"/>
        <v>0</v>
      </c>
      <c r="AK392" s="10"/>
      <c r="AL392" s="10"/>
      <c r="AM392" s="10"/>
      <c r="AN392" s="10"/>
      <c r="AO392" s="10"/>
      <c r="AP392" s="10"/>
      <c r="AQ392" s="10"/>
      <c r="AR392" s="10"/>
      <c r="AS392" s="10"/>
      <c r="AT392" s="10"/>
      <c r="AU392" s="10"/>
      <c r="AV392" s="10"/>
      <c r="AW392" s="10"/>
      <c r="AX392" s="10"/>
      <c r="AY392" s="10"/>
      <c r="AZ392" s="10"/>
      <c r="BA392" s="10"/>
      <c r="BB392" s="10"/>
      <c r="BC392" s="10"/>
      <c r="BD392" s="10"/>
      <c r="BE392" s="10"/>
      <c r="BF392" s="10"/>
      <c r="BG392" s="10"/>
      <c r="BH392" s="10"/>
      <c r="BI392" s="10"/>
      <c r="BJ392" s="10"/>
      <c r="BK392" s="10"/>
      <c r="BL392" s="10"/>
      <c r="BM392" s="10"/>
      <c r="BN392" s="10"/>
      <c r="BO392" s="10"/>
      <c r="BP392" s="10"/>
      <c r="BQ392" s="10"/>
      <c r="BR392" s="10"/>
      <c r="BS392" s="10"/>
      <c r="BT392" s="10"/>
      <c r="BU392" s="10"/>
      <c r="BV392" s="10"/>
      <c r="BW392" s="10"/>
      <c r="BX392" s="10"/>
      <c r="BY392" s="10"/>
      <c r="BZ392" s="10"/>
      <c r="CA392" s="10"/>
      <c r="CB392" s="10"/>
    </row>
    <row r="393" spans="3:80" x14ac:dyDescent="0.25">
      <c r="C393" s="2">
        <f t="shared" si="102"/>
        <v>45631</v>
      </c>
      <c r="D393" s="24"/>
      <c r="H393" s="13" t="str">
        <f t="shared" si="89"/>
        <v>68.0</v>
      </c>
      <c r="J393" s="13" t="str">
        <f t="shared" si="90"/>
        <v>22.0</v>
      </c>
      <c r="L393" s="10">
        <f t="shared" si="103"/>
        <v>340</v>
      </c>
      <c r="M393" s="10">
        <f t="shared" si="100"/>
        <v>-22.515514537599056</v>
      </c>
      <c r="N393" s="10">
        <f t="shared" si="91"/>
        <v>22.005569262400947</v>
      </c>
      <c r="O393" s="10">
        <f t="shared" si="101"/>
        <v>67.99443073759906</v>
      </c>
      <c r="Q393" s="12">
        <f t="shared" si="92"/>
        <v>12</v>
      </c>
      <c r="R393" s="10">
        <f t="shared" si="105"/>
        <v>0</v>
      </c>
      <c r="S393" s="10">
        <f t="shared" si="105"/>
        <v>0</v>
      </c>
      <c r="T393" s="10">
        <f t="shared" si="93"/>
        <v>0</v>
      </c>
      <c r="U393" s="10">
        <f t="shared" si="104"/>
        <v>0</v>
      </c>
      <c r="V393" s="10">
        <f t="shared" si="104"/>
        <v>0</v>
      </c>
      <c r="W393" s="10">
        <f t="shared" si="104"/>
        <v>0</v>
      </c>
      <c r="X393" s="10">
        <f t="shared" si="104"/>
        <v>0</v>
      </c>
      <c r="Y393" s="10">
        <f t="shared" si="104"/>
        <v>0</v>
      </c>
      <c r="Z393" s="10">
        <f t="shared" si="104"/>
        <v>0</v>
      </c>
      <c r="AA393" s="10">
        <f t="shared" si="104"/>
        <v>0</v>
      </c>
      <c r="AB393" s="10">
        <f t="shared" si="104"/>
        <v>0</v>
      </c>
      <c r="AC393" s="10">
        <f t="shared" si="104"/>
        <v>67.99443073759906</v>
      </c>
      <c r="AF393" s="10">
        <f t="shared" si="94"/>
        <v>0</v>
      </c>
      <c r="AG393" s="10">
        <f t="shared" si="95"/>
        <v>0</v>
      </c>
      <c r="AH393" s="10">
        <f t="shared" si="96"/>
        <v>0</v>
      </c>
      <c r="AI393" s="10">
        <f t="shared" si="97"/>
        <v>67.99443073759906</v>
      </c>
      <c r="AJ393" s="10">
        <f t="shared" si="98"/>
        <v>0</v>
      </c>
      <c r="AK393" s="10"/>
      <c r="AL393" s="10"/>
      <c r="AM393" s="10"/>
      <c r="AN393" s="10"/>
      <c r="AO393" s="10"/>
      <c r="AP393" s="10"/>
      <c r="AQ393" s="10"/>
      <c r="AR393" s="10"/>
      <c r="AS393" s="10"/>
      <c r="AT393" s="10"/>
      <c r="AU393" s="10"/>
      <c r="AV393" s="10"/>
      <c r="AW393" s="10"/>
      <c r="AX393" s="10"/>
      <c r="AY393" s="10"/>
      <c r="AZ393" s="10"/>
      <c r="BA393" s="10"/>
      <c r="BB393" s="10"/>
      <c r="BC393" s="10"/>
      <c r="BD393" s="10"/>
      <c r="BE393" s="10"/>
      <c r="BF393" s="10"/>
      <c r="BG393" s="10"/>
      <c r="BH393" s="10"/>
      <c r="BI393" s="10"/>
      <c r="BJ393" s="10"/>
      <c r="BK393" s="10"/>
      <c r="BL393" s="10"/>
      <c r="BM393" s="10"/>
      <c r="BN393" s="10"/>
      <c r="BO393" s="10"/>
      <c r="BP393" s="10"/>
      <c r="BQ393" s="10"/>
      <c r="BR393" s="10"/>
      <c r="BS393" s="10"/>
      <c r="BT393" s="10"/>
      <c r="BU393" s="10"/>
      <c r="BV393" s="10"/>
      <c r="BW393" s="10"/>
      <c r="BX393" s="10"/>
      <c r="BY393" s="10"/>
      <c r="BZ393" s="10"/>
      <c r="CA393" s="10"/>
      <c r="CB393" s="10"/>
    </row>
    <row r="394" spans="3:80" x14ac:dyDescent="0.25">
      <c r="C394" s="2">
        <f t="shared" si="102"/>
        <v>45632</v>
      </c>
      <c r="D394" s="24"/>
      <c r="H394" s="13" t="str">
        <f t="shared" si="89"/>
        <v>68.1</v>
      </c>
      <c r="J394" s="13" t="str">
        <f t="shared" si="90"/>
        <v>21.9</v>
      </c>
      <c r="L394" s="10">
        <f t="shared" si="103"/>
        <v>341</v>
      </c>
      <c r="M394" s="10">
        <f t="shared" si="100"/>
        <v>-22.624703888115775</v>
      </c>
      <c r="N394" s="10">
        <f t="shared" si="91"/>
        <v>21.896379911884218</v>
      </c>
      <c r="O394" s="10">
        <f t="shared" si="101"/>
        <v>68.103620088115775</v>
      </c>
      <c r="Q394" s="12">
        <f t="shared" si="92"/>
        <v>12</v>
      </c>
      <c r="R394" s="10">
        <f t="shared" si="105"/>
        <v>0</v>
      </c>
      <c r="S394" s="10">
        <f t="shared" si="105"/>
        <v>0</v>
      </c>
      <c r="T394" s="10">
        <f t="shared" si="93"/>
        <v>0</v>
      </c>
      <c r="U394" s="10">
        <f t="shared" si="104"/>
        <v>0</v>
      </c>
      <c r="V394" s="10">
        <f t="shared" si="104"/>
        <v>0</v>
      </c>
      <c r="W394" s="10">
        <f t="shared" si="104"/>
        <v>0</v>
      </c>
      <c r="X394" s="10">
        <f t="shared" si="104"/>
        <v>0</v>
      </c>
      <c r="Y394" s="10">
        <f t="shared" si="104"/>
        <v>0</v>
      </c>
      <c r="Z394" s="10">
        <f t="shared" si="104"/>
        <v>0</v>
      </c>
      <c r="AA394" s="10">
        <f t="shared" si="104"/>
        <v>0</v>
      </c>
      <c r="AB394" s="10">
        <f t="shared" si="104"/>
        <v>0</v>
      </c>
      <c r="AC394" s="10">
        <f t="shared" si="104"/>
        <v>68.103620088115775</v>
      </c>
      <c r="AF394" s="10">
        <f t="shared" si="94"/>
        <v>0</v>
      </c>
      <c r="AG394" s="10">
        <f t="shared" si="95"/>
        <v>0</v>
      </c>
      <c r="AH394" s="10">
        <f t="shared" si="96"/>
        <v>0</v>
      </c>
      <c r="AI394" s="10">
        <f t="shared" si="97"/>
        <v>68.103620088115775</v>
      </c>
      <c r="AJ394" s="10">
        <f t="shared" si="98"/>
        <v>0</v>
      </c>
      <c r="AK394" s="10"/>
      <c r="AL394" s="10"/>
      <c r="AM394" s="10"/>
      <c r="AN394" s="10"/>
      <c r="AO394" s="10"/>
      <c r="AP394" s="10"/>
      <c r="AQ394" s="10"/>
      <c r="AR394" s="10"/>
      <c r="AS394" s="10"/>
      <c r="AT394" s="10"/>
      <c r="AU394" s="10"/>
      <c r="AV394" s="10"/>
      <c r="AW394" s="10"/>
      <c r="AX394" s="10"/>
      <c r="AY394" s="10"/>
      <c r="AZ394" s="10"/>
      <c r="BA394" s="10"/>
      <c r="BB394" s="10"/>
      <c r="BC394" s="10"/>
      <c r="BD394" s="10"/>
      <c r="BE394" s="10"/>
      <c r="BF394" s="10"/>
      <c r="BG394" s="10"/>
      <c r="BH394" s="10"/>
      <c r="BI394" s="10"/>
      <c r="BJ394" s="10"/>
      <c r="BK394" s="10"/>
      <c r="BL394" s="10"/>
      <c r="BM394" s="10"/>
      <c r="BN394" s="10"/>
      <c r="BO394" s="10"/>
      <c r="BP394" s="10"/>
      <c r="BQ394" s="10"/>
      <c r="BR394" s="10"/>
      <c r="BS394" s="10"/>
      <c r="BT394" s="10"/>
      <c r="BU394" s="10"/>
      <c r="BV394" s="10"/>
      <c r="BW394" s="10"/>
      <c r="BX394" s="10"/>
      <c r="BY394" s="10"/>
      <c r="BZ394" s="10"/>
      <c r="CA394" s="10"/>
      <c r="CB394" s="10"/>
    </row>
    <row r="395" spans="3:80" x14ac:dyDescent="0.25">
      <c r="C395" s="2">
        <f t="shared" si="102"/>
        <v>45633</v>
      </c>
      <c r="D395" s="24"/>
      <c r="H395" s="13" t="str">
        <f t="shared" si="89"/>
        <v>68.2</v>
      </c>
      <c r="J395" s="13" t="str">
        <f t="shared" si="90"/>
        <v>21.8</v>
      </c>
      <c r="L395" s="10">
        <f t="shared" si="103"/>
        <v>342</v>
      </c>
      <c r="M395" s="10">
        <f t="shared" si="100"/>
        <v>-22.727225634550496</v>
      </c>
      <c r="N395" s="10">
        <f t="shared" si="91"/>
        <v>21.7938581654495</v>
      </c>
      <c r="O395" s="10">
        <f t="shared" si="101"/>
        <v>68.206141834550493</v>
      </c>
      <c r="Q395" s="12">
        <f t="shared" si="92"/>
        <v>12</v>
      </c>
      <c r="R395" s="10">
        <f t="shared" si="105"/>
        <v>0</v>
      </c>
      <c r="S395" s="10">
        <f t="shared" si="105"/>
        <v>0</v>
      </c>
      <c r="T395" s="10">
        <f t="shared" ref="T395:T418" si="106">IF($Q395=T$41,$O395,0)</f>
        <v>0</v>
      </c>
      <c r="U395" s="10">
        <f t="shared" si="104"/>
        <v>0</v>
      </c>
      <c r="V395" s="10">
        <f t="shared" si="104"/>
        <v>0</v>
      </c>
      <c r="W395" s="10">
        <f t="shared" si="104"/>
        <v>0</v>
      </c>
      <c r="X395" s="10">
        <f t="shared" si="104"/>
        <v>0</v>
      </c>
      <c r="Y395" s="10">
        <f t="shared" si="104"/>
        <v>0</v>
      </c>
      <c r="Z395" s="10">
        <f t="shared" si="104"/>
        <v>0</v>
      </c>
      <c r="AA395" s="10">
        <f t="shared" si="104"/>
        <v>0</v>
      </c>
      <c r="AB395" s="10">
        <f t="shared" si="104"/>
        <v>0</v>
      </c>
      <c r="AC395" s="10">
        <f t="shared" si="104"/>
        <v>68.206141834550493</v>
      </c>
      <c r="AF395" s="10">
        <f t="shared" si="94"/>
        <v>0</v>
      </c>
      <c r="AG395" s="10">
        <f t="shared" si="95"/>
        <v>0</v>
      </c>
      <c r="AH395" s="10">
        <f t="shared" si="96"/>
        <v>0</v>
      </c>
      <c r="AI395" s="10">
        <f t="shared" si="97"/>
        <v>68.206141834550493</v>
      </c>
      <c r="AJ395" s="10">
        <f t="shared" si="98"/>
        <v>0</v>
      </c>
      <c r="AK395" s="10"/>
      <c r="AL395" s="10"/>
      <c r="AM395" s="10"/>
      <c r="AN395" s="10"/>
      <c r="AO395" s="10"/>
      <c r="AP395" s="10"/>
      <c r="AQ395" s="10"/>
      <c r="AR395" s="10"/>
      <c r="AS395" s="10"/>
      <c r="AT395" s="10"/>
      <c r="AU395" s="10"/>
      <c r="AV395" s="10"/>
      <c r="AW395" s="10"/>
      <c r="AX395" s="10"/>
      <c r="AY395" s="10"/>
      <c r="AZ395" s="10"/>
      <c r="BA395" s="10"/>
      <c r="BB395" s="10"/>
      <c r="BC395" s="10"/>
      <c r="BD395" s="10"/>
      <c r="BE395" s="10"/>
      <c r="BF395" s="10"/>
      <c r="BG395" s="10"/>
      <c r="BH395" s="10"/>
      <c r="BI395" s="10"/>
      <c r="BJ395" s="10"/>
      <c r="BK395" s="10"/>
      <c r="BL395" s="10"/>
      <c r="BM395" s="10"/>
      <c r="BN395" s="10"/>
      <c r="BO395" s="10"/>
      <c r="BP395" s="10"/>
      <c r="BQ395" s="10"/>
      <c r="BR395" s="10"/>
      <c r="BS395" s="10"/>
      <c r="BT395" s="10"/>
      <c r="BU395" s="10"/>
      <c r="BV395" s="10"/>
      <c r="BW395" s="10"/>
      <c r="BX395" s="10"/>
      <c r="BY395" s="10"/>
      <c r="BZ395" s="10"/>
      <c r="CA395" s="10"/>
      <c r="CB395" s="10"/>
    </row>
    <row r="396" spans="3:80" x14ac:dyDescent="0.25">
      <c r="C396" s="2">
        <f t="shared" si="102"/>
        <v>45634</v>
      </c>
      <c r="D396" s="24"/>
      <c r="H396" s="13" t="str">
        <f t="shared" si="89"/>
        <v>68.3</v>
      </c>
      <c r="J396" s="13" t="str">
        <f t="shared" si="90"/>
        <v>21.7</v>
      </c>
      <c r="L396" s="10">
        <f t="shared" si="103"/>
        <v>343</v>
      </c>
      <c r="M396" s="10">
        <f t="shared" si="100"/>
        <v>-22.823049563273969</v>
      </c>
      <c r="N396" s="10">
        <f t="shared" si="91"/>
        <v>21.698034236726031</v>
      </c>
      <c r="O396" s="10">
        <f t="shared" si="101"/>
        <v>68.301965763273969</v>
      </c>
      <c r="Q396" s="12">
        <f t="shared" si="92"/>
        <v>12</v>
      </c>
      <c r="R396" s="10">
        <f t="shared" si="105"/>
        <v>0</v>
      </c>
      <c r="S396" s="10">
        <f t="shared" si="105"/>
        <v>0</v>
      </c>
      <c r="T396" s="10">
        <f t="shared" si="106"/>
        <v>0</v>
      </c>
      <c r="U396" s="10">
        <f t="shared" si="104"/>
        <v>0</v>
      </c>
      <c r="V396" s="10">
        <f t="shared" si="104"/>
        <v>0</v>
      </c>
      <c r="W396" s="10">
        <f t="shared" si="104"/>
        <v>0</v>
      </c>
      <c r="X396" s="10">
        <f t="shared" si="104"/>
        <v>0</v>
      </c>
      <c r="Y396" s="10">
        <f t="shared" si="104"/>
        <v>0</v>
      </c>
      <c r="Z396" s="10">
        <f t="shared" si="104"/>
        <v>0</v>
      </c>
      <c r="AA396" s="10">
        <f t="shared" si="104"/>
        <v>0</v>
      </c>
      <c r="AB396" s="10">
        <f t="shared" si="104"/>
        <v>0</v>
      </c>
      <c r="AC396" s="10">
        <f t="shared" si="104"/>
        <v>68.301965763273969</v>
      </c>
      <c r="AF396" s="10">
        <f t="shared" si="94"/>
        <v>0</v>
      </c>
      <c r="AG396" s="10">
        <f t="shared" si="95"/>
        <v>0</v>
      </c>
      <c r="AH396" s="10">
        <f t="shared" si="96"/>
        <v>0</v>
      </c>
      <c r="AI396" s="10">
        <f t="shared" si="97"/>
        <v>68.301965763273969</v>
      </c>
      <c r="AJ396" s="10">
        <f t="shared" si="98"/>
        <v>0</v>
      </c>
      <c r="AK396" s="10"/>
      <c r="AL396" s="10"/>
      <c r="AM396" s="10"/>
      <c r="AN396" s="10"/>
      <c r="AO396" s="10"/>
      <c r="AP396" s="10"/>
      <c r="AQ396" s="10"/>
      <c r="AR396" s="10"/>
      <c r="AS396" s="10"/>
      <c r="AT396" s="10"/>
      <c r="AU396" s="10"/>
      <c r="AV396" s="10"/>
      <c r="AW396" s="10"/>
      <c r="AX396" s="10"/>
      <c r="AY396" s="10"/>
      <c r="AZ396" s="10"/>
      <c r="BA396" s="10"/>
      <c r="BB396" s="10"/>
      <c r="BC396" s="10"/>
      <c r="BD396" s="10"/>
      <c r="BE396" s="10"/>
      <c r="BF396" s="10"/>
      <c r="BG396" s="10"/>
      <c r="BH396" s="10"/>
      <c r="BI396" s="10"/>
      <c r="BJ396" s="10"/>
      <c r="BK396" s="10"/>
      <c r="BL396" s="10"/>
      <c r="BM396" s="10"/>
      <c r="BN396" s="10"/>
      <c r="BO396" s="10"/>
      <c r="BP396" s="10"/>
      <c r="BQ396" s="10"/>
      <c r="BR396" s="10"/>
      <c r="BS396" s="10"/>
      <c r="BT396" s="10"/>
      <c r="BU396" s="10"/>
      <c r="BV396" s="10"/>
      <c r="BW396" s="10"/>
      <c r="BX396" s="10"/>
      <c r="BY396" s="10"/>
      <c r="BZ396" s="10"/>
      <c r="CA396" s="10"/>
      <c r="CB396" s="10"/>
    </row>
    <row r="397" spans="3:80" x14ac:dyDescent="0.25">
      <c r="C397" s="2">
        <f t="shared" si="102"/>
        <v>45635</v>
      </c>
      <c r="D397" s="24"/>
      <c r="H397" s="13" t="str">
        <f t="shared" si="89"/>
        <v>68.4</v>
      </c>
      <c r="J397" s="13" t="str">
        <f t="shared" si="90"/>
        <v>21.6</v>
      </c>
      <c r="L397" s="10">
        <f t="shared" si="103"/>
        <v>344</v>
      </c>
      <c r="M397" s="10">
        <f t="shared" si="100"/>
        <v>-22.912147434534571</v>
      </c>
      <c r="N397" s="10">
        <f t="shared" si="91"/>
        <v>21.608936365465432</v>
      </c>
      <c r="O397" s="10">
        <f t="shared" si="101"/>
        <v>68.391063634534561</v>
      </c>
      <c r="Q397" s="12">
        <f t="shared" si="92"/>
        <v>12</v>
      </c>
      <c r="R397" s="10">
        <f t="shared" si="105"/>
        <v>0</v>
      </c>
      <c r="S397" s="10">
        <f t="shared" si="105"/>
        <v>0</v>
      </c>
      <c r="T397" s="10">
        <f t="shared" si="106"/>
        <v>0</v>
      </c>
      <c r="U397" s="10">
        <f t="shared" si="104"/>
        <v>0</v>
      </c>
      <c r="V397" s="10">
        <f t="shared" si="104"/>
        <v>0</v>
      </c>
      <c r="W397" s="10">
        <f t="shared" si="104"/>
        <v>0</v>
      </c>
      <c r="X397" s="10">
        <f t="shared" si="104"/>
        <v>0</v>
      </c>
      <c r="Y397" s="10">
        <f t="shared" si="104"/>
        <v>0</v>
      </c>
      <c r="Z397" s="10">
        <f t="shared" si="104"/>
        <v>0</v>
      </c>
      <c r="AA397" s="10">
        <f t="shared" si="104"/>
        <v>0</v>
      </c>
      <c r="AB397" s="10">
        <f t="shared" si="104"/>
        <v>0</v>
      </c>
      <c r="AC397" s="10">
        <f t="shared" si="104"/>
        <v>68.391063634534561</v>
      </c>
      <c r="AF397" s="10">
        <f t="shared" si="94"/>
        <v>0</v>
      </c>
      <c r="AG397" s="10">
        <f t="shared" si="95"/>
        <v>0</v>
      </c>
      <c r="AH397" s="10">
        <f t="shared" si="96"/>
        <v>0</v>
      </c>
      <c r="AI397" s="10">
        <f t="shared" si="97"/>
        <v>68.391063634534561</v>
      </c>
      <c r="AJ397" s="10">
        <f t="shared" si="98"/>
        <v>0</v>
      </c>
      <c r="AK397" s="10"/>
      <c r="AL397" s="10"/>
      <c r="AM397" s="10"/>
      <c r="AN397" s="10"/>
      <c r="AO397" s="10"/>
      <c r="AP397" s="10"/>
      <c r="AQ397" s="10"/>
      <c r="AR397" s="10"/>
      <c r="AS397" s="10"/>
      <c r="AT397" s="10"/>
      <c r="AU397" s="10"/>
      <c r="AV397" s="10"/>
      <c r="AW397" s="10"/>
      <c r="AX397" s="10"/>
      <c r="AY397" s="10"/>
      <c r="AZ397" s="10"/>
      <c r="BA397" s="10"/>
      <c r="BB397" s="10"/>
      <c r="BC397" s="10"/>
      <c r="BD397" s="10"/>
      <c r="BE397" s="10"/>
      <c r="BF397" s="10"/>
      <c r="BG397" s="10"/>
      <c r="BH397" s="10"/>
      <c r="BI397" s="10"/>
      <c r="BJ397" s="10"/>
      <c r="BK397" s="10"/>
      <c r="BL397" s="10"/>
      <c r="BM397" s="10"/>
      <c r="BN397" s="10"/>
      <c r="BO397" s="10"/>
      <c r="BP397" s="10"/>
      <c r="BQ397" s="10"/>
      <c r="BR397" s="10"/>
      <c r="BS397" s="10"/>
      <c r="BT397" s="10"/>
      <c r="BU397" s="10"/>
      <c r="BV397" s="10"/>
      <c r="BW397" s="10"/>
      <c r="BX397" s="10"/>
      <c r="BY397" s="10"/>
      <c r="BZ397" s="10"/>
      <c r="CA397" s="10"/>
      <c r="CB397" s="10"/>
    </row>
    <row r="398" spans="3:80" x14ac:dyDescent="0.25">
      <c r="C398" s="2">
        <f t="shared" si="102"/>
        <v>45636</v>
      </c>
      <c r="D398" s="24"/>
      <c r="H398" s="13" t="str">
        <f t="shared" si="89"/>
        <v>68.5</v>
      </c>
      <c r="J398" s="13" t="str">
        <f t="shared" si="90"/>
        <v>21.5</v>
      </c>
      <c r="L398" s="10">
        <f t="shared" si="103"/>
        <v>345</v>
      </c>
      <c r="M398" s="10">
        <f t="shared" si="100"/>
        <v>-22.994492990780707</v>
      </c>
      <c r="N398" s="10">
        <f t="shared" si="91"/>
        <v>21.5265908092193</v>
      </c>
      <c r="O398" s="10">
        <f t="shared" si="101"/>
        <v>68.4734091907807</v>
      </c>
      <c r="Q398" s="12">
        <f t="shared" si="92"/>
        <v>12</v>
      </c>
      <c r="R398" s="10">
        <f t="shared" si="105"/>
        <v>0</v>
      </c>
      <c r="S398" s="10">
        <f t="shared" si="105"/>
        <v>0</v>
      </c>
      <c r="T398" s="10">
        <f t="shared" si="106"/>
        <v>0</v>
      </c>
      <c r="U398" s="10">
        <f t="shared" si="104"/>
        <v>0</v>
      </c>
      <c r="V398" s="10">
        <f t="shared" si="104"/>
        <v>0</v>
      </c>
      <c r="W398" s="10">
        <f t="shared" si="104"/>
        <v>0</v>
      </c>
      <c r="X398" s="10">
        <f t="shared" si="104"/>
        <v>0</v>
      </c>
      <c r="Y398" s="10">
        <f t="shared" si="104"/>
        <v>0</v>
      </c>
      <c r="Z398" s="10">
        <f t="shared" si="104"/>
        <v>0</v>
      </c>
      <c r="AA398" s="10">
        <f t="shared" si="104"/>
        <v>0</v>
      </c>
      <c r="AB398" s="10">
        <f t="shared" si="104"/>
        <v>0</v>
      </c>
      <c r="AC398" s="10">
        <f t="shared" si="104"/>
        <v>68.4734091907807</v>
      </c>
      <c r="AF398" s="10">
        <f t="shared" si="94"/>
        <v>0</v>
      </c>
      <c r="AG398" s="10">
        <f t="shared" si="95"/>
        <v>0</v>
      </c>
      <c r="AH398" s="10">
        <f t="shared" si="96"/>
        <v>0</v>
      </c>
      <c r="AI398" s="10">
        <f t="shared" si="97"/>
        <v>68.4734091907807</v>
      </c>
      <c r="AJ398" s="10">
        <f t="shared" si="98"/>
        <v>0</v>
      </c>
      <c r="AK398" s="10"/>
      <c r="AL398" s="10"/>
      <c r="AM398" s="10"/>
      <c r="AN398" s="10"/>
      <c r="AO398" s="10"/>
      <c r="AP398" s="10"/>
      <c r="AQ398" s="10"/>
      <c r="AR398" s="10"/>
      <c r="AS398" s="10"/>
      <c r="AT398" s="10"/>
      <c r="AU398" s="10"/>
      <c r="AV398" s="10"/>
      <c r="AW398" s="10"/>
      <c r="AX398" s="10"/>
      <c r="AY398" s="10"/>
      <c r="AZ398" s="10"/>
      <c r="BA398" s="10"/>
      <c r="BB398" s="10"/>
      <c r="BC398" s="10"/>
      <c r="BD398" s="10"/>
      <c r="BE398" s="10"/>
      <c r="BF398" s="10"/>
      <c r="BG398" s="10"/>
      <c r="BH398" s="10"/>
      <c r="BI398" s="10"/>
      <c r="BJ398" s="10"/>
      <c r="BK398" s="10"/>
      <c r="BL398" s="10"/>
      <c r="BM398" s="10"/>
      <c r="BN398" s="10"/>
      <c r="BO398" s="10"/>
      <c r="BP398" s="10"/>
      <c r="BQ398" s="10"/>
      <c r="BR398" s="10"/>
      <c r="BS398" s="10"/>
      <c r="BT398" s="10"/>
      <c r="BU398" s="10"/>
      <c r="BV398" s="10"/>
      <c r="BW398" s="10"/>
      <c r="BX398" s="10"/>
      <c r="BY398" s="10"/>
      <c r="BZ398" s="10"/>
      <c r="CA398" s="10"/>
      <c r="CB398" s="10"/>
    </row>
    <row r="399" spans="3:80" x14ac:dyDescent="0.25">
      <c r="C399" s="2">
        <f t="shared" si="102"/>
        <v>45637</v>
      </c>
      <c r="D399" s="24"/>
      <c r="H399" s="13" t="str">
        <f t="shared" si="89"/>
        <v>68.5</v>
      </c>
      <c r="J399" s="13" t="str">
        <f t="shared" si="90"/>
        <v>21.5</v>
      </c>
      <c r="L399" s="10">
        <f t="shared" si="103"/>
        <v>346</v>
      </c>
      <c r="M399" s="10">
        <f t="shared" si="100"/>
        <v>-23.070061964398956</v>
      </c>
      <c r="N399" s="10">
        <f t="shared" si="91"/>
        <v>21.451021835601043</v>
      </c>
      <c r="O399" s="10">
        <f t="shared" si="101"/>
        <v>68.54897816439896</v>
      </c>
      <c r="Q399" s="12">
        <f t="shared" si="92"/>
        <v>12</v>
      </c>
      <c r="R399" s="10">
        <f t="shared" si="105"/>
        <v>0</v>
      </c>
      <c r="S399" s="10">
        <f t="shared" si="105"/>
        <v>0</v>
      </c>
      <c r="T399" s="10">
        <f t="shared" si="106"/>
        <v>0</v>
      </c>
      <c r="U399" s="10">
        <f t="shared" si="104"/>
        <v>0</v>
      </c>
      <c r="V399" s="10">
        <f t="shared" si="104"/>
        <v>0</v>
      </c>
      <c r="W399" s="10">
        <f t="shared" si="104"/>
        <v>0</v>
      </c>
      <c r="X399" s="10">
        <f t="shared" si="104"/>
        <v>0</v>
      </c>
      <c r="Y399" s="10">
        <f t="shared" si="104"/>
        <v>0</v>
      </c>
      <c r="Z399" s="10">
        <f t="shared" si="104"/>
        <v>0</v>
      </c>
      <c r="AA399" s="10">
        <f t="shared" si="104"/>
        <v>0</v>
      </c>
      <c r="AB399" s="10">
        <f t="shared" si="104"/>
        <v>0</v>
      </c>
      <c r="AC399" s="10">
        <f t="shared" si="104"/>
        <v>68.54897816439896</v>
      </c>
      <c r="AF399" s="10">
        <f t="shared" si="94"/>
        <v>0</v>
      </c>
      <c r="AG399" s="10">
        <f t="shared" si="95"/>
        <v>0</v>
      </c>
      <c r="AH399" s="10">
        <f t="shared" si="96"/>
        <v>0</v>
      </c>
      <c r="AI399" s="10">
        <f t="shared" si="97"/>
        <v>68.54897816439896</v>
      </c>
      <c r="AJ399" s="10">
        <f t="shared" si="98"/>
        <v>0</v>
      </c>
      <c r="AK399" s="10"/>
      <c r="AL399" s="10"/>
      <c r="AM399" s="10"/>
      <c r="AN399" s="10"/>
      <c r="AO399" s="10"/>
      <c r="AP399" s="10"/>
      <c r="AQ399" s="10"/>
      <c r="AR399" s="10"/>
      <c r="AS399" s="10"/>
      <c r="AT399" s="10"/>
      <c r="AU399" s="10"/>
      <c r="AV399" s="10"/>
      <c r="AW399" s="10"/>
      <c r="AX399" s="10"/>
      <c r="AY399" s="10"/>
      <c r="AZ399" s="10"/>
      <c r="BA399" s="10"/>
      <c r="BB399" s="10"/>
      <c r="BC399" s="10"/>
      <c r="BD399" s="10"/>
      <c r="BE399" s="10"/>
      <c r="BF399" s="10"/>
      <c r="BG399" s="10"/>
      <c r="BH399" s="10"/>
      <c r="BI399" s="10"/>
      <c r="BJ399" s="10"/>
      <c r="BK399" s="10"/>
      <c r="BL399" s="10"/>
      <c r="BM399" s="10"/>
      <c r="BN399" s="10"/>
      <c r="BO399" s="10"/>
      <c r="BP399" s="10"/>
      <c r="BQ399" s="10"/>
      <c r="BR399" s="10"/>
      <c r="BS399" s="10"/>
      <c r="BT399" s="10"/>
      <c r="BU399" s="10"/>
      <c r="BV399" s="10"/>
      <c r="BW399" s="10"/>
      <c r="BX399" s="10"/>
      <c r="BY399" s="10"/>
      <c r="BZ399" s="10"/>
      <c r="CA399" s="10"/>
      <c r="CB399" s="10"/>
    </row>
    <row r="400" spans="3:80" x14ac:dyDescent="0.25">
      <c r="C400" s="2">
        <f t="shared" si="102"/>
        <v>45638</v>
      </c>
      <c r="D400" s="24"/>
      <c r="H400" s="13" t="str">
        <f t="shared" si="89"/>
        <v>68.6</v>
      </c>
      <c r="J400" s="13" t="str">
        <f t="shared" si="90"/>
        <v>21.4</v>
      </c>
      <c r="L400" s="10">
        <f t="shared" si="103"/>
        <v>347</v>
      </c>
      <c r="M400" s="10">
        <f t="shared" si="100"/>
        <v>-23.138832084865964</v>
      </c>
      <c r="N400" s="10">
        <f t="shared" si="91"/>
        <v>21.382251715134032</v>
      </c>
      <c r="O400" s="10">
        <f t="shared" si="101"/>
        <v>68.617748284865968</v>
      </c>
      <c r="Q400" s="12">
        <f t="shared" si="92"/>
        <v>12</v>
      </c>
      <c r="R400" s="10">
        <f t="shared" si="105"/>
        <v>0</v>
      </c>
      <c r="S400" s="10">
        <f t="shared" si="105"/>
        <v>0</v>
      </c>
      <c r="T400" s="10">
        <f t="shared" si="106"/>
        <v>0</v>
      </c>
      <c r="U400" s="10">
        <f t="shared" si="104"/>
        <v>0</v>
      </c>
      <c r="V400" s="10">
        <f t="shared" si="104"/>
        <v>0</v>
      </c>
      <c r="W400" s="10">
        <f t="shared" si="104"/>
        <v>0</v>
      </c>
      <c r="X400" s="10">
        <f t="shared" si="104"/>
        <v>0</v>
      </c>
      <c r="Y400" s="10">
        <f t="shared" si="104"/>
        <v>0</v>
      </c>
      <c r="Z400" s="10">
        <f t="shared" si="104"/>
        <v>0</v>
      </c>
      <c r="AA400" s="10">
        <f t="shared" si="104"/>
        <v>0</v>
      </c>
      <c r="AB400" s="10">
        <f t="shared" si="104"/>
        <v>0</v>
      </c>
      <c r="AC400" s="10">
        <f t="shared" si="104"/>
        <v>68.617748284865968</v>
      </c>
      <c r="AF400" s="10">
        <f t="shared" si="94"/>
        <v>0</v>
      </c>
      <c r="AG400" s="10">
        <f t="shared" si="95"/>
        <v>0</v>
      </c>
      <c r="AH400" s="10">
        <f t="shared" si="96"/>
        <v>0</v>
      </c>
      <c r="AI400" s="10">
        <f t="shared" si="97"/>
        <v>68.617748284865968</v>
      </c>
      <c r="AJ400" s="10">
        <f t="shared" si="98"/>
        <v>0</v>
      </c>
      <c r="AK400" s="10"/>
      <c r="AL400" s="10"/>
      <c r="AM400" s="10"/>
      <c r="AN400" s="10"/>
      <c r="AO400" s="10"/>
      <c r="AP400" s="10"/>
      <c r="AQ400" s="10"/>
      <c r="AR400" s="10"/>
      <c r="AS400" s="10"/>
      <c r="AT400" s="10"/>
      <c r="AU400" s="10"/>
      <c r="AV400" s="10"/>
      <c r="AW400" s="10"/>
      <c r="AX400" s="10"/>
      <c r="AY400" s="10"/>
      <c r="AZ400" s="10"/>
      <c r="BA400" s="10"/>
      <c r="BB400" s="10"/>
      <c r="BC400" s="10"/>
      <c r="BD400" s="10"/>
      <c r="BE400" s="10"/>
      <c r="BF400" s="10"/>
      <c r="BG400" s="10"/>
      <c r="BH400" s="10"/>
      <c r="BI400" s="10"/>
      <c r="BJ400" s="10"/>
      <c r="BK400" s="10"/>
      <c r="BL400" s="10"/>
      <c r="BM400" s="10"/>
      <c r="BN400" s="10"/>
      <c r="BO400" s="10"/>
      <c r="BP400" s="10"/>
      <c r="BQ400" s="10"/>
      <c r="BR400" s="10"/>
      <c r="BS400" s="10"/>
      <c r="BT400" s="10"/>
      <c r="BU400" s="10"/>
      <c r="BV400" s="10"/>
      <c r="BW400" s="10"/>
      <c r="BX400" s="10"/>
      <c r="BY400" s="10"/>
      <c r="BZ400" s="10"/>
      <c r="CA400" s="10"/>
      <c r="CB400" s="10"/>
    </row>
    <row r="401" spans="3:80" x14ac:dyDescent="0.25">
      <c r="C401" s="2">
        <f t="shared" si="102"/>
        <v>45639</v>
      </c>
      <c r="D401" s="24"/>
      <c r="H401" s="13" t="str">
        <f t="shared" si="89"/>
        <v>68.7</v>
      </c>
      <c r="J401" s="13" t="str">
        <f t="shared" si="90"/>
        <v>21.3</v>
      </c>
      <c r="L401" s="10">
        <f t="shared" si="103"/>
        <v>348</v>
      </c>
      <c r="M401" s="10">
        <f t="shared" si="100"/>
        <v>-23.20078308531156</v>
      </c>
      <c r="N401" s="10">
        <f t="shared" si="91"/>
        <v>21.320300714688443</v>
      </c>
      <c r="O401" s="10">
        <f t="shared" si="101"/>
        <v>68.679699285311557</v>
      </c>
      <c r="Q401" s="12">
        <f t="shared" si="92"/>
        <v>12</v>
      </c>
      <c r="R401" s="10">
        <f t="shared" si="105"/>
        <v>0</v>
      </c>
      <c r="S401" s="10">
        <f t="shared" si="105"/>
        <v>0</v>
      </c>
      <c r="T401" s="10">
        <f t="shared" si="106"/>
        <v>0</v>
      </c>
      <c r="U401" s="10">
        <f t="shared" si="104"/>
        <v>0</v>
      </c>
      <c r="V401" s="10">
        <f t="shared" si="104"/>
        <v>0</v>
      </c>
      <c r="W401" s="10">
        <f t="shared" si="104"/>
        <v>0</v>
      </c>
      <c r="X401" s="10">
        <f t="shared" si="104"/>
        <v>0</v>
      </c>
      <c r="Y401" s="10">
        <f t="shared" si="104"/>
        <v>0</v>
      </c>
      <c r="Z401" s="10">
        <f t="shared" si="104"/>
        <v>0</v>
      </c>
      <c r="AA401" s="10">
        <f t="shared" si="104"/>
        <v>0</v>
      </c>
      <c r="AB401" s="10">
        <f t="shared" si="104"/>
        <v>0</v>
      </c>
      <c r="AC401" s="10">
        <f t="shared" si="104"/>
        <v>68.679699285311557</v>
      </c>
      <c r="AF401" s="10">
        <f t="shared" si="94"/>
        <v>0</v>
      </c>
      <c r="AG401" s="10">
        <f t="shared" si="95"/>
        <v>0</v>
      </c>
      <c r="AH401" s="10">
        <f t="shared" si="96"/>
        <v>0</v>
      </c>
      <c r="AI401" s="10">
        <f t="shared" si="97"/>
        <v>68.679699285311557</v>
      </c>
      <c r="AJ401" s="10">
        <f t="shared" si="98"/>
        <v>0</v>
      </c>
      <c r="AK401" s="10"/>
      <c r="AL401" s="10"/>
      <c r="AM401" s="10"/>
      <c r="AN401" s="10"/>
      <c r="AO401" s="10"/>
      <c r="AP401" s="10"/>
      <c r="AQ401" s="10"/>
      <c r="AR401" s="10"/>
      <c r="AS401" s="10"/>
      <c r="AT401" s="10"/>
      <c r="AU401" s="10"/>
      <c r="AV401" s="10"/>
      <c r="AW401" s="10"/>
      <c r="AX401" s="10"/>
      <c r="AY401" s="10"/>
      <c r="AZ401" s="10"/>
      <c r="BA401" s="10"/>
      <c r="BB401" s="10"/>
      <c r="BC401" s="10"/>
      <c r="BD401" s="10"/>
      <c r="BE401" s="10"/>
      <c r="BF401" s="10"/>
      <c r="BG401" s="10"/>
      <c r="BH401" s="10"/>
      <c r="BI401" s="10"/>
      <c r="BJ401" s="10"/>
      <c r="BK401" s="10"/>
      <c r="BL401" s="10"/>
      <c r="BM401" s="10"/>
      <c r="BN401" s="10"/>
      <c r="BO401" s="10"/>
      <c r="BP401" s="10"/>
      <c r="BQ401" s="10"/>
      <c r="BR401" s="10"/>
      <c r="BS401" s="10"/>
      <c r="BT401" s="10"/>
      <c r="BU401" s="10"/>
      <c r="BV401" s="10"/>
      <c r="BW401" s="10"/>
      <c r="BX401" s="10"/>
      <c r="BY401" s="10"/>
      <c r="BZ401" s="10"/>
      <c r="CA401" s="10"/>
      <c r="CB401" s="10"/>
    </row>
    <row r="402" spans="3:80" x14ac:dyDescent="0.25">
      <c r="C402" s="2">
        <f t="shared" si="102"/>
        <v>45640</v>
      </c>
      <c r="D402" s="24"/>
      <c r="H402" s="13" t="str">
        <f t="shared" si="89"/>
        <v>68.7</v>
      </c>
      <c r="J402" s="13" t="str">
        <f t="shared" si="90"/>
        <v>21.3</v>
      </c>
      <c r="L402" s="10">
        <f t="shared" si="103"/>
        <v>349</v>
      </c>
      <c r="M402" s="10">
        <f t="shared" si="100"/>
        <v>-23.25589670849158</v>
      </c>
      <c r="N402" s="10">
        <f t="shared" si="91"/>
        <v>21.26518709150842</v>
      </c>
      <c r="O402" s="10">
        <f t="shared" si="101"/>
        <v>68.734812908491577</v>
      </c>
      <c r="Q402" s="12">
        <f t="shared" si="92"/>
        <v>12</v>
      </c>
      <c r="R402" s="10">
        <f t="shared" si="105"/>
        <v>0</v>
      </c>
      <c r="S402" s="10">
        <f t="shared" si="105"/>
        <v>0</v>
      </c>
      <c r="T402" s="10">
        <f t="shared" si="106"/>
        <v>0</v>
      </c>
      <c r="U402" s="10">
        <f t="shared" si="104"/>
        <v>0</v>
      </c>
      <c r="V402" s="10">
        <f t="shared" si="104"/>
        <v>0</v>
      </c>
      <c r="W402" s="10">
        <f t="shared" si="104"/>
        <v>0</v>
      </c>
      <c r="X402" s="10">
        <f t="shared" si="104"/>
        <v>0</v>
      </c>
      <c r="Y402" s="10">
        <f t="shared" si="104"/>
        <v>0</v>
      </c>
      <c r="Z402" s="10">
        <f t="shared" si="104"/>
        <v>0</v>
      </c>
      <c r="AA402" s="10">
        <f t="shared" si="104"/>
        <v>0</v>
      </c>
      <c r="AB402" s="10">
        <f t="shared" si="104"/>
        <v>0</v>
      </c>
      <c r="AC402" s="10">
        <f t="shared" si="104"/>
        <v>68.734812908491577</v>
      </c>
      <c r="AF402" s="10">
        <f t="shared" si="94"/>
        <v>0</v>
      </c>
      <c r="AG402" s="10">
        <f t="shared" si="95"/>
        <v>0</v>
      </c>
      <c r="AH402" s="10">
        <f t="shared" si="96"/>
        <v>0</v>
      </c>
      <c r="AI402" s="10">
        <f t="shared" si="97"/>
        <v>68.734812908491577</v>
      </c>
      <c r="AJ402" s="10">
        <f t="shared" si="98"/>
        <v>0</v>
      </c>
      <c r="AK402" s="10"/>
      <c r="AL402" s="10"/>
      <c r="AM402" s="10"/>
      <c r="AN402" s="10"/>
      <c r="AO402" s="10"/>
      <c r="AP402" s="10"/>
      <c r="AQ402" s="10"/>
      <c r="AR402" s="10"/>
      <c r="AS402" s="10"/>
      <c r="AT402" s="10"/>
      <c r="AU402" s="10"/>
      <c r="AV402" s="10"/>
      <c r="AW402" s="10"/>
      <c r="AX402" s="10"/>
      <c r="AY402" s="10"/>
      <c r="AZ402" s="10"/>
      <c r="BA402" s="10"/>
      <c r="BB402" s="10"/>
      <c r="BC402" s="10"/>
      <c r="BD402" s="10"/>
      <c r="BE402" s="10"/>
      <c r="BF402" s="10"/>
      <c r="BG402" s="10"/>
      <c r="BH402" s="10"/>
      <c r="BI402" s="10"/>
      <c r="BJ402" s="10"/>
      <c r="BK402" s="10"/>
      <c r="BL402" s="10"/>
      <c r="BM402" s="10"/>
      <c r="BN402" s="10"/>
      <c r="BO402" s="10"/>
      <c r="BP402" s="10"/>
      <c r="BQ402" s="10"/>
      <c r="BR402" s="10"/>
      <c r="BS402" s="10"/>
      <c r="BT402" s="10"/>
      <c r="BU402" s="10"/>
      <c r="BV402" s="10"/>
      <c r="BW402" s="10"/>
      <c r="BX402" s="10"/>
      <c r="BY402" s="10"/>
      <c r="BZ402" s="10"/>
      <c r="CA402" s="10"/>
      <c r="CB402" s="10"/>
    </row>
    <row r="403" spans="3:80" x14ac:dyDescent="0.25">
      <c r="C403" s="2">
        <f t="shared" si="102"/>
        <v>45641</v>
      </c>
      <c r="D403" s="24"/>
      <c r="H403" s="13" t="str">
        <f t="shared" si="89"/>
        <v>68.8</v>
      </c>
      <c r="J403" s="13" t="str">
        <f t="shared" si="90"/>
        <v>21.2</v>
      </c>
      <c r="L403" s="10">
        <f t="shared" si="103"/>
        <v>350</v>
      </c>
      <c r="M403" s="10">
        <f t="shared" si="100"/>
        <v>-23.30415671216829</v>
      </c>
      <c r="N403" s="10">
        <f t="shared" si="91"/>
        <v>21.216927087831714</v>
      </c>
      <c r="O403" s="10">
        <f t="shared" si="101"/>
        <v>68.783072912168279</v>
      </c>
      <c r="Q403" s="12">
        <f t="shared" si="92"/>
        <v>12</v>
      </c>
      <c r="R403" s="10">
        <f t="shared" si="105"/>
        <v>0</v>
      </c>
      <c r="S403" s="10">
        <f t="shared" si="105"/>
        <v>0</v>
      </c>
      <c r="T403" s="10">
        <f t="shared" si="106"/>
        <v>0</v>
      </c>
      <c r="U403" s="10">
        <f t="shared" si="104"/>
        <v>0</v>
      </c>
      <c r="V403" s="10">
        <f t="shared" si="104"/>
        <v>0</v>
      </c>
      <c r="W403" s="10">
        <f t="shared" si="104"/>
        <v>0</v>
      </c>
      <c r="X403" s="10">
        <f t="shared" si="104"/>
        <v>0</v>
      </c>
      <c r="Y403" s="10">
        <f t="shared" si="104"/>
        <v>0</v>
      </c>
      <c r="Z403" s="10">
        <f t="shared" si="104"/>
        <v>0</v>
      </c>
      <c r="AA403" s="10">
        <f t="shared" si="104"/>
        <v>0</v>
      </c>
      <c r="AB403" s="10">
        <f t="shared" si="104"/>
        <v>0</v>
      </c>
      <c r="AC403" s="10">
        <f t="shared" si="104"/>
        <v>68.783072912168279</v>
      </c>
      <c r="AF403" s="10">
        <f t="shared" si="94"/>
        <v>0</v>
      </c>
      <c r="AG403" s="10">
        <f t="shared" si="95"/>
        <v>0</v>
      </c>
      <c r="AH403" s="10">
        <f t="shared" si="96"/>
        <v>0</v>
      </c>
      <c r="AI403" s="10">
        <f t="shared" si="97"/>
        <v>68.783072912168279</v>
      </c>
      <c r="AJ403" s="10">
        <f t="shared" si="98"/>
        <v>0</v>
      </c>
      <c r="AK403" s="10"/>
      <c r="AL403" s="10"/>
      <c r="AM403" s="10"/>
      <c r="AN403" s="10"/>
      <c r="AO403" s="10"/>
      <c r="AP403" s="10"/>
      <c r="AQ403" s="10"/>
      <c r="AR403" s="10"/>
      <c r="AS403" s="10"/>
      <c r="AT403" s="10"/>
      <c r="AU403" s="10"/>
      <c r="AV403" s="10"/>
      <c r="AW403" s="10"/>
      <c r="AX403" s="10"/>
      <c r="AY403" s="10"/>
      <c r="AZ403" s="10"/>
      <c r="BA403" s="10"/>
      <c r="BB403" s="10"/>
      <c r="BC403" s="10"/>
      <c r="BD403" s="10"/>
      <c r="BE403" s="10"/>
      <c r="BF403" s="10"/>
      <c r="BG403" s="10"/>
      <c r="BH403" s="10"/>
      <c r="BI403" s="10"/>
      <c r="BJ403" s="10"/>
      <c r="BK403" s="10"/>
      <c r="BL403" s="10"/>
      <c r="BM403" s="10"/>
      <c r="BN403" s="10"/>
      <c r="BO403" s="10"/>
      <c r="BP403" s="10"/>
      <c r="BQ403" s="10"/>
      <c r="BR403" s="10"/>
      <c r="BS403" s="10"/>
      <c r="BT403" s="10"/>
      <c r="BU403" s="10"/>
      <c r="BV403" s="10"/>
      <c r="BW403" s="10"/>
      <c r="BX403" s="10"/>
      <c r="BY403" s="10"/>
      <c r="BZ403" s="10"/>
      <c r="CA403" s="10"/>
      <c r="CB403" s="10"/>
    </row>
    <row r="404" spans="3:80" x14ac:dyDescent="0.25">
      <c r="C404" s="2">
        <f t="shared" si="102"/>
        <v>45642</v>
      </c>
      <c r="D404" s="24"/>
      <c r="H404" s="13" t="str">
        <f t="shared" si="89"/>
        <v>68.8</v>
      </c>
      <c r="J404" s="13" t="str">
        <f t="shared" si="90"/>
        <v>21.2</v>
      </c>
      <c r="L404" s="10">
        <f t="shared" si="103"/>
        <v>351</v>
      </c>
      <c r="M404" s="10">
        <f t="shared" si="100"/>
        <v>-23.345548873897091</v>
      </c>
      <c r="N404" s="10">
        <f t="shared" si="91"/>
        <v>21.175534926102909</v>
      </c>
      <c r="O404" s="10">
        <f t="shared" si="101"/>
        <v>68.824465073897088</v>
      </c>
      <c r="Q404" s="12">
        <f t="shared" si="92"/>
        <v>12</v>
      </c>
      <c r="R404" s="10">
        <f t="shared" ref="R404:S418" si="107">IF($Q404=R$41,$O404,0)</f>
        <v>0</v>
      </c>
      <c r="S404" s="10">
        <f t="shared" si="107"/>
        <v>0</v>
      </c>
      <c r="T404" s="10">
        <f t="shared" si="106"/>
        <v>0</v>
      </c>
      <c r="U404" s="10">
        <f t="shared" si="104"/>
        <v>0</v>
      </c>
      <c r="V404" s="10">
        <f t="shared" si="104"/>
        <v>0</v>
      </c>
      <c r="W404" s="10">
        <f t="shared" si="104"/>
        <v>0</v>
      </c>
      <c r="X404" s="10">
        <f t="shared" si="104"/>
        <v>0</v>
      </c>
      <c r="Y404" s="10">
        <f t="shared" si="104"/>
        <v>0</v>
      </c>
      <c r="Z404" s="10">
        <f t="shared" si="104"/>
        <v>0</v>
      </c>
      <c r="AA404" s="10">
        <f t="shared" si="104"/>
        <v>0</v>
      </c>
      <c r="AB404" s="10">
        <f t="shared" si="104"/>
        <v>0</v>
      </c>
      <c r="AC404" s="10">
        <f t="shared" si="104"/>
        <v>68.824465073897088</v>
      </c>
      <c r="AF404" s="10">
        <f t="shared" si="94"/>
        <v>0</v>
      </c>
      <c r="AG404" s="10">
        <f t="shared" si="95"/>
        <v>0</v>
      </c>
      <c r="AH404" s="10">
        <f t="shared" si="96"/>
        <v>0</v>
      </c>
      <c r="AI404" s="10">
        <f t="shared" si="97"/>
        <v>68.824465073897088</v>
      </c>
      <c r="AJ404" s="10">
        <f t="shared" si="98"/>
        <v>0</v>
      </c>
      <c r="AK404" s="10"/>
      <c r="AL404" s="10"/>
      <c r="AM404" s="10"/>
      <c r="AN404" s="10"/>
      <c r="AO404" s="10"/>
      <c r="AP404" s="10"/>
      <c r="AQ404" s="10"/>
      <c r="AR404" s="10"/>
      <c r="AS404" s="10"/>
      <c r="AT404" s="10"/>
      <c r="AU404" s="10"/>
      <c r="AV404" s="10"/>
      <c r="AW404" s="10"/>
      <c r="AX404" s="10"/>
      <c r="AY404" s="10"/>
      <c r="AZ404" s="10"/>
      <c r="BA404" s="10"/>
      <c r="BB404" s="10"/>
      <c r="BC404" s="10"/>
      <c r="BD404" s="10"/>
      <c r="BE404" s="10"/>
      <c r="BF404" s="10"/>
      <c r="BG404" s="10"/>
      <c r="BH404" s="10"/>
      <c r="BI404" s="10"/>
      <c r="BJ404" s="10"/>
      <c r="BK404" s="10"/>
      <c r="BL404" s="10"/>
      <c r="BM404" s="10"/>
      <c r="BN404" s="10"/>
      <c r="BO404" s="10"/>
      <c r="BP404" s="10"/>
      <c r="BQ404" s="10"/>
      <c r="BR404" s="10"/>
      <c r="BS404" s="10"/>
      <c r="BT404" s="10"/>
      <c r="BU404" s="10"/>
      <c r="BV404" s="10"/>
      <c r="BW404" s="10"/>
      <c r="BX404" s="10"/>
      <c r="BY404" s="10"/>
      <c r="BZ404" s="10"/>
      <c r="CA404" s="10"/>
      <c r="CB404" s="10"/>
    </row>
    <row r="405" spans="3:80" x14ac:dyDescent="0.25">
      <c r="C405" s="2">
        <f t="shared" si="102"/>
        <v>45643</v>
      </c>
      <c r="D405" s="24"/>
      <c r="H405" s="13" t="str">
        <f t="shared" si="89"/>
        <v>68.9</v>
      </c>
      <c r="J405" s="13" t="str">
        <f t="shared" si="90"/>
        <v>21.1</v>
      </c>
      <c r="L405" s="10">
        <f t="shared" si="103"/>
        <v>352</v>
      </c>
      <c r="M405" s="10">
        <f t="shared" si="100"/>
        <v>-23.380060995217949</v>
      </c>
      <c r="N405" s="10">
        <f t="shared" si="91"/>
        <v>21.14102280478205</v>
      </c>
      <c r="O405" s="10">
        <f t="shared" si="101"/>
        <v>68.858977195217946</v>
      </c>
      <c r="Q405" s="12">
        <f t="shared" si="92"/>
        <v>12</v>
      </c>
      <c r="R405" s="10">
        <f t="shared" si="107"/>
        <v>0</v>
      </c>
      <c r="S405" s="10">
        <f t="shared" si="107"/>
        <v>0</v>
      </c>
      <c r="T405" s="10">
        <f t="shared" si="106"/>
        <v>0</v>
      </c>
      <c r="U405" s="10">
        <f t="shared" si="104"/>
        <v>0</v>
      </c>
      <c r="V405" s="10">
        <f t="shared" si="104"/>
        <v>0</v>
      </c>
      <c r="W405" s="10">
        <f t="shared" si="104"/>
        <v>0</v>
      </c>
      <c r="X405" s="10">
        <f t="shared" si="104"/>
        <v>0</v>
      </c>
      <c r="Y405" s="10">
        <f t="shared" si="104"/>
        <v>0</v>
      </c>
      <c r="Z405" s="10">
        <f t="shared" si="104"/>
        <v>0</v>
      </c>
      <c r="AA405" s="10">
        <f t="shared" si="104"/>
        <v>0</v>
      </c>
      <c r="AB405" s="10">
        <f t="shared" si="104"/>
        <v>0</v>
      </c>
      <c r="AC405" s="10">
        <f t="shared" si="104"/>
        <v>68.858977195217946</v>
      </c>
      <c r="AF405" s="10">
        <f t="shared" si="94"/>
        <v>0</v>
      </c>
      <c r="AG405" s="10">
        <f t="shared" si="95"/>
        <v>0</v>
      </c>
      <c r="AH405" s="10">
        <f t="shared" si="96"/>
        <v>0</v>
      </c>
      <c r="AI405" s="10">
        <f t="shared" si="97"/>
        <v>68.858977195217946</v>
      </c>
      <c r="AJ405" s="10">
        <f t="shared" si="98"/>
        <v>0</v>
      </c>
      <c r="AK405" s="10"/>
      <c r="AL405" s="10"/>
      <c r="AM405" s="10"/>
      <c r="AN405" s="10"/>
      <c r="AO405" s="10"/>
      <c r="AP405" s="10"/>
      <c r="AQ405" s="10"/>
      <c r="AR405" s="10"/>
      <c r="AS405" s="10"/>
      <c r="AT405" s="10"/>
      <c r="AU405" s="10"/>
      <c r="AV405" s="10"/>
      <c r="AW405" s="10"/>
      <c r="AX405" s="10"/>
      <c r="AY405" s="10"/>
      <c r="AZ405" s="10"/>
      <c r="BA405" s="10"/>
      <c r="BB405" s="10"/>
      <c r="BC405" s="10"/>
      <c r="BD405" s="10"/>
      <c r="BE405" s="10"/>
      <c r="BF405" s="10"/>
      <c r="BG405" s="10"/>
      <c r="BH405" s="10"/>
      <c r="BI405" s="10"/>
      <c r="BJ405" s="10"/>
      <c r="BK405" s="10"/>
      <c r="BL405" s="10"/>
      <c r="BM405" s="10"/>
      <c r="BN405" s="10"/>
      <c r="BO405" s="10"/>
      <c r="BP405" s="10"/>
      <c r="BQ405" s="10"/>
      <c r="BR405" s="10"/>
      <c r="BS405" s="10"/>
      <c r="BT405" s="10"/>
      <c r="BU405" s="10"/>
      <c r="BV405" s="10"/>
      <c r="BW405" s="10"/>
      <c r="BX405" s="10"/>
      <c r="BY405" s="10"/>
      <c r="BZ405" s="10"/>
      <c r="CA405" s="10"/>
      <c r="CB405" s="10"/>
    </row>
    <row r="406" spans="3:80" x14ac:dyDescent="0.25">
      <c r="C406" s="2">
        <f t="shared" si="102"/>
        <v>45644</v>
      </c>
      <c r="D406" s="24"/>
      <c r="H406" s="13" t="str">
        <f t="shared" si="89"/>
        <v>68.9</v>
      </c>
      <c r="J406" s="13" t="str">
        <f t="shared" si="90"/>
        <v>21.1</v>
      </c>
      <c r="L406" s="10">
        <f t="shared" si="103"/>
        <v>353</v>
      </c>
      <c r="M406" s="10">
        <f t="shared" si="100"/>
        <v>-23.407682905250294</v>
      </c>
      <c r="N406" s="10">
        <f t="shared" si="91"/>
        <v>21.113400894749706</v>
      </c>
      <c r="O406" s="10">
        <f t="shared" si="101"/>
        <v>68.886599105250298</v>
      </c>
      <c r="Q406" s="12">
        <f t="shared" si="92"/>
        <v>12</v>
      </c>
      <c r="R406" s="10">
        <f t="shared" si="107"/>
        <v>0</v>
      </c>
      <c r="S406" s="10">
        <f t="shared" si="107"/>
        <v>0</v>
      </c>
      <c r="T406" s="10">
        <f t="shared" si="106"/>
        <v>0</v>
      </c>
      <c r="U406" s="10">
        <f t="shared" si="104"/>
        <v>0</v>
      </c>
      <c r="V406" s="10">
        <f t="shared" si="104"/>
        <v>0</v>
      </c>
      <c r="W406" s="10">
        <f t="shared" si="104"/>
        <v>0</v>
      </c>
      <c r="X406" s="10">
        <f t="shared" si="104"/>
        <v>0</v>
      </c>
      <c r="Y406" s="10">
        <f t="shared" si="104"/>
        <v>0</v>
      </c>
      <c r="Z406" s="10">
        <f t="shared" si="104"/>
        <v>0</v>
      </c>
      <c r="AA406" s="10">
        <f t="shared" si="104"/>
        <v>0</v>
      </c>
      <c r="AB406" s="10">
        <f t="shared" si="104"/>
        <v>0</v>
      </c>
      <c r="AC406" s="10">
        <f t="shared" si="104"/>
        <v>68.886599105250298</v>
      </c>
      <c r="AF406" s="10">
        <f t="shared" si="94"/>
        <v>0</v>
      </c>
      <c r="AG406" s="10">
        <f t="shared" si="95"/>
        <v>0</v>
      </c>
      <c r="AH406" s="10">
        <f t="shared" si="96"/>
        <v>0</v>
      </c>
      <c r="AI406" s="10">
        <f t="shared" si="97"/>
        <v>68.886599105250298</v>
      </c>
      <c r="AJ406" s="10">
        <f t="shared" si="98"/>
        <v>0</v>
      </c>
      <c r="AK406" s="10"/>
      <c r="AL406" s="10"/>
      <c r="AM406" s="10"/>
      <c r="AN406" s="10"/>
      <c r="AO406" s="10"/>
      <c r="AP406" s="10"/>
      <c r="AQ406" s="10"/>
      <c r="AR406" s="10"/>
      <c r="AS406" s="10"/>
      <c r="AT406" s="10"/>
      <c r="AU406" s="10"/>
      <c r="AV406" s="10"/>
      <c r="AW406" s="10"/>
      <c r="AX406" s="10"/>
      <c r="AY406" s="10"/>
      <c r="AZ406" s="10"/>
      <c r="BA406" s="10"/>
      <c r="BB406" s="10"/>
      <c r="BC406" s="10"/>
      <c r="BD406" s="10"/>
      <c r="BE406" s="10"/>
      <c r="BF406" s="10"/>
      <c r="BG406" s="10"/>
      <c r="BH406" s="10"/>
      <c r="BI406" s="10"/>
      <c r="BJ406" s="10"/>
      <c r="BK406" s="10"/>
      <c r="BL406" s="10"/>
      <c r="BM406" s="10"/>
      <c r="BN406" s="10"/>
      <c r="BO406" s="10"/>
      <c r="BP406" s="10"/>
      <c r="BQ406" s="10"/>
      <c r="BR406" s="10"/>
      <c r="BS406" s="10"/>
      <c r="BT406" s="10"/>
      <c r="BU406" s="10"/>
      <c r="BV406" s="10"/>
      <c r="BW406" s="10"/>
      <c r="BX406" s="10"/>
      <c r="BY406" s="10"/>
      <c r="BZ406" s="10"/>
      <c r="CA406" s="10"/>
      <c r="CB406" s="10"/>
    </row>
    <row r="407" spans="3:80" x14ac:dyDescent="0.25">
      <c r="C407" s="2">
        <f t="shared" si="102"/>
        <v>45645</v>
      </c>
      <c r="D407" s="24"/>
      <c r="H407" s="13" t="str">
        <f t="shared" si="89"/>
        <v>68.9</v>
      </c>
      <c r="J407" s="13" t="str">
        <f t="shared" si="90"/>
        <v>21.1</v>
      </c>
      <c r="L407" s="10">
        <f t="shared" si="103"/>
        <v>354</v>
      </c>
      <c r="M407" s="10">
        <f t="shared" si="100"/>
        <v>-23.428406463690454</v>
      </c>
      <c r="N407" s="10">
        <f t="shared" si="91"/>
        <v>21.092677336309553</v>
      </c>
      <c r="O407" s="10">
        <f t="shared" si="101"/>
        <v>68.907322663690451</v>
      </c>
      <c r="Q407" s="12">
        <f t="shared" si="92"/>
        <v>12</v>
      </c>
      <c r="R407" s="10">
        <f t="shared" si="107"/>
        <v>0</v>
      </c>
      <c r="S407" s="10">
        <f t="shared" si="107"/>
        <v>0</v>
      </c>
      <c r="T407" s="10">
        <f t="shared" si="106"/>
        <v>0</v>
      </c>
      <c r="U407" s="10">
        <f t="shared" si="104"/>
        <v>0</v>
      </c>
      <c r="V407" s="10">
        <f t="shared" si="104"/>
        <v>0</v>
      </c>
      <c r="W407" s="10">
        <f t="shared" si="104"/>
        <v>0</v>
      </c>
      <c r="X407" s="10">
        <f t="shared" si="104"/>
        <v>0</v>
      </c>
      <c r="Y407" s="10">
        <f t="shared" si="104"/>
        <v>0</v>
      </c>
      <c r="Z407" s="10">
        <f t="shared" si="104"/>
        <v>0</v>
      </c>
      <c r="AA407" s="10">
        <f t="shared" si="104"/>
        <v>0</v>
      </c>
      <c r="AB407" s="10">
        <f t="shared" ref="AB407:AC418" si="108">IF($Q407=AB$41,$O407,0)</f>
        <v>0</v>
      </c>
      <c r="AC407" s="10">
        <f t="shared" si="108"/>
        <v>68.907322663690451</v>
      </c>
      <c r="AF407" s="10">
        <f t="shared" si="94"/>
        <v>0</v>
      </c>
      <c r="AG407" s="10">
        <f t="shared" si="95"/>
        <v>0</v>
      </c>
      <c r="AH407" s="10">
        <f t="shared" si="96"/>
        <v>0</v>
      </c>
      <c r="AI407" s="10">
        <f t="shared" si="97"/>
        <v>68.907322663690451</v>
      </c>
      <c r="AJ407" s="10">
        <f t="shared" si="98"/>
        <v>0</v>
      </c>
      <c r="AK407" s="10"/>
      <c r="AL407" s="10"/>
      <c r="AM407" s="10"/>
      <c r="AN407" s="10"/>
      <c r="AO407" s="10"/>
      <c r="AP407" s="10"/>
      <c r="AQ407" s="10"/>
      <c r="AR407" s="10"/>
      <c r="AS407" s="10"/>
      <c r="AT407" s="10"/>
      <c r="AU407" s="10"/>
      <c r="AV407" s="10"/>
      <c r="AW407" s="10"/>
      <c r="AX407" s="10"/>
      <c r="AY407" s="10"/>
      <c r="AZ407" s="10"/>
      <c r="BA407" s="10"/>
      <c r="BB407" s="10"/>
      <c r="BC407" s="10"/>
      <c r="BD407" s="10"/>
      <c r="BE407" s="10"/>
      <c r="BF407" s="10"/>
      <c r="BG407" s="10"/>
      <c r="BH407" s="10"/>
      <c r="BI407" s="10"/>
      <c r="BJ407" s="10"/>
      <c r="BK407" s="10"/>
      <c r="BL407" s="10"/>
      <c r="BM407" s="10"/>
      <c r="BN407" s="10"/>
      <c r="BO407" s="10"/>
      <c r="BP407" s="10"/>
      <c r="BQ407" s="10"/>
      <c r="BR407" s="10"/>
      <c r="BS407" s="10"/>
      <c r="BT407" s="10"/>
      <c r="BU407" s="10"/>
      <c r="BV407" s="10"/>
      <c r="BW407" s="10"/>
      <c r="BX407" s="10"/>
      <c r="BY407" s="10"/>
      <c r="BZ407" s="10"/>
      <c r="CA407" s="10"/>
      <c r="CB407" s="10"/>
    </row>
    <row r="408" spans="3:80" x14ac:dyDescent="0.25">
      <c r="C408" s="2">
        <f t="shared" si="102"/>
        <v>45646</v>
      </c>
      <c r="D408" s="24"/>
      <c r="H408" s="13" t="str">
        <f t="shared" si="89"/>
        <v>68.9</v>
      </c>
      <c r="J408" s="13" t="str">
        <f t="shared" si="90"/>
        <v>21.1</v>
      </c>
      <c r="L408" s="10">
        <f t="shared" si="103"/>
        <v>355</v>
      </c>
      <c r="M408" s="10">
        <f t="shared" si="100"/>
        <v>-23.442225563210641</v>
      </c>
      <c r="N408" s="10">
        <f t="shared" si="91"/>
        <v>21.078858236789365</v>
      </c>
      <c r="O408" s="10">
        <f t="shared" si="101"/>
        <v>68.921141763210642</v>
      </c>
      <c r="Q408" s="12">
        <f t="shared" si="92"/>
        <v>12</v>
      </c>
      <c r="R408" s="10">
        <f t="shared" si="107"/>
        <v>0</v>
      </c>
      <c r="S408" s="10">
        <f t="shared" si="107"/>
        <v>0</v>
      </c>
      <c r="T408" s="10">
        <f t="shared" si="106"/>
        <v>0</v>
      </c>
      <c r="U408" s="10">
        <f t="shared" ref="U408:AA418" si="109">IF($Q408=U$41,$O408,0)</f>
        <v>0</v>
      </c>
      <c r="V408" s="10">
        <f t="shared" si="109"/>
        <v>0</v>
      </c>
      <c r="W408" s="10">
        <f t="shared" si="109"/>
        <v>0</v>
      </c>
      <c r="X408" s="10">
        <f t="shared" si="109"/>
        <v>0</v>
      </c>
      <c r="Y408" s="10">
        <f t="shared" si="109"/>
        <v>0</v>
      </c>
      <c r="Z408" s="10">
        <f t="shared" si="109"/>
        <v>0</v>
      </c>
      <c r="AA408" s="10">
        <f t="shared" si="109"/>
        <v>0</v>
      </c>
      <c r="AB408" s="10">
        <f t="shared" si="108"/>
        <v>0</v>
      </c>
      <c r="AC408" s="10">
        <f t="shared" si="108"/>
        <v>68.921141763210642</v>
      </c>
      <c r="AF408" s="10">
        <f t="shared" si="94"/>
        <v>0</v>
      </c>
      <c r="AG408" s="10">
        <f t="shared" si="95"/>
        <v>0</v>
      </c>
      <c r="AH408" s="10">
        <f t="shared" si="96"/>
        <v>0</v>
      </c>
      <c r="AI408" s="10">
        <f t="shared" si="97"/>
        <v>68.921141763210642</v>
      </c>
      <c r="AJ408" s="10">
        <f t="shared" si="98"/>
        <v>0</v>
      </c>
      <c r="AK408" s="10"/>
      <c r="AL408" s="10"/>
      <c r="AM408" s="10"/>
      <c r="AN408" s="10"/>
      <c r="AO408" s="10"/>
      <c r="AP408" s="10"/>
      <c r="AQ408" s="10"/>
      <c r="AR408" s="10"/>
      <c r="AS408" s="10"/>
      <c r="AT408" s="10"/>
      <c r="AU408" s="10"/>
      <c r="AV408" s="10"/>
      <c r="AW408" s="10"/>
      <c r="AX408" s="10"/>
      <c r="AY408" s="10"/>
      <c r="AZ408" s="10"/>
      <c r="BA408" s="10"/>
      <c r="BB408" s="10"/>
      <c r="BC408" s="10"/>
      <c r="BD408" s="10"/>
      <c r="BE408" s="10"/>
      <c r="BF408" s="10"/>
      <c r="BG408" s="10"/>
      <c r="BH408" s="10"/>
      <c r="BI408" s="10"/>
      <c r="BJ408" s="10"/>
      <c r="BK408" s="10"/>
      <c r="BL408" s="10"/>
      <c r="BM408" s="10"/>
      <c r="BN408" s="10"/>
      <c r="BO408" s="10"/>
      <c r="BP408" s="10"/>
      <c r="BQ408" s="10"/>
      <c r="BR408" s="10"/>
      <c r="BS408" s="10"/>
      <c r="BT408" s="10"/>
      <c r="BU408" s="10"/>
      <c r="BV408" s="10"/>
      <c r="BW408" s="10"/>
      <c r="BX408" s="10"/>
      <c r="BY408" s="10"/>
      <c r="BZ408" s="10"/>
      <c r="CA408" s="10"/>
      <c r="CB408" s="10"/>
    </row>
    <row r="409" spans="3:80" x14ac:dyDescent="0.25">
      <c r="C409" s="2">
        <f t="shared" si="102"/>
        <v>45647</v>
      </c>
      <c r="D409" s="24"/>
      <c r="H409" s="13" t="str">
        <f t="shared" si="89"/>
        <v>68.9</v>
      </c>
      <c r="J409" s="13" t="str">
        <f t="shared" si="90"/>
        <v>21.1</v>
      </c>
      <c r="L409" s="10">
        <f t="shared" si="103"/>
        <v>356</v>
      </c>
      <c r="M409" s="10">
        <f t="shared" si="100"/>
        <v>-23.449136131258797</v>
      </c>
      <c r="N409" s="10">
        <f t="shared" si="91"/>
        <v>21.071947668741199</v>
      </c>
      <c r="O409" s="10">
        <f t="shared" si="101"/>
        <v>68.928052331258797</v>
      </c>
      <c r="Q409" s="12">
        <f t="shared" si="92"/>
        <v>12</v>
      </c>
      <c r="R409" s="10">
        <f t="shared" si="107"/>
        <v>0</v>
      </c>
      <c r="S409" s="10">
        <f t="shared" si="107"/>
        <v>0</v>
      </c>
      <c r="T409" s="10">
        <f t="shared" si="106"/>
        <v>0</v>
      </c>
      <c r="U409" s="10">
        <f t="shared" si="109"/>
        <v>0</v>
      </c>
      <c r="V409" s="10">
        <f t="shared" si="109"/>
        <v>0</v>
      </c>
      <c r="W409" s="10">
        <f t="shared" si="109"/>
        <v>0</v>
      </c>
      <c r="X409" s="10">
        <f t="shared" si="109"/>
        <v>0</v>
      </c>
      <c r="Y409" s="10">
        <f t="shared" si="109"/>
        <v>0</v>
      </c>
      <c r="Z409" s="10">
        <f t="shared" si="109"/>
        <v>0</v>
      </c>
      <c r="AA409" s="10">
        <f t="shared" si="109"/>
        <v>0</v>
      </c>
      <c r="AB409" s="10">
        <f t="shared" si="108"/>
        <v>0</v>
      </c>
      <c r="AC409" s="10">
        <f t="shared" si="108"/>
        <v>68.928052331258797</v>
      </c>
      <c r="AF409" s="10">
        <f t="shared" si="94"/>
        <v>0</v>
      </c>
      <c r="AG409" s="10">
        <f t="shared" si="95"/>
        <v>0</v>
      </c>
      <c r="AH409" s="10">
        <f t="shared" si="96"/>
        <v>0</v>
      </c>
      <c r="AI409" s="10">
        <f t="shared" si="97"/>
        <v>0</v>
      </c>
      <c r="AJ409" s="10">
        <f t="shared" si="98"/>
        <v>68.928052331258797</v>
      </c>
      <c r="AK409" s="10"/>
      <c r="AL409" s="10"/>
      <c r="AM409" s="10"/>
      <c r="AN409" s="10"/>
      <c r="AO409" s="10"/>
      <c r="AP409" s="10"/>
      <c r="AQ409" s="10"/>
      <c r="AR409" s="10"/>
      <c r="AS409" s="10"/>
      <c r="AT409" s="10"/>
      <c r="AU409" s="10"/>
      <c r="AV409" s="10"/>
      <c r="AW409" s="10"/>
      <c r="AX409" s="10"/>
      <c r="AY409" s="10"/>
      <c r="AZ409" s="10"/>
      <c r="BA409" s="10"/>
      <c r="BB409" s="10"/>
      <c r="BC409" s="10"/>
      <c r="BD409" s="10"/>
      <c r="BE409" s="10"/>
      <c r="BF409" s="10"/>
      <c r="BG409" s="10"/>
      <c r="BH409" s="10"/>
      <c r="BI409" s="10"/>
      <c r="BJ409" s="10"/>
      <c r="BK409" s="10"/>
      <c r="BL409" s="10"/>
      <c r="BM409" s="10"/>
      <c r="BN409" s="10"/>
      <c r="BO409" s="10"/>
      <c r="BP409" s="10"/>
      <c r="BQ409" s="10"/>
      <c r="BR409" s="10"/>
      <c r="BS409" s="10"/>
      <c r="BT409" s="10"/>
      <c r="BU409" s="10"/>
      <c r="BV409" s="10"/>
      <c r="BW409" s="10"/>
      <c r="BX409" s="10"/>
      <c r="BY409" s="10"/>
      <c r="BZ409" s="10"/>
      <c r="CA409" s="10"/>
      <c r="CB409" s="10"/>
    </row>
    <row r="410" spans="3:80" x14ac:dyDescent="0.25">
      <c r="C410" s="2">
        <f t="shared" si="102"/>
        <v>45648</v>
      </c>
      <c r="D410" s="24"/>
      <c r="H410" s="13" t="str">
        <f t="shared" si="89"/>
        <v>68.9</v>
      </c>
      <c r="J410" s="13" t="str">
        <f t="shared" si="90"/>
        <v>21.1</v>
      </c>
      <c r="L410" s="10">
        <f t="shared" si="103"/>
        <v>357</v>
      </c>
      <c r="M410" s="10">
        <f t="shared" si="100"/>
        <v>-23.449136131258797</v>
      </c>
      <c r="N410" s="10">
        <f t="shared" si="91"/>
        <v>21.071947668741199</v>
      </c>
      <c r="O410" s="10">
        <f t="shared" si="101"/>
        <v>68.928052331258797</v>
      </c>
      <c r="Q410" s="12">
        <f t="shared" si="92"/>
        <v>12</v>
      </c>
      <c r="R410" s="10">
        <f t="shared" si="107"/>
        <v>0</v>
      </c>
      <c r="S410" s="10">
        <f t="shared" si="107"/>
        <v>0</v>
      </c>
      <c r="T410" s="10">
        <f t="shared" si="106"/>
        <v>0</v>
      </c>
      <c r="U410" s="10">
        <f t="shared" si="109"/>
        <v>0</v>
      </c>
      <c r="V410" s="10">
        <f t="shared" si="109"/>
        <v>0</v>
      </c>
      <c r="W410" s="10">
        <f t="shared" si="109"/>
        <v>0</v>
      </c>
      <c r="X410" s="10">
        <f t="shared" si="109"/>
        <v>0</v>
      </c>
      <c r="Y410" s="10">
        <f t="shared" si="109"/>
        <v>0</v>
      </c>
      <c r="Z410" s="10">
        <f t="shared" si="109"/>
        <v>0</v>
      </c>
      <c r="AA410" s="10">
        <f t="shared" si="109"/>
        <v>0</v>
      </c>
      <c r="AB410" s="10">
        <f t="shared" si="108"/>
        <v>0</v>
      </c>
      <c r="AC410" s="10">
        <f t="shared" si="108"/>
        <v>68.928052331258797</v>
      </c>
      <c r="AF410" s="10">
        <f t="shared" si="94"/>
        <v>0</v>
      </c>
      <c r="AG410" s="10">
        <f t="shared" si="95"/>
        <v>0</v>
      </c>
      <c r="AH410" s="10">
        <f t="shared" si="96"/>
        <v>0</v>
      </c>
      <c r="AI410" s="10">
        <f t="shared" si="97"/>
        <v>0</v>
      </c>
      <c r="AJ410" s="10">
        <f t="shared" si="98"/>
        <v>68.928052331258797</v>
      </c>
      <c r="AK410" s="10"/>
      <c r="AL410" s="10"/>
      <c r="AM410" s="10"/>
      <c r="AN410" s="10"/>
      <c r="AO410" s="10"/>
      <c r="AP410" s="10"/>
      <c r="AQ410" s="10"/>
      <c r="AR410" s="10"/>
      <c r="AS410" s="10"/>
      <c r="AT410" s="10"/>
      <c r="AU410" s="10"/>
      <c r="AV410" s="10"/>
      <c r="AW410" s="10"/>
      <c r="AX410" s="10"/>
      <c r="AY410" s="10"/>
      <c r="AZ410" s="10"/>
      <c r="BA410" s="10"/>
      <c r="BB410" s="10"/>
      <c r="BC410" s="10"/>
      <c r="BD410" s="10"/>
      <c r="BE410" s="10"/>
      <c r="BF410" s="10"/>
      <c r="BG410" s="10"/>
      <c r="BH410" s="10"/>
      <c r="BI410" s="10"/>
      <c r="BJ410" s="10"/>
      <c r="BK410" s="10"/>
      <c r="BL410" s="10"/>
      <c r="BM410" s="10"/>
      <c r="BN410" s="10"/>
      <c r="BO410" s="10"/>
      <c r="BP410" s="10"/>
      <c r="BQ410" s="10"/>
      <c r="BR410" s="10"/>
      <c r="BS410" s="10"/>
      <c r="BT410" s="10"/>
      <c r="BU410" s="10"/>
      <c r="BV410" s="10"/>
      <c r="BW410" s="10"/>
      <c r="BX410" s="10"/>
      <c r="BY410" s="10"/>
      <c r="BZ410" s="10"/>
      <c r="CA410" s="10"/>
      <c r="CB410" s="10"/>
    </row>
    <row r="411" spans="3:80" x14ac:dyDescent="0.25">
      <c r="C411" s="2">
        <f t="shared" si="102"/>
        <v>45649</v>
      </c>
      <c r="D411" s="24"/>
      <c r="H411" s="13" t="str">
        <f t="shared" si="89"/>
        <v>68.9</v>
      </c>
      <c r="J411" s="13" t="str">
        <f t="shared" si="90"/>
        <v>21.1</v>
      </c>
      <c r="L411" s="10">
        <f t="shared" si="103"/>
        <v>358</v>
      </c>
      <c r="M411" s="10">
        <f t="shared" si="100"/>
        <v>-23.442225563210641</v>
      </c>
      <c r="N411" s="10">
        <f t="shared" si="91"/>
        <v>21.078858236789365</v>
      </c>
      <c r="O411" s="10">
        <f t="shared" si="101"/>
        <v>68.921141763210642</v>
      </c>
      <c r="Q411" s="12">
        <f t="shared" si="92"/>
        <v>12</v>
      </c>
      <c r="R411" s="10">
        <f t="shared" si="107"/>
        <v>0</v>
      </c>
      <c r="S411" s="10">
        <f t="shared" si="107"/>
        <v>0</v>
      </c>
      <c r="T411" s="10">
        <f t="shared" si="106"/>
        <v>0</v>
      </c>
      <c r="U411" s="10">
        <f t="shared" si="109"/>
        <v>0</v>
      </c>
      <c r="V411" s="10">
        <f t="shared" si="109"/>
        <v>0</v>
      </c>
      <c r="W411" s="10">
        <f t="shared" si="109"/>
        <v>0</v>
      </c>
      <c r="X411" s="10">
        <f t="shared" si="109"/>
        <v>0</v>
      </c>
      <c r="Y411" s="10">
        <f t="shared" si="109"/>
        <v>0</v>
      </c>
      <c r="Z411" s="10">
        <f t="shared" si="109"/>
        <v>0</v>
      </c>
      <c r="AA411" s="10">
        <f t="shared" si="109"/>
        <v>0</v>
      </c>
      <c r="AB411" s="10">
        <f t="shared" si="108"/>
        <v>0</v>
      </c>
      <c r="AC411" s="10">
        <f t="shared" si="108"/>
        <v>68.921141763210642</v>
      </c>
      <c r="AF411" s="10">
        <f t="shared" si="94"/>
        <v>0</v>
      </c>
      <c r="AG411" s="10">
        <f t="shared" si="95"/>
        <v>0</v>
      </c>
      <c r="AH411" s="10">
        <f t="shared" si="96"/>
        <v>0</v>
      </c>
      <c r="AI411" s="10">
        <f t="shared" si="97"/>
        <v>0</v>
      </c>
      <c r="AJ411" s="10">
        <f t="shared" si="98"/>
        <v>68.921141763210642</v>
      </c>
      <c r="AK411" s="10"/>
      <c r="AL411" s="10"/>
      <c r="AM411" s="10"/>
      <c r="AN411" s="10"/>
      <c r="AO411" s="10"/>
      <c r="AP411" s="10"/>
      <c r="AQ411" s="10"/>
      <c r="AR411" s="10"/>
      <c r="AS411" s="10"/>
      <c r="AT411" s="10"/>
      <c r="AU411" s="10"/>
      <c r="AV411" s="10"/>
      <c r="AW411" s="10"/>
      <c r="AX411" s="10"/>
      <c r="AY411" s="10"/>
      <c r="AZ411" s="10"/>
      <c r="BA411" s="10"/>
      <c r="BB411" s="10"/>
      <c r="BC411" s="10"/>
      <c r="BD411" s="10"/>
      <c r="BE411" s="10"/>
      <c r="BF411" s="10"/>
      <c r="BG411" s="10"/>
      <c r="BH411" s="10"/>
      <c r="BI411" s="10"/>
      <c r="BJ411" s="10"/>
      <c r="BK411" s="10"/>
      <c r="BL411" s="10"/>
      <c r="BM411" s="10"/>
      <c r="BN411" s="10"/>
      <c r="BO411" s="10"/>
      <c r="BP411" s="10"/>
      <c r="BQ411" s="10"/>
      <c r="BR411" s="10"/>
      <c r="BS411" s="10"/>
      <c r="BT411" s="10"/>
      <c r="BU411" s="10"/>
      <c r="BV411" s="10"/>
      <c r="BW411" s="10"/>
      <c r="BX411" s="10"/>
      <c r="BY411" s="10"/>
      <c r="BZ411" s="10"/>
      <c r="CA411" s="10"/>
      <c r="CB411" s="10"/>
    </row>
    <row r="412" spans="3:80" x14ac:dyDescent="0.25">
      <c r="C412" s="2">
        <f t="shared" si="102"/>
        <v>45650</v>
      </c>
      <c r="D412" s="24"/>
      <c r="H412" s="13" t="str">
        <f t="shared" si="89"/>
        <v>68.9</v>
      </c>
      <c r="J412" s="13" t="str">
        <f t="shared" si="90"/>
        <v>21.1</v>
      </c>
      <c r="L412" s="10">
        <f t="shared" si="103"/>
        <v>359</v>
      </c>
      <c r="M412" s="10">
        <f t="shared" si="100"/>
        <v>-23.428406463690454</v>
      </c>
      <c r="N412" s="10">
        <f t="shared" si="91"/>
        <v>21.092677336309553</v>
      </c>
      <c r="O412" s="10">
        <f t="shared" si="101"/>
        <v>68.907322663690451</v>
      </c>
      <c r="Q412" s="12">
        <f t="shared" si="92"/>
        <v>12</v>
      </c>
      <c r="R412" s="10">
        <f t="shared" si="107"/>
        <v>0</v>
      </c>
      <c r="S412" s="10">
        <f t="shared" si="107"/>
        <v>0</v>
      </c>
      <c r="T412" s="10">
        <f t="shared" si="106"/>
        <v>0</v>
      </c>
      <c r="U412" s="10">
        <f t="shared" si="109"/>
        <v>0</v>
      </c>
      <c r="V412" s="10">
        <f t="shared" si="109"/>
        <v>0</v>
      </c>
      <c r="W412" s="10">
        <f t="shared" si="109"/>
        <v>0</v>
      </c>
      <c r="X412" s="10">
        <f t="shared" si="109"/>
        <v>0</v>
      </c>
      <c r="Y412" s="10">
        <f t="shared" si="109"/>
        <v>0</v>
      </c>
      <c r="Z412" s="10">
        <f t="shared" si="109"/>
        <v>0</v>
      </c>
      <c r="AA412" s="10">
        <f t="shared" si="109"/>
        <v>0</v>
      </c>
      <c r="AB412" s="10">
        <f t="shared" si="108"/>
        <v>0</v>
      </c>
      <c r="AC412" s="10">
        <f t="shared" si="108"/>
        <v>68.907322663690451</v>
      </c>
      <c r="AF412" s="10">
        <f t="shared" si="94"/>
        <v>0</v>
      </c>
      <c r="AG412" s="10">
        <f t="shared" si="95"/>
        <v>0</v>
      </c>
      <c r="AH412" s="10">
        <f t="shared" si="96"/>
        <v>0</v>
      </c>
      <c r="AI412" s="10">
        <f t="shared" si="97"/>
        <v>0</v>
      </c>
      <c r="AJ412" s="10">
        <f t="shared" si="98"/>
        <v>68.907322663690451</v>
      </c>
      <c r="AK412" s="10"/>
      <c r="AL412" s="10"/>
      <c r="AM412" s="10"/>
      <c r="AN412" s="10"/>
      <c r="AO412" s="10"/>
      <c r="AP412" s="10"/>
      <c r="AQ412" s="10"/>
      <c r="AR412" s="10"/>
      <c r="AS412" s="10"/>
      <c r="AT412" s="10"/>
      <c r="AU412" s="10"/>
      <c r="AV412" s="10"/>
      <c r="AW412" s="10"/>
      <c r="AX412" s="10"/>
      <c r="AY412" s="10"/>
      <c r="AZ412" s="10"/>
      <c r="BA412" s="10"/>
      <c r="BB412" s="10"/>
      <c r="BC412" s="10"/>
      <c r="BD412" s="10"/>
      <c r="BE412" s="10"/>
      <c r="BF412" s="10"/>
      <c r="BG412" s="10"/>
      <c r="BH412" s="10"/>
      <c r="BI412" s="10"/>
      <c r="BJ412" s="10"/>
      <c r="BK412" s="10"/>
      <c r="BL412" s="10"/>
      <c r="BM412" s="10"/>
      <c r="BN412" s="10"/>
      <c r="BO412" s="10"/>
      <c r="BP412" s="10"/>
      <c r="BQ412" s="10"/>
      <c r="BR412" s="10"/>
      <c r="BS412" s="10"/>
      <c r="BT412" s="10"/>
      <c r="BU412" s="10"/>
      <c r="BV412" s="10"/>
      <c r="BW412" s="10"/>
      <c r="BX412" s="10"/>
      <c r="BY412" s="10"/>
      <c r="BZ412" s="10"/>
      <c r="CA412" s="10"/>
      <c r="CB412" s="10"/>
    </row>
    <row r="413" spans="3:80" x14ac:dyDescent="0.25">
      <c r="C413" s="2">
        <f t="shared" si="102"/>
        <v>45651</v>
      </c>
      <c r="D413" s="24"/>
      <c r="H413" s="13" t="str">
        <f t="shared" si="89"/>
        <v>68.9</v>
      </c>
      <c r="J413" s="13" t="str">
        <f t="shared" si="90"/>
        <v>21.1</v>
      </c>
      <c r="L413" s="10">
        <f t="shared" si="103"/>
        <v>360</v>
      </c>
      <c r="M413" s="10">
        <f t="shared" si="100"/>
        <v>-23.407682905250294</v>
      </c>
      <c r="N413" s="10">
        <f t="shared" si="91"/>
        <v>21.113400894749706</v>
      </c>
      <c r="O413" s="10">
        <f t="shared" si="101"/>
        <v>68.886599105250298</v>
      </c>
      <c r="Q413" s="12">
        <f t="shared" si="92"/>
        <v>12</v>
      </c>
      <c r="R413" s="10">
        <f t="shared" si="107"/>
        <v>0</v>
      </c>
      <c r="S413" s="10">
        <f t="shared" si="107"/>
        <v>0</v>
      </c>
      <c r="T413" s="10">
        <f t="shared" si="106"/>
        <v>0</v>
      </c>
      <c r="U413" s="10">
        <f t="shared" si="109"/>
        <v>0</v>
      </c>
      <c r="V413" s="10">
        <f t="shared" si="109"/>
        <v>0</v>
      </c>
      <c r="W413" s="10">
        <f t="shared" si="109"/>
        <v>0</v>
      </c>
      <c r="X413" s="10">
        <f t="shared" si="109"/>
        <v>0</v>
      </c>
      <c r="Y413" s="10">
        <f t="shared" si="109"/>
        <v>0</v>
      </c>
      <c r="Z413" s="10">
        <f t="shared" si="109"/>
        <v>0</v>
      </c>
      <c r="AA413" s="10">
        <f t="shared" si="109"/>
        <v>0</v>
      </c>
      <c r="AB413" s="10">
        <f t="shared" si="108"/>
        <v>0</v>
      </c>
      <c r="AC413" s="10">
        <f t="shared" si="108"/>
        <v>68.886599105250298</v>
      </c>
      <c r="AF413" s="10">
        <f t="shared" si="94"/>
        <v>0</v>
      </c>
      <c r="AG413" s="10">
        <f t="shared" si="95"/>
        <v>0</v>
      </c>
      <c r="AH413" s="10">
        <f t="shared" si="96"/>
        <v>0</v>
      </c>
      <c r="AI413" s="10">
        <f t="shared" si="97"/>
        <v>0</v>
      </c>
      <c r="AJ413" s="10">
        <f t="shared" si="98"/>
        <v>68.886599105250298</v>
      </c>
      <c r="AK413" s="10"/>
      <c r="AL413" s="10"/>
      <c r="AM413" s="10"/>
      <c r="AN413" s="10"/>
      <c r="AO413" s="10"/>
      <c r="AP413" s="10"/>
      <c r="AQ413" s="10"/>
      <c r="AR413" s="10"/>
      <c r="AS413" s="10"/>
      <c r="AT413" s="10"/>
      <c r="AU413" s="10"/>
      <c r="AV413" s="10"/>
      <c r="AW413" s="10"/>
      <c r="AX413" s="10"/>
      <c r="AY413" s="10"/>
      <c r="AZ413" s="10"/>
      <c r="BA413" s="10"/>
      <c r="BB413" s="10"/>
      <c r="BC413" s="10"/>
      <c r="BD413" s="10"/>
      <c r="BE413" s="10"/>
      <c r="BF413" s="10"/>
      <c r="BG413" s="10"/>
      <c r="BH413" s="10"/>
      <c r="BI413" s="10"/>
      <c r="BJ413" s="10"/>
      <c r="BK413" s="10"/>
      <c r="BL413" s="10"/>
      <c r="BM413" s="10"/>
      <c r="BN413" s="10"/>
      <c r="BO413" s="10"/>
      <c r="BP413" s="10"/>
      <c r="BQ413" s="10"/>
      <c r="BR413" s="10"/>
      <c r="BS413" s="10"/>
      <c r="BT413" s="10"/>
      <c r="BU413" s="10"/>
      <c r="BV413" s="10"/>
      <c r="BW413" s="10"/>
      <c r="BX413" s="10"/>
      <c r="BY413" s="10"/>
      <c r="BZ413" s="10"/>
      <c r="CA413" s="10"/>
      <c r="CB413" s="10"/>
    </row>
    <row r="414" spans="3:80" x14ac:dyDescent="0.25">
      <c r="C414" s="2">
        <f t="shared" ref="C414:C418" si="110">C413+1</f>
        <v>45652</v>
      </c>
      <c r="D414" s="24"/>
      <c r="H414" s="13" t="str">
        <f t="shared" si="89"/>
        <v>68.9</v>
      </c>
      <c r="J414" s="13" t="str">
        <f t="shared" si="90"/>
        <v>21.1</v>
      </c>
      <c r="L414" s="10">
        <f t="shared" si="103"/>
        <v>361</v>
      </c>
      <c r="M414" s="10">
        <f t="shared" si="100"/>
        <v>-23.380060995217949</v>
      </c>
      <c r="N414" s="10">
        <f t="shared" si="91"/>
        <v>21.14102280478205</v>
      </c>
      <c r="O414" s="10">
        <f t="shared" ref="O414:O418" si="111">90-N414</f>
        <v>68.858977195217946</v>
      </c>
      <c r="Q414" s="12">
        <f t="shared" si="92"/>
        <v>12</v>
      </c>
      <c r="R414" s="10">
        <f t="shared" si="107"/>
        <v>0</v>
      </c>
      <c r="S414" s="10">
        <f t="shared" si="107"/>
        <v>0</v>
      </c>
      <c r="T414" s="10">
        <f t="shared" si="106"/>
        <v>0</v>
      </c>
      <c r="U414" s="10">
        <f t="shared" si="109"/>
        <v>0</v>
      </c>
      <c r="V414" s="10">
        <f t="shared" si="109"/>
        <v>0</v>
      </c>
      <c r="W414" s="10">
        <f t="shared" si="109"/>
        <v>0</v>
      </c>
      <c r="X414" s="10">
        <f t="shared" si="109"/>
        <v>0</v>
      </c>
      <c r="Y414" s="10">
        <f t="shared" si="109"/>
        <v>0</v>
      </c>
      <c r="Z414" s="10">
        <f t="shared" si="109"/>
        <v>0</v>
      </c>
      <c r="AA414" s="10">
        <f t="shared" si="109"/>
        <v>0</v>
      </c>
      <c r="AB414" s="10">
        <f t="shared" si="108"/>
        <v>0</v>
      </c>
      <c r="AC414" s="10">
        <f t="shared" si="108"/>
        <v>68.858977195217946</v>
      </c>
      <c r="AF414" s="10">
        <f t="shared" si="94"/>
        <v>0</v>
      </c>
      <c r="AG414" s="10">
        <f t="shared" si="95"/>
        <v>0</v>
      </c>
      <c r="AH414" s="10">
        <f t="shared" si="96"/>
        <v>0</v>
      </c>
      <c r="AI414" s="10">
        <f t="shared" si="97"/>
        <v>0</v>
      </c>
      <c r="AJ414" s="10">
        <f t="shared" si="98"/>
        <v>68.858977195217946</v>
      </c>
      <c r="AK414" s="10"/>
      <c r="AL414" s="10"/>
      <c r="AM414" s="10"/>
      <c r="AN414" s="10"/>
      <c r="AO414" s="10"/>
      <c r="AP414" s="10"/>
      <c r="AQ414" s="10"/>
      <c r="AR414" s="10"/>
      <c r="AS414" s="10"/>
      <c r="AT414" s="10"/>
      <c r="AU414" s="10"/>
      <c r="AV414" s="10"/>
      <c r="AW414" s="10"/>
      <c r="AX414" s="10"/>
      <c r="AY414" s="10"/>
      <c r="AZ414" s="10"/>
      <c r="BA414" s="10"/>
      <c r="BB414" s="10"/>
      <c r="BC414" s="10"/>
      <c r="BD414" s="10"/>
      <c r="BE414" s="10"/>
      <c r="BF414" s="10"/>
      <c r="BG414" s="10"/>
      <c r="BH414" s="10"/>
      <c r="BI414" s="10"/>
      <c r="BJ414" s="10"/>
      <c r="BK414" s="10"/>
      <c r="BL414" s="10"/>
      <c r="BM414" s="10"/>
      <c r="BN414" s="10"/>
      <c r="BO414" s="10"/>
      <c r="BP414" s="10"/>
      <c r="BQ414" s="10"/>
      <c r="BR414" s="10"/>
      <c r="BS414" s="10"/>
      <c r="BT414" s="10"/>
      <c r="BU414" s="10"/>
      <c r="BV414" s="10"/>
      <c r="BW414" s="10"/>
      <c r="BX414" s="10"/>
      <c r="BY414" s="10"/>
      <c r="BZ414" s="10"/>
      <c r="CA414" s="10"/>
      <c r="CB414" s="10"/>
    </row>
    <row r="415" spans="3:80" x14ac:dyDescent="0.25">
      <c r="C415" s="2">
        <f t="shared" si="110"/>
        <v>45653</v>
      </c>
      <c r="D415" s="24"/>
      <c r="H415" s="13" t="str">
        <f t="shared" si="89"/>
        <v>68.8</v>
      </c>
      <c r="J415" s="13" t="str">
        <f t="shared" si="90"/>
        <v>21.2</v>
      </c>
      <c r="L415" s="10">
        <f t="shared" si="103"/>
        <v>362</v>
      </c>
      <c r="M415" s="10">
        <f t="shared" si="100"/>
        <v>-23.345548873897091</v>
      </c>
      <c r="N415" s="10">
        <f t="shared" si="91"/>
        <v>21.175534926102909</v>
      </c>
      <c r="O415" s="10">
        <f t="shared" si="111"/>
        <v>68.824465073897088</v>
      </c>
      <c r="Q415" s="12">
        <f t="shared" si="92"/>
        <v>12</v>
      </c>
      <c r="R415" s="10">
        <f t="shared" si="107"/>
        <v>0</v>
      </c>
      <c r="S415" s="10">
        <f t="shared" si="107"/>
        <v>0</v>
      </c>
      <c r="T415" s="10">
        <f t="shared" si="106"/>
        <v>0</v>
      </c>
      <c r="U415" s="10">
        <f t="shared" si="109"/>
        <v>0</v>
      </c>
      <c r="V415" s="10">
        <f t="shared" si="109"/>
        <v>0</v>
      </c>
      <c r="W415" s="10">
        <f t="shared" si="109"/>
        <v>0</v>
      </c>
      <c r="X415" s="10">
        <f t="shared" si="109"/>
        <v>0</v>
      </c>
      <c r="Y415" s="10">
        <f t="shared" si="109"/>
        <v>0</v>
      </c>
      <c r="Z415" s="10">
        <f t="shared" si="109"/>
        <v>0</v>
      </c>
      <c r="AA415" s="10">
        <f t="shared" si="109"/>
        <v>0</v>
      </c>
      <c r="AB415" s="10">
        <f t="shared" si="108"/>
        <v>0</v>
      </c>
      <c r="AC415" s="10">
        <f t="shared" si="108"/>
        <v>68.824465073897088</v>
      </c>
      <c r="AF415" s="10">
        <f t="shared" si="94"/>
        <v>0</v>
      </c>
      <c r="AG415" s="10">
        <f t="shared" si="95"/>
        <v>0</v>
      </c>
      <c r="AH415" s="10">
        <f t="shared" si="96"/>
        <v>0</v>
      </c>
      <c r="AI415" s="10">
        <f t="shared" si="97"/>
        <v>0</v>
      </c>
      <c r="AJ415" s="10">
        <f t="shared" si="98"/>
        <v>68.824465073897088</v>
      </c>
      <c r="AK415" s="10"/>
      <c r="AL415" s="10"/>
      <c r="AM415" s="10"/>
      <c r="AN415" s="10"/>
      <c r="AO415" s="10"/>
      <c r="AP415" s="10"/>
      <c r="AQ415" s="10"/>
      <c r="AR415" s="10"/>
      <c r="AS415" s="10"/>
      <c r="AT415" s="10"/>
      <c r="AU415" s="10"/>
      <c r="AV415" s="10"/>
      <c r="AW415" s="10"/>
      <c r="AX415" s="10"/>
      <c r="AY415" s="10"/>
      <c r="AZ415" s="10"/>
      <c r="BA415" s="10"/>
      <c r="BB415" s="10"/>
      <c r="BC415" s="10"/>
      <c r="BD415" s="10"/>
      <c r="BE415" s="10"/>
      <c r="BF415" s="10"/>
      <c r="BG415" s="10"/>
      <c r="BH415" s="10"/>
      <c r="BI415" s="10"/>
      <c r="BJ415" s="10"/>
      <c r="BK415" s="10"/>
      <c r="BL415" s="10"/>
      <c r="BM415" s="10"/>
      <c r="BN415" s="10"/>
      <c r="BO415" s="10"/>
      <c r="BP415" s="10"/>
      <c r="BQ415" s="10"/>
      <c r="BR415" s="10"/>
      <c r="BS415" s="10"/>
      <c r="BT415" s="10"/>
      <c r="BU415" s="10"/>
      <c r="BV415" s="10"/>
      <c r="BW415" s="10"/>
      <c r="BX415" s="10"/>
      <c r="BY415" s="10"/>
      <c r="BZ415" s="10"/>
      <c r="CA415" s="10"/>
      <c r="CB415" s="10"/>
    </row>
    <row r="416" spans="3:80" x14ac:dyDescent="0.25">
      <c r="C416" s="2">
        <f t="shared" si="110"/>
        <v>45654</v>
      </c>
      <c r="D416" s="24"/>
      <c r="H416" s="13" t="str">
        <f t="shared" si="89"/>
        <v>68.8</v>
      </c>
      <c r="J416" s="13" t="str">
        <f t="shared" si="90"/>
        <v>21.2</v>
      </c>
      <c r="L416" s="10">
        <f t="shared" si="103"/>
        <v>363</v>
      </c>
      <c r="M416" s="10">
        <f t="shared" si="100"/>
        <v>-23.304156712168286</v>
      </c>
      <c r="N416" s="10">
        <f t="shared" si="91"/>
        <v>21.216927087831717</v>
      </c>
      <c r="O416" s="10">
        <f t="shared" si="111"/>
        <v>68.783072912168279</v>
      </c>
      <c r="Q416" s="12">
        <f t="shared" si="92"/>
        <v>12</v>
      </c>
      <c r="R416" s="10">
        <f t="shared" si="107"/>
        <v>0</v>
      </c>
      <c r="S416" s="10">
        <f t="shared" si="107"/>
        <v>0</v>
      </c>
      <c r="T416" s="10">
        <f t="shared" si="106"/>
        <v>0</v>
      </c>
      <c r="U416" s="10">
        <f t="shared" si="109"/>
        <v>0</v>
      </c>
      <c r="V416" s="10">
        <f t="shared" si="109"/>
        <v>0</v>
      </c>
      <c r="W416" s="10">
        <f t="shared" si="109"/>
        <v>0</v>
      </c>
      <c r="X416" s="10">
        <f t="shared" si="109"/>
        <v>0</v>
      </c>
      <c r="Y416" s="10">
        <f t="shared" si="109"/>
        <v>0</v>
      </c>
      <c r="Z416" s="10">
        <f t="shared" si="109"/>
        <v>0</v>
      </c>
      <c r="AA416" s="10">
        <f t="shared" si="109"/>
        <v>0</v>
      </c>
      <c r="AB416" s="10">
        <f t="shared" si="108"/>
        <v>0</v>
      </c>
      <c r="AC416" s="10">
        <f t="shared" si="108"/>
        <v>68.783072912168279</v>
      </c>
      <c r="AF416" s="10">
        <f t="shared" si="94"/>
        <v>0</v>
      </c>
      <c r="AG416" s="10">
        <f t="shared" si="95"/>
        <v>0</v>
      </c>
      <c r="AH416" s="10">
        <f t="shared" si="96"/>
        <v>0</v>
      </c>
      <c r="AI416" s="10">
        <f t="shared" si="97"/>
        <v>0</v>
      </c>
      <c r="AJ416" s="10">
        <f t="shared" si="98"/>
        <v>68.783072912168279</v>
      </c>
      <c r="AK416" s="10"/>
      <c r="AL416" s="10"/>
      <c r="AM416" s="10"/>
      <c r="AN416" s="10"/>
      <c r="AO416" s="10"/>
      <c r="AP416" s="10"/>
      <c r="AQ416" s="10"/>
      <c r="AR416" s="10"/>
      <c r="AS416" s="10"/>
      <c r="AT416" s="10"/>
      <c r="AU416" s="10"/>
      <c r="AV416" s="10"/>
      <c r="AW416" s="10"/>
      <c r="AX416" s="10"/>
      <c r="AY416" s="10"/>
      <c r="AZ416" s="10"/>
      <c r="BA416" s="10"/>
      <c r="BB416" s="10"/>
      <c r="BC416" s="10"/>
      <c r="BD416" s="10"/>
      <c r="BE416" s="10"/>
      <c r="BF416" s="10"/>
      <c r="BG416" s="10"/>
      <c r="BH416" s="10"/>
      <c r="BI416" s="10"/>
      <c r="BJ416" s="10"/>
      <c r="BK416" s="10"/>
      <c r="BL416" s="10"/>
      <c r="BM416" s="10"/>
      <c r="BN416" s="10"/>
      <c r="BO416" s="10"/>
      <c r="BP416" s="10"/>
      <c r="BQ416" s="10"/>
      <c r="BR416" s="10"/>
      <c r="BS416" s="10"/>
      <c r="BT416" s="10"/>
      <c r="BU416" s="10"/>
      <c r="BV416" s="10"/>
      <c r="BW416" s="10"/>
      <c r="BX416" s="10"/>
      <c r="BY416" s="10"/>
      <c r="BZ416" s="10"/>
      <c r="CA416" s="10"/>
      <c r="CB416" s="10"/>
    </row>
    <row r="417" spans="3:80" x14ac:dyDescent="0.25">
      <c r="C417" s="2">
        <f t="shared" si="110"/>
        <v>45655</v>
      </c>
      <c r="D417" s="24"/>
      <c r="H417" s="13" t="str">
        <f t="shared" si="89"/>
        <v>68.7</v>
      </c>
      <c r="J417" s="13" t="str">
        <f t="shared" si="90"/>
        <v>21.3</v>
      </c>
      <c r="L417" s="10">
        <f t="shared" si="103"/>
        <v>364</v>
      </c>
      <c r="M417" s="10">
        <f t="shared" si="100"/>
        <v>-23.255896708491584</v>
      </c>
      <c r="N417" s="10">
        <f t="shared" si="91"/>
        <v>21.265187091508416</v>
      </c>
      <c r="O417" s="10">
        <f t="shared" si="111"/>
        <v>68.734812908491591</v>
      </c>
      <c r="Q417" s="12">
        <f t="shared" si="92"/>
        <v>12</v>
      </c>
      <c r="R417" s="10">
        <f t="shared" si="107"/>
        <v>0</v>
      </c>
      <c r="S417" s="10">
        <f t="shared" si="107"/>
        <v>0</v>
      </c>
      <c r="T417" s="10">
        <f t="shared" si="106"/>
        <v>0</v>
      </c>
      <c r="U417" s="10">
        <f t="shared" si="109"/>
        <v>0</v>
      </c>
      <c r="V417" s="10">
        <f t="shared" si="109"/>
        <v>0</v>
      </c>
      <c r="W417" s="10">
        <f t="shared" si="109"/>
        <v>0</v>
      </c>
      <c r="X417" s="10">
        <f t="shared" si="109"/>
        <v>0</v>
      </c>
      <c r="Y417" s="10">
        <f t="shared" si="109"/>
        <v>0</v>
      </c>
      <c r="Z417" s="10">
        <f t="shared" si="109"/>
        <v>0</v>
      </c>
      <c r="AA417" s="10">
        <f t="shared" si="109"/>
        <v>0</v>
      </c>
      <c r="AB417" s="10">
        <f t="shared" si="108"/>
        <v>0</v>
      </c>
      <c r="AC417" s="10">
        <f t="shared" si="108"/>
        <v>68.734812908491591</v>
      </c>
      <c r="AF417" s="10">
        <f t="shared" si="94"/>
        <v>0</v>
      </c>
      <c r="AG417" s="10">
        <f t="shared" si="95"/>
        <v>0</v>
      </c>
      <c r="AH417" s="10">
        <f t="shared" si="96"/>
        <v>0</v>
      </c>
      <c r="AI417" s="10">
        <f t="shared" si="97"/>
        <v>0</v>
      </c>
      <c r="AJ417" s="10">
        <f t="shared" si="98"/>
        <v>68.734812908491591</v>
      </c>
      <c r="AK417" s="10"/>
      <c r="AL417" s="10"/>
      <c r="AM417" s="10"/>
      <c r="AN417" s="10"/>
      <c r="AO417" s="10"/>
      <c r="AP417" s="10"/>
      <c r="AQ417" s="10"/>
      <c r="AR417" s="10"/>
      <c r="AS417" s="10"/>
      <c r="AT417" s="10"/>
      <c r="AU417" s="10"/>
      <c r="AV417" s="10"/>
      <c r="AW417" s="10"/>
      <c r="AX417" s="10"/>
      <c r="AY417" s="10"/>
      <c r="AZ417" s="10"/>
      <c r="BA417" s="10"/>
      <c r="BB417" s="10"/>
      <c r="BC417" s="10"/>
      <c r="BD417" s="10"/>
      <c r="BE417" s="10"/>
      <c r="BF417" s="10"/>
      <c r="BG417" s="10"/>
      <c r="BH417" s="10"/>
      <c r="BI417" s="10"/>
      <c r="BJ417" s="10"/>
      <c r="BK417" s="10"/>
      <c r="BL417" s="10"/>
      <c r="BM417" s="10"/>
      <c r="BN417" s="10"/>
      <c r="BO417" s="10"/>
      <c r="BP417" s="10"/>
      <c r="BQ417" s="10"/>
      <c r="BR417" s="10"/>
      <c r="BS417" s="10"/>
      <c r="BT417" s="10"/>
      <c r="BU417" s="10"/>
      <c r="BV417" s="10"/>
      <c r="BW417" s="10"/>
      <c r="BX417" s="10"/>
      <c r="BY417" s="10"/>
      <c r="BZ417" s="10"/>
      <c r="CA417" s="10"/>
      <c r="CB417" s="10"/>
    </row>
    <row r="418" spans="3:80" x14ac:dyDescent="0.25">
      <c r="C418" s="2">
        <f t="shared" si="110"/>
        <v>45656</v>
      </c>
      <c r="D418" s="24"/>
      <c r="H418" s="13" t="str">
        <f t="shared" si="89"/>
        <v>68.7</v>
      </c>
      <c r="J418" s="13" t="str">
        <f t="shared" si="90"/>
        <v>21.3</v>
      </c>
      <c r="L418" s="10">
        <f t="shared" si="103"/>
        <v>365</v>
      </c>
      <c r="M418" s="10">
        <f t="shared" si="100"/>
        <v>-23.200783085311567</v>
      </c>
      <c r="N418" s="10">
        <f t="shared" si="91"/>
        <v>21.320300714688429</v>
      </c>
      <c r="O418" s="10">
        <f t="shared" si="111"/>
        <v>68.679699285311571</v>
      </c>
      <c r="Q418" s="12">
        <f t="shared" si="92"/>
        <v>12</v>
      </c>
      <c r="R418" s="10">
        <f t="shared" si="107"/>
        <v>0</v>
      </c>
      <c r="S418" s="10">
        <f t="shared" si="107"/>
        <v>0</v>
      </c>
      <c r="T418" s="10">
        <f t="shared" si="106"/>
        <v>0</v>
      </c>
      <c r="U418" s="10">
        <f t="shared" si="109"/>
        <v>0</v>
      </c>
      <c r="V418" s="10">
        <f t="shared" si="109"/>
        <v>0</v>
      </c>
      <c r="W418" s="10">
        <f t="shared" si="109"/>
        <v>0</v>
      </c>
      <c r="X418" s="10">
        <f t="shared" si="109"/>
        <v>0</v>
      </c>
      <c r="Y418" s="10">
        <f t="shared" si="109"/>
        <v>0</v>
      </c>
      <c r="Z418" s="10">
        <f t="shared" si="109"/>
        <v>0</v>
      </c>
      <c r="AA418" s="10">
        <f t="shared" si="109"/>
        <v>0</v>
      </c>
      <c r="AB418" s="10">
        <f t="shared" si="108"/>
        <v>0</v>
      </c>
      <c r="AC418" s="10">
        <f t="shared" si="108"/>
        <v>68.679699285311571</v>
      </c>
      <c r="AF418" s="10">
        <f t="shared" si="94"/>
        <v>0</v>
      </c>
      <c r="AG418" s="10">
        <f t="shared" si="95"/>
        <v>0</v>
      </c>
      <c r="AH418" s="10">
        <f t="shared" si="96"/>
        <v>0</v>
      </c>
      <c r="AI418" s="10">
        <f t="shared" si="97"/>
        <v>0</v>
      </c>
      <c r="AJ418" s="10">
        <f t="shared" si="98"/>
        <v>68.679699285311571</v>
      </c>
      <c r="AK418" s="10"/>
      <c r="AL418" s="10"/>
      <c r="AM418" s="10"/>
      <c r="AN418" s="10"/>
      <c r="AO418" s="10"/>
      <c r="AP418" s="10"/>
      <c r="AQ418" s="10"/>
      <c r="AR418" s="10"/>
      <c r="AS418" s="10"/>
      <c r="AT418" s="10"/>
      <c r="AU418" s="10"/>
      <c r="AV418" s="10"/>
      <c r="AW418" s="10"/>
      <c r="AX418" s="10"/>
      <c r="AY418" s="10"/>
      <c r="AZ418" s="10"/>
      <c r="BA418" s="10"/>
      <c r="BB418" s="10"/>
      <c r="BC418" s="10"/>
      <c r="BD418" s="10"/>
      <c r="BE418" s="10"/>
      <c r="BF418" s="10"/>
      <c r="BG418" s="10"/>
      <c r="BH418" s="10"/>
      <c r="BI418" s="10"/>
      <c r="BJ418" s="10"/>
      <c r="BK418" s="10"/>
      <c r="BL418" s="10"/>
      <c r="BM418" s="10"/>
      <c r="BN418" s="10"/>
      <c r="BO418" s="10"/>
      <c r="BP418" s="10"/>
      <c r="BQ418" s="10"/>
      <c r="BR418" s="10"/>
      <c r="BS418" s="10"/>
      <c r="BT418" s="10"/>
      <c r="BU418" s="10"/>
      <c r="BV418" s="10"/>
      <c r="BW418" s="10"/>
      <c r="BX418" s="10"/>
      <c r="BY418" s="10"/>
      <c r="BZ418" s="10"/>
      <c r="CA418" s="10"/>
      <c r="CB418" s="10"/>
    </row>
    <row r="419" spans="3:80" x14ac:dyDescent="0.25">
      <c r="C419" s="2">
        <f>IF(M8=366,C418+1,"")</f>
        <v>45657</v>
      </c>
      <c r="D419" s="24"/>
      <c r="H419" s="13" t="str">
        <f>IF(M8=366,FIXED(O419,DecimalPlaces),"")</f>
        <v>68.6</v>
      </c>
      <c r="J419" s="13" t="str">
        <f>IF(M8=366,FIXED(90-H419,DecimalPlaces),"")</f>
        <v>21.4</v>
      </c>
      <c r="L419" s="10">
        <f>IF(M8=366,L418+1,"")</f>
        <v>366</v>
      </c>
      <c r="M419" s="10">
        <f>IF(M8=366,EarthsTilt*SIN(RADIANS(MOD((360/DaysInYear)*(284+L419),360))),"")</f>
        <v>-23.138832084865964</v>
      </c>
      <c r="N419" s="10">
        <f>IF(M8=366,DEGREES(ASIN(SIN(RADIANS(Latitude))*SIN(RADIANS(M419))+COS(RADIANS(Latitude))*COS(RADIANS(M419))*COS(RADIANS(SolarHourAngle)))),"")</f>
        <v>21.382251715134032</v>
      </c>
      <c r="O419" s="10">
        <f>IF(M8=366,90-N419,"")</f>
        <v>68.617748284865968</v>
      </c>
      <c r="Q419" s="12">
        <f>IF(M8=366,MONTH(C419),"")</f>
        <v>12</v>
      </c>
      <c r="R419" s="10">
        <f>IF(M8=366,IF($Q419=R$41,$O419,0),"")</f>
        <v>0</v>
      </c>
      <c r="S419" s="10">
        <f>IF(M8=366,IF($Q419=S$41,$O419,0),"")</f>
        <v>0</v>
      </c>
      <c r="T419" s="10">
        <f>IF(M8=366,IF($Q419=T$41,$O419,0),"")</f>
        <v>0</v>
      </c>
      <c r="U419" s="10">
        <f>IF(M8=366,IF($Q419=U$41,$O419,0),"")</f>
        <v>0</v>
      </c>
      <c r="V419" s="10">
        <f>IF(M8=366,IF($Q419=V$41,$O419,0),"")</f>
        <v>0</v>
      </c>
      <c r="W419" s="10">
        <f>IF(M8=366,IF($Q419=W$41,$O419,0),"")</f>
        <v>0</v>
      </c>
      <c r="X419" s="10">
        <f>IF(M8=366,IF($Q419=X$41,$O419,0),"")</f>
        <v>0</v>
      </c>
      <c r="Y419" s="10">
        <f>IF(M8=366,IF($Q419=Y$41,$O419,0),"")</f>
        <v>0</v>
      </c>
      <c r="Z419" s="10">
        <f>IF(M8=366,IF($Q419=Z$41,$O419,0),"")</f>
        <v>0</v>
      </c>
      <c r="AA419" s="10">
        <f>IF(M8=366,IF($Q419=AA$41,$O419,0),"")</f>
        <v>0</v>
      </c>
      <c r="AB419" s="10">
        <f>IF(M8=366,IF($Q419=AB$41,$O419,0),"")</f>
        <v>0</v>
      </c>
      <c r="AC419" s="10">
        <f>IF(M8=366,IF($Q419=AC$41,$O419,0),"")</f>
        <v>68.617748284865968</v>
      </c>
      <c r="AF419" s="10">
        <f>IF(M8=366,IF(AND($C419&gt;=$C$21,$C419&lt;=$E$21),$O419,0),"")</f>
        <v>0</v>
      </c>
      <c r="AG419" s="10">
        <f>IF(M8=366,IF(AND($C419&gt;=$C$22,$C419&lt;=$E$22),$O419,0),"")</f>
        <v>0</v>
      </c>
      <c r="AH419" s="10">
        <f>IF(M8=366,IF(AND($C419&gt;=$C$23,$C419&lt;=$E$23),$O419,0),"")</f>
        <v>0</v>
      </c>
      <c r="AI419" s="10">
        <f>IF(M8=366,IF(AND($C419&gt;=$C$24,$C419&lt;=$E$24),$O419,0),"")</f>
        <v>0</v>
      </c>
      <c r="AJ419" s="10">
        <f>IF(M8=366,IF(AND($C419&gt;=$C$25,$C419&lt;=$E$25),$O419,0),"")</f>
        <v>68.617748284865968</v>
      </c>
      <c r="AK419" s="10"/>
      <c r="AL419" s="10"/>
      <c r="AM419" s="10"/>
      <c r="AN419" s="10"/>
      <c r="AO419" s="10"/>
      <c r="AP419" s="10"/>
      <c r="AQ419" s="10"/>
      <c r="AR419" s="10"/>
      <c r="AS419" s="10"/>
      <c r="AT419" s="10"/>
      <c r="AU419" s="10"/>
      <c r="AV419" s="10"/>
      <c r="AW419" s="10"/>
      <c r="AX419" s="10"/>
      <c r="AY419" s="10"/>
      <c r="AZ419" s="10"/>
      <c r="BA419" s="10"/>
      <c r="BB419" s="10"/>
      <c r="BC419" s="10"/>
      <c r="BD419" s="10"/>
      <c r="BE419" s="10"/>
      <c r="BF419" s="10"/>
      <c r="BG419" s="10"/>
      <c r="BH419" s="10"/>
      <c r="BI419" s="10"/>
      <c r="BJ419" s="10"/>
      <c r="BK419" s="10"/>
      <c r="BL419" s="10"/>
      <c r="BM419" s="10"/>
      <c r="BN419" s="10"/>
      <c r="BO419" s="10"/>
      <c r="BP419" s="10"/>
      <c r="BQ419" s="10"/>
      <c r="BR419" s="10"/>
      <c r="BS419" s="10"/>
      <c r="BT419" s="10"/>
      <c r="BU419" s="10"/>
      <c r="BV419" s="10"/>
      <c r="BW419" s="10"/>
      <c r="BX419" s="10"/>
      <c r="BY419" s="10"/>
      <c r="BZ419" s="10"/>
      <c r="CA419" s="10"/>
      <c r="CB419" s="10"/>
    </row>
    <row r="420" spans="3:80" hidden="1" x14ac:dyDescent="0.25">
      <c r="C420" s="2">
        <f>DATE(C7+1,1,1)</f>
        <v>45658</v>
      </c>
      <c r="D420" s="24"/>
      <c r="H420" s="13" t="str">
        <f t="shared" ref="H420:H451" si="112">FIXED(O420,DecimalPlaces)</f>
        <v>68.5</v>
      </c>
      <c r="J420" s="13" t="str">
        <f t="shared" ref="J420:J451" si="113">FIXED(90-H420,DecimalPlaces)</f>
        <v>21.5</v>
      </c>
      <c r="L420" s="10">
        <v>1</v>
      </c>
      <c r="M420" s="10">
        <f t="shared" ref="M420:M451" si="114">EarthsTilt*SIN(RADIANS(MOD((360/DaysInYear)*(284+L420),360)))</f>
        <v>-23.070061964398956</v>
      </c>
      <c r="N420" s="10">
        <f t="shared" ref="N420:N451" si="115">DEGREES(ASIN(SIN(RADIANS(Latitude))*SIN(RADIANS(M420))+COS(RADIANS(Latitude))*COS(RADIANS(M420))*COS(RADIANS(SolarHourAngle))))</f>
        <v>21.451021835601043</v>
      </c>
      <c r="O420" s="10">
        <f>90-N420</f>
        <v>68.54897816439896</v>
      </c>
      <c r="Q420" s="12"/>
      <c r="R420" s="10"/>
      <c r="AF420" s="10"/>
      <c r="AG420" s="10"/>
      <c r="AH420" s="10"/>
      <c r="AI420" s="10"/>
      <c r="AJ420" s="10">
        <f t="shared" ref="AJ420:AJ451" si="116">IF(AND($C420&gt;=$C$25,$C420&lt;=$E$25),$O420,0)</f>
        <v>68.54897816439896</v>
      </c>
      <c r="AK420" s="10"/>
      <c r="AL420" s="10"/>
      <c r="AM420" s="10"/>
      <c r="AN420" s="10"/>
      <c r="AO420" s="10"/>
      <c r="AP420" s="10"/>
      <c r="AQ420" s="10"/>
      <c r="AR420" s="10"/>
      <c r="AS420" s="10"/>
      <c r="AT420" s="10"/>
      <c r="AU420" s="10"/>
      <c r="AV420" s="10"/>
      <c r="AW420" s="10"/>
      <c r="AX420" s="10"/>
      <c r="AY420" s="10"/>
      <c r="AZ420" s="10"/>
      <c r="BA420" s="10"/>
      <c r="BB420" s="10"/>
      <c r="BC420" s="10"/>
      <c r="BD420" s="10"/>
      <c r="BE420" s="10"/>
      <c r="BF420" s="10"/>
      <c r="BG420" s="10"/>
      <c r="BH420" s="10"/>
      <c r="BI420" s="10"/>
      <c r="BJ420" s="10"/>
      <c r="BK420" s="10"/>
      <c r="BL420" s="10"/>
      <c r="BM420" s="10"/>
      <c r="BN420" s="10"/>
      <c r="BO420" s="10"/>
      <c r="BP420" s="10"/>
      <c r="BQ420" s="10"/>
      <c r="BR420" s="10"/>
      <c r="BS420" s="10"/>
      <c r="BT420" s="10"/>
      <c r="BU420" s="10"/>
      <c r="BV420" s="10"/>
      <c r="BW420" s="10"/>
      <c r="BX420" s="10"/>
      <c r="BY420" s="10"/>
      <c r="BZ420" s="10"/>
      <c r="CA420" s="10"/>
      <c r="CB420" s="10"/>
    </row>
    <row r="421" spans="3:80" hidden="1" x14ac:dyDescent="0.25">
      <c r="C421" s="2">
        <f t="shared" ref="C421:C481" si="117">C420+1</f>
        <v>45659</v>
      </c>
      <c r="D421" s="24"/>
      <c r="H421" s="13" t="str">
        <f t="shared" si="112"/>
        <v>68.5</v>
      </c>
      <c r="J421" s="13" t="str">
        <f t="shared" si="113"/>
        <v>21.5</v>
      </c>
      <c r="L421" s="10">
        <f t="shared" ref="L421:L481" si="118">L420+1</f>
        <v>2</v>
      </c>
      <c r="M421" s="10">
        <f t="shared" si="114"/>
        <v>-22.994492990780703</v>
      </c>
      <c r="N421" s="10">
        <f t="shared" si="115"/>
        <v>21.5265908092193</v>
      </c>
      <c r="O421" s="10">
        <f t="shared" ref="O421:O484" si="119">90-N421</f>
        <v>68.4734091907807</v>
      </c>
      <c r="Q421" s="12"/>
      <c r="R421" s="10"/>
      <c r="AF421" s="10"/>
      <c r="AG421" s="10"/>
      <c r="AH421" s="10"/>
      <c r="AI421" s="10"/>
      <c r="AJ421" s="10">
        <f t="shared" si="116"/>
        <v>68.4734091907807</v>
      </c>
      <c r="AK421" s="10"/>
      <c r="AL421" s="10"/>
      <c r="AM421" s="10"/>
      <c r="AN421" s="10"/>
      <c r="AO421" s="10"/>
      <c r="AP421" s="10"/>
      <c r="AQ421" s="10"/>
      <c r="AR421" s="10"/>
      <c r="AS421" s="10"/>
      <c r="AT421" s="10"/>
      <c r="AU421" s="10"/>
      <c r="AV421" s="10"/>
      <c r="AW421" s="10"/>
      <c r="AX421" s="10"/>
      <c r="AY421" s="10"/>
      <c r="AZ421" s="10"/>
      <c r="BA421" s="10"/>
      <c r="BB421" s="10"/>
      <c r="BC421" s="10"/>
      <c r="BD421" s="10"/>
      <c r="BE421" s="10"/>
      <c r="BF421" s="10"/>
      <c r="BG421" s="10"/>
      <c r="BH421" s="10"/>
      <c r="BI421" s="10"/>
      <c r="BJ421" s="10"/>
      <c r="BK421" s="10"/>
      <c r="BL421" s="10"/>
      <c r="BM421" s="10"/>
      <c r="BN421" s="10"/>
      <c r="BO421" s="10"/>
      <c r="BP421" s="10"/>
      <c r="BQ421" s="10"/>
      <c r="BR421" s="10"/>
      <c r="BS421" s="10"/>
      <c r="BT421" s="10"/>
      <c r="BU421" s="10"/>
      <c r="BV421" s="10"/>
      <c r="BW421" s="10"/>
      <c r="BX421" s="10"/>
      <c r="BY421" s="10"/>
      <c r="BZ421" s="10"/>
      <c r="CA421" s="10"/>
      <c r="CB421" s="10"/>
    </row>
    <row r="422" spans="3:80" hidden="1" x14ac:dyDescent="0.25">
      <c r="C422" s="2">
        <f t="shared" si="117"/>
        <v>45660</v>
      </c>
      <c r="D422" s="24"/>
      <c r="H422" s="13" t="str">
        <f t="shared" si="112"/>
        <v>68.4</v>
      </c>
      <c r="J422" s="13" t="str">
        <f t="shared" si="113"/>
        <v>21.6</v>
      </c>
      <c r="L422" s="10">
        <f t="shared" si="118"/>
        <v>3</v>
      </c>
      <c r="M422" s="10">
        <f t="shared" si="114"/>
        <v>-22.912147434534578</v>
      </c>
      <c r="N422" s="10">
        <f t="shared" si="115"/>
        <v>21.608936365465418</v>
      </c>
      <c r="O422" s="10">
        <f t="shared" si="119"/>
        <v>68.391063634534589</v>
      </c>
      <c r="Q422" s="12"/>
      <c r="R422" s="10"/>
      <c r="AF422" s="10"/>
      <c r="AG422" s="10"/>
      <c r="AH422" s="10"/>
      <c r="AI422" s="10"/>
      <c r="AJ422" s="10">
        <f t="shared" si="116"/>
        <v>68.391063634534589</v>
      </c>
      <c r="AK422" s="10"/>
      <c r="AL422" s="10"/>
      <c r="AM422" s="10"/>
      <c r="AN422" s="10"/>
      <c r="AO422" s="10"/>
      <c r="AP422" s="10"/>
      <c r="AQ422" s="10"/>
      <c r="AR422" s="10"/>
      <c r="AS422" s="10"/>
      <c r="AT422" s="10"/>
      <c r="AU422" s="10"/>
      <c r="AV422" s="10"/>
      <c r="AW422" s="10"/>
      <c r="AX422" s="10"/>
      <c r="AY422" s="10"/>
      <c r="AZ422" s="10"/>
      <c r="BA422" s="10"/>
      <c r="BB422" s="10"/>
      <c r="BC422" s="10"/>
      <c r="BD422" s="10"/>
      <c r="BE422" s="10"/>
      <c r="BF422" s="10"/>
      <c r="BG422" s="10"/>
      <c r="BH422" s="10"/>
      <c r="BI422" s="10"/>
      <c r="BJ422" s="10"/>
      <c r="BK422" s="10"/>
      <c r="BL422" s="10"/>
      <c r="BM422" s="10"/>
      <c r="BN422" s="10"/>
      <c r="BO422" s="10"/>
      <c r="BP422" s="10"/>
      <c r="BQ422" s="10"/>
      <c r="BR422" s="10"/>
      <c r="BS422" s="10"/>
      <c r="BT422" s="10"/>
      <c r="BU422" s="10"/>
      <c r="BV422" s="10"/>
      <c r="BW422" s="10"/>
      <c r="BX422" s="10"/>
      <c r="BY422" s="10"/>
      <c r="BZ422" s="10"/>
      <c r="CA422" s="10"/>
      <c r="CB422" s="10"/>
    </row>
    <row r="423" spans="3:80" hidden="1" x14ac:dyDescent="0.25">
      <c r="C423" s="2">
        <f t="shared" si="117"/>
        <v>45661</v>
      </c>
      <c r="D423" s="24"/>
      <c r="H423" s="13" t="str">
        <f t="shared" si="112"/>
        <v>68.3</v>
      </c>
      <c r="J423" s="13" t="str">
        <f t="shared" si="113"/>
        <v>21.7</v>
      </c>
      <c r="L423" s="10">
        <f t="shared" si="118"/>
        <v>4</v>
      </c>
      <c r="M423" s="10">
        <f t="shared" si="114"/>
        <v>-22.823049563273969</v>
      </c>
      <c r="N423" s="10">
        <f t="shared" si="115"/>
        <v>21.698034236726031</v>
      </c>
      <c r="O423" s="10">
        <f t="shared" si="119"/>
        <v>68.301965763273969</v>
      </c>
      <c r="Q423" s="12"/>
      <c r="R423" s="10"/>
      <c r="AF423" s="10"/>
      <c r="AG423" s="10"/>
      <c r="AH423" s="10"/>
      <c r="AI423" s="10"/>
      <c r="AJ423" s="10">
        <f t="shared" si="116"/>
        <v>68.301965763273969</v>
      </c>
      <c r="AK423" s="10"/>
      <c r="AL423" s="10"/>
      <c r="AM423" s="10"/>
      <c r="AN423" s="10"/>
      <c r="AO423" s="10"/>
      <c r="AP423" s="10"/>
      <c r="AQ423" s="10"/>
      <c r="AR423" s="10"/>
      <c r="AS423" s="10"/>
      <c r="AT423" s="10"/>
      <c r="AU423" s="10"/>
      <c r="AV423" s="10"/>
      <c r="AW423" s="10"/>
      <c r="AX423" s="10"/>
      <c r="AY423" s="10"/>
      <c r="AZ423" s="10"/>
      <c r="BA423" s="10"/>
      <c r="BB423" s="10"/>
      <c r="BC423" s="10"/>
      <c r="BD423" s="10"/>
      <c r="BE423" s="10"/>
      <c r="BF423" s="10"/>
      <c r="BG423" s="10"/>
      <c r="BH423" s="10"/>
      <c r="BI423" s="10"/>
      <c r="BJ423" s="10"/>
      <c r="BK423" s="10"/>
      <c r="BL423" s="10"/>
      <c r="BM423" s="10"/>
      <c r="BN423" s="10"/>
      <c r="BO423" s="10"/>
      <c r="BP423" s="10"/>
      <c r="BQ423" s="10"/>
      <c r="BR423" s="10"/>
      <c r="BS423" s="10"/>
      <c r="BT423" s="10"/>
      <c r="BU423" s="10"/>
      <c r="BV423" s="10"/>
      <c r="BW423" s="10"/>
      <c r="BX423" s="10"/>
      <c r="BY423" s="10"/>
      <c r="BZ423" s="10"/>
      <c r="CA423" s="10"/>
      <c r="CB423" s="10"/>
    </row>
    <row r="424" spans="3:80" hidden="1" x14ac:dyDescent="0.25">
      <c r="C424" s="2">
        <f t="shared" si="117"/>
        <v>45662</v>
      </c>
      <c r="D424" s="24"/>
      <c r="H424" s="13" t="str">
        <f t="shared" si="112"/>
        <v>68.2</v>
      </c>
      <c r="J424" s="13" t="str">
        <f t="shared" si="113"/>
        <v>21.8</v>
      </c>
      <c r="L424" s="10">
        <f t="shared" si="118"/>
        <v>5</v>
      </c>
      <c r="M424" s="10">
        <f t="shared" si="114"/>
        <v>-22.7272256345505</v>
      </c>
      <c r="N424" s="10">
        <f t="shared" si="115"/>
        <v>21.7938581654495</v>
      </c>
      <c r="O424" s="10">
        <f t="shared" si="119"/>
        <v>68.206141834550493</v>
      </c>
      <c r="Q424" s="12"/>
      <c r="R424" s="10"/>
      <c r="AF424" s="10"/>
      <c r="AG424" s="10"/>
      <c r="AH424" s="10"/>
      <c r="AI424" s="10"/>
      <c r="AJ424" s="10">
        <f t="shared" si="116"/>
        <v>68.206141834550493</v>
      </c>
      <c r="AK424" s="10"/>
      <c r="AL424" s="10"/>
      <c r="AM424" s="10"/>
      <c r="AN424" s="10"/>
      <c r="AO424" s="10"/>
      <c r="AP424" s="10"/>
      <c r="AQ424" s="10"/>
      <c r="AR424" s="10"/>
      <c r="AS424" s="10"/>
      <c r="AT424" s="10"/>
      <c r="AU424" s="10"/>
      <c r="AV424" s="10"/>
      <c r="AW424" s="10"/>
      <c r="AX424" s="10"/>
      <c r="AY424" s="10"/>
      <c r="AZ424" s="10"/>
      <c r="BA424" s="10"/>
      <c r="BB424" s="10"/>
      <c r="BC424" s="10"/>
      <c r="BD424" s="10"/>
      <c r="BE424" s="10"/>
      <c r="BF424" s="10"/>
      <c r="BG424" s="10"/>
      <c r="BH424" s="10"/>
      <c r="BI424" s="10"/>
      <c r="BJ424" s="10"/>
      <c r="BK424" s="10"/>
      <c r="BL424" s="10"/>
      <c r="BM424" s="10"/>
      <c r="BN424" s="10"/>
      <c r="BO424" s="10"/>
      <c r="BP424" s="10"/>
      <c r="BQ424" s="10"/>
      <c r="BR424" s="10"/>
      <c r="BS424" s="10"/>
      <c r="BT424" s="10"/>
      <c r="BU424" s="10"/>
      <c r="BV424" s="10"/>
      <c r="BW424" s="10"/>
      <c r="BX424" s="10"/>
      <c r="BY424" s="10"/>
      <c r="BZ424" s="10"/>
      <c r="CA424" s="10"/>
      <c r="CB424" s="10"/>
    </row>
    <row r="425" spans="3:80" hidden="1" x14ac:dyDescent="0.25">
      <c r="C425" s="2">
        <f t="shared" si="117"/>
        <v>45663</v>
      </c>
      <c r="D425" s="24"/>
      <c r="H425" s="13" t="str">
        <f t="shared" si="112"/>
        <v>68.1</v>
      </c>
      <c r="J425" s="13" t="str">
        <f t="shared" si="113"/>
        <v>21.9</v>
      </c>
      <c r="L425" s="10">
        <f t="shared" si="118"/>
        <v>6</v>
      </c>
      <c r="M425" s="10">
        <f t="shared" si="114"/>
        <v>-22.624703888115778</v>
      </c>
      <c r="N425" s="10">
        <f t="shared" si="115"/>
        <v>21.896379911884218</v>
      </c>
      <c r="O425" s="10">
        <f t="shared" si="119"/>
        <v>68.103620088115775</v>
      </c>
      <c r="Q425" s="12"/>
      <c r="R425" s="10"/>
      <c r="AF425" s="10"/>
      <c r="AG425" s="10"/>
      <c r="AH425" s="10"/>
      <c r="AI425" s="10"/>
      <c r="AJ425" s="10">
        <f t="shared" si="116"/>
        <v>68.103620088115775</v>
      </c>
      <c r="AK425" s="10"/>
      <c r="AL425" s="10"/>
      <c r="AM425" s="10"/>
      <c r="AN425" s="10"/>
      <c r="AO425" s="10"/>
      <c r="AP425" s="10"/>
      <c r="AQ425" s="10"/>
      <c r="AR425" s="10"/>
      <c r="AS425" s="10"/>
      <c r="AT425" s="10"/>
      <c r="AU425" s="10"/>
      <c r="AV425" s="10"/>
      <c r="AW425" s="10"/>
      <c r="AX425" s="10"/>
      <c r="AY425" s="10"/>
      <c r="AZ425" s="10"/>
      <c r="BA425" s="10"/>
      <c r="BB425" s="10"/>
      <c r="BC425" s="10"/>
      <c r="BD425" s="10"/>
      <c r="BE425" s="10"/>
      <c r="BF425" s="10"/>
      <c r="BG425" s="10"/>
      <c r="BH425" s="10"/>
      <c r="BI425" s="10"/>
      <c r="BJ425" s="10"/>
      <c r="BK425" s="10"/>
      <c r="BL425" s="10"/>
      <c r="BM425" s="10"/>
      <c r="BN425" s="10"/>
      <c r="BO425" s="10"/>
      <c r="BP425" s="10"/>
      <c r="BQ425" s="10"/>
      <c r="BR425" s="10"/>
      <c r="BS425" s="10"/>
      <c r="BT425" s="10"/>
      <c r="BU425" s="10"/>
      <c r="BV425" s="10"/>
      <c r="BW425" s="10"/>
      <c r="BX425" s="10"/>
      <c r="BY425" s="10"/>
      <c r="BZ425" s="10"/>
      <c r="CA425" s="10"/>
      <c r="CB425" s="10"/>
    </row>
    <row r="426" spans="3:80" hidden="1" x14ac:dyDescent="0.25">
      <c r="C426" s="2">
        <f t="shared" si="117"/>
        <v>45664</v>
      </c>
      <c r="D426" s="24"/>
      <c r="H426" s="13" t="str">
        <f t="shared" si="112"/>
        <v>68.0</v>
      </c>
      <c r="J426" s="13" t="str">
        <f t="shared" si="113"/>
        <v>22.0</v>
      </c>
      <c r="L426" s="10">
        <f t="shared" si="118"/>
        <v>7</v>
      </c>
      <c r="M426" s="10">
        <f t="shared" si="114"/>
        <v>-22.51551453759906</v>
      </c>
      <c r="N426" s="10">
        <f t="shared" si="115"/>
        <v>22.005569262400943</v>
      </c>
      <c r="O426" s="10">
        <f t="shared" si="119"/>
        <v>67.99443073759906</v>
      </c>
      <c r="Q426" s="12"/>
      <c r="R426" s="10"/>
      <c r="AF426" s="10"/>
      <c r="AG426" s="10"/>
      <c r="AH426" s="10"/>
      <c r="AI426" s="10"/>
      <c r="AJ426" s="10">
        <f t="shared" si="116"/>
        <v>67.99443073759906</v>
      </c>
      <c r="AK426" s="10"/>
      <c r="AL426" s="10"/>
      <c r="AM426" s="10"/>
      <c r="AN426" s="10"/>
      <c r="AO426" s="10"/>
      <c r="AP426" s="10"/>
      <c r="AQ426" s="10"/>
      <c r="AR426" s="10"/>
      <c r="AS426" s="10"/>
      <c r="AT426" s="10"/>
      <c r="AU426" s="10"/>
      <c r="AV426" s="10"/>
      <c r="AW426" s="10"/>
      <c r="AX426" s="10"/>
      <c r="AY426" s="10"/>
      <c r="AZ426" s="10"/>
      <c r="BA426" s="10"/>
      <c r="BB426" s="10"/>
      <c r="BC426" s="10"/>
      <c r="BD426" s="10"/>
      <c r="BE426" s="10"/>
      <c r="BF426" s="10"/>
      <c r="BG426" s="10"/>
      <c r="BH426" s="10"/>
      <c r="BI426" s="10"/>
      <c r="BJ426" s="10"/>
      <c r="BK426" s="10"/>
      <c r="BL426" s="10"/>
      <c r="BM426" s="10"/>
      <c r="BN426" s="10"/>
      <c r="BO426" s="10"/>
      <c r="BP426" s="10"/>
      <c r="BQ426" s="10"/>
      <c r="BR426" s="10"/>
      <c r="BS426" s="10"/>
      <c r="BT426" s="10"/>
      <c r="BU426" s="10"/>
      <c r="BV426" s="10"/>
      <c r="BW426" s="10"/>
      <c r="BX426" s="10"/>
      <c r="BY426" s="10"/>
      <c r="BZ426" s="10"/>
      <c r="CA426" s="10"/>
      <c r="CB426" s="10"/>
    </row>
    <row r="427" spans="3:80" hidden="1" x14ac:dyDescent="0.25">
      <c r="C427" s="2">
        <f t="shared" si="117"/>
        <v>45665</v>
      </c>
      <c r="D427" s="24"/>
      <c r="H427" s="13" t="str">
        <f t="shared" si="112"/>
        <v>67.9</v>
      </c>
      <c r="J427" s="13" t="str">
        <f t="shared" si="113"/>
        <v>22.1</v>
      </c>
      <c r="L427" s="10">
        <f t="shared" si="118"/>
        <v>8</v>
      </c>
      <c r="M427" s="10">
        <f t="shared" si="114"/>
        <v>-22.399689761603113</v>
      </c>
      <c r="N427" s="10">
        <f t="shared" si="115"/>
        <v>22.12139403839689</v>
      </c>
      <c r="O427" s="10">
        <f t="shared" si="119"/>
        <v>67.878605961603114</v>
      </c>
      <c r="Q427" s="12"/>
      <c r="R427" s="10"/>
      <c r="AF427" s="10"/>
      <c r="AG427" s="10"/>
      <c r="AH427" s="10"/>
      <c r="AI427" s="10"/>
      <c r="AJ427" s="10">
        <f t="shared" si="116"/>
        <v>67.878605961603114</v>
      </c>
      <c r="AK427" s="10"/>
      <c r="AL427" s="10"/>
      <c r="AM427" s="10"/>
      <c r="AN427" s="10"/>
      <c r="AO427" s="10"/>
      <c r="AP427" s="10"/>
      <c r="AQ427" s="10"/>
      <c r="AR427" s="10"/>
      <c r="AS427" s="10"/>
      <c r="AT427" s="10"/>
      <c r="AU427" s="10"/>
      <c r="AV427" s="10"/>
      <c r="AW427" s="10"/>
      <c r="AX427" s="10"/>
      <c r="AY427" s="10"/>
      <c r="AZ427" s="10"/>
      <c r="BA427" s="10"/>
      <c r="BB427" s="10"/>
      <c r="BC427" s="10"/>
      <c r="BD427" s="10"/>
      <c r="BE427" s="10"/>
      <c r="BF427" s="10"/>
      <c r="BG427" s="10"/>
      <c r="BH427" s="10"/>
      <c r="BI427" s="10"/>
      <c r="BJ427" s="10"/>
      <c r="BK427" s="10"/>
      <c r="BL427" s="10"/>
      <c r="BM427" s="10"/>
      <c r="BN427" s="10"/>
      <c r="BO427" s="10"/>
      <c r="BP427" s="10"/>
      <c r="BQ427" s="10"/>
      <c r="BR427" s="10"/>
      <c r="BS427" s="10"/>
      <c r="BT427" s="10"/>
      <c r="BU427" s="10"/>
      <c r="BV427" s="10"/>
      <c r="BW427" s="10"/>
      <c r="BX427" s="10"/>
      <c r="BY427" s="10"/>
      <c r="BZ427" s="10"/>
      <c r="CA427" s="10"/>
      <c r="CB427" s="10"/>
    </row>
    <row r="428" spans="3:80" hidden="1" x14ac:dyDescent="0.25">
      <c r="C428" s="2">
        <f t="shared" si="117"/>
        <v>45666</v>
      </c>
      <c r="D428" s="24"/>
      <c r="H428" s="13" t="str">
        <f t="shared" si="112"/>
        <v>67.8</v>
      </c>
      <c r="J428" s="13" t="str">
        <f t="shared" si="113"/>
        <v>22.2</v>
      </c>
      <c r="L428" s="10">
        <f t="shared" si="118"/>
        <v>9</v>
      </c>
      <c r="M428" s="10">
        <f t="shared" si="114"/>
        <v>-22.277263694221052</v>
      </c>
      <c r="N428" s="10">
        <f t="shared" si="115"/>
        <v>22.243820105778948</v>
      </c>
      <c r="O428" s="10">
        <f t="shared" si="119"/>
        <v>67.756179894221049</v>
      </c>
      <c r="Q428" s="12"/>
      <c r="R428" s="10"/>
      <c r="AF428" s="10"/>
      <c r="AG428" s="10"/>
      <c r="AH428" s="10"/>
      <c r="AI428" s="10"/>
      <c r="AJ428" s="10">
        <f t="shared" si="116"/>
        <v>67.756179894221049</v>
      </c>
      <c r="AK428" s="10"/>
      <c r="AL428" s="10"/>
      <c r="AM428" s="10"/>
      <c r="AN428" s="10"/>
      <c r="AO428" s="10"/>
      <c r="AP428" s="10"/>
      <c r="AQ428" s="10"/>
      <c r="AR428" s="10"/>
      <c r="AS428" s="10"/>
      <c r="AT428" s="10"/>
      <c r="AU428" s="10"/>
      <c r="AV428" s="10"/>
      <c r="AW428" s="10"/>
      <c r="AX428" s="10"/>
      <c r="AY428" s="10"/>
      <c r="AZ428" s="10"/>
      <c r="BA428" s="10"/>
      <c r="BB428" s="10"/>
      <c r="BC428" s="10"/>
      <c r="BD428" s="10"/>
      <c r="BE428" s="10"/>
      <c r="BF428" s="10"/>
      <c r="BG428" s="10"/>
      <c r="BH428" s="10"/>
      <c r="BI428" s="10"/>
      <c r="BJ428" s="10"/>
      <c r="BK428" s="10"/>
      <c r="BL428" s="10"/>
      <c r="BM428" s="10"/>
      <c r="BN428" s="10"/>
      <c r="BO428" s="10"/>
      <c r="BP428" s="10"/>
      <c r="BQ428" s="10"/>
      <c r="BR428" s="10"/>
      <c r="BS428" s="10"/>
      <c r="BT428" s="10"/>
      <c r="BU428" s="10"/>
      <c r="BV428" s="10"/>
      <c r="BW428" s="10"/>
      <c r="BX428" s="10"/>
      <c r="BY428" s="10"/>
      <c r="BZ428" s="10"/>
      <c r="CA428" s="10"/>
      <c r="CB428" s="10"/>
    </row>
    <row r="429" spans="3:80" hidden="1" x14ac:dyDescent="0.25">
      <c r="C429" s="2">
        <f t="shared" si="117"/>
        <v>45667</v>
      </c>
      <c r="D429" s="24"/>
      <c r="H429" s="13" t="str">
        <f t="shared" si="112"/>
        <v>67.6</v>
      </c>
      <c r="J429" s="13" t="str">
        <f t="shared" si="113"/>
        <v>22.4</v>
      </c>
      <c r="L429" s="10">
        <f t="shared" si="118"/>
        <v>10</v>
      </c>
      <c r="M429" s="10">
        <f t="shared" si="114"/>
        <v>-22.148272414976859</v>
      </c>
      <c r="N429" s="10">
        <f t="shared" si="115"/>
        <v>22.372811385023148</v>
      </c>
      <c r="O429" s="10">
        <f t="shared" si="119"/>
        <v>67.627188614976859</v>
      </c>
      <c r="Q429" s="12"/>
      <c r="R429" s="10"/>
      <c r="AF429" s="10"/>
      <c r="AG429" s="10"/>
      <c r="AH429" s="10"/>
      <c r="AI429" s="10"/>
      <c r="AJ429" s="10">
        <f t="shared" si="116"/>
        <v>67.627188614976859</v>
      </c>
      <c r="AK429" s="10"/>
      <c r="AL429" s="10"/>
      <c r="AM429" s="10"/>
      <c r="AN429" s="10"/>
      <c r="AO429" s="10"/>
      <c r="AP429" s="10"/>
      <c r="AQ429" s="10"/>
      <c r="AR429" s="10"/>
      <c r="AS429" s="10"/>
      <c r="AT429" s="10"/>
      <c r="AU429" s="10"/>
      <c r="AV429" s="10"/>
      <c r="AW429" s="10"/>
      <c r="AX429" s="10"/>
      <c r="AY429" s="10"/>
      <c r="AZ429" s="10"/>
      <c r="BA429" s="10"/>
      <c r="BB429" s="10"/>
      <c r="BC429" s="10"/>
      <c r="BD429" s="10"/>
      <c r="BE429" s="10"/>
      <c r="BF429" s="10"/>
      <c r="BG429" s="10"/>
      <c r="BH429" s="10"/>
      <c r="BI429" s="10"/>
      <c r="BJ429" s="10"/>
      <c r="BK429" s="10"/>
      <c r="BL429" s="10"/>
      <c r="BM429" s="10"/>
      <c r="BN429" s="10"/>
      <c r="BO429" s="10"/>
      <c r="BP429" s="10"/>
      <c r="BQ429" s="10"/>
      <c r="BR429" s="10"/>
      <c r="BS429" s="10"/>
      <c r="BT429" s="10"/>
      <c r="BU429" s="10"/>
      <c r="BV429" s="10"/>
      <c r="BW429" s="10"/>
      <c r="BX429" s="10"/>
      <c r="BY429" s="10"/>
      <c r="BZ429" s="10"/>
      <c r="CA429" s="10"/>
      <c r="CB429" s="10"/>
    </row>
    <row r="430" spans="3:80" hidden="1" x14ac:dyDescent="0.25">
      <c r="C430" s="2">
        <f t="shared" si="117"/>
        <v>45668</v>
      </c>
      <c r="D430" s="24"/>
      <c r="H430" s="13" t="str">
        <f t="shared" si="112"/>
        <v>67.5</v>
      </c>
      <c r="J430" s="13" t="str">
        <f t="shared" si="113"/>
        <v>22.5</v>
      </c>
      <c r="L430" s="10">
        <f t="shared" si="118"/>
        <v>11</v>
      </c>
      <c r="M430" s="10">
        <f t="shared" si="114"/>
        <v>-22.012753938192596</v>
      </c>
      <c r="N430" s="10">
        <f t="shared" si="115"/>
        <v>22.5083298618074</v>
      </c>
      <c r="O430" s="10">
        <f t="shared" si="119"/>
        <v>67.491670138192603</v>
      </c>
      <c r="Q430" s="12"/>
      <c r="R430" s="10"/>
      <c r="AF430" s="10"/>
      <c r="AG430" s="10"/>
      <c r="AH430" s="10"/>
      <c r="AI430" s="10"/>
      <c r="AJ430" s="10">
        <f t="shared" si="116"/>
        <v>67.491670138192603</v>
      </c>
      <c r="AK430" s="10"/>
      <c r="AL430" s="10"/>
      <c r="AM430" s="10"/>
      <c r="AN430" s="10"/>
      <c r="AO430" s="10"/>
      <c r="AP430" s="10"/>
      <c r="AQ430" s="10"/>
      <c r="AR430" s="10"/>
      <c r="AS430" s="10"/>
      <c r="AT430" s="10"/>
      <c r="AU430" s="10"/>
      <c r="AV430" s="10"/>
      <c r="AW430" s="10"/>
      <c r="AX430" s="10"/>
      <c r="AY430" s="10"/>
      <c r="AZ430" s="10"/>
      <c r="BA430" s="10"/>
      <c r="BB430" s="10"/>
      <c r="BC430" s="10"/>
      <c r="BD430" s="10"/>
      <c r="BE430" s="10"/>
      <c r="BF430" s="10"/>
      <c r="BG430" s="10"/>
      <c r="BH430" s="10"/>
      <c r="BI430" s="10"/>
      <c r="BJ430" s="10"/>
      <c r="BK430" s="10"/>
      <c r="BL430" s="10"/>
      <c r="BM430" s="10"/>
      <c r="BN430" s="10"/>
      <c r="BO430" s="10"/>
      <c r="BP430" s="10"/>
      <c r="BQ430" s="10"/>
      <c r="BR430" s="10"/>
      <c r="BS430" s="10"/>
      <c r="BT430" s="10"/>
      <c r="BU430" s="10"/>
      <c r="BV430" s="10"/>
      <c r="BW430" s="10"/>
      <c r="BX430" s="10"/>
      <c r="BY430" s="10"/>
      <c r="BZ430" s="10"/>
      <c r="CA430" s="10"/>
      <c r="CB430" s="10"/>
    </row>
    <row r="431" spans="3:80" hidden="1" x14ac:dyDescent="0.25">
      <c r="C431" s="2">
        <f t="shared" si="117"/>
        <v>45669</v>
      </c>
      <c r="D431" s="24"/>
      <c r="H431" s="13" t="str">
        <f t="shared" si="112"/>
        <v>67.3</v>
      </c>
      <c r="J431" s="13" t="str">
        <f t="shared" si="113"/>
        <v>22.7</v>
      </c>
      <c r="L431" s="10">
        <f t="shared" si="118"/>
        <v>12</v>
      </c>
      <c r="M431" s="10">
        <f t="shared" si="114"/>
        <v>-21.870748201785382</v>
      </c>
      <c r="N431" s="10">
        <f t="shared" si="115"/>
        <v>22.650335598214618</v>
      </c>
      <c r="O431" s="10">
        <f t="shared" si="119"/>
        <v>67.34966440178539</v>
      </c>
      <c r="Q431" s="12"/>
      <c r="R431" s="10"/>
      <c r="AF431" s="10"/>
      <c r="AG431" s="10"/>
      <c r="AH431" s="10"/>
      <c r="AI431" s="10"/>
      <c r="AJ431" s="10">
        <f t="shared" si="116"/>
        <v>67.34966440178539</v>
      </c>
      <c r="AK431" s="10"/>
      <c r="AL431" s="10"/>
      <c r="AM431" s="10"/>
      <c r="AN431" s="10"/>
      <c r="AO431" s="10"/>
      <c r="AP431" s="10"/>
      <c r="AQ431" s="10"/>
      <c r="AR431" s="10"/>
      <c r="AS431" s="10"/>
      <c r="AT431" s="10"/>
      <c r="AU431" s="10"/>
      <c r="AV431" s="10"/>
      <c r="AW431" s="10"/>
      <c r="AX431" s="10"/>
      <c r="AY431" s="10"/>
      <c r="AZ431" s="10"/>
      <c r="BA431" s="10"/>
      <c r="BB431" s="10"/>
      <c r="BC431" s="10"/>
      <c r="BD431" s="10"/>
      <c r="BE431" s="10"/>
      <c r="BF431" s="10"/>
      <c r="BG431" s="10"/>
      <c r="BH431" s="10"/>
      <c r="BI431" s="10"/>
      <c r="BJ431" s="10"/>
      <c r="BK431" s="10"/>
      <c r="BL431" s="10"/>
      <c r="BM431" s="10"/>
      <c r="BN431" s="10"/>
      <c r="BO431" s="10"/>
      <c r="BP431" s="10"/>
      <c r="BQ431" s="10"/>
      <c r="BR431" s="10"/>
      <c r="BS431" s="10"/>
      <c r="BT431" s="10"/>
      <c r="BU431" s="10"/>
      <c r="BV431" s="10"/>
      <c r="BW431" s="10"/>
      <c r="BX431" s="10"/>
      <c r="BY431" s="10"/>
      <c r="BZ431" s="10"/>
      <c r="CA431" s="10"/>
      <c r="CB431" s="10"/>
    </row>
    <row r="432" spans="3:80" hidden="1" x14ac:dyDescent="0.25">
      <c r="C432" s="2">
        <f t="shared" si="117"/>
        <v>45670</v>
      </c>
      <c r="D432" s="24"/>
      <c r="H432" s="13" t="str">
        <f t="shared" si="112"/>
        <v>67.2</v>
      </c>
      <c r="J432" s="13" t="str">
        <f t="shared" si="113"/>
        <v>22.8</v>
      </c>
      <c r="L432" s="10">
        <f t="shared" si="118"/>
        <v>13</v>
      </c>
      <c r="M432" s="10">
        <f t="shared" si="114"/>
        <v>-21.722297055497563</v>
      </c>
      <c r="N432" s="10">
        <f t="shared" si="115"/>
        <v>22.798786744502433</v>
      </c>
      <c r="O432" s="10">
        <f t="shared" si="119"/>
        <v>67.201213255497564</v>
      </c>
      <c r="Q432" s="12"/>
      <c r="R432" s="10"/>
      <c r="AF432" s="10"/>
      <c r="AG432" s="10"/>
      <c r="AH432" s="10"/>
      <c r="AI432" s="10"/>
      <c r="AJ432" s="10">
        <f t="shared" si="116"/>
        <v>67.201213255497564</v>
      </c>
      <c r="AK432" s="10"/>
      <c r="AL432" s="10"/>
      <c r="AM432" s="10"/>
      <c r="AN432" s="10"/>
      <c r="AO432" s="10"/>
      <c r="AP432" s="10"/>
      <c r="AQ432" s="10"/>
      <c r="AR432" s="10"/>
      <c r="AS432" s="10"/>
      <c r="AT432" s="10"/>
      <c r="AU432" s="10"/>
      <c r="AV432" s="10"/>
      <c r="AW432" s="10"/>
      <c r="AX432" s="10"/>
      <c r="AY432" s="10"/>
      <c r="AZ432" s="10"/>
      <c r="BA432" s="10"/>
      <c r="BB432" s="10"/>
      <c r="BC432" s="10"/>
      <c r="BD432" s="10"/>
      <c r="BE432" s="10"/>
      <c r="BF432" s="10"/>
      <c r="BG432" s="10"/>
      <c r="BH432" s="10"/>
      <c r="BI432" s="10"/>
      <c r="BJ432" s="10"/>
      <c r="BK432" s="10"/>
      <c r="BL432" s="10"/>
      <c r="BM432" s="10"/>
      <c r="BN432" s="10"/>
      <c r="BO432" s="10"/>
      <c r="BP432" s="10"/>
      <c r="BQ432" s="10"/>
      <c r="BR432" s="10"/>
      <c r="BS432" s="10"/>
      <c r="BT432" s="10"/>
      <c r="BU432" s="10"/>
      <c r="BV432" s="10"/>
      <c r="BW432" s="10"/>
      <c r="BX432" s="10"/>
      <c r="BY432" s="10"/>
      <c r="BZ432" s="10"/>
      <c r="CA432" s="10"/>
      <c r="CB432" s="10"/>
    </row>
    <row r="433" spans="3:80" hidden="1" x14ac:dyDescent="0.25">
      <c r="C433" s="2">
        <f t="shared" si="117"/>
        <v>45671</v>
      </c>
      <c r="D433" s="24"/>
      <c r="H433" s="13" t="str">
        <f t="shared" si="112"/>
        <v>67.0</v>
      </c>
      <c r="J433" s="13" t="str">
        <f t="shared" si="113"/>
        <v>23.0</v>
      </c>
      <c r="L433" s="10">
        <f t="shared" si="118"/>
        <v>14</v>
      </c>
      <c r="M433" s="10">
        <f t="shared" si="114"/>
        <v>-21.567444248563298</v>
      </c>
      <c r="N433" s="10">
        <f t="shared" si="115"/>
        <v>22.953639551436705</v>
      </c>
      <c r="O433" s="10">
        <f t="shared" si="119"/>
        <v>67.046360448563291</v>
      </c>
      <c r="Q433" s="12"/>
      <c r="R433" s="10"/>
      <c r="AF433" s="10"/>
      <c r="AG433" s="10"/>
      <c r="AH433" s="10"/>
      <c r="AI433" s="10"/>
      <c r="AJ433" s="10">
        <f t="shared" si="116"/>
        <v>67.046360448563291</v>
      </c>
      <c r="AK433" s="10"/>
      <c r="AL433" s="10"/>
      <c r="AM433" s="10"/>
      <c r="AN433" s="10"/>
      <c r="AO433" s="10"/>
      <c r="AP433" s="10"/>
      <c r="AQ433" s="10"/>
      <c r="AR433" s="10"/>
      <c r="AS433" s="10"/>
      <c r="AT433" s="10"/>
      <c r="AU433" s="10"/>
      <c r="AV433" s="10"/>
      <c r="AW433" s="10"/>
      <c r="AX433" s="10"/>
      <c r="AY433" s="10"/>
      <c r="AZ433" s="10"/>
      <c r="BA433" s="10"/>
      <c r="BB433" s="10"/>
      <c r="BC433" s="10"/>
      <c r="BD433" s="10"/>
      <c r="BE433" s="10"/>
      <c r="BF433" s="10"/>
      <c r="BG433" s="10"/>
      <c r="BH433" s="10"/>
      <c r="BI433" s="10"/>
      <c r="BJ433" s="10"/>
      <c r="BK433" s="10"/>
      <c r="BL433" s="10"/>
      <c r="BM433" s="10"/>
      <c r="BN433" s="10"/>
      <c r="BO433" s="10"/>
      <c r="BP433" s="10"/>
      <c r="BQ433" s="10"/>
      <c r="BR433" s="10"/>
      <c r="BS433" s="10"/>
      <c r="BT433" s="10"/>
      <c r="BU433" s="10"/>
      <c r="BV433" s="10"/>
      <c r="BW433" s="10"/>
      <c r="BX433" s="10"/>
      <c r="BY433" s="10"/>
      <c r="BZ433" s="10"/>
      <c r="CA433" s="10"/>
      <c r="CB433" s="10"/>
    </row>
    <row r="434" spans="3:80" hidden="1" x14ac:dyDescent="0.25">
      <c r="C434" s="2">
        <f t="shared" si="117"/>
        <v>45672</v>
      </c>
      <c r="D434" s="24"/>
      <c r="H434" s="13" t="str">
        <f t="shared" si="112"/>
        <v>66.9</v>
      </c>
      <c r="J434" s="13" t="str">
        <f t="shared" si="113"/>
        <v>23.1</v>
      </c>
      <c r="L434" s="10">
        <f t="shared" si="118"/>
        <v>15</v>
      </c>
      <c r="M434" s="10">
        <f t="shared" si="114"/>
        <v>-21.406235416815587</v>
      </c>
      <c r="N434" s="10">
        <f t="shared" si="115"/>
        <v>23.114848383184416</v>
      </c>
      <c r="O434" s="10">
        <f t="shared" si="119"/>
        <v>66.885151616815591</v>
      </c>
      <c r="Q434" s="12"/>
      <c r="R434" s="10"/>
      <c r="AF434" s="10"/>
      <c r="AG434" s="10"/>
      <c r="AH434" s="10"/>
      <c r="AI434" s="10"/>
      <c r="AJ434" s="10">
        <f t="shared" si="116"/>
        <v>66.885151616815591</v>
      </c>
      <c r="AK434" s="10"/>
      <c r="AL434" s="10"/>
      <c r="AM434" s="10"/>
      <c r="AN434" s="10"/>
      <c r="AO434" s="10"/>
      <c r="AP434" s="10"/>
      <c r="AQ434" s="10"/>
      <c r="AR434" s="10"/>
      <c r="AS434" s="10"/>
      <c r="AT434" s="10"/>
      <c r="AU434" s="10"/>
      <c r="AV434" s="10"/>
      <c r="AW434" s="10"/>
      <c r="AX434" s="10"/>
      <c r="AY434" s="10"/>
      <c r="AZ434" s="10"/>
      <c r="BA434" s="10"/>
      <c r="BB434" s="10"/>
      <c r="BC434" s="10"/>
      <c r="BD434" s="10"/>
      <c r="BE434" s="10"/>
      <c r="BF434" s="10"/>
      <c r="BG434" s="10"/>
      <c r="BH434" s="10"/>
      <c r="BI434" s="10"/>
      <c r="BJ434" s="10"/>
      <c r="BK434" s="10"/>
      <c r="BL434" s="10"/>
      <c r="BM434" s="10"/>
      <c r="BN434" s="10"/>
      <c r="BO434" s="10"/>
      <c r="BP434" s="10"/>
      <c r="BQ434" s="10"/>
      <c r="BR434" s="10"/>
      <c r="BS434" s="10"/>
      <c r="BT434" s="10"/>
      <c r="BU434" s="10"/>
      <c r="BV434" s="10"/>
      <c r="BW434" s="10"/>
      <c r="BX434" s="10"/>
      <c r="BY434" s="10"/>
      <c r="BZ434" s="10"/>
      <c r="CA434" s="10"/>
      <c r="CB434" s="10"/>
    </row>
    <row r="435" spans="3:80" hidden="1" x14ac:dyDescent="0.25">
      <c r="C435" s="2">
        <f t="shared" si="117"/>
        <v>45673</v>
      </c>
      <c r="D435" s="24"/>
      <c r="H435" s="13" t="str">
        <f t="shared" si="112"/>
        <v>66.7</v>
      </c>
      <c r="J435" s="13" t="str">
        <f t="shared" si="113"/>
        <v>23.3</v>
      </c>
      <c r="L435" s="10">
        <f t="shared" si="118"/>
        <v>16</v>
      </c>
      <c r="M435" s="10">
        <f t="shared" si="114"/>
        <v>-21.238718069237056</v>
      </c>
      <c r="N435" s="10">
        <f t="shared" si="115"/>
        <v>23.282365730762944</v>
      </c>
      <c r="O435" s="10">
        <f t="shared" si="119"/>
        <v>66.717634269237053</v>
      </c>
      <c r="Q435" s="12"/>
      <c r="R435" s="10"/>
      <c r="AF435" s="10"/>
      <c r="AG435" s="10"/>
      <c r="AH435" s="10"/>
      <c r="AI435" s="10"/>
      <c r="AJ435" s="10">
        <f t="shared" si="116"/>
        <v>66.717634269237053</v>
      </c>
      <c r="AK435" s="10"/>
      <c r="AL435" s="10"/>
      <c r="AM435" s="10"/>
      <c r="AN435" s="10"/>
      <c r="AO435" s="10"/>
      <c r="AP435" s="10"/>
      <c r="AQ435" s="10"/>
      <c r="AR435" s="10"/>
      <c r="AS435" s="10"/>
      <c r="AT435" s="10"/>
      <c r="AU435" s="10"/>
      <c r="AV435" s="10"/>
      <c r="AW435" s="10"/>
      <c r="AX435" s="10"/>
      <c r="AY435" s="10"/>
      <c r="AZ435" s="10"/>
      <c r="BA435" s="10"/>
      <c r="BB435" s="10"/>
      <c r="BC435" s="10"/>
      <c r="BD435" s="10"/>
      <c r="BE435" s="10"/>
      <c r="BF435" s="10"/>
      <c r="BG435" s="10"/>
      <c r="BH435" s="10"/>
      <c r="BI435" s="10"/>
      <c r="BJ435" s="10"/>
      <c r="BK435" s="10"/>
      <c r="BL435" s="10"/>
      <c r="BM435" s="10"/>
      <c r="BN435" s="10"/>
      <c r="BO435" s="10"/>
      <c r="BP435" s="10"/>
      <c r="BQ435" s="10"/>
      <c r="BR435" s="10"/>
      <c r="BS435" s="10"/>
      <c r="BT435" s="10"/>
      <c r="BU435" s="10"/>
      <c r="BV435" s="10"/>
      <c r="BW435" s="10"/>
      <c r="BX435" s="10"/>
      <c r="BY435" s="10"/>
      <c r="BZ435" s="10"/>
      <c r="CA435" s="10"/>
      <c r="CB435" s="10"/>
    </row>
    <row r="436" spans="3:80" hidden="1" x14ac:dyDescent="0.25">
      <c r="C436" s="2">
        <f t="shared" si="117"/>
        <v>45674</v>
      </c>
      <c r="D436" s="24"/>
      <c r="H436" s="13" t="str">
        <f t="shared" si="112"/>
        <v>66.5</v>
      </c>
      <c r="J436" s="13" t="str">
        <f t="shared" si="113"/>
        <v>23.5</v>
      </c>
      <c r="L436" s="10">
        <f t="shared" si="118"/>
        <v>17</v>
      </c>
      <c r="M436" s="10">
        <f t="shared" si="114"/>
        <v>-21.064941573958951</v>
      </c>
      <c r="N436" s="10">
        <f t="shared" si="115"/>
        <v>23.456142226041056</v>
      </c>
      <c r="O436" s="10">
        <f t="shared" si="119"/>
        <v>66.543857773958948</v>
      </c>
      <c r="Q436" s="12"/>
      <c r="R436" s="10"/>
      <c r="AF436" s="10"/>
      <c r="AG436" s="10"/>
      <c r="AH436" s="10"/>
      <c r="AI436" s="10"/>
      <c r="AJ436" s="10">
        <f t="shared" si="116"/>
        <v>66.543857773958948</v>
      </c>
      <c r="AK436" s="10"/>
      <c r="AL436" s="10"/>
      <c r="AM436" s="10"/>
      <c r="AN436" s="10"/>
      <c r="AO436" s="10"/>
      <c r="AP436" s="10"/>
      <c r="AQ436" s="10"/>
      <c r="AR436" s="10"/>
      <c r="AS436" s="10"/>
      <c r="AT436" s="10"/>
      <c r="AU436" s="10"/>
      <c r="AV436" s="10"/>
      <c r="AW436" s="10"/>
      <c r="AX436" s="10"/>
      <c r="AY436" s="10"/>
      <c r="AZ436" s="10"/>
      <c r="BA436" s="10"/>
      <c r="BB436" s="10"/>
      <c r="BC436" s="10"/>
      <c r="BD436" s="10"/>
      <c r="BE436" s="10"/>
      <c r="BF436" s="10"/>
      <c r="BG436" s="10"/>
      <c r="BH436" s="10"/>
      <c r="BI436" s="10"/>
      <c r="BJ436" s="10"/>
      <c r="BK436" s="10"/>
      <c r="BL436" s="10"/>
      <c r="BM436" s="10"/>
      <c r="BN436" s="10"/>
      <c r="BO436" s="10"/>
      <c r="BP436" s="10"/>
      <c r="BQ436" s="10"/>
      <c r="BR436" s="10"/>
      <c r="BS436" s="10"/>
      <c r="BT436" s="10"/>
      <c r="BU436" s="10"/>
      <c r="BV436" s="10"/>
      <c r="BW436" s="10"/>
      <c r="BX436" s="10"/>
      <c r="BY436" s="10"/>
      <c r="BZ436" s="10"/>
      <c r="CA436" s="10"/>
      <c r="CB436" s="10"/>
    </row>
    <row r="437" spans="3:80" hidden="1" x14ac:dyDescent="0.25">
      <c r="C437" s="2">
        <f t="shared" si="117"/>
        <v>45675</v>
      </c>
      <c r="D437" s="24"/>
      <c r="H437" s="13" t="str">
        <f t="shared" si="112"/>
        <v>66.4</v>
      </c>
      <c r="J437" s="13" t="str">
        <f t="shared" si="113"/>
        <v>23.6</v>
      </c>
      <c r="L437" s="10">
        <f t="shared" si="118"/>
        <v>18</v>
      </c>
      <c r="M437" s="10">
        <f t="shared" si="114"/>
        <v>-20.884957143712064</v>
      </c>
      <c r="N437" s="10">
        <f t="shared" si="115"/>
        <v>23.636126656287935</v>
      </c>
      <c r="O437" s="10">
        <f t="shared" si="119"/>
        <v>66.363873343712072</v>
      </c>
      <c r="Q437" s="12"/>
      <c r="R437" s="10"/>
      <c r="AF437" s="10"/>
      <c r="AG437" s="10"/>
      <c r="AH437" s="10"/>
      <c r="AI437" s="10"/>
      <c r="AJ437" s="10">
        <f t="shared" si="116"/>
        <v>66.363873343712072</v>
      </c>
      <c r="AK437" s="10"/>
      <c r="AL437" s="10"/>
      <c r="AM437" s="10"/>
      <c r="AN437" s="10"/>
      <c r="AO437" s="10"/>
      <c r="AP437" s="10"/>
      <c r="AQ437" s="10"/>
      <c r="AR437" s="10"/>
      <c r="AS437" s="10"/>
      <c r="AT437" s="10"/>
      <c r="AU437" s="10"/>
      <c r="AV437" s="10"/>
      <c r="AW437" s="10"/>
      <c r="AX437" s="10"/>
      <c r="AY437" s="10"/>
      <c r="AZ437" s="10"/>
      <c r="BA437" s="10"/>
      <c r="BB437" s="10"/>
      <c r="BC437" s="10"/>
      <c r="BD437" s="10"/>
      <c r="BE437" s="10"/>
      <c r="BF437" s="10"/>
      <c r="BG437" s="10"/>
      <c r="BH437" s="10"/>
      <c r="BI437" s="10"/>
      <c r="BJ437" s="10"/>
      <c r="BK437" s="10"/>
      <c r="BL437" s="10"/>
      <c r="BM437" s="10"/>
      <c r="BN437" s="10"/>
      <c r="BO437" s="10"/>
      <c r="BP437" s="10"/>
      <c r="BQ437" s="10"/>
      <c r="BR437" s="10"/>
      <c r="BS437" s="10"/>
      <c r="BT437" s="10"/>
      <c r="BU437" s="10"/>
      <c r="BV437" s="10"/>
      <c r="BW437" s="10"/>
      <c r="BX437" s="10"/>
      <c r="BY437" s="10"/>
      <c r="BZ437" s="10"/>
      <c r="CA437" s="10"/>
      <c r="CB437" s="10"/>
    </row>
    <row r="438" spans="3:80" hidden="1" x14ac:dyDescent="0.25">
      <c r="C438" s="2">
        <f t="shared" si="117"/>
        <v>45676</v>
      </c>
      <c r="D438" s="24"/>
      <c r="H438" s="13" t="str">
        <f t="shared" si="112"/>
        <v>66.2</v>
      </c>
      <c r="J438" s="13" t="str">
        <f t="shared" si="113"/>
        <v>23.8</v>
      </c>
      <c r="L438" s="10">
        <f t="shared" si="118"/>
        <v>19</v>
      </c>
      <c r="M438" s="10">
        <f t="shared" si="114"/>
        <v>-20.698817820734082</v>
      </c>
      <c r="N438" s="10">
        <f t="shared" si="115"/>
        <v>23.822265979265921</v>
      </c>
      <c r="O438" s="10">
        <f t="shared" si="119"/>
        <v>66.177734020734079</v>
      </c>
      <c r="Q438" s="12"/>
      <c r="R438" s="10"/>
      <c r="AF438" s="10"/>
      <c r="AG438" s="10"/>
      <c r="AH438" s="10"/>
      <c r="AI438" s="10"/>
      <c r="AJ438" s="10">
        <f t="shared" si="116"/>
        <v>66.177734020734079</v>
      </c>
      <c r="AK438" s="10"/>
      <c r="AL438" s="10"/>
      <c r="AM438" s="10"/>
      <c r="AN438" s="10"/>
      <c r="AO438" s="10"/>
      <c r="AP438" s="10"/>
      <c r="AQ438" s="10"/>
      <c r="AR438" s="10"/>
      <c r="AS438" s="10"/>
      <c r="AT438" s="10"/>
      <c r="AU438" s="10"/>
      <c r="AV438" s="10"/>
      <c r="AW438" s="10"/>
      <c r="AX438" s="10"/>
      <c r="AY438" s="10"/>
      <c r="AZ438" s="10"/>
      <c r="BA438" s="10"/>
      <c r="BB438" s="10"/>
      <c r="BC438" s="10"/>
      <c r="BD438" s="10"/>
      <c r="BE438" s="10"/>
      <c r="BF438" s="10"/>
      <c r="BG438" s="10"/>
      <c r="BH438" s="10"/>
      <c r="BI438" s="10"/>
      <c r="BJ438" s="10"/>
      <c r="BK438" s="10"/>
      <c r="BL438" s="10"/>
      <c r="BM438" s="10"/>
      <c r="BN438" s="10"/>
      <c r="BO438" s="10"/>
      <c r="BP438" s="10"/>
      <c r="BQ438" s="10"/>
      <c r="BR438" s="10"/>
      <c r="BS438" s="10"/>
      <c r="BT438" s="10"/>
      <c r="BU438" s="10"/>
      <c r="BV438" s="10"/>
      <c r="BW438" s="10"/>
      <c r="BX438" s="10"/>
      <c r="BY438" s="10"/>
      <c r="BZ438" s="10"/>
      <c r="CA438" s="10"/>
      <c r="CB438" s="10"/>
    </row>
    <row r="439" spans="3:80" hidden="1" x14ac:dyDescent="0.25">
      <c r="C439" s="2">
        <f t="shared" si="117"/>
        <v>45677</v>
      </c>
      <c r="D439" s="24"/>
      <c r="H439" s="13" t="str">
        <f t="shared" si="112"/>
        <v>66.0</v>
      </c>
      <c r="J439" s="13" t="str">
        <f t="shared" si="113"/>
        <v>24.0</v>
      </c>
      <c r="L439" s="10">
        <f t="shared" si="118"/>
        <v>20</v>
      </c>
      <c r="M439" s="10">
        <f t="shared" si="114"/>
        <v>-20.506578461137888</v>
      </c>
      <c r="N439" s="10">
        <f t="shared" si="115"/>
        <v>24.014505338862119</v>
      </c>
      <c r="O439" s="10">
        <f t="shared" si="119"/>
        <v>65.985494661137878</v>
      </c>
      <c r="Q439" s="12"/>
      <c r="R439" s="10"/>
      <c r="AF439" s="10"/>
      <c r="AG439" s="10"/>
      <c r="AH439" s="10"/>
      <c r="AI439" s="10"/>
      <c r="AJ439" s="10">
        <f t="shared" si="116"/>
        <v>65.985494661137878</v>
      </c>
      <c r="AK439" s="10"/>
      <c r="AL439" s="10"/>
      <c r="AM439" s="10"/>
      <c r="AN439" s="10"/>
      <c r="AO439" s="10"/>
      <c r="AP439" s="10"/>
      <c r="AQ439" s="10"/>
      <c r="AR439" s="10"/>
      <c r="AS439" s="10"/>
      <c r="AT439" s="10"/>
      <c r="AU439" s="10"/>
      <c r="AV439" s="10"/>
      <c r="AW439" s="10"/>
      <c r="AX439" s="10"/>
      <c r="AY439" s="10"/>
      <c r="AZ439" s="10"/>
      <c r="BA439" s="10"/>
      <c r="BB439" s="10"/>
      <c r="BC439" s="10"/>
      <c r="BD439" s="10"/>
      <c r="BE439" s="10"/>
      <c r="BF439" s="10"/>
      <c r="BG439" s="10"/>
      <c r="BH439" s="10"/>
      <c r="BI439" s="10"/>
      <c r="BJ439" s="10"/>
      <c r="BK439" s="10"/>
      <c r="BL439" s="10"/>
      <c r="BM439" s="10"/>
      <c r="BN439" s="10"/>
      <c r="BO439" s="10"/>
      <c r="BP439" s="10"/>
      <c r="BQ439" s="10"/>
      <c r="BR439" s="10"/>
      <c r="BS439" s="10"/>
      <c r="BT439" s="10"/>
      <c r="BU439" s="10"/>
      <c r="BV439" s="10"/>
      <c r="BW439" s="10"/>
      <c r="BX439" s="10"/>
      <c r="BY439" s="10"/>
      <c r="BZ439" s="10"/>
      <c r="CA439" s="10"/>
      <c r="CB439" s="10"/>
    </row>
    <row r="440" spans="3:80" hidden="1" x14ac:dyDescent="0.25">
      <c r="C440" s="2">
        <f t="shared" si="117"/>
        <v>45678</v>
      </c>
      <c r="D440" s="24"/>
      <c r="H440" s="13" t="str">
        <f t="shared" si="112"/>
        <v>65.8</v>
      </c>
      <c r="J440" s="13" t="str">
        <f t="shared" si="113"/>
        <v>24.2</v>
      </c>
      <c r="L440" s="10">
        <f t="shared" si="118"/>
        <v>21</v>
      </c>
      <c r="M440" s="10">
        <f t="shared" si="114"/>
        <v>-20.308295718745086</v>
      </c>
      <c r="N440" s="10">
        <f t="shared" si="115"/>
        <v>24.212788081254914</v>
      </c>
      <c r="O440" s="10">
        <f t="shared" si="119"/>
        <v>65.787211918745086</v>
      </c>
      <c r="Q440" s="12"/>
      <c r="R440" s="10"/>
      <c r="AF440" s="10"/>
      <c r="AG440" s="10"/>
      <c r="AH440" s="10"/>
      <c r="AI440" s="10"/>
      <c r="AJ440" s="10">
        <f t="shared" si="116"/>
        <v>65.787211918745086</v>
      </c>
      <c r="AK440" s="10"/>
      <c r="AL440" s="10"/>
      <c r="AM440" s="10"/>
      <c r="AN440" s="10"/>
      <c r="AO440" s="10"/>
      <c r="AP440" s="10"/>
      <c r="AQ440" s="10"/>
      <c r="AR440" s="10"/>
      <c r="AS440" s="10"/>
      <c r="AT440" s="10"/>
      <c r="AU440" s="10"/>
      <c r="AV440" s="10"/>
      <c r="AW440" s="10"/>
      <c r="AX440" s="10"/>
      <c r="AY440" s="10"/>
      <c r="AZ440" s="10"/>
      <c r="BA440" s="10"/>
      <c r="BB440" s="10"/>
      <c r="BC440" s="10"/>
      <c r="BD440" s="10"/>
      <c r="BE440" s="10"/>
      <c r="BF440" s="10"/>
      <c r="BG440" s="10"/>
      <c r="BH440" s="10"/>
      <c r="BI440" s="10"/>
      <c r="BJ440" s="10"/>
      <c r="BK440" s="10"/>
      <c r="BL440" s="10"/>
      <c r="BM440" s="10"/>
      <c r="BN440" s="10"/>
      <c r="BO440" s="10"/>
      <c r="BP440" s="10"/>
      <c r="BQ440" s="10"/>
      <c r="BR440" s="10"/>
      <c r="BS440" s="10"/>
      <c r="BT440" s="10"/>
      <c r="BU440" s="10"/>
      <c r="BV440" s="10"/>
      <c r="BW440" s="10"/>
      <c r="BX440" s="10"/>
      <c r="BY440" s="10"/>
      <c r="BZ440" s="10"/>
      <c r="CA440" s="10"/>
      <c r="CB440" s="10"/>
    </row>
    <row r="441" spans="3:80" hidden="1" x14ac:dyDescent="0.25">
      <c r="C441" s="2">
        <f t="shared" si="117"/>
        <v>45679</v>
      </c>
      <c r="D441" s="24"/>
      <c r="H441" s="13" t="str">
        <f t="shared" si="112"/>
        <v>65.6</v>
      </c>
      <c r="J441" s="13" t="str">
        <f t="shared" si="113"/>
        <v>24.4</v>
      </c>
      <c r="L441" s="10">
        <f t="shared" si="118"/>
        <v>22</v>
      </c>
      <c r="M441" s="10">
        <f t="shared" si="114"/>
        <v>-20.104028028390005</v>
      </c>
      <c r="N441" s="10">
        <f t="shared" si="115"/>
        <v>24.417055771609999</v>
      </c>
      <c r="O441" s="10">
        <f t="shared" si="119"/>
        <v>65.582944228390005</v>
      </c>
      <c r="Q441" s="12"/>
      <c r="R441" s="10"/>
      <c r="AF441" s="10"/>
      <c r="AG441" s="10"/>
      <c r="AH441" s="10"/>
      <c r="AI441" s="10"/>
      <c r="AJ441" s="10">
        <f t="shared" si="116"/>
        <v>65.582944228390005</v>
      </c>
      <c r="AK441" s="10"/>
      <c r="AL441" s="10"/>
      <c r="AM441" s="10"/>
      <c r="AN441" s="10"/>
      <c r="AO441" s="10"/>
      <c r="AP441" s="10"/>
      <c r="AQ441" s="10"/>
      <c r="AR441" s="10"/>
      <c r="AS441" s="10"/>
      <c r="AT441" s="10"/>
      <c r="AU441" s="10"/>
      <c r="AV441" s="10"/>
      <c r="AW441" s="10"/>
      <c r="AX441" s="10"/>
      <c r="AY441" s="10"/>
      <c r="AZ441" s="10"/>
      <c r="BA441" s="10"/>
      <c r="BB441" s="10"/>
      <c r="BC441" s="10"/>
      <c r="BD441" s="10"/>
      <c r="BE441" s="10"/>
      <c r="BF441" s="10"/>
      <c r="BG441" s="10"/>
      <c r="BH441" s="10"/>
      <c r="BI441" s="10"/>
      <c r="BJ441" s="10"/>
      <c r="BK441" s="10"/>
      <c r="BL441" s="10"/>
      <c r="BM441" s="10"/>
      <c r="BN441" s="10"/>
      <c r="BO441" s="10"/>
      <c r="BP441" s="10"/>
      <c r="BQ441" s="10"/>
      <c r="BR441" s="10"/>
      <c r="BS441" s="10"/>
      <c r="BT441" s="10"/>
      <c r="BU441" s="10"/>
      <c r="BV441" s="10"/>
      <c r="BW441" s="10"/>
      <c r="BX441" s="10"/>
      <c r="BY441" s="10"/>
      <c r="BZ441" s="10"/>
      <c r="CA441" s="10"/>
      <c r="CB441" s="10"/>
    </row>
    <row r="442" spans="3:80" hidden="1" x14ac:dyDescent="0.25">
      <c r="C442" s="2">
        <f t="shared" si="117"/>
        <v>45680</v>
      </c>
      <c r="D442" s="24"/>
      <c r="H442" s="13" t="str">
        <f t="shared" si="112"/>
        <v>65.4</v>
      </c>
      <c r="J442" s="13" t="str">
        <f t="shared" si="113"/>
        <v>24.6</v>
      </c>
      <c r="L442" s="10">
        <f t="shared" si="118"/>
        <v>23</v>
      </c>
      <c r="M442" s="10">
        <f t="shared" si="114"/>
        <v>-19.893835588698526</v>
      </c>
      <c r="N442" s="10">
        <f t="shared" si="115"/>
        <v>24.62724821130147</v>
      </c>
      <c r="O442" s="10">
        <f t="shared" si="119"/>
        <v>65.372751788698537</v>
      </c>
      <c r="Q442" s="12"/>
      <c r="R442" s="10"/>
      <c r="AF442" s="10"/>
      <c r="AG442" s="10"/>
      <c r="AH442" s="10"/>
      <c r="AI442" s="10"/>
      <c r="AJ442" s="10">
        <f t="shared" si="116"/>
        <v>65.372751788698537</v>
      </c>
      <c r="AK442" s="10"/>
      <c r="AL442" s="10"/>
      <c r="AM442" s="10"/>
      <c r="AN442" s="10"/>
      <c r="AO442" s="10"/>
      <c r="AP442" s="10"/>
      <c r="AQ442" s="10"/>
      <c r="AR442" s="10"/>
      <c r="AS442" s="10"/>
      <c r="AT442" s="10"/>
      <c r="AU442" s="10"/>
      <c r="AV442" s="10"/>
      <c r="AW442" s="10"/>
      <c r="AX442" s="10"/>
      <c r="AY442" s="10"/>
      <c r="AZ442" s="10"/>
      <c r="BA442" s="10"/>
      <c r="BB442" s="10"/>
      <c r="BC442" s="10"/>
      <c r="BD442" s="10"/>
      <c r="BE442" s="10"/>
      <c r="BF442" s="10"/>
      <c r="BG442" s="10"/>
      <c r="BH442" s="10"/>
      <c r="BI442" s="10"/>
      <c r="BJ442" s="10"/>
      <c r="BK442" s="10"/>
      <c r="BL442" s="10"/>
      <c r="BM442" s="10"/>
      <c r="BN442" s="10"/>
      <c r="BO442" s="10"/>
      <c r="BP442" s="10"/>
      <c r="BQ442" s="10"/>
      <c r="BR442" s="10"/>
      <c r="BS442" s="10"/>
      <c r="BT442" s="10"/>
      <c r="BU442" s="10"/>
      <c r="BV442" s="10"/>
      <c r="BW442" s="10"/>
      <c r="BX442" s="10"/>
      <c r="BY442" s="10"/>
      <c r="BZ442" s="10"/>
      <c r="CA442" s="10"/>
      <c r="CB442" s="10"/>
    </row>
    <row r="443" spans="3:80" hidden="1" x14ac:dyDescent="0.25">
      <c r="C443" s="2">
        <f t="shared" si="117"/>
        <v>45681</v>
      </c>
      <c r="D443" s="24"/>
      <c r="H443" s="13" t="str">
        <f t="shared" si="112"/>
        <v>65.2</v>
      </c>
      <c r="J443" s="13" t="str">
        <f t="shared" si="113"/>
        <v>24.8</v>
      </c>
      <c r="L443" s="10">
        <f t="shared" si="118"/>
        <v>24</v>
      </c>
      <c r="M443" s="10">
        <f t="shared" si="114"/>
        <v>-19.677780344347436</v>
      </c>
      <c r="N443" s="10">
        <f t="shared" si="115"/>
        <v>24.84330345565257</v>
      </c>
      <c r="O443" s="10">
        <f t="shared" si="119"/>
        <v>65.156696544347426</v>
      </c>
      <c r="Q443" s="12"/>
      <c r="R443" s="10"/>
      <c r="AF443" s="10"/>
      <c r="AG443" s="10"/>
      <c r="AH443" s="10"/>
      <c r="AI443" s="10"/>
      <c r="AJ443" s="10">
        <f t="shared" si="116"/>
        <v>65.156696544347426</v>
      </c>
      <c r="AK443" s="10"/>
      <c r="AL443" s="10"/>
      <c r="AM443" s="10"/>
      <c r="AN443" s="10"/>
      <c r="AO443" s="10"/>
      <c r="AP443" s="10"/>
      <c r="AQ443" s="10"/>
      <c r="AR443" s="10"/>
      <c r="AS443" s="10"/>
      <c r="AT443" s="10"/>
      <c r="AU443" s="10"/>
      <c r="AV443" s="10"/>
      <c r="AW443" s="10"/>
      <c r="AX443" s="10"/>
      <c r="AY443" s="10"/>
      <c r="AZ443" s="10"/>
      <c r="BA443" s="10"/>
      <c r="BB443" s="10"/>
      <c r="BC443" s="10"/>
      <c r="BD443" s="10"/>
      <c r="BE443" s="10"/>
      <c r="BF443" s="10"/>
      <c r="BG443" s="10"/>
      <c r="BH443" s="10"/>
      <c r="BI443" s="10"/>
      <c r="BJ443" s="10"/>
      <c r="BK443" s="10"/>
      <c r="BL443" s="10"/>
      <c r="BM443" s="10"/>
      <c r="BN443" s="10"/>
      <c r="BO443" s="10"/>
      <c r="BP443" s="10"/>
      <c r="BQ443" s="10"/>
      <c r="BR443" s="10"/>
      <c r="BS443" s="10"/>
      <c r="BT443" s="10"/>
      <c r="BU443" s="10"/>
      <c r="BV443" s="10"/>
      <c r="BW443" s="10"/>
      <c r="BX443" s="10"/>
      <c r="BY443" s="10"/>
      <c r="BZ443" s="10"/>
      <c r="CA443" s="10"/>
      <c r="CB443" s="10"/>
    </row>
    <row r="444" spans="3:80" hidden="1" x14ac:dyDescent="0.25">
      <c r="C444" s="2">
        <f t="shared" si="117"/>
        <v>45682</v>
      </c>
      <c r="D444" s="24"/>
      <c r="H444" s="13" t="str">
        <f t="shared" si="112"/>
        <v>64.9</v>
      </c>
      <c r="J444" s="13" t="str">
        <f t="shared" si="113"/>
        <v>25.1</v>
      </c>
      <c r="L444" s="10">
        <f t="shared" si="118"/>
        <v>25</v>
      </c>
      <c r="M444" s="10">
        <f t="shared" si="114"/>
        <v>-19.45592596780892</v>
      </c>
      <c r="N444" s="10">
        <f t="shared" si="115"/>
        <v>25.065157832191076</v>
      </c>
      <c r="O444" s="10">
        <f t="shared" si="119"/>
        <v>64.934842167808924</v>
      </c>
      <c r="Q444" s="12"/>
      <c r="R444" s="10"/>
      <c r="AF444" s="10"/>
      <c r="AG444" s="10"/>
      <c r="AH444" s="10"/>
      <c r="AI444" s="10"/>
      <c r="AJ444" s="10">
        <f t="shared" si="116"/>
        <v>64.934842167808924</v>
      </c>
      <c r="AK444" s="10"/>
      <c r="AL444" s="10"/>
      <c r="AM444" s="10"/>
      <c r="AN444" s="10"/>
      <c r="AO444" s="10"/>
      <c r="AP444" s="10"/>
      <c r="AQ444" s="10"/>
      <c r="AR444" s="10"/>
      <c r="AS444" s="10"/>
      <c r="AT444" s="10"/>
      <c r="AU444" s="10"/>
      <c r="AV444" s="10"/>
      <c r="AW444" s="10"/>
      <c r="AX444" s="10"/>
      <c r="AY444" s="10"/>
      <c r="AZ444" s="10"/>
      <c r="BA444" s="10"/>
      <c r="BB444" s="10"/>
      <c r="BC444" s="10"/>
      <c r="BD444" s="10"/>
      <c r="BE444" s="10"/>
      <c r="BF444" s="10"/>
      <c r="BG444" s="10"/>
      <c r="BH444" s="10"/>
      <c r="BI444" s="10"/>
      <c r="BJ444" s="10"/>
      <c r="BK444" s="10"/>
      <c r="BL444" s="10"/>
      <c r="BM444" s="10"/>
      <c r="BN444" s="10"/>
      <c r="BO444" s="10"/>
      <c r="BP444" s="10"/>
      <c r="BQ444" s="10"/>
      <c r="BR444" s="10"/>
      <c r="BS444" s="10"/>
      <c r="BT444" s="10"/>
      <c r="BU444" s="10"/>
      <c r="BV444" s="10"/>
      <c r="BW444" s="10"/>
      <c r="BX444" s="10"/>
      <c r="BY444" s="10"/>
      <c r="BZ444" s="10"/>
      <c r="CA444" s="10"/>
      <c r="CB444" s="10"/>
    </row>
    <row r="445" spans="3:80" hidden="1" x14ac:dyDescent="0.25">
      <c r="C445" s="2">
        <f t="shared" si="117"/>
        <v>45683</v>
      </c>
      <c r="D445" s="24"/>
      <c r="H445" s="13" t="str">
        <f t="shared" si="112"/>
        <v>64.7</v>
      </c>
      <c r="J445" s="13" t="str">
        <f t="shared" si="113"/>
        <v>25.3</v>
      </c>
      <c r="L445" s="10">
        <f t="shared" si="118"/>
        <v>26</v>
      </c>
      <c r="M445" s="10">
        <f t="shared" si="114"/>
        <v>-19.228337840586018</v>
      </c>
      <c r="N445" s="10">
        <f t="shared" si="115"/>
        <v>25.292745959413981</v>
      </c>
      <c r="O445" s="10">
        <f t="shared" si="119"/>
        <v>64.707254040586022</v>
      </c>
      <c r="Q445" s="12"/>
      <c r="R445" s="10"/>
      <c r="AF445" s="10"/>
      <c r="AG445" s="10"/>
      <c r="AH445" s="10"/>
      <c r="AI445" s="10"/>
      <c r="AJ445" s="10">
        <f t="shared" si="116"/>
        <v>64.707254040586022</v>
      </c>
      <c r="AK445" s="10"/>
      <c r="AL445" s="10"/>
      <c r="AM445" s="10"/>
      <c r="AN445" s="10"/>
      <c r="AO445" s="10"/>
      <c r="AP445" s="10"/>
      <c r="AQ445" s="10"/>
      <c r="AR445" s="10"/>
      <c r="AS445" s="10"/>
      <c r="AT445" s="10"/>
      <c r="AU445" s="10"/>
      <c r="AV445" s="10"/>
      <c r="AW445" s="10"/>
      <c r="AX445" s="10"/>
      <c r="AY445" s="10"/>
      <c r="AZ445" s="10"/>
      <c r="BA445" s="10"/>
      <c r="BB445" s="10"/>
      <c r="BC445" s="10"/>
      <c r="BD445" s="10"/>
      <c r="BE445" s="10"/>
      <c r="BF445" s="10"/>
      <c r="BG445" s="10"/>
      <c r="BH445" s="10"/>
      <c r="BI445" s="10"/>
      <c r="BJ445" s="10"/>
      <c r="BK445" s="10"/>
      <c r="BL445" s="10"/>
      <c r="BM445" s="10"/>
      <c r="BN445" s="10"/>
      <c r="BO445" s="10"/>
      <c r="BP445" s="10"/>
      <c r="BQ445" s="10"/>
      <c r="BR445" s="10"/>
      <c r="BS445" s="10"/>
      <c r="BT445" s="10"/>
      <c r="BU445" s="10"/>
      <c r="BV445" s="10"/>
      <c r="BW445" s="10"/>
      <c r="BX445" s="10"/>
      <c r="BY445" s="10"/>
      <c r="BZ445" s="10"/>
      <c r="CA445" s="10"/>
      <c r="CB445" s="10"/>
    </row>
    <row r="446" spans="3:80" hidden="1" x14ac:dyDescent="0.25">
      <c r="C446" s="2">
        <f t="shared" si="117"/>
        <v>45684</v>
      </c>
      <c r="D446" s="24"/>
      <c r="H446" s="13" t="str">
        <f t="shared" si="112"/>
        <v>64.5</v>
      </c>
      <c r="J446" s="13" t="str">
        <f t="shared" si="113"/>
        <v>25.5</v>
      </c>
      <c r="L446" s="10">
        <f t="shared" si="118"/>
        <v>27</v>
      </c>
      <c r="M446" s="10">
        <f t="shared" si="114"/>
        <v>-18.995083033944486</v>
      </c>
      <c r="N446" s="10">
        <f t="shared" si="115"/>
        <v>25.526000766055517</v>
      </c>
      <c r="O446" s="10">
        <f t="shared" si="119"/>
        <v>64.473999233944483</v>
      </c>
      <c r="Q446" s="12"/>
      <c r="R446" s="10"/>
      <c r="AF446" s="10"/>
      <c r="AG446" s="10"/>
      <c r="AH446" s="10"/>
      <c r="AI446" s="10"/>
      <c r="AJ446" s="10">
        <f t="shared" si="116"/>
        <v>64.473999233944483</v>
      </c>
      <c r="AK446" s="10"/>
      <c r="AL446" s="10"/>
      <c r="AM446" s="10"/>
      <c r="AN446" s="10"/>
      <c r="AO446" s="10"/>
      <c r="AP446" s="10"/>
      <c r="AQ446" s="10"/>
      <c r="AR446" s="10"/>
      <c r="AS446" s="10"/>
      <c r="AT446" s="10"/>
      <c r="AU446" s="10"/>
      <c r="AV446" s="10"/>
      <c r="AW446" s="10"/>
      <c r="AX446" s="10"/>
      <c r="AY446" s="10"/>
      <c r="AZ446" s="10"/>
      <c r="BA446" s="10"/>
      <c r="BB446" s="10"/>
      <c r="BC446" s="10"/>
      <c r="BD446" s="10"/>
      <c r="BE446" s="10"/>
      <c r="BF446" s="10"/>
      <c r="BG446" s="10"/>
      <c r="BH446" s="10"/>
      <c r="BI446" s="10"/>
      <c r="BJ446" s="10"/>
      <c r="BK446" s="10"/>
      <c r="BL446" s="10"/>
      <c r="BM446" s="10"/>
      <c r="BN446" s="10"/>
      <c r="BO446" s="10"/>
      <c r="BP446" s="10"/>
      <c r="BQ446" s="10"/>
      <c r="BR446" s="10"/>
      <c r="BS446" s="10"/>
      <c r="BT446" s="10"/>
      <c r="BU446" s="10"/>
      <c r="BV446" s="10"/>
      <c r="BW446" s="10"/>
      <c r="BX446" s="10"/>
      <c r="BY446" s="10"/>
      <c r="BZ446" s="10"/>
      <c r="CA446" s="10"/>
      <c r="CB446" s="10"/>
    </row>
    <row r="447" spans="3:80" hidden="1" x14ac:dyDescent="0.25">
      <c r="C447" s="2">
        <f t="shared" si="117"/>
        <v>45685</v>
      </c>
      <c r="D447" s="24"/>
      <c r="H447" s="13" t="str">
        <f t="shared" si="112"/>
        <v>64.2</v>
      </c>
      <c r="J447" s="13" t="str">
        <f t="shared" si="113"/>
        <v>25.8</v>
      </c>
      <c r="L447" s="10">
        <f t="shared" si="118"/>
        <v>28</v>
      </c>
      <c r="M447" s="10">
        <f t="shared" si="114"/>
        <v>-18.756230289146419</v>
      </c>
      <c r="N447" s="10">
        <f t="shared" si="115"/>
        <v>25.764853510853584</v>
      </c>
      <c r="O447" s="10">
        <f t="shared" si="119"/>
        <v>64.235146489146416</v>
      </c>
      <c r="Q447" s="12"/>
      <c r="R447" s="10"/>
      <c r="AF447" s="10"/>
      <c r="AG447" s="10"/>
      <c r="AH447" s="10"/>
      <c r="AI447" s="10"/>
      <c r="AJ447" s="10">
        <f t="shared" si="116"/>
        <v>64.235146489146416</v>
      </c>
      <c r="AK447" s="10"/>
      <c r="AL447" s="10"/>
      <c r="AM447" s="10"/>
      <c r="AN447" s="10"/>
      <c r="AO447" s="10"/>
      <c r="AP447" s="10"/>
      <c r="AQ447" s="10"/>
      <c r="AR447" s="10"/>
      <c r="AS447" s="10"/>
      <c r="AT447" s="10"/>
      <c r="AU447" s="10"/>
      <c r="AV447" s="10"/>
      <c r="AW447" s="10"/>
      <c r="AX447" s="10"/>
      <c r="AY447" s="10"/>
      <c r="AZ447" s="10"/>
      <c r="BA447" s="10"/>
      <c r="BB447" s="10"/>
      <c r="BC447" s="10"/>
      <c r="BD447" s="10"/>
      <c r="BE447" s="10"/>
      <c r="BF447" s="10"/>
      <c r="BG447" s="10"/>
      <c r="BH447" s="10"/>
      <c r="BI447" s="10"/>
      <c r="BJ447" s="10"/>
      <c r="BK447" s="10"/>
      <c r="BL447" s="10"/>
      <c r="BM447" s="10"/>
      <c r="BN447" s="10"/>
      <c r="BO447" s="10"/>
      <c r="BP447" s="10"/>
      <c r="BQ447" s="10"/>
      <c r="BR447" s="10"/>
      <c r="BS447" s="10"/>
      <c r="BT447" s="10"/>
      <c r="BU447" s="10"/>
      <c r="BV447" s="10"/>
      <c r="BW447" s="10"/>
      <c r="BX447" s="10"/>
      <c r="BY447" s="10"/>
      <c r="BZ447" s="10"/>
      <c r="CA447" s="10"/>
      <c r="CB447" s="10"/>
    </row>
    <row r="448" spans="3:80" hidden="1" x14ac:dyDescent="0.25">
      <c r="C448" s="2">
        <f t="shared" si="117"/>
        <v>45686</v>
      </c>
      <c r="D448" s="24"/>
      <c r="H448" s="13" t="str">
        <f t="shared" si="112"/>
        <v>64.0</v>
      </c>
      <c r="J448" s="13" t="str">
        <f t="shared" si="113"/>
        <v>26.0</v>
      </c>
      <c r="L448" s="10">
        <f t="shared" si="118"/>
        <v>29</v>
      </c>
      <c r="M448" s="10">
        <f t="shared" si="114"/>
        <v>-18.511849997192062</v>
      </c>
      <c r="N448" s="10">
        <f t="shared" si="115"/>
        <v>26.009233802807934</v>
      </c>
      <c r="O448" s="10">
        <f t="shared" si="119"/>
        <v>63.990766197192066</v>
      </c>
      <c r="Q448" s="12"/>
      <c r="R448" s="10"/>
      <c r="AF448" s="10"/>
      <c r="AG448" s="10"/>
      <c r="AH448" s="10"/>
      <c r="AI448" s="10"/>
      <c r="AJ448" s="10">
        <f t="shared" si="116"/>
        <v>63.990766197192066</v>
      </c>
      <c r="AK448" s="10"/>
      <c r="AL448" s="10"/>
      <c r="AM448" s="10"/>
      <c r="AN448" s="10"/>
      <c r="AO448" s="10"/>
      <c r="AP448" s="10"/>
      <c r="AQ448" s="10"/>
      <c r="AR448" s="10"/>
      <c r="AS448" s="10"/>
      <c r="AT448" s="10"/>
      <c r="AU448" s="10"/>
      <c r="AV448" s="10"/>
      <c r="AW448" s="10"/>
      <c r="AX448" s="10"/>
      <c r="AY448" s="10"/>
      <c r="AZ448" s="10"/>
      <c r="BA448" s="10"/>
      <c r="BB448" s="10"/>
      <c r="BC448" s="10"/>
      <c r="BD448" s="10"/>
      <c r="BE448" s="10"/>
      <c r="BF448" s="10"/>
      <c r="BG448" s="10"/>
      <c r="BH448" s="10"/>
      <c r="BI448" s="10"/>
      <c r="BJ448" s="10"/>
      <c r="BK448" s="10"/>
      <c r="BL448" s="10"/>
      <c r="BM448" s="10"/>
      <c r="BN448" s="10"/>
      <c r="BO448" s="10"/>
      <c r="BP448" s="10"/>
      <c r="BQ448" s="10"/>
      <c r="BR448" s="10"/>
      <c r="BS448" s="10"/>
      <c r="BT448" s="10"/>
      <c r="BU448" s="10"/>
      <c r="BV448" s="10"/>
      <c r="BW448" s="10"/>
      <c r="BX448" s="10"/>
      <c r="BY448" s="10"/>
      <c r="BZ448" s="10"/>
      <c r="CA448" s="10"/>
      <c r="CB448" s="10"/>
    </row>
    <row r="449" spans="3:80" hidden="1" x14ac:dyDescent="0.25">
      <c r="C449" s="2">
        <f t="shared" si="117"/>
        <v>45687</v>
      </c>
      <c r="D449" s="24"/>
      <c r="H449" s="13" t="str">
        <f t="shared" si="112"/>
        <v>63.7</v>
      </c>
      <c r="J449" s="13" t="str">
        <f t="shared" si="113"/>
        <v>26.3</v>
      </c>
      <c r="L449" s="10">
        <f t="shared" si="118"/>
        <v>30</v>
      </c>
      <c r="M449" s="10">
        <f t="shared" si="114"/>
        <v>-18.262014178075137</v>
      </c>
      <c r="N449" s="10">
        <f t="shared" si="115"/>
        <v>26.259069621924869</v>
      </c>
      <c r="O449" s="10">
        <f t="shared" si="119"/>
        <v>63.740930378075134</v>
      </c>
      <c r="Q449" s="12"/>
      <c r="R449" s="10"/>
      <c r="AF449" s="10"/>
      <c r="AG449" s="10"/>
      <c r="AH449" s="10"/>
      <c r="AI449" s="10"/>
      <c r="AJ449" s="10">
        <f t="shared" si="116"/>
        <v>63.740930378075134</v>
      </c>
      <c r="AK449" s="10"/>
      <c r="AL449" s="10"/>
      <c r="AM449" s="10"/>
      <c r="AN449" s="10"/>
      <c r="AO449" s="10"/>
      <c r="AP449" s="10"/>
      <c r="AQ449" s="10"/>
      <c r="AR449" s="10"/>
      <c r="AS449" s="10"/>
      <c r="AT449" s="10"/>
      <c r="AU449" s="10"/>
      <c r="AV449" s="10"/>
      <c r="AW449" s="10"/>
      <c r="AX449" s="10"/>
      <c r="AY449" s="10"/>
      <c r="AZ449" s="10"/>
      <c r="BA449" s="10"/>
      <c r="BB449" s="10"/>
      <c r="BC449" s="10"/>
      <c r="BD449" s="10"/>
      <c r="BE449" s="10"/>
      <c r="BF449" s="10"/>
      <c r="BG449" s="10"/>
      <c r="BH449" s="10"/>
      <c r="BI449" s="10"/>
      <c r="BJ449" s="10"/>
      <c r="BK449" s="10"/>
      <c r="BL449" s="10"/>
      <c r="BM449" s="10"/>
      <c r="BN449" s="10"/>
      <c r="BO449" s="10"/>
      <c r="BP449" s="10"/>
      <c r="BQ449" s="10"/>
      <c r="BR449" s="10"/>
      <c r="BS449" s="10"/>
      <c r="BT449" s="10"/>
      <c r="BU449" s="10"/>
      <c r="BV449" s="10"/>
      <c r="BW449" s="10"/>
      <c r="BX449" s="10"/>
      <c r="BY449" s="10"/>
      <c r="BZ449" s="10"/>
      <c r="CA449" s="10"/>
      <c r="CB449" s="10"/>
    </row>
    <row r="450" spans="3:80" hidden="1" x14ac:dyDescent="0.25">
      <c r="C450" s="2">
        <f t="shared" si="117"/>
        <v>45688</v>
      </c>
      <c r="D450" s="24"/>
      <c r="H450" s="13" t="str">
        <f t="shared" si="112"/>
        <v>63.5</v>
      </c>
      <c r="J450" s="13" t="str">
        <f t="shared" si="113"/>
        <v>26.5</v>
      </c>
      <c r="L450" s="10">
        <f t="shared" si="118"/>
        <v>31</v>
      </c>
      <c r="M450" s="10">
        <f t="shared" si="114"/>
        <v>-18.006796459558274</v>
      </c>
      <c r="N450" s="10">
        <f t="shared" si="115"/>
        <v>26.514287340441733</v>
      </c>
      <c r="O450" s="10">
        <f t="shared" si="119"/>
        <v>63.485712659558267</v>
      </c>
      <c r="Q450" s="12"/>
      <c r="R450" s="10"/>
      <c r="AF450" s="10"/>
      <c r="AG450" s="10"/>
      <c r="AH450" s="10"/>
      <c r="AI450" s="10"/>
      <c r="AJ450" s="10">
        <f t="shared" si="116"/>
        <v>63.485712659558267</v>
      </c>
      <c r="AK450" s="10"/>
      <c r="AL450" s="10"/>
      <c r="AM450" s="10"/>
      <c r="AN450" s="10"/>
      <c r="AO450" s="10"/>
      <c r="AP450" s="10"/>
      <c r="AQ450" s="10"/>
      <c r="AR450" s="10"/>
      <c r="AS450" s="10"/>
      <c r="AT450" s="10"/>
      <c r="AU450" s="10"/>
      <c r="AV450" s="10"/>
      <c r="AW450" s="10"/>
      <c r="AX450" s="10"/>
      <c r="AY450" s="10"/>
      <c r="AZ450" s="10"/>
      <c r="BA450" s="10"/>
      <c r="BB450" s="10"/>
      <c r="BC450" s="10"/>
      <c r="BD450" s="10"/>
      <c r="BE450" s="10"/>
      <c r="BF450" s="10"/>
      <c r="BG450" s="10"/>
      <c r="BH450" s="10"/>
      <c r="BI450" s="10"/>
      <c r="BJ450" s="10"/>
      <c r="BK450" s="10"/>
      <c r="BL450" s="10"/>
      <c r="BM450" s="10"/>
      <c r="BN450" s="10"/>
      <c r="BO450" s="10"/>
      <c r="BP450" s="10"/>
      <c r="BQ450" s="10"/>
      <c r="BR450" s="10"/>
      <c r="BS450" s="10"/>
      <c r="BT450" s="10"/>
      <c r="BU450" s="10"/>
      <c r="BV450" s="10"/>
      <c r="BW450" s="10"/>
      <c r="BX450" s="10"/>
      <c r="BY450" s="10"/>
      <c r="BZ450" s="10"/>
      <c r="CA450" s="10"/>
      <c r="CB450" s="10"/>
    </row>
    <row r="451" spans="3:80" hidden="1" x14ac:dyDescent="0.25">
      <c r="C451" s="2">
        <f t="shared" si="117"/>
        <v>45689</v>
      </c>
      <c r="D451" s="24"/>
      <c r="H451" s="13" t="str">
        <f t="shared" si="112"/>
        <v>63.2</v>
      </c>
      <c r="J451" s="13" t="str">
        <f t="shared" si="113"/>
        <v>26.8</v>
      </c>
      <c r="L451" s="10">
        <f t="shared" si="118"/>
        <v>32</v>
      </c>
      <c r="M451" s="10">
        <f t="shared" si="114"/>
        <v>-17.746272055474552</v>
      </c>
      <c r="N451" s="10">
        <f t="shared" si="115"/>
        <v>26.774811744525451</v>
      </c>
      <c r="O451" s="10">
        <f t="shared" si="119"/>
        <v>63.225188255474549</v>
      </c>
      <c r="Q451" s="12"/>
      <c r="R451" s="10"/>
      <c r="AF451" s="10"/>
      <c r="AG451" s="10"/>
      <c r="AH451" s="10"/>
      <c r="AI451" s="10"/>
      <c r="AJ451" s="10">
        <f t="shared" si="116"/>
        <v>63.225188255474549</v>
      </c>
      <c r="AK451" s="10"/>
      <c r="AL451" s="10"/>
      <c r="AM451" s="10"/>
      <c r="AN451" s="10"/>
      <c r="AO451" s="10"/>
      <c r="AP451" s="10"/>
      <c r="AQ451" s="10"/>
      <c r="AR451" s="10"/>
      <c r="AS451" s="10"/>
      <c r="AT451" s="10"/>
      <c r="AU451" s="10"/>
      <c r="AV451" s="10"/>
      <c r="AW451" s="10"/>
      <c r="AX451" s="10"/>
      <c r="AY451" s="10"/>
      <c r="AZ451" s="10"/>
      <c r="BA451" s="10"/>
      <c r="BB451" s="10"/>
      <c r="BC451" s="10"/>
      <c r="BD451" s="10"/>
      <c r="BE451" s="10"/>
      <c r="BF451" s="10"/>
      <c r="BG451" s="10"/>
      <c r="BH451" s="10"/>
      <c r="BI451" s="10"/>
      <c r="BJ451" s="10"/>
      <c r="BK451" s="10"/>
      <c r="BL451" s="10"/>
      <c r="BM451" s="10"/>
      <c r="BN451" s="10"/>
      <c r="BO451" s="10"/>
      <c r="BP451" s="10"/>
      <c r="BQ451" s="10"/>
      <c r="BR451" s="10"/>
      <c r="BS451" s="10"/>
      <c r="BT451" s="10"/>
      <c r="BU451" s="10"/>
      <c r="BV451" s="10"/>
      <c r="BW451" s="10"/>
      <c r="BX451" s="10"/>
      <c r="BY451" s="10"/>
      <c r="BZ451" s="10"/>
      <c r="CA451" s="10"/>
      <c r="CB451" s="10"/>
    </row>
    <row r="452" spans="3:80" hidden="1" x14ac:dyDescent="0.25">
      <c r="C452" s="2">
        <f t="shared" si="117"/>
        <v>45690</v>
      </c>
      <c r="D452" s="24"/>
      <c r="H452" s="13" t="str">
        <f t="shared" ref="H452:H483" si="120">FIXED(O452,DecimalPlaces)</f>
        <v>63.0</v>
      </c>
      <c r="J452" s="13" t="str">
        <f t="shared" ref="J452:J483" si="121">FIXED(90-H452,DecimalPlaces)</f>
        <v>27.0</v>
      </c>
      <c r="L452" s="10">
        <f t="shared" si="118"/>
        <v>33</v>
      </c>
      <c r="M452" s="10">
        <f t="shared" ref="M452:M483" si="122">EarthsTilt*SIN(RADIANS(MOD((360/DaysInYear)*(284+L452),360)))</f>
        <v>-17.480517743561649</v>
      </c>
      <c r="N452" s="10">
        <f t="shared" ref="N452:N483" si="123">DEGREES(ASIN(SIN(RADIANS(Latitude))*SIN(RADIANS(M452))+COS(RADIANS(Latitude))*COS(RADIANS(M452))*COS(RADIANS(SolarHourAngle))))</f>
        <v>27.040566056438358</v>
      </c>
      <c r="O452" s="10">
        <f t="shared" si="119"/>
        <v>62.959433943561642</v>
      </c>
      <c r="Q452" s="12"/>
      <c r="R452" s="10"/>
      <c r="AF452" s="10"/>
      <c r="AG452" s="10"/>
      <c r="AH452" s="10"/>
      <c r="AI452" s="10"/>
      <c r="AJ452" s="10">
        <f t="shared" ref="AJ452:AJ483" si="124">IF(AND($C452&gt;=$C$25,$C452&lt;=$E$25),$O452,0)</f>
        <v>62.959433943561642</v>
      </c>
      <c r="AK452" s="10"/>
      <c r="AL452" s="10"/>
      <c r="AM452" s="10"/>
      <c r="AN452" s="10"/>
      <c r="AO452" s="10"/>
      <c r="AP452" s="10"/>
      <c r="AQ452" s="10"/>
      <c r="AR452" s="10"/>
      <c r="AS452" s="10"/>
      <c r="AT452" s="10"/>
      <c r="AU452" s="10"/>
      <c r="AV452" s="10"/>
      <c r="AW452" s="10"/>
      <c r="AX452" s="10"/>
      <c r="AY452" s="10"/>
      <c r="AZ452" s="10"/>
      <c r="BA452" s="10"/>
      <c r="BB452" s="10"/>
      <c r="BC452" s="10"/>
      <c r="BD452" s="10"/>
      <c r="BE452" s="10"/>
      <c r="BF452" s="10"/>
      <c r="BG452" s="10"/>
      <c r="BH452" s="10"/>
      <c r="BI452" s="10"/>
      <c r="BJ452" s="10"/>
      <c r="BK452" s="10"/>
      <c r="BL452" s="10"/>
      <c r="BM452" s="10"/>
      <c r="BN452" s="10"/>
      <c r="BO452" s="10"/>
      <c r="BP452" s="10"/>
      <c r="BQ452" s="10"/>
      <c r="BR452" s="10"/>
      <c r="BS452" s="10"/>
      <c r="BT452" s="10"/>
      <c r="BU452" s="10"/>
      <c r="BV452" s="10"/>
      <c r="BW452" s="10"/>
      <c r="BX452" s="10"/>
      <c r="BY452" s="10"/>
      <c r="BZ452" s="10"/>
      <c r="CA452" s="10"/>
      <c r="CB452" s="10"/>
    </row>
    <row r="453" spans="3:80" hidden="1" x14ac:dyDescent="0.25">
      <c r="C453" s="2">
        <f t="shared" si="117"/>
        <v>45691</v>
      </c>
      <c r="D453" s="24"/>
      <c r="H453" s="13" t="str">
        <f t="shared" si="120"/>
        <v>62.7</v>
      </c>
      <c r="J453" s="13" t="str">
        <f t="shared" si="121"/>
        <v>27.3</v>
      </c>
      <c r="L453" s="10">
        <f t="shared" si="118"/>
        <v>34</v>
      </c>
      <c r="M453" s="10">
        <f t="shared" si="122"/>
        <v>-17.209611842835063</v>
      </c>
      <c r="N453" s="10">
        <f t="shared" si="123"/>
        <v>27.311471957164937</v>
      </c>
      <c r="O453" s="10">
        <f t="shared" si="119"/>
        <v>62.68852804283506</v>
      </c>
      <c r="Q453" s="12"/>
      <c r="R453" s="10"/>
      <c r="AF453" s="10"/>
      <c r="AG453" s="10"/>
      <c r="AH453" s="10"/>
      <c r="AI453" s="10"/>
      <c r="AJ453" s="10">
        <f t="shared" si="124"/>
        <v>62.68852804283506</v>
      </c>
      <c r="AK453" s="10"/>
      <c r="AL453" s="10"/>
      <c r="AM453" s="10"/>
      <c r="AN453" s="10"/>
      <c r="AO453" s="10"/>
      <c r="AP453" s="10"/>
      <c r="AQ453" s="10"/>
      <c r="AR453" s="10"/>
      <c r="AS453" s="10"/>
      <c r="AT453" s="10"/>
      <c r="AU453" s="10"/>
      <c r="AV453" s="10"/>
      <c r="AW453" s="10"/>
      <c r="AX453" s="10"/>
      <c r="AY453" s="10"/>
      <c r="AZ453" s="10"/>
      <c r="BA453" s="10"/>
      <c r="BB453" s="10"/>
      <c r="BC453" s="10"/>
      <c r="BD453" s="10"/>
      <c r="BE453" s="10"/>
      <c r="BF453" s="10"/>
      <c r="BG453" s="10"/>
      <c r="BH453" s="10"/>
      <c r="BI453" s="10"/>
      <c r="BJ453" s="10"/>
      <c r="BK453" s="10"/>
      <c r="BL453" s="10"/>
      <c r="BM453" s="10"/>
      <c r="BN453" s="10"/>
      <c r="BO453" s="10"/>
      <c r="BP453" s="10"/>
      <c r="BQ453" s="10"/>
      <c r="BR453" s="10"/>
      <c r="BS453" s="10"/>
      <c r="BT453" s="10"/>
      <c r="BU453" s="10"/>
      <c r="BV453" s="10"/>
      <c r="BW453" s="10"/>
      <c r="BX453" s="10"/>
      <c r="BY453" s="10"/>
      <c r="BZ453" s="10"/>
      <c r="CA453" s="10"/>
      <c r="CB453" s="10"/>
    </row>
    <row r="454" spans="3:80" hidden="1" x14ac:dyDescent="0.25">
      <c r="C454" s="2">
        <f t="shared" si="117"/>
        <v>45692</v>
      </c>
      <c r="D454" s="24"/>
      <c r="H454" s="13" t="str">
        <f t="shared" si="120"/>
        <v>62.4</v>
      </c>
      <c r="J454" s="13" t="str">
        <f t="shared" si="121"/>
        <v>27.6</v>
      </c>
      <c r="L454" s="10">
        <f t="shared" si="118"/>
        <v>35</v>
      </c>
      <c r="M454" s="10">
        <f t="shared" si="122"/>
        <v>-16.933634190507235</v>
      </c>
      <c r="N454" s="10">
        <f t="shared" si="123"/>
        <v>27.587449609492765</v>
      </c>
      <c r="O454" s="10">
        <f t="shared" si="119"/>
        <v>62.412550390507235</v>
      </c>
      <c r="Q454" s="12"/>
      <c r="R454" s="10"/>
      <c r="AF454" s="10"/>
      <c r="AG454" s="10"/>
      <c r="AH454" s="10"/>
      <c r="AI454" s="10"/>
      <c r="AJ454" s="10">
        <f t="shared" si="124"/>
        <v>62.412550390507235</v>
      </c>
      <c r="AK454" s="10"/>
      <c r="AL454" s="10"/>
      <c r="AM454" s="10"/>
      <c r="AN454" s="10"/>
      <c r="AO454" s="10"/>
      <c r="AP454" s="10"/>
      <c r="AQ454" s="10"/>
      <c r="AR454" s="10"/>
      <c r="AS454" s="10"/>
      <c r="AT454" s="10"/>
      <c r="AU454" s="10"/>
      <c r="AV454" s="10"/>
      <c r="AW454" s="10"/>
      <c r="AX454" s="10"/>
      <c r="AY454" s="10"/>
      <c r="AZ454" s="10"/>
      <c r="BA454" s="10"/>
      <c r="BB454" s="10"/>
      <c r="BC454" s="10"/>
      <c r="BD454" s="10"/>
      <c r="BE454" s="10"/>
      <c r="BF454" s="10"/>
      <c r="BG454" s="10"/>
      <c r="BH454" s="10"/>
      <c r="BI454" s="10"/>
      <c r="BJ454" s="10"/>
      <c r="BK454" s="10"/>
      <c r="BL454" s="10"/>
      <c r="BM454" s="10"/>
      <c r="BN454" s="10"/>
      <c r="BO454" s="10"/>
      <c r="BP454" s="10"/>
      <c r="BQ454" s="10"/>
      <c r="BR454" s="10"/>
      <c r="BS454" s="10"/>
      <c r="BT454" s="10"/>
      <c r="BU454" s="10"/>
      <c r="BV454" s="10"/>
      <c r="BW454" s="10"/>
      <c r="BX454" s="10"/>
      <c r="BY454" s="10"/>
      <c r="BZ454" s="10"/>
      <c r="CA454" s="10"/>
      <c r="CB454" s="10"/>
    </row>
    <row r="455" spans="3:80" hidden="1" x14ac:dyDescent="0.25">
      <c r="C455" s="2">
        <f t="shared" si="117"/>
        <v>45693</v>
      </c>
      <c r="D455" s="24"/>
      <c r="H455" s="13" t="str">
        <f t="shared" si="120"/>
        <v>62.1</v>
      </c>
      <c r="J455" s="13" t="str">
        <f t="shared" si="121"/>
        <v>27.9</v>
      </c>
      <c r="L455" s="10">
        <f t="shared" si="118"/>
        <v>36</v>
      </c>
      <c r="M455" s="10">
        <f t="shared" si="122"/>
        <v>-16.652666118458963</v>
      </c>
      <c r="N455" s="10">
        <f t="shared" si="123"/>
        <v>27.868417681541043</v>
      </c>
      <c r="O455" s="10">
        <f t="shared" si="119"/>
        <v>62.131582318458953</v>
      </c>
      <c r="Q455" s="12"/>
      <c r="R455" s="10"/>
      <c r="AF455" s="10"/>
      <c r="AG455" s="10"/>
      <c r="AH455" s="10"/>
      <c r="AI455" s="10"/>
      <c r="AJ455" s="10">
        <f t="shared" si="124"/>
        <v>62.131582318458953</v>
      </c>
      <c r="AK455" s="10"/>
      <c r="AL455" s="10"/>
      <c r="AM455" s="10"/>
      <c r="AN455" s="10"/>
      <c r="AO455" s="10"/>
      <c r="AP455" s="10"/>
      <c r="AQ455" s="10"/>
      <c r="AR455" s="10"/>
      <c r="AS455" s="10"/>
      <c r="AT455" s="10"/>
      <c r="AU455" s="10"/>
      <c r="AV455" s="10"/>
      <c r="AW455" s="10"/>
      <c r="AX455" s="10"/>
      <c r="AY455" s="10"/>
      <c r="AZ455" s="10"/>
      <c r="BA455" s="10"/>
      <c r="BB455" s="10"/>
      <c r="BC455" s="10"/>
      <c r="BD455" s="10"/>
      <c r="BE455" s="10"/>
      <c r="BF455" s="10"/>
      <c r="BG455" s="10"/>
      <c r="BH455" s="10"/>
      <c r="BI455" s="10"/>
      <c r="BJ455" s="10"/>
      <c r="BK455" s="10"/>
      <c r="BL455" s="10"/>
      <c r="BM455" s="10"/>
      <c r="BN455" s="10"/>
      <c r="BO455" s="10"/>
      <c r="BP455" s="10"/>
      <c r="BQ455" s="10"/>
      <c r="BR455" s="10"/>
      <c r="BS455" s="10"/>
      <c r="BT455" s="10"/>
      <c r="BU455" s="10"/>
      <c r="BV455" s="10"/>
      <c r="BW455" s="10"/>
      <c r="BX455" s="10"/>
      <c r="BY455" s="10"/>
      <c r="BZ455" s="10"/>
      <c r="CA455" s="10"/>
      <c r="CB455" s="10"/>
    </row>
    <row r="456" spans="3:80" hidden="1" x14ac:dyDescent="0.25">
      <c r="C456" s="2">
        <f t="shared" si="117"/>
        <v>45694</v>
      </c>
      <c r="D456" s="24"/>
      <c r="H456" s="13" t="str">
        <f t="shared" si="120"/>
        <v>61.8</v>
      </c>
      <c r="J456" s="13" t="str">
        <f t="shared" si="121"/>
        <v>28.2</v>
      </c>
      <c r="L456" s="10">
        <f t="shared" si="118"/>
        <v>37</v>
      </c>
      <c r="M456" s="10">
        <f t="shared" si="122"/>
        <v>-16.366790429270772</v>
      </c>
      <c r="N456" s="10">
        <f t="shared" si="123"/>
        <v>28.154293370729238</v>
      </c>
      <c r="O456" s="10">
        <f t="shared" si="119"/>
        <v>61.845706629270765</v>
      </c>
      <c r="Q456" s="12"/>
      <c r="R456" s="10"/>
      <c r="AF456" s="10"/>
      <c r="AG456" s="10"/>
      <c r="AH456" s="10"/>
      <c r="AI456" s="10"/>
      <c r="AJ456" s="10">
        <f t="shared" si="124"/>
        <v>61.845706629270765</v>
      </c>
      <c r="AK456" s="10"/>
      <c r="AL456" s="10"/>
      <c r="AM456" s="10"/>
      <c r="AN456" s="10"/>
      <c r="AO456" s="10"/>
      <c r="AP456" s="10"/>
      <c r="AQ456" s="10"/>
      <c r="AR456" s="10"/>
      <c r="AS456" s="10"/>
      <c r="AT456" s="10"/>
      <c r="AU456" s="10"/>
      <c r="AV456" s="10"/>
      <c r="AW456" s="10"/>
      <c r="AX456" s="10"/>
      <c r="AY456" s="10"/>
      <c r="AZ456" s="10"/>
      <c r="BA456" s="10"/>
      <c r="BB456" s="10"/>
      <c r="BC456" s="10"/>
      <c r="BD456" s="10"/>
      <c r="BE456" s="10"/>
      <c r="BF456" s="10"/>
      <c r="BG456" s="10"/>
      <c r="BH456" s="10"/>
      <c r="BI456" s="10"/>
      <c r="BJ456" s="10"/>
      <c r="BK456" s="10"/>
      <c r="BL456" s="10"/>
      <c r="BM456" s="10"/>
      <c r="BN456" s="10"/>
      <c r="BO456" s="10"/>
      <c r="BP456" s="10"/>
      <c r="BQ456" s="10"/>
      <c r="BR456" s="10"/>
      <c r="BS456" s="10"/>
      <c r="BT456" s="10"/>
      <c r="BU456" s="10"/>
      <c r="BV456" s="10"/>
      <c r="BW456" s="10"/>
      <c r="BX456" s="10"/>
      <c r="BY456" s="10"/>
      <c r="BZ456" s="10"/>
      <c r="CA456" s="10"/>
      <c r="CB456" s="10"/>
    </row>
    <row r="457" spans="3:80" hidden="1" x14ac:dyDescent="0.25">
      <c r="C457" s="2">
        <f t="shared" si="117"/>
        <v>45695</v>
      </c>
      <c r="D457" s="24"/>
      <c r="H457" s="13" t="str">
        <f t="shared" si="120"/>
        <v>61.6</v>
      </c>
      <c r="J457" s="13" t="str">
        <f t="shared" si="121"/>
        <v>28.4</v>
      </c>
      <c r="L457" s="10">
        <f t="shared" si="118"/>
        <v>38</v>
      </c>
      <c r="M457" s="10">
        <f t="shared" si="122"/>
        <v>-16.076091371820358</v>
      </c>
      <c r="N457" s="10">
        <f t="shared" si="123"/>
        <v>28.444992428179653</v>
      </c>
      <c r="O457" s="10">
        <f t="shared" si="119"/>
        <v>61.555007571820347</v>
      </c>
      <c r="Q457" s="12"/>
      <c r="R457" s="10"/>
      <c r="AF457" s="10"/>
      <c r="AG457" s="10"/>
      <c r="AH457" s="10"/>
      <c r="AI457" s="10"/>
      <c r="AJ457" s="10">
        <f t="shared" si="124"/>
        <v>61.555007571820347</v>
      </c>
      <c r="AK457" s="10"/>
      <c r="AL457" s="10"/>
      <c r="AM457" s="10"/>
      <c r="AN457" s="10"/>
      <c r="AO457" s="10"/>
      <c r="AP457" s="10"/>
      <c r="AQ457" s="10"/>
      <c r="AR457" s="10"/>
      <c r="AS457" s="10"/>
      <c r="AT457" s="10"/>
      <c r="AU457" s="10"/>
      <c r="AV457" s="10"/>
      <c r="AW457" s="10"/>
      <c r="AX457" s="10"/>
      <c r="AY457" s="10"/>
      <c r="AZ457" s="10"/>
      <c r="BA457" s="10"/>
      <c r="BB457" s="10"/>
      <c r="BC457" s="10"/>
      <c r="BD457" s="10"/>
      <c r="BE457" s="10"/>
      <c r="BF457" s="10"/>
      <c r="BG457" s="10"/>
      <c r="BH457" s="10"/>
      <c r="BI457" s="10"/>
      <c r="BJ457" s="10"/>
      <c r="BK457" s="10"/>
      <c r="BL457" s="10"/>
      <c r="BM457" s="10"/>
      <c r="BN457" s="10"/>
      <c r="BO457" s="10"/>
      <c r="BP457" s="10"/>
      <c r="BQ457" s="10"/>
      <c r="BR457" s="10"/>
      <c r="BS457" s="10"/>
      <c r="BT457" s="10"/>
      <c r="BU457" s="10"/>
      <c r="BV457" s="10"/>
      <c r="BW457" s="10"/>
      <c r="BX457" s="10"/>
      <c r="BY457" s="10"/>
      <c r="BZ457" s="10"/>
      <c r="CA457" s="10"/>
      <c r="CB457" s="10"/>
    </row>
    <row r="458" spans="3:80" hidden="1" x14ac:dyDescent="0.25">
      <c r="C458" s="2">
        <f t="shared" si="117"/>
        <v>45696</v>
      </c>
      <c r="D458" s="24"/>
      <c r="H458" s="13" t="str">
        <f t="shared" si="120"/>
        <v>61.3</v>
      </c>
      <c r="J458" s="13" t="str">
        <f t="shared" si="121"/>
        <v>28.7</v>
      </c>
      <c r="L458" s="10">
        <f t="shared" si="118"/>
        <v>39</v>
      </c>
      <c r="M458" s="10">
        <f t="shared" si="122"/>
        <v>-15.780654616454271</v>
      </c>
      <c r="N458" s="10">
        <f t="shared" si="123"/>
        <v>28.740429183545736</v>
      </c>
      <c r="O458" s="10">
        <f t="shared" si="119"/>
        <v>61.259570816454264</v>
      </c>
      <c r="Q458" s="12"/>
      <c r="R458" s="10"/>
      <c r="AF458" s="10"/>
      <c r="AG458" s="10"/>
      <c r="AH458" s="10"/>
      <c r="AI458" s="10"/>
      <c r="AJ458" s="10">
        <f t="shared" si="124"/>
        <v>61.259570816454264</v>
      </c>
      <c r="AK458" s="10"/>
      <c r="AL458" s="10"/>
      <c r="AM458" s="10"/>
      <c r="AN458" s="10"/>
      <c r="AO458" s="10"/>
      <c r="AP458" s="10"/>
      <c r="AQ458" s="10"/>
      <c r="AR458" s="10"/>
      <c r="AS458" s="10"/>
      <c r="AT458" s="10"/>
      <c r="AU458" s="10"/>
      <c r="AV458" s="10"/>
      <c r="AW458" s="10"/>
      <c r="AX458" s="10"/>
      <c r="AY458" s="10"/>
      <c r="AZ458" s="10"/>
      <c r="BA458" s="10"/>
      <c r="BB458" s="10"/>
      <c r="BC458" s="10"/>
      <c r="BD458" s="10"/>
      <c r="BE458" s="10"/>
      <c r="BF458" s="10"/>
      <c r="BG458" s="10"/>
      <c r="BH458" s="10"/>
      <c r="BI458" s="10"/>
      <c r="BJ458" s="10"/>
      <c r="BK458" s="10"/>
      <c r="BL458" s="10"/>
      <c r="BM458" s="10"/>
      <c r="BN458" s="10"/>
      <c r="BO458" s="10"/>
      <c r="BP458" s="10"/>
      <c r="BQ458" s="10"/>
      <c r="BR458" s="10"/>
      <c r="BS458" s="10"/>
      <c r="BT458" s="10"/>
      <c r="BU458" s="10"/>
      <c r="BV458" s="10"/>
      <c r="BW458" s="10"/>
      <c r="BX458" s="10"/>
      <c r="BY458" s="10"/>
      <c r="BZ458" s="10"/>
      <c r="CA458" s="10"/>
      <c r="CB458" s="10"/>
    </row>
    <row r="459" spans="3:80" hidden="1" x14ac:dyDescent="0.25">
      <c r="C459" s="2">
        <f t="shared" si="117"/>
        <v>45697</v>
      </c>
      <c r="D459" s="24"/>
      <c r="H459" s="13" t="str">
        <f t="shared" si="120"/>
        <v>61.0</v>
      </c>
      <c r="J459" s="13" t="str">
        <f t="shared" si="121"/>
        <v>29.0</v>
      </c>
      <c r="L459" s="10">
        <f t="shared" si="118"/>
        <v>40</v>
      </c>
      <c r="M459" s="10">
        <f t="shared" si="122"/>
        <v>-15.480567229740391</v>
      </c>
      <c r="N459" s="10">
        <f t="shared" si="123"/>
        <v>29.040516570259612</v>
      </c>
      <c r="O459" s="10">
        <f t="shared" si="119"/>
        <v>60.959483429740388</v>
      </c>
      <c r="Q459" s="12"/>
      <c r="R459" s="10"/>
      <c r="AF459" s="10"/>
      <c r="AG459" s="10"/>
      <c r="AH459" s="10"/>
      <c r="AI459" s="10"/>
      <c r="AJ459" s="10">
        <f t="shared" si="124"/>
        <v>60.959483429740388</v>
      </c>
      <c r="AK459" s="10"/>
      <c r="AL459" s="10"/>
      <c r="AM459" s="10"/>
      <c r="AN459" s="10"/>
      <c r="AO459" s="10"/>
      <c r="AP459" s="10"/>
      <c r="AQ459" s="10"/>
      <c r="AR459" s="10"/>
      <c r="AS459" s="10"/>
      <c r="AT459" s="10"/>
      <c r="AU459" s="10"/>
      <c r="AV459" s="10"/>
      <c r="AW459" s="10"/>
      <c r="AX459" s="10"/>
      <c r="AY459" s="10"/>
      <c r="AZ459" s="10"/>
      <c r="BA459" s="10"/>
      <c r="BB459" s="10"/>
      <c r="BC459" s="10"/>
      <c r="BD459" s="10"/>
      <c r="BE459" s="10"/>
      <c r="BF459" s="10"/>
      <c r="BG459" s="10"/>
      <c r="BH459" s="10"/>
      <c r="BI459" s="10"/>
      <c r="BJ459" s="10"/>
      <c r="BK459" s="10"/>
      <c r="BL459" s="10"/>
      <c r="BM459" s="10"/>
      <c r="BN459" s="10"/>
      <c r="BO459" s="10"/>
      <c r="BP459" s="10"/>
      <c r="BQ459" s="10"/>
      <c r="BR459" s="10"/>
      <c r="BS459" s="10"/>
      <c r="BT459" s="10"/>
      <c r="BU459" s="10"/>
      <c r="BV459" s="10"/>
      <c r="BW459" s="10"/>
      <c r="BX459" s="10"/>
      <c r="BY459" s="10"/>
      <c r="BZ459" s="10"/>
      <c r="CA459" s="10"/>
      <c r="CB459" s="10"/>
    </row>
    <row r="460" spans="3:80" hidden="1" x14ac:dyDescent="0.25">
      <c r="C460" s="2">
        <f t="shared" si="117"/>
        <v>45698</v>
      </c>
      <c r="D460" s="24"/>
      <c r="H460" s="13" t="str">
        <f t="shared" si="120"/>
        <v>60.7</v>
      </c>
      <c r="J460" s="13" t="str">
        <f t="shared" si="121"/>
        <v>29.3</v>
      </c>
      <c r="L460" s="10">
        <f t="shared" si="118"/>
        <v>41</v>
      </c>
      <c r="M460" s="10">
        <f t="shared" si="122"/>
        <v>-15.175917648808905</v>
      </c>
      <c r="N460" s="10">
        <f t="shared" si="123"/>
        <v>29.345166151191091</v>
      </c>
      <c r="O460" s="10">
        <f t="shared" si="119"/>
        <v>60.654833848808906</v>
      </c>
      <c r="Q460" s="12"/>
      <c r="R460" s="10"/>
      <c r="AF460" s="10"/>
      <c r="AG460" s="10"/>
      <c r="AH460" s="10"/>
      <c r="AI460" s="10"/>
      <c r="AJ460" s="10">
        <f t="shared" si="124"/>
        <v>60.654833848808906</v>
      </c>
      <c r="AK460" s="10"/>
      <c r="AL460" s="10"/>
      <c r="AM460" s="10"/>
      <c r="AN460" s="10"/>
      <c r="AO460" s="10"/>
      <c r="AP460" s="10"/>
      <c r="AQ460" s="10"/>
      <c r="AR460" s="10"/>
      <c r="AS460" s="10"/>
      <c r="AT460" s="10"/>
      <c r="AU460" s="10"/>
      <c r="AV460" s="10"/>
      <c r="AW460" s="10"/>
      <c r="AX460" s="10"/>
      <c r="AY460" s="10"/>
      <c r="AZ460" s="10"/>
      <c r="BA460" s="10"/>
      <c r="BB460" s="10"/>
      <c r="BC460" s="10"/>
      <c r="BD460" s="10"/>
      <c r="BE460" s="10"/>
      <c r="BF460" s="10"/>
      <c r="BG460" s="10"/>
      <c r="BH460" s="10"/>
      <c r="BI460" s="10"/>
      <c r="BJ460" s="10"/>
      <c r="BK460" s="10"/>
      <c r="BL460" s="10"/>
      <c r="BM460" s="10"/>
      <c r="BN460" s="10"/>
      <c r="BO460" s="10"/>
      <c r="BP460" s="10"/>
      <c r="BQ460" s="10"/>
      <c r="BR460" s="10"/>
      <c r="BS460" s="10"/>
      <c r="BT460" s="10"/>
      <c r="BU460" s="10"/>
      <c r="BV460" s="10"/>
      <c r="BW460" s="10"/>
      <c r="BX460" s="10"/>
      <c r="BY460" s="10"/>
      <c r="BZ460" s="10"/>
      <c r="CA460" s="10"/>
      <c r="CB460" s="10"/>
    </row>
    <row r="461" spans="3:80" hidden="1" x14ac:dyDescent="0.25">
      <c r="C461" s="2">
        <f t="shared" si="117"/>
        <v>45699</v>
      </c>
      <c r="D461" s="24"/>
      <c r="H461" s="13" t="str">
        <f t="shared" si="120"/>
        <v>60.3</v>
      </c>
      <c r="J461" s="13" t="str">
        <f t="shared" si="121"/>
        <v>29.7</v>
      </c>
      <c r="L461" s="10">
        <f t="shared" si="118"/>
        <v>42</v>
      </c>
      <c r="M461" s="10">
        <f t="shared" si="122"/>
        <v>-14.866795655289705</v>
      </c>
      <c r="N461" s="10">
        <f t="shared" si="123"/>
        <v>29.654288144710293</v>
      </c>
      <c r="O461" s="10">
        <f t="shared" si="119"/>
        <v>60.345711855289707</v>
      </c>
      <c r="Q461" s="12"/>
      <c r="R461" s="10"/>
      <c r="AF461" s="10"/>
      <c r="AG461" s="10"/>
      <c r="AH461" s="10"/>
      <c r="AI461" s="10"/>
      <c r="AJ461" s="10">
        <f t="shared" si="124"/>
        <v>60.345711855289707</v>
      </c>
      <c r="AK461" s="10"/>
      <c r="AL461" s="10"/>
      <c r="AM461" s="10"/>
      <c r="AN461" s="10"/>
      <c r="AO461" s="10"/>
      <c r="AP461" s="10"/>
      <c r="AQ461" s="10"/>
      <c r="AR461" s="10"/>
      <c r="AS461" s="10"/>
      <c r="AT461" s="10"/>
      <c r="AU461" s="10"/>
      <c r="AV461" s="10"/>
      <c r="AW461" s="10"/>
      <c r="AX461" s="10"/>
      <c r="AY461" s="10"/>
      <c r="AZ461" s="10"/>
      <c r="BA461" s="10"/>
      <c r="BB461" s="10"/>
      <c r="BC461" s="10"/>
      <c r="BD461" s="10"/>
      <c r="BE461" s="10"/>
      <c r="BF461" s="10"/>
      <c r="BG461" s="10"/>
      <c r="BH461" s="10"/>
      <c r="BI461" s="10"/>
      <c r="BJ461" s="10"/>
      <c r="BK461" s="10"/>
      <c r="BL461" s="10"/>
      <c r="BM461" s="10"/>
      <c r="BN461" s="10"/>
      <c r="BO461" s="10"/>
      <c r="BP461" s="10"/>
      <c r="BQ461" s="10"/>
      <c r="BR461" s="10"/>
      <c r="BS461" s="10"/>
      <c r="BT461" s="10"/>
      <c r="BU461" s="10"/>
      <c r="BV461" s="10"/>
      <c r="BW461" s="10"/>
      <c r="BX461" s="10"/>
      <c r="BY461" s="10"/>
      <c r="BZ461" s="10"/>
      <c r="CA461" s="10"/>
      <c r="CB461" s="10"/>
    </row>
    <row r="462" spans="3:80" hidden="1" x14ac:dyDescent="0.25">
      <c r="C462" s="2">
        <f t="shared" si="117"/>
        <v>45700</v>
      </c>
      <c r="D462" s="24"/>
      <c r="H462" s="13" t="str">
        <f t="shared" si="120"/>
        <v>60.0</v>
      </c>
      <c r="J462" s="13" t="str">
        <f t="shared" si="121"/>
        <v>30.0</v>
      </c>
      <c r="L462" s="10">
        <f t="shared" si="118"/>
        <v>43</v>
      </c>
      <c r="M462" s="10">
        <f t="shared" si="122"/>
        <v>-14.553292348853063</v>
      </c>
      <c r="N462" s="10">
        <f t="shared" si="123"/>
        <v>29.96779145114694</v>
      </c>
      <c r="O462" s="10">
        <f t="shared" si="119"/>
        <v>60.032208548853063</v>
      </c>
      <c r="Q462" s="12"/>
      <c r="R462" s="10"/>
      <c r="AF462" s="10"/>
      <c r="AG462" s="10"/>
      <c r="AH462" s="10"/>
      <c r="AI462" s="10"/>
      <c r="AJ462" s="10">
        <f t="shared" si="124"/>
        <v>60.032208548853063</v>
      </c>
      <c r="AK462" s="10"/>
      <c r="AL462" s="10"/>
      <c r="AM462" s="10"/>
      <c r="AN462" s="10"/>
      <c r="AO462" s="10"/>
      <c r="AP462" s="10"/>
      <c r="AQ462" s="10"/>
      <c r="AR462" s="10"/>
      <c r="AS462" s="10"/>
      <c r="AT462" s="10"/>
      <c r="AU462" s="10"/>
      <c r="AV462" s="10"/>
      <c r="AW462" s="10"/>
      <c r="AX462" s="10"/>
      <c r="AY462" s="10"/>
      <c r="AZ462" s="10"/>
      <c r="BA462" s="10"/>
      <c r="BB462" s="10"/>
      <c r="BC462" s="10"/>
      <c r="BD462" s="10"/>
      <c r="BE462" s="10"/>
      <c r="BF462" s="10"/>
      <c r="BG462" s="10"/>
      <c r="BH462" s="10"/>
      <c r="BI462" s="10"/>
      <c r="BJ462" s="10"/>
      <c r="BK462" s="10"/>
      <c r="BL462" s="10"/>
      <c r="BM462" s="10"/>
      <c r="BN462" s="10"/>
      <c r="BO462" s="10"/>
      <c r="BP462" s="10"/>
      <c r="BQ462" s="10"/>
      <c r="BR462" s="10"/>
      <c r="BS462" s="10"/>
      <c r="BT462" s="10"/>
      <c r="BU462" s="10"/>
      <c r="BV462" s="10"/>
      <c r="BW462" s="10"/>
      <c r="BX462" s="10"/>
      <c r="BY462" s="10"/>
      <c r="BZ462" s="10"/>
      <c r="CA462" s="10"/>
      <c r="CB462" s="10"/>
    </row>
    <row r="463" spans="3:80" hidden="1" x14ac:dyDescent="0.25">
      <c r="C463" s="2">
        <f t="shared" si="117"/>
        <v>45701</v>
      </c>
      <c r="D463" s="24"/>
      <c r="H463" s="13" t="str">
        <f t="shared" si="120"/>
        <v>59.7</v>
      </c>
      <c r="J463" s="13" t="str">
        <f t="shared" si="121"/>
        <v>30.3</v>
      </c>
      <c r="L463" s="10">
        <f t="shared" si="118"/>
        <v>44</v>
      </c>
      <c r="M463" s="10">
        <f t="shared" si="122"/>
        <v>-14.235500120362419</v>
      </c>
      <c r="N463" s="10">
        <f t="shared" si="123"/>
        <v>30.285583679637586</v>
      </c>
      <c r="O463" s="10">
        <f t="shared" si="119"/>
        <v>59.714416320362417</v>
      </c>
      <c r="Q463" s="12"/>
      <c r="R463" s="10"/>
      <c r="AF463" s="10"/>
      <c r="AG463" s="10"/>
      <c r="AH463" s="10"/>
      <c r="AI463" s="10"/>
      <c r="AJ463" s="10">
        <f t="shared" si="124"/>
        <v>59.714416320362417</v>
      </c>
      <c r="AK463" s="10"/>
      <c r="AL463" s="10"/>
      <c r="AM463" s="10"/>
      <c r="AN463" s="10"/>
      <c r="AO463" s="10"/>
      <c r="AP463" s="10"/>
      <c r="AQ463" s="10"/>
      <c r="AR463" s="10"/>
      <c r="AS463" s="10"/>
      <c r="AT463" s="10"/>
      <c r="AU463" s="10"/>
      <c r="AV463" s="10"/>
      <c r="AW463" s="10"/>
      <c r="AX463" s="10"/>
      <c r="AY463" s="10"/>
      <c r="AZ463" s="10"/>
      <c r="BA463" s="10"/>
      <c r="BB463" s="10"/>
      <c r="BC463" s="10"/>
      <c r="BD463" s="10"/>
      <c r="BE463" s="10"/>
      <c r="BF463" s="10"/>
      <c r="BG463" s="10"/>
      <c r="BH463" s="10"/>
      <c r="BI463" s="10"/>
      <c r="BJ463" s="10"/>
      <c r="BK463" s="10"/>
      <c r="BL463" s="10"/>
      <c r="BM463" s="10"/>
      <c r="BN463" s="10"/>
      <c r="BO463" s="10"/>
      <c r="BP463" s="10"/>
      <c r="BQ463" s="10"/>
      <c r="BR463" s="10"/>
      <c r="BS463" s="10"/>
      <c r="BT463" s="10"/>
      <c r="BU463" s="10"/>
      <c r="BV463" s="10"/>
      <c r="BW463" s="10"/>
      <c r="BX463" s="10"/>
      <c r="BY463" s="10"/>
      <c r="BZ463" s="10"/>
      <c r="CA463" s="10"/>
      <c r="CB463" s="10"/>
    </row>
    <row r="464" spans="3:80" hidden="1" x14ac:dyDescent="0.25">
      <c r="C464" s="2">
        <f t="shared" si="117"/>
        <v>45702</v>
      </c>
      <c r="D464" s="24"/>
      <c r="H464" s="13" t="str">
        <f t="shared" si="120"/>
        <v>59.4</v>
      </c>
      <c r="J464" s="13" t="str">
        <f t="shared" si="121"/>
        <v>30.6</v>
      </c>
      <c r="L464" s="10">
        <f t="shared" si="118"/>
        <v>45</v>
      </c>
      <c r="M464" s="10">
        <f t="shared" si="122"/>
        <v>-13.913512624646092</v>
      </c>
      <c r="N464" s="10">
        <f t="shared" si="123"/>
        <v>30.607571175353915</v>
      </c>
      <c r="O464" s="10">
        <f t="shared" si="119"/>
        <v>59.392428824646089</v>
      </c>
      <c r="Q464" s="12"/>
      <c r="R464" s="10"/>
      <c r="AF464" s="10"/>
      <c r="AG464" s="10"/>
      <c r="AH464" s="10"/>
      <c r="AI464" s="10"/>
      <c r="AJ464" s="10">
        <f t="shared" si="124"/>
        <v>59.392428824646089</v>
      </c>
      <c r="AK464" s="10"/>
      <c r="AL464" s="10"/>
      <c r="AM464" s="10"/>
      <c r="AN464" s="10"/>
      <c r="AO464" s="10"/>
      <c r="AP464" s="10"/>
      <c r="AQ464" s="10"/>
      <c r="AR464" s="10"/>
      <c r="AS464" s="10"/>
      <c r="AT464" s="10"/>
      <c r="AU464" s="10"/>
      <c r="AV464" s="10"/>
      <c r="AW464" s="10"/>
      <c r="AX464" s="10"/>
      <c r="AY464" s="10"/>
      <c r="AZ464" s="10"/>
      <c r="BA464" s="10"/>
      <c r="BB464" s="10"/>
      <c r="BC464" s="10"/>
      <c r="BD464" s="10"/>
      <c r="BE464" s="10"/>
      <c r="BF464" s="10"/>
      <c r="BG464" s="10"/>
      <c r="BH464" s="10"/>
      <c r="BI464" s="10"/>
      <c r="BJ464" s="10"/>
      <c r="BK464" s="10"/>
      <c r="BL464" s="10"/>
      <c r="BM464" s="10"/>
      <c r="BN464" s="10"/>
      <c r="BO464" s="10"/>
      <c r="BP464" s="10"/>
      <c r="BQ464" s="10"/>
      <c r="BR464" s="10"/>
      <c r="BS464" s="10"/>
      <c r="BT464" s="10"/>
      <c r="BU464" s="10"/>
      <c r="BV464" s="10"/>
      <c r="BW464" s="10"/>
      <c r="BX464" s="10"/>
      <c r="BY464" s="10"/>
      <c r="BZ464" s="10"/>
      <c r="CA464" s="10"/>
      <c r="CB464" s="10"/>
    </row>
    <row r="465" spans="3:80" hidden="1" x14ac:dyDescent="0.25">
      <c r="C465" s="2">
        <f t="shared" si="117"/>
        <v>45703</v>
      </c>
      <c r="D465" s="24"/>
      <c r="H465" s="13" t="str">
        <f t="shared" si="120"/>
        <v>59.1</v>
      </c>
      <c r="J465" s="13" t="str">
        <f t="shared" si="121"/>
        <v>30.9</v>
      </c>
      <c r="L465" s="10">
        <f t="shared" si="118"/>
        <v>46</v>
      </c>
      <c r="M465" s="10">
        <f t="shared" si="122"/>
        <v>-13.587424752897023</v>
      </c>
      <c r="N465" s="10">
        <f t="shared" si="123"/>
        <v>30.933659047102971</v>
      </c>
      <c r="O465" s="10">
        <f t="shared" si="119"/>
        <v>59.066340952897029</v>
      </c>
      <c r="Q465" s="12"/>
      <c r="R465" s="10"/>
      <c r="AF465" s="10"/>
      <c r="AG465" s="10"/>
      <c r="AH465" s="10"/>
      <c r="AI465" s="10"/>
      <c r="AJ465" s="10">
        <f t="shared" si="124"/>
        <v>59.066340952897029</v>
      </c>
      <c r="AK465" s="10"/>
      <c r="AL465" s="10"/>
      <c r="AM465" s="10"/>
      <c r="AN465" s="10"/>
      <c r="AO465" s="10"/>
      <c r="AP465" s="10"/>
      <c r="AQ465" s="10"/>
      <c r="AR465" s="10"/>
      <c r="AS465" s="10"/>
      <c r="AT465" s="10"/>
      <c r="AU465" s="10"/>
      <c r="AV465" s="10"/>
      <c r="AW465" s="10"/>
      <c r="AX465" s="10"/>
      <c r="AY465" s="10"/>
      <c r="AZ465" s="10"/>
      <c r="BA465" s="10"/>
      <c r="BB465" s="10"/>
      <c r="BC465" s="10"/>
      <c r="BD465" s="10"/>
      <c r="BE465" s="10"/>
      <c r="BF465" s="10"/>
      <c r="BG465" s="10"/>
      <c r="BH465" s="10"/>
      <c r="BI465" s="10"/>
      <c r="BJ465" s="10"/>
      <c r="BK465" s="10"/>
      <c r="BL465" s="10"/>
      <c r="BM465" s="10"/>
      <c r="BN465" s="10"/>
      <c r="BO465" s="10"/>
      <c r="BP465" s="10"/>
      <c r="BQ465" s="10"/>
      <c r="BR465" s="10"/>
      <c r="BS465" s="10"/>
      <c r="BT465" s="10"/>
      <c r="BU465" s="10"/>
      <c r="BV465" s="10"/>
      <c r="BW465" s="10"/>
      <c r="BX465" s="10"/>
      <c r="BY465" s="10"/>
      <c r="BZ465" s="10"/>
      <c r="CA465" s="10"/>
      <c r="CB465" s="10"/>
    </row>
    <row r="466" spans="3:80" hidden="1" x14ac:dyDescent="0.25">
      <c r="C466" s="2">
        <f t="shared" si="117"/>
        <v>45704</v>
      </c>
      <c r="D466" s="24"/>
      <c r="H466" s="13" t="str">
        <f t="shared" si="120"/>
        <v>58.7</v>
      </c>
      <c r="J466" s="13" t="str">
        <f t="shared" si="121"/>
        <v>31.3</v>
      </c>
      <c r="L466" s="10">
        <f t="shared" si="118"/>
        <v>47</v>
      </c>
      <c r="M466" s="10">
        <f t="shared" si="122"/>
        <v>-13.257332604707727</v>
      </c>
      <c r="N466" s="10">
        <f t="shared" si="123"/>
        <v>31.263751195292279</v>
      </c>
      <c r="O466" s="10">
        <f t="shared" si="119"/>
        <v>58.736248804707721</v>
      </c>
      <c r="Q466" s="12"/>
      <c r="R466" s="10"/>
      <c r="AF466" s="10"/>
      <c r="AG466" s="10"/>
      <c r="AH466" s="10"/>
      <c r="AI466" s="10"/>
      <c r="AJ466" s="10">
        <f t="shared" si="124"/>
        <v>58.736248804707721</v>
      </c>
      <c r="AK466" s="10"/>
      <c r="AL466" s="10"/>
      <c r="AM466" s="10"/>
      <c r="AN466" s="10"/>
      <c r="AO466" s="10"/>
      <c r="AP466" s="10"/>
      <c r="AQ466" s="10"/>
      <c r="AR466" s="10"/>
      <c r="AS466" s="10"/>
      <c r="AT466" s="10"/>
      <c r="AU466" s="10"/>
      <c r="AV466" s="10"/>
      <c r="AW466" s="10"/>
      <c r="AX466" s="10"/>
      <c r="AY466" s="10"/>
      <c r="AZ466" s="10"/>
      <c r="BA466" s="10"/>
      <c r="BB466" s="10"/>
      <c r="BC466" s="10"/>
      <c r="BD466" s="10"/>
      <c r="BE466" s="10"/>
      <c r="BF466" s="10"/>
      <c r="BG466" s="10"/>
      <c r="BH466" s="10"/>
      <c r="BI466" s="10"/>
      <c r="BJ466" s="10"/>
      <c r="BK466" s="10"/>
      <c r="BL466" s="10"/>
      <c r="BM466" s="10"/>
      <c r="BN466" s="10"/>
      <c r="BO466" s="10"/>
      <c r="BP466" s="10"/>
      <c r="BQ466" s="10"/>
      <c r="BR466" s="10"/>
      <c r="BS466" s="10"/>
      <c r="BT466" s="10"/>
      <c r="BU466" s="10"/>
      <c r="BV466" s="10"/>
      <c r="BW466" s="10"/>
      <c r="BX466" s="10"/>
      <c r="BY466" s="10"/>
      <c r="BZ466" s="10"/>
      <c r="CA466" s="10"/>
      <c r="CB466" s="10"/>
    </row>
    <row r="467" spans="3:80" hidden="1" x14ac:dyDescent="0.25">
      <c r="C467" s="2">
        <f t="shared" si="117"/>
        <v>45705</v>
      </c>
      <c r="D467" s="24"/>
      <c r="H467" s="13" t="str">
        <f t="shared" si="120"/>
        <v>58.4</v>
      </c>
      <c r="J467" s="13" t="str">
        <f t="shared" si="121"/>
        <v>31.6</v>
      </c>
      <c r="L467" s="10">
        <f t="shared" si="118"/>
        <v>48</v>
      </c>
      <c r="M467" s="10">
        <f t="shared" si="122"/>
        <v>-12.923333459749365</v>
      </c>
      <c r="N467" s="10">
        <f t="shared" si="123"/>
        <v>31.597750340250634</v>
      </c>
      <c r="O467" s="10">
        <f t="shared" si="119"/>
        <v>58.402249659749366</v>
      </c>
      <c r="Q467" s="12"/>
      <c r="R467" s="10"/>
      <c r="AF467" s="10"/>
      <c r="AG467" s="10"/>
      <c r="AH467" s="10"/>
      <c r="AI467" s="10"/>
      <c r="AJ467" s="10">
        <f t="shared" si="124"/>
        <v>58.402249659749366</v>
      </c>
      <c r="AK467" s="10"/>
      <c r="AL467" s="10"/>
      <c r="AM467" s="10"/>
      <c r="AN467" s="10"/>
      <c r="AO467" s="10"/>
      <c r="AP467" s="10"/>
      <c r="AQ467" s="10"/>
      <c r="AR467" s="10"/>
      <c r="AS467" s="10"/>
      <c r="AT467" s="10"/>
      <c r="AU467" s="10"/>
      <c r="AV467" s="10"/>
      <c r="AW467" s="10"/>
      <c r="AX467" s="10"/>
      <c r="AY467" s="10"/>
      <c r="AZ467" s="10"/>
      <c r="BA467" s="10"/>
      <c r="BB467" s="10"/>
      <c r="BC467" s="10"/>
      <c r="BD467" s="10"/>
      <c r="BE467" s="10"/>
      <c r="BF467" s="10"/>
      <c r="BG467" s="10"/>
      <c r="BH467" s="10"/>
      <c r="BI467" s="10"/>
      <c r="BJ467" s="10"/>
      <c r="BK467" s="10"/>
      <c r="BL467" s="10"/>
      <c r="BM467" s="10"/>
      <c r="BN467" s="10"/>
      <c r="BO467" s="10"/>
      <c r="BP467" s="10"/>
      <c r="BQ467" s="10"/>
      <c r="BR467" s="10"/>
      <c r="BS467" s="10"/>
      <c r="BT467" s="10"/>
      <c r="BU467" s="10"/>
      <c r="BV467" s="10"/>
      <c r="BW467" s="10"/>
      <c r="BX467" s="10"/>
      <c r="BY467" s="10"/>
      <c r="BZ467" s="10"/>
      <c r="CA467" s="10"/>
      <c r="CB467" s="10"/>
    </row>
    <row r="468" spans="3:80" hidden="1" x14ac:dyDescent="0.25">
      <c r="C468" s="2">
        <f t="shared" si="117"/>
        <v>45706</v>
      </c>
      <c r="D468" s="24"/>
      <c r="H468" s="13" t="str">
        <f t="shared" si="120"/>
        <v>58.1</v>
      </c>
      <c r="J468" s="13" t="str">
        <f t="shared" si="121"/>
        <v>31.9</v>
      </c>
      <c r="L468" s="10">
        <f t="shared" si="118"/>
        <v>49</v>
      </c>
      <c r="M468" s="10">
        <f t="shared" si="122"/>
        <v>-12.585525749103045</v>
      </c>
      <c r="N468" s="10">
        <f t="shared" si="123"/>
        <v>31.935558050896958</v>
      </c>
      <c r="O468" s="10">
        <f t="shared" si="119"/>
        <v>58.064441949103042</v>
      </c>
      <c r="Q468" s="12"/>
      <c r="R468" s="10"/>
      <c r="AF468" s="10"/>
      <c r="AG468" s="10"/>
      <c r="AH468" s="10"/>
      <c r="AI468" s="10"/>
      <c r="AJ468" s="10">
        <f t="shared" si="124"/>
        <v>58.064441949103042</v>
      </c>
      <c r="AK468" s="10"/>
      <c r="AL468" s="10"/>
      <c r="AM468" s="10"/>
      <c r="AN468" s="10"/>
      <c r="AO468" s="10"/>
      <c r="AP468" s="10"/>
      <c r="AQ468" s="10"/>
      <c r="AR468" s="10"/>
      <c r="AS468" s="10"/>
      <c r="AT468" s="10"/>
      <c r="AU468" s="10"/>
      <c r="AV468" s="10"/>
      <c r="AW468" s="10"/>
      <c r="AX468" s="10"/>
      <c r="AY468" s="10"/>
      <c r="AZ468" s="10"/>
      <c r="BA468" s="10"/>
      <c r="BB468" s="10"/>
      <c r="BC468" s="10"/>
      <c r="BD468" s="10"/>
      <c r="BE468" s="10"/>
      <c r="BF468" s="10"/>
      <c r="BG468" s="10"/>
      <c r="BH468" s="10"/>
      <c r="BI468" s="10"/>
      <c r="BJ468" s="10"/>
      <c r="BK468" s="10"/>
      <c r="BL468" s="10"/>
      <c r="BM468" s="10"/>
      <c r="BN468" s="10"/>
      <c r="BO468" s="10"/>
      <c r="BP468" s="10"/>
      <c r="BQ468" s="10"/>
      <c r="BR468" s="10"/>
      <c r="BS468" s="10"/>
      <c r="BT468" s="10"/>
      <c r="BU468" s="10"/>
      <c r="BV468" s="10"/>
      <c r="BW468" s="10"/>
      <c r="BX468" s="10"/>
      <c r="BY468" s="10"/>
      <c r="BZ468" s="10"/>
      <c r="CA468" s="10"/>
      <c r="CB468" s="10"/>
    </row>
    <row r="469" spans="3:80" hidden="1" x14ac:dyDescent="0.25">
      <c r="C469" s="2">
        <f t="shared" si="117"/>
        <v>45707</v>
      </c>
      <c r="D469" s="24"/>
      <c r="H469" s="13" t="str">
        <f t="shared" si="120"/>
        <v>57.7</v>
      </c>
      <c r="J469" s="13" t="str">
        <f t="shared" si="121"/>
        <v>32.3</v>
      </c>
      <c r="L469" s="10">
        <f t="shared" si="118"/>
        <v>50</v>
      </c>
      <c r="M469" s="10">
        <f t="shared" si="122"/>
        <v>-12.244009026251542</v>
      </c>
      <c r="N469" s="10">
        <f t="shared" si="123"/>
        <v>32.277074773748467</v>
      </c>
      <c r="O469" s="10">
        <f t="shared" si="119"/>
        <v>57.722925226251533</v>
      </c>
      <c r="Q469" s="12"/>
      <c r="R469" s="10"/>
      <c r="AF469" s="10"/>
      <c r="AG469" s="10"/>
      <c r="AH469" s="10"/>
      <c r="AI469" s="10"/>
      <c r="AJ469" s="10">
        <f t="shared" si="124"/>
        <v>57.722925226251533</v>
      </c>
      <c r="AK469" s="10"/>
      <c r="AL469" s="10"/>
      <c r="AM469" s="10"/>
      <c r="AN469" s="10"/>
      <c r="AO469" s="10"/>
      <c r="AP469" s="10"/>
      <c r="AQ469" s="10"/>
      <c r="AR469" s="10"/>
      <c r="AS469" s="10"/>
      <c r="AT469" s="10"/>
      <c r="AU469" s="10"/>
      <c r="AV469" s="10"/>
      <c r="AW469" s="10"/>
      <c r="AX469" s="10"/>
      <c r="AY469" s="10"/>
      <c r="AZ469" s="10"/>
      <c r="BA469" s="10"/>
      <c r="BB469" s="10"/>
      <c r="BC469" s="10"/>
      <c r="BD469" s="10"/>
      <c r="BE469" s="10"/>
      <c r="BF469" s="10"/>
      <c r="BG469" s="10"/>
      <c r="BH469" s="10"/>
      <c r="BI469" s="10"/>
      <c r="BJ469" s="10"/>
      <c r="BK469" s="10"/>
      <c r="BL469" s="10"/>
      <c r="BM469" s="10"/>
      <c r="BN469" s="10"/>
      <c r="BO469" s="10"/>
      <c r="BP469" s="10"/>
      <c r="BQ469" s="10"/>
      <c r="BR469" s="10"/>
      <c r="BS469" s="10"/>
      <c r="BT469" s="10"/>
      <c r="BU469" s="10"/>
      <c r="BV469" s="10"/>
      <c r="BW469" s="10"/>
      <c r="BX469" s="10"/>
      <c r="BY469" s="10"/>
      <c r="BZ469" s="10"/>
      <c r="CA469" s="10"/>
      <c r="CB469" s="10"/>
    </row>
    <row r="470" spans="3:80" hidden="1" x14ac:dyDescent="0.25">
      <c r="C470" s="2">
        <f t="shared" si="117"/>
        <v>45708</v>
      </c>
      <c r="D470" s="24"/>
      <c r="H470" s="13" t="str">
        <f t="shared" si="120"/>
        <v>57.4</v>
      </c>
      <c r="J470" s="13" t="str">
        <f t="shared" si="121"/>
        <v>32.6</v>
      </c>
      <c r="L470" s="10">
        <f t="shared" si="118"/>
        <v>51</v>
      </c>
      <c r="M470" s="10">
        <f t="shared" si="122"/>
        <v>-11.898883937740676</v>
      </c>
      <c r="N470" s="10">
        <f t="shared" si="123"/>
        <v>32.622199862259329</v>
      </c>
      <c r="O470" s="10">
        <f t="shared" si="119"/>
        <v>57.377800137740671</v>
      </c>
      <c r="Q470" s="12"/>
      <c r="R470" s="10"/>
      <c r="AF470" s="10"/>
      <c r="AG470" s="10"/>
      <c r="AH470" s="10"/>
      <c r="AI470" s="10"/>
      <c r="AJ470" s="10">
        <f t="shared" si="124"/>
        <v>57.377800137740671</v>
      </c>
      <c r="AK470" s="10"/>
      <c r="AL470" s="10"/>
      <c r="AM470" s="10"/>
      <c r="AN470" s="10"/>
      <c r="AO470" s="10"/>
      <c r="AP470" s="10"/>
      <c r="AQ470" s="10"/>
      <c r="AR470" s="10"/>
      <c r="AS470" s="10"/>
      <c r="AT470" s="10"/>
      <c r="AU470" s="10"/>
      <c r="AV470" s="10"/>
      <c r="AW470" s="10"/>
      <c r="AX470" s="10"/>
      <c r="AY470" s="10"/>
      <c r="AZ470" s="10"/>
      <c r="BA470" s="10"/>
      <c r="BB470" s="10"/>
      <c r="BC470" s="10"/>
      <c r="BD470" s="10"/>
      <c r="BE470" s="10"/>
      <c r="BF470" s="10"/>
      <c r="BG470" s="10"/>
      <c r="BH470" s="10"/>
      <c r="BI470" s="10"/>
      <c r="BJ470" s="10"/>
      <c r="BK470" s="10"/>
      <c r="BL470" s="10"/>
      <c r="BM470" s="10"/>
      <c r="BN470" s="10"/>
      <c r="BO470" s="10"/>
      <c r="BP470" s="10"/>
      <c r="BQ470" s="10"/>
      <c r="BR470" s="10"/>
      <c r="BS470" s="10"/>
      <c r="BT470" s="10"/>
      <c r="BU470" s="10"/>
      <c r="BV470" s="10"/>
      <c r="BW470" s="10"/>
      <c r="BX470" s="10"/>
      <c r="BY470" s="10"/>
      <c r="BZ470" s="10"/>
      <c r="CA470" s="10"/>
      <c r="CB470" s="10"/>
    </row>
    <row r="471" spans="3:80" hidden="1" x14ac:dyDescent="0.25">
      <c r="C471" s="2">
        <f t="shared" si="117"/>
        <v>45709</v>
      </c>
      <c r="D471" s="24"/>
      <c r="H471" s="13" t="str">
        <f t="shared" si="120"/>
        <v>57.0</v>
      </c>
      <c r="J471" s="13" t="str">
        <f t="shared" si="121"/>
        <v>33.0</v>
      </c>
      <c r="L471" s="10">
        <f t="shared" si="118"/>
        <v>52</v>
      </c>
      <c r="M471" s="10">
        <f t="shared" si="122"/>
        <v>-11.550252193518123</v>
      </c>
      <c r="N471" s="10">
        <f t="shared" si="123"/>
        <v>32.97083160648188</v>
      </c>
      <c r="O471" s="10">
        <f t="shared" si="119"/>
        <v>57.02916839351812</v>
      </c>
      <c r="Q471" s="12"/>
      <c r="R471" s="10"/>
      <c r="AF471" s="10"/>
      <c r="AG471" s="10"/>
      <c r="AH471" s="10"/>
      <c r="AI471" s="10"/>
      <c r="AJ471" s="10">
        <f t="shared" si="124"/>
        <v>57.02916839351812</v>
      </c>
      <c r="AK471" s="10"/>
      <c r="AL471" s="10"/>
      <c r="AM471" s="10"/>
      <c r="AN471" s="10"/>
      <c r="AO471" s="10"/>
      <c r="AP471" s="10"/>
      <c r="AQ471" s="10"/>
      <c r="AR471" s="10"/>
      <c r="AS471" s="10"/>
      <c r="AT471" s="10"/>
      <c r="AU471" s="10"/>
      <c r="AV471" s="10"/>
      <c r="AW471" s="10"/>
      <c r="AX471" s="10"/>
      <c r="AY471" s="10"/>
      <c r="AZ471" s="10"/>
      <c r="BA471" s="10"/>
      <c r="BB471" s="10"/>
      <c r="BC471" s="10"/>
      <c r="BD471" s="10"/>
      <c r="BE471" s="10"/>
      <c r="BF471" s="10"/>
      <c r="BG471" s="10"/>
      <c r="BH471" s="10"/>
      <c r="BI471" s="10"/>
      <c r="BJ471" s="10"/>
      <c r="BK471" s="10"/>
      <c r="BL471" s="10"/>
      <c r="BM471" s="10"/>
      <c r="BN471" s="10"/>
      <c r="BO471" s="10"/>
      <c r="BP471" s="10"/>
      <c r="BQ471" s="10"/>
      <c r="BR471" s="10"/>
      <c r="BS471" s="10"/>
      <c r="BT471" s="10"/>
      <c r="BU471" s="10"/>
      <c r="BV471" s="10"/>
      <c r="BW471" s="10"/>
      <c r="BX471" s="10"/>
      <c r="BY471" s="10"/>
      <c r="BZ471" s="10"/>
      <c r="CA471" s="10"/>
      <c r="CB471" s="10"/>
    </row>
    <row r="472" spans="3:80" hidden="1" x14ac:dyDescent="0.25">
      <c r="C472" s="2">
        <f t="shared" si="117"/>
        <v>45710</v>
      </c>
      <c r="D472" s="24"/>
      <c r="H472" s="13" t="str">
        <f t="shared" si="120"/>
        <v>56.7</v>
      </c>
      <c r="J472" s="13" t="str">
        <f t="shared" si="121"/>
        <v>33.3</v>
      </c>
      <c r="L472" s="10">
        <f t="shared" si="118"/>
        <v>53</v>
      </c>
      <c r="M472" s="10">
        <f t="shared" si="122"/>
        <v>-11.198216536959103</v>
      </c>
      <c r="N472" s="10">
        <f t="shared" si="123"/>
        <v>33.322867263040898</v>
      </c>
      <c r="O472" s="10">
        <f t="shared" si="119"/>
        <v>56.677132736959102</v>
      </c>
      <c r="Q472" s="12"/>
      <c r="R472" s="10"/>
      <c r="AF472" s="10"/>
      <c r="AG472" s="10"/>
      <c r="AH472" s="10"/>
      <c r="AI472" s="10"/>
      <c r="AJ472" s="10">
        <f t="shared" si="124"/>
        <v>56.677132736959102</v>
      </c>
      <c r="AK472" s="10"/>
      <c r="AL472" s="10"/>
      <c r="AM472" s="10"/>
      <c r="AN472" s="10"/>
      <c r="AO472" s="10"/>
      <c r="AP472" s="10"/>
      <c r="AQ472" s="10"/>
      <c r="AR472" s="10"/>
      <c r="AS472" s="10"/>
      <c r="AT472" s="10"/>
      <c r="AU472" s="10"/>
      <c r="AV472" s="10"/>
      <c r="AW472" s="10"/>
      <c r="AX472" s="10"/>
      <c r="AY472" s="10"/>
      <c r="AZ472" s="10"/>
      <c r="BA472" s="10"/>
      <c r="BB472" s="10"/>
      <c r="BC472" s="10"/>
      <c r="BD472" s="10"/>
      <c r="BE472" s="10"/>
      <c r="BF472" s="10"/>
      <c r="BG472" s="10"/>
      <c r="BH472" s="10"/>
      <c r="BI472" s="10"/>
      <c r="BJ472" s="10"/>
      <c r="BK472" s="10"/>
      <c r="BL472" s="10"/>
      <c r="BM472" s="10"/>
      <c r="BN472" s="10"/>
      <c r="BO472" s="10"/>
      <c r="BP472" s="10"/>
      <c r="BQ472" s="10"/>
      <c r="BR472" s="10"/>
      <c r="BS472" s="10"/>
      <c r="BT472" s="10"/>
      <c r="BU472" s="10"/>
      <c r="BV472" s="10"/>
      <c r="BW472" s="10"/>
      <c r="BX472" s="10"/>
      <c r="BY472" s="10"/>
      <c r="BZ472" s="10"/>
      <c r="CA472" s="10"/>
      <c r="CB472" s="10"/>
    </row>
    <row r="473" spans="3:80" hidden="1" x14ac:dyDescent="0.25">
      <c r="C473" s="2">
        <f t="shared" si="117"/>
        <v>45711</v>
      </c>
      <c r="D473" s="24"/>
      <c r="H473" s="13" t="str">
        <f t="shared" si="120"/>
        <v>56.3</v>
      </c>
      <c r="J473" s="13" t="str">
        <f t="shared" si="121"/>
        <v>33.7</v>
      </c>
      <c r="L473" s="10">
        <f t="shared" si="118"/>
        <v>54</v>
      </c>
      <c r="M473" s="10">
        <f t="shared" si="122"/>
        <v>-10.842880714587432</v>
      </c>
      <c r="N473" s="10">
        <f t="shared" si="123"/>
        <v>33.678203085412569</v>
      </c>
      <c r="O473" s="10">
        <f t="shared" si="119"/>
        <v>56.321796914587431</v>
      </c>
      <c r="Q473" s="12"/>
      <c r="R473" s="10"/>
      <c r="AF473" s="10"/>
      <c r="AG473" s="10"/>
      <c r="AH473" s="10"/>
      <c r="AI473" s="10"/>
      <c r="AJ473" s="10">
        <f t="shared" si="124"/>
        <v>56.321796914587431</v>
      </c>
      <c r="AK473" s="10"/>
      <c r="AL473" s="10"/>
      <c r="AM473" s="10"/>
      <c r="AN473" s="10"/>
      <c r="AO473" s="10"/>
      <c r="AP473" s="10"/>
      <c r="AQ473" s="10"/>
      <c r="AR473" s="10"/>
      <c r="AS473" s="10"/>
      <c r="AT473" s="10"/>
      <c r="AU473" s="10"/>
      <c r="AV473" s="10"/>
      <c r="AW473" s="10"/>
      <c r="AX473" s="10"/>
      <c r="AY473" s="10"/>
      <c r="AZ473" s="10"/>
      <c r="BA473" s="10"/>
      <c r="BB473" s="10"/>
      <c r="BC473" s="10"/>
      <c r="BD473" s="10"/>
      <c r="BE473" s="10"/>
      <c r="BF473" s="10"/>
      <c r="BG473" s="10"/>
      <c r="BH473" s="10"/>
      <c r="BI473" s="10"/>
      <c r="BJ473" s="10"/>
      <c r="BK473" s="10"/>
      <c r="BL473" s="10"/>
      <c r="BM473" s="10"/>
      <c r="BN473" s="10"/>
      <c r="BO473" s="10"/>
      <c r="BP473" s="10"/>
      <c r="BQ473" s="10"/>
      <c r="BR473" s="10"/>
      <c r="BS473" s="10"/>
      <c r="BT473" s="10"/>
      <c r="BU473" s="10"/>
      <c r="BV473" s="10"/>
      <c r="BW473" s="10"/>
      <c r="BX473" s="10"/>
      <c r="BY473" s="10"/>
      <c r="BZ473" s="10"/>
      <c r="CA473" s="10"/>
      <c r="CB473" s="10"/>
    </row>
    <row r="474" spans="3:80" hidden="1" x14ac:dyDescent="0.25">
      <c r="C474" s="2">
        <f t="shared" si="117"/>
        <v>45712</v>
      </c>
      <c r="D474" s="24"/>
      <c r="H474" s="13" t="str">
        <f t="shared" si="120"/>
        <v>56.0</v>
      </c>
      <c r="J474" s="13" t="str">
        <f t="shared" si="121"/>
        <v>34.0</v>
      </c>
      <c r="L474" s="10">
        <f t="shared" si="118"/>
        <v>55</v>
      </c>
      <c r="M474" s="10">
        <f t="shared" si="122"/>
        <v>-10.484349445500932</v>
      </c>
      <c r="N474" s="10">
        <f t="shared" si="123"/>
        <v>34.036734354499075</v>
      </c>
      <c r="O474" s="10">
        <f t="shared" si="119"/>
        <v>55.963265645500925</v>
      </c>
      <c r="Q474" s="12"/>
      <c r="R474" s="10"/>
      <c r="AF474" s="10"/>
      <c r="AG474" s="10"/>
      <c r="AH474" s="10"/>
      <c r="AI474" s="10"/>
      <c r="AJ474" s="10">
        <f t="shared" si="124"/>
        <v>55.963265645500925</v>
      </c>
      <c r="AK474" s="10"/>
      <c r="AL474" s="10"/>
      <c r="AM474" s="10"/>
      <c r="AN474" s="10"/>
      <c r="AO474" s="10"/>
      <c r="AP474" s="10"/>
      <c r="AQ474" s="10"/>
      <c r="AR474" s="10"/>
      <c r="AS474" s="10"/>
      <c r="AT474" s="10"/>
      <c r="AU474" s="10"/>
      <c r="AV474" s="10"/>
      <c r="AW474" s="10"/>
      <c r="AX474" s="10"/>
      <c r="AY474" s="10"/>
      <c r="AZ474" s="10"/>
      <c r="BA474" s="10"/>
      <c r="BB474" s="10"/>
      <c r="BC474" s="10"/>
      <c r="BD474" s="10"/>
      <c r="BE474" s="10"/>
      <c r="BF474" s="10"/>
      <c r="BG474" s="10"/>
      <c r="BH474" s="10"/>
      <c r="BI474" s="10"/>
      <c r="BJ474" s="10"/>
      <c r="BK474" s="10"/>
      <c r="BL474" s="10"/>
      <c r="BM474" s="10"/>
      <c r="BN474" s="10"/>
      <c r="BO474" s="10"/>
      <c r="BP474" s="10"/>
      <c r="BQ474" s="10"/>
      <c r="BR474" s="10"/>
      <c r="BS474" s="10"/>
      <c r="BT474" s="10"/>
      <c r="BU474" s="10"/>
      <c r="BV474" s="10"/>
      <c r="BW474" s="10"/>
      <c r="BX474" s="10"/>
      <c r="BY474" s="10"/>
      <c r="BZ474" s="10"/>
      <c r="CA474" s="10"/>
      <c r="CB474" s="10"/>
    </row>
    <row r="475" spans="3:80" hidden="1" x14ac:dyDescent="0.25">
      <c r="C475" s="2">
        <f t="shared" si="117"/>
        <v>45713</v>
      </c>
      <c r="D475" s="24"/>
      <c r="H475" s="13" t="str">
        <f t="shared" si="120"/>
        <v>55.6</v>
      </c>
      <c r="J475" s="13" t="str">
        <f t="shared" si="121"/>
        <v>34.4</v>
      </c>
      <c r="L475" s="10">
        <f t="shared" si="118"/>
        <v>56</v>
      </c>
      <c r="M475" s="10">
        <f t="shared" si="122"/>
        <v>-10.122728390510224</v>
      </c>
      <c r="N475" s="10">
        <f t="shared" si="123"/>
        <v>34.398355409489781</v>
      </c>
      <c r="O475" s="10">
        <f t="shared" si="119"/>
        <v>55.601644590510219</v>
      </c>
      <c r="Q475" s="12"/>
      <c r="R475" s="10"/>
      <c r="AF475" s="10"/>
      <c r="AG475" s="10"/>
      <c r="AH475" s="10"/>
      <c r="AI475" s="10"/>
      <c r="AJ475" s="10">
        <f t="shared" si="124"/>
        <v>55.601644590510219</v>
      </c>
      <c r="AK475" s="10"/>
      <c r="AL475" s="10"/>
      <c r="AM475" s="10"/>
      <c r="AN475" s="10"/>
      <c r="AO475" s="10"/>
      <c r="AP475" s="10"/>
      <c r="AQ475" s="10"/>
      <c r="AR475" s="10"/>
      <c r="AS475" s="10"/>
      <c r="AT475" s="10"/>
      <c r="AU475" s="10"/>
      <c r="AV475" s="10"/>
      <c r="AW475" s="10"/>
      <c r="AX475" s="10"/>
      <c r="AY475" s="10"/>
      <c r="AZ475" s="10"/>
      <c r="BA475" s="10"/>
      <c r="BB475" s="10"/>
      <c r="BC475" s="10"/>
      <c r="BD475" s="10"/>
      <c r="BE475" s="10"/>
      <c r="BF475" s="10"/>
      <c r="BG475" s="10"/>
      <c r="BH475" s="10"/>
      <c r="BI475" s="10"/>
      <c r="BJ475" s="10"/>
      <c r="BK475" s="10"/>
      <c r="BL475" s="10"/>
      <c r="BM475" s="10"/>
      <c r="BN475" s="10"/>
      <c r="BO475" s="10"/>
      <c r="BP475" s="10"/>
      <c r="BQ475" s="10"/>
      <c r="BR475" s="10"/>
      <c r="BS475" s="10"/>
      <c r="BT475" s="10"/>
      <c r="BU475" s="10"/>
      <c r="BV475" s="10"/>
      <c r="BW475" s="10"/>
      <c r="BX475" s="10"/>
      <c r="BY475" s="10"/>
      <c r="BZ475" s="10"/>
      <c r="CA475" s="10"/>
      <c r="CB475" s="10"/>
    </row>
    <row r="476" spans="3:80" hidden="1" x14ac:dyDescent="0.25">
      <c r="C476" s="2">
        <f t="shared" si="117"/>
        <v>45714</v>
      </c>
      <c r="D476" s="24"/>
      <c r="H476" s="13" t="str">
        <f t="shared" si="120"/>
        <v>55.2</v>
      </c>
      <c r="J476" s="13" t="str">
        <f t="shared" si="121"/>
        <v>34.8</v>
      </c>
      <c r="L476" s="10">
        <f t="shared" si="118"/>
        <v>57</v>
      </c>
      <c r="M476" s="10">
        <f t="shared" si="122"/>
        <v>-9.7581241210000904</v>
      </c>
      <c r="N476" s="10">
        <f t="shared" si="123"/>
        <v>34.762959678999913</v>
      </c>
      <c r="O476" s="10">
        <f t="shared" si="119"/>
        <v>55.237040321000087</v>
      </c>
      <c r="Q476" s="12"/>
      <c r="R476" s="10"/>
      <c r="AF476" s="10"/>
      <c r="AG476" s="10"/>
      <c r="AH476" s="10"/>
      <c r="AI476" s="10"/>
      <c r="AJ476" s="10">
        <f t="shared" si="124"/>
        <v>55.237040321000087</v>
      </c>
      <c r="AK476" s="10"/>
      <c r="AL476" s="10"/>
      <c r="AM476" s="10"/>
      <c r="AN476" s="10"/>
      <c r="AO476" s="10"/>
      <c r="AP476" s="10"/>
      <c r="AQ476" s="10"/>
      <c r="AR476" s="10"/>
      <c r="AS476" s="10"/>
      <c r="AT476" s="10"/>
      <c r="AU476" s="10"/>
      <c r="AV476" s="10"/>
      <c r="AW476" s="10"/>
      <c r="AX476" s="10"/>
      <c r="AY476" s="10"/>
      <c r="AZ476" s="10"/>
      <c r="BA476" s="10"/>
      <c r="BB476" s="10"/>
      <c r="BC476" s="10"/>
      <c r="BD476" s="10"/>
      <c r="BE476" s="10"/>
      <c r="BF476" s="10"/>
      <c r="BG476" s="10"/>
      <c r="BH476" s="10"/>
      <c r="BI476" s="10"/>
      <c r="BJ476" s="10"/>
      <c r="BK476" s="10"/>
      <c r="BL476" s="10"/>
      <c r="BM476" s="10"/>
      <c r="BN476" s="10"/>
      <c r="BO476" s="10"/>
      <c r="BP476" s="10"/>
      <c r="BQ476" s="10"/>
      <c r="BR476" s="10"/>
      <c r="BS476" s="10"/>
      <c r="BT476" s="10"/>
      <c r="BU476" s="10"/>
      <c r="BV476" s="10"/>
      <c r="BW476" s="10"/>
      <c r="BX476" s="10"/>
      <c r="BY476" s="10"/>
      <c r="BZ476" s="10"/>
      <c r="CA476" s="10"/>
      <c r="CB476" s="10"/>
    </row>
    <row r="477" spans="3:80" hidden="1" x14ac:dyDescent="0.25">
      <c r="C477" s="2">
        <f t="shared" si="117"/>
        <v>45715</v>
      </c>
      <c r="D477" s="24"/>
      <c r="H477" s="13" t="str">
        <f t="shared" si="120"/>
        <v>54.9</v>
      </c>
      <c r="J477" s="13" t="str">
        <f t="shared" si="121"/>
        <v>35.1</v>
      </c>
      <c r="L477" s="10">
        <f t="shared" si="118"/>
        <v>58</v>
      </c>
      <c r="M477" s="10">
        <f t="shared" si="122"/>
        <v>-9.3906440875221993</v>
      </c>
      <c r="N477" s="10">
        <f t="shared" si="123"/>
        <v>35.130439712477802</v>
      </c>
      <c r="O477" s="10">
        <f t="shared" si="119"/>
        <v>54.869560287522198</v>
      </c>
      <c r="Q477" s="12"/>
      <c r="R477" s="10"/>
      <c r="AF477" s="10"/>
      <c r="AG477" s="10"/>
      <c r="AH477" s="10"/>
      <c r="AI477" s="10"/>
      <c r="AJ477" s="10">
        <f t="shared" si="124"/>
        <v>54.869560287522198</v>
      </c>
      <c r="AK477" s="10"/>
      <c r="AL477" s="10"/>
      <c r="AM477" s="10"/>
      <c r="AN477" s="10"/>
      <c r="AO477" s="10"/>
      <c r="AP477" s="10"/>
      <c r="AQ477" s="10"/>
      <c r="AR477" s="10"/>
      <c r="AS477" s="10"/>
      <c r="AT477" s="10"/>
      <c r="AU477" s="10"/>
      <c r="AV477" s="10"/>
      <c r="AW477" s="10"/>
      <c r="AX477" s="10"/>
      <c r="AY477" s="10"/>
      <c r="AZ477" s="10"/>
      <c r="BA477" s="10"/>
      <c r="BB477" s="10"/>
      <c r="BC477" s="10"/>
      <c r="BD477" s="10"/>
      <c r="BE477" s="10"/>
      <c r="BF477" s="10"/>
      <c r="BG477" s="10"/>
      <c r="BH477" s="10"/>
      <c r="BI477" s="10"/>
      <c r="BJ477" s="10"/>
      <c r="BK477" s="10"/>
      <c r="BL477" s="10"/>
      <c r="BM477" s="10"/>
      <c r="BN477" s="10"/>
      <c r="BO477" s="10"/>
      <c r="BP477" s="10"/>
      <c r="BQ477" s="10"/>
      <c r="BR477" s="10"/>
      <c r="BS477" s="10"/>
      <c r="BT477" s="10"/>
      <c r="BU477" s="10"/>
      <c r="BV477" s="10"/>
      <c r="BW477" s="10"/>
      <c r="BX477" s="10"/>
      <c r="BY477" s="10"/>
      <c r="BZ477" s="10"/>
      <c r="CA477" s="10"/>
      <c r="CB477" s="10"/>
    </row>
    <row r="478" spans="3:80" hidden="1" x14ac:dyDescent="0.25">
      <c r="C478" s="2">
        <f t="shared" si="117"/>
        <v>45716</v>
      </c>
      <c r="D478" s="24"/>
      <c r="H478" s="13" t="str">
        <f t="shared" si="120"/>
        <v>54.5</v>
      </c>
      <c r="J478" s="13" t="str">
        <f t="shared" si="121"/>
        <v>35.5</v>
      </c>
      <c r="L478" s="10">
        <f t="shared" si="118"/>
        <v>59</v>
      </c>
      <c r="M478" s="10">
        <f t="shared" si="122"/>
        <v>-9.0203965881291808</v>
      </c>
      <c r="N478" s="10">
        <f t="shared" si="123"/>
        <v>35.500687211870826</v>
      </c>
      <c r="O478" s="10">
        <f t="shared" si="119"/>
        <v>54.499312788129174</v>
      </c>
      <c r="Q478" s="12"/>
      <c r="R478" s="10"/>
      <c r="AF478" s="10"/>
      <c r="AG478" s="10"/>
      <c r="AH478" s="10"/>
      <c r="AI478" s="10"/>
      <c r="AJ478" s="10">
        <f t="shared" si="124"/>
        <v>54.499312788129174</v>
      </c>
      <c r="AK478" s="10"/>
      <c r="AL478" s="10"/>
      <c r="AM478" s="10"/>
      <c r="AN478" s="10"/>
      <c r="AO478" s="10"/>
      <c r="AP478" s="10"/>
      <c r="AQ478" s="10"/>
      <c r="AR478" s="10"/>
      <c r="AS478" s="10"/>
      <c r="AT478" s="10"/>
      <c r="AU478" s="10"/>
      <c r="AV478" s="10"/>
      <c r="AW478" s="10"/>
      <c r="AX478" s="10"/>
      <c r="AY478" s="10"/>
      <c r="AZ478" s="10"/>
      <c r="BA478" s="10"/>
      <c r="BB478" s="10"/>
      <c r="BC478" s="10"/>
      <c r="BD478" s="10"/>
      <c r="BE478" s="10"/>
      <c r="BF478" s="10"/>
      <c r="BG478" s="10"/>
      <c r="BH478" s="10"/>
      <c r="BI478" s="10"/>
      <c r="BJ478" s="10"/>
      <c r="BK478" s="10"/>
      <c r="BL478" s="10"/>
      <c r="BM478" s="10"/>
      <c r="BN478" s="10"/>
      <c r="BO478" s="10"/>
      <c r="BP478" s="10"/>
      <c r="BQ478" s="10"/>
      <c r="BR478" s="10"/>
      <c r="BS478" s="10"/>
      <c r="BT478" s="10"/>
      <c r="BU478" s="10"/>
      <c r="BV478" s="10"/>
      <c r="BW478" s="10"/>
      <c r="BX478" s="10"/>
      <c r="BY478" s="10"/>
      <c r="BZ478" s="10"/>
      <c r="CA478" s="10"/>
      <c r="CB478" s="10"/>
    </row>
    <row r="479" spans="3:80" hidden="1" x14ac:dyDescent="0.25">
      <c r="C479" s="2">
        <f t="shared" si="117"/>
        <v>45717</v>
      </c>
      <c r="D479" s="24"/>
      <c r="H479" s="13" t="str">
        <f t="shared" si="120"/>
        <v>54.1</v>
      </c>
      <c r="J479" s="13" t="str">
        <f t="shared" si="121"/>
        <v>35.9</v>
      </c>
      <c r="L479" s="10">
        <f t="shared" si="118"/>
        <v>60</v>
      </c>
      <c r="M479" s="10">
        <f t="shared" si="122"/>
        <v>-8.6474907364585061</v>
      </c>
      <c r="N479" s="10">
        <f t="shared" si="123"/>
        <v>35.873593063541492</v>
      </c>
      <c r="O479" s="10">
        <f t="shared" si="119"/>
        <v>54.126406936458508</v>
      </c>
      <c r="Q479" s="12"/>
      <c r="R479" s="10"/>
      <c r="AF479" s="10"/>
      <c r="AG479" s="10"/>
      <c r="AH479" s="10"/>
      <c r="AI479" s="10"/>
      <c r="AJ479" s="10">
        <f t="shared" si="124"/>
        <v>54.126406936458508</v>
      </c>
      <c r="AK479" s="10"/>
      <c r="AL479" s="10"/>
      <c r="AM479" s="10"/>
      <c r="AN479" s="10"/>
      <c r="AO479" s="10"/>
      <c r="AP479" s="10"/>
      <c r="AQ479" s="10"/>
      <c r="AR479" s="10"/>
      <c r="AS479" s="10"/>
      <c r="AT479" s="10"/>
      <c r="AU479" s="10"/>
      <c r="AV479" s="10"/>
      <c r="AW479" s="10"/>
      <c r="AX479" s="10"/>
      <c r="AY479" s="10"/>
      <c r="AZ479" s="10"/>
      <c r="BA479" s="10"/>
      <c r="BB479" s="10"/>
      <c r="BC479" s="10"/>
      <c r="BD479" s="10"/>
      <c r="BE479" s="10"/>
      <c r="BF479" s="10"/>
      <c r="BG479" s="10"/>
      <c r="BH479" s="10"/>
      <c r="BI479" s="10"/>
      <c r="BJ479" s="10"/>
      <c r="BK479" s="10"/>
      <c r="BL479" s="10"/>
      <c r="BM479" s="10"/>
      <c r="BN479" s="10"/>
      <c r="BO479" s="10"/>
      <c r="BP479" s="10"/>
      <c r="BQ479" s="10"/>
      <c r="BR479" s="10"/>
      <c r="BS479" s="10"/>
      <c r="BT479" s="10"/>
      <c r="BU479" s="10"/>
      <c r="BV479" s="10"/>
      <c r="BW479" s="10"/>
      <c r="BX479" s="10"/>
      <c r="BY479" s="10"/>
      <c r="BZ479" s="10"/>
      <c r="CA479" s="10"/>
      <c r="CB479" s="10"/>
    </row>
    <row r="480" spans="3:80" hidden="1" x14ac:dyDescent="0.25">
      <c r="C480" s="2">
        <f t="shared" si="117"/>
        <v>45718</v>
      </c>
      <c r="D480" s="24"/>
      <c r="H480" s="13" t="str">
        <f t="shared" si="120"/>
        <v>53.8</v>
      </c>
      <c r="J480" s="13" t="str">
        <f t="shared" si="121"/>
        <v>36.2</v>
      </c>
      <c r="L480" s="10">
        <f t="shared" si="118"/>
        <v>61</v>
      </c>
      <c r="M480" s="10">
        <f t="shared" si="122"/>
        <v>-8.2720364295762803</v>
      </c>
      <c r="N480" s="10">
        <f t="shared" si="123"/>
        <v>36.249047370423725</v>
      </c>
      <c r="O480" s="10">
        <f t="shared" si="119"/>
        <v>53.750952629576275</v>
      </c>
      <c r="Q480" s="12"/>
      <c r="R480" s="10"/>
      <c r="AF480" s="10"/>
      <c r="AG480" s="10"/>
      <c r="AH480" s="10"/>
      <c r="AI480" s="10"/>
      <c r="AJ480" s="10">
        <f t="shared" si="124"/>
        <v>53.750952629576275</v>
      </c>
      <c r="AK480" s="10"/>
      <c r="AL480" s="10"/>
      <c r="AM480" s="10"/>
      <c r="AN480" s="10"/>
      <c r="AO480" s="10"/>
      <c r="AP480" s="10"/>
      <c r="AQ480" s="10"/>
      <c r="AR480" s="10"/>
      <c r="AS480" s="10"/>
      <c r="AT480" s="10"/>
      <c r="AU480" s="10"/>
      <c r="AV480" s="10"/>
      <c r="AW480" s="10"/>
      <c r="AX480" s="10"/>
      <c r="AY480" s="10"/>
      <c r="AZ480" s="10"/>
      <c r="BA480" s="10"/>
      <c r="BB480" s="10"/>
      <c r="BC480" s="10"/>
      <c r="BD480" s="10"/>
      <c r="BE480" s="10"/>
      <c r="BF480" s="10"/>
      <c r="BG480" s="10"/>
      <c r="BH480" s="10"/>
      <c r="BI480" s="10"/>
      <c r="BJ480" s="10"/>
      <c r="BK480" s="10"/>
      <c r="BL480" s="10"/>
      <c r="BM480" s="10"/>
      <c r="BN480" s="10"/>
      <c r="BO480" s="10"/>
      <c r="BP480" s="10"/>
      <c r="BQ480" s="10"/>
      <c r="BR480" s="10"/>
      <c r="BS480" s="10"/>
      <c r="BT480" s="10"/>
      <c r="BU480" s="10"/>
      <c r="BV480" s="10"/>
      <c r="BW480" s="10"/>
      <c r="BX480" s="10"/>
      <c r="BY480" s="10"/>
      <c r="BZ480" s="10"/>
      <c r="CA480" s="10"/>
      <c r="CB480" s="10"/>
    </row>
    <row r="481" spans="3:80" hidden="1" x14ac:dyDescent="0.25">
      <c r="C481" s="2">
        <f t="shared" si="117"/>
        <v>45719</v>
      </c>
      <c r="D481" s="24"/>
      <c r="H481" s="13" t="str">
        <f t="shared" si="120"/>
        <v>53.4</v>
      </c>
      <c r="J481" s="13" t="str">
        <f t="shared" si="121"/>
        <v>36.6</v>
      </c>
      <c r="L481" s="10">
        <f t="shared" si="118"/>
        <v>62</v>
      </c>
      <c r="M481" s="10">
        <f t="shared" si="122"/>
        <v>-7.8941443155900552</v>
      </c>
      <c r="N481" s="10">
        <f t="shared" si="123"/>
        <v>36.626939484409938</v>
      </c>
      <c r="O481" s="10">
        <f t="shared" si="119"/>
        <v>53.373060515590062</v>
      </c>
      <c r="Q481" s="12"/>
      <c r="R481" s="10"/>
      <c r="AF481" s="10"/>
      <c r="AG481" s="10"/>
      <c r="AH481" s="10"/>
      <c r="AI481" s="10"/>
      <c r="AJ481" s="10">
        <f t="shared" si="124"/>
        <v>53.373060515590062</v>
      </c>
      <c r="AK481" s="10"/>
      <c r="AL481" s="10"/>
      <c r="AM481" s="10"/>
      <c r="AN481" s="10"/>
      <c r="AO481" s="10"/>
      <c r="AP481" s="10"/>
      <c r="AQ481" s="10"/>
      <c r="AR481" s="10"/>
      <c r="AS481" s="10"/>
      <c r="AT481" s="10"/>
      <c r="AU481" s="10"/>
      <c r="AV481" s="10"/>
      <c r="AW481" s="10"/>
      <c r="AX481" s="10"/>
      <c r="AY481" s="10"/>
      <c r="AZ481" s="10"/>
      <c r="BA481" s="10"/>
      <c r="BB481" s="10"/>
      <c r="BC481" s="10"/>
      <c r="BD481" s="10"/>
      <c r="BE481" s="10"/>
      <c r="BF481" s="10"/>
      <c r="BG481" s="10"/>
      <c r="BH481" s="10"/>
      <c r="BI481" s="10"/>
      <c r="BJ481" s="10"/>
      <c r="BK481" s="10"/>
      <c r="BL481" s="10"/>
      <c r="BM481" s="10"/>
      <c r="BN481" s="10"/>
      <c r="BO481" s="10"/>
      <c r="BP481" s="10"/>
      <c r="BQ481" s="10"/>
      <c r="BR481" s="10"/>
      <c r="BS481" s="10"/>
      <c r="BT481" s="10"/>
      <c r="BU481" s="10"/>
      <c r="BV481" s="10"/>
      <c r="BW481" s="10"/>
      <c r="BX481" s="10"/>
      <c r="BY481" s="10"/>
      <c r="BZ481" s="10"/>
      <c r="CA481" s="10"/>
      <c r="CB481" s="10"/>
    </row>
    <row r="482" spans="3:80" hidden="1" x14ac:dyDescent="0.25">
      <c r="C482" s="2">
        <f t="shared" ref="C482:C499" si="125">C481+1</f>
        <v>45720</v>
      </c>
      <c r="D482" s="24"/>
      <c r="H482" s="13" t="str">
        <f t="shared" si="120"/>
        <v>53.0</v>
      </c>
      <c r="J482" s="13" t="str">
        <f t="shared" si="121"/>
        <v>37.0</v>
      </c>
      <c r="L482" s="10">
        <f t="shared" ref="L482:L499" si="126">L481+1</f>
        <v>63</v>
      </c>
      <c r="M482" s="10">
        <f t="shared" si="122"/>
        <v>-7.5139257610403103</v>
      </c>
      <c r="N482" s="10">
        <f t="shared" si="123"/>
        <v>37.007158038959702</v>
      </c>
      <c r="O482" s="10">
        <f t="shared" si="119"/>
        <v>52.992841961040298</v>
      </c>
      <c r="Q482" s="12"/>
      <c r="R482" s="10"/>
      <c r="AF482" s="10"/>
      <c r="AG482" s="10"/>
      <c r="AH482" s="10"/>
      <c r="AI482" s="10"/>
      <c r="AJ482" s="10">
        <f t="shared" si="124"/>
        <v>52.992841961040298</v>
      </c>
      <c r="AK482" s="10"/>
      <c r="AL482" s="10"/>
      <c r="AM482" s="10"/>
      <c r="AN482" s="10"/>
      <c r="AO482" s="10"/>
      <c r="AP482" s="10"/>
      <c r="AQ482" s="10"/>
      <c r="AR482" s="10"/>
      <c r="AS482" s="10"/>
      <c r="AT482" s="10"/>
      <c r="AU482" s="10"/>
      <c r="AV482" s="10"/>
      <c r="AW482" s="10"/>
      <c r="AX482" s="10"/>
      <c r="AY482" s="10"/>
      <c r="AZ482" s="10"/>
      <c r="BA482" s="10"/>
      <c r="BB482" s="10"/>
      <c r="BC482" s="10"/>
      <c r="BD482" s="10"/>
      <c r="BE482" s="10"/>
      <c r="BF482" s="10"/>
      <c r="BG482" s="10"/>
      <c r="BH482" s="10"/>
      <c r="BI482" s="10"/>
      <c r="BJ482" s="10"/>
      <c r="BK482" s="10"/>
      <c r="BL482" s="10"/>
      <c r="BM482" s="10"/>
      <c r="BN482" s="10"/>
      <c r="BO482" s="10"/>
      <c r="BP482" s="10"/>
      <c r="BQ482" s="10"/>
      <c r="BR482" s="10"/>
      <c r="BS482" s="10"/>
      <c r="BT482" s="10"/>
      <c r="BU482" s="10"/>
      <c r="BV482" s="10"/>
      <c r="BW482" s="10"/>
      <c r="BX482" s="10"/>
      <c r="BY482" s="10"/>
      <c r="BZ482" s="10"/>
      <c r="CA482" s="10"/>
      <c r="CB482" s="10"/>
    </row>
    <row r="483" spans="3:80" hidden="1" x14ac:dyDescent="0.25">
      <c r="C483" s="2">
        <f t="shared" si="125"/>
        <v>45721</v>
      </c>
      <c r="D483" s="24"/>
      <c r="H483" s="13" t="str">
        <f t="shared" si="120"/>
        <v>52.6</v>
      </c>
      <c r="J483" s="13" t="str">
        <f t="shared" si="121"/>
        <v>37.4</v>
      </c>
      <c r="L483" s="10">
        <f t="shared" si="126"/>
        <v>64</v>
      </c>
      <c r="M483" s="10">
        <f t="shared" si="122"/>
        <v>-7.1314928180803099</v>
      </c>
      <c r="N483" s="10">
        <f t="shared" si="123"/>
        <v>37.389590981919696</v>
      </c>
      <c r="O483" s="10">
        <f t="shared" si="119"/>
        <v>52.610409018080304</v>
      </c>
      <c r="Q483" s="12"/>
      <c r="R483" s="10"/>
      <c r="AF483" s="10"/>
      <c r="AG483" s="10"/>
      <c r="AH483" s="10"/>
      <c r="AI483" s="10"/>
      <c r="AJ483" s="10">
        <f t="shared" si="124"/>
        <v>52.610409018080304</v>
      </c>
      <c r="AK483" s="10"/>
      <c r="AL483" s="10"/>
      <c r="AM483" s="10"/>
      <c r="AN483" s="10"/>
      <c r="AO483" s="10"/>
      <c r="AP483" s="10"/>
      <c r="AQ483" s="10"/>
      <c r="AR483" s="10"/>
      <c r="AS483" s="10"/>
      <c r="AT483" s="10"/>
      <c r="AU483" s="10"/>
      <c r="AV483" s="10"/>
      <c r="AW483" s="10"/>
      <c r="AX483" s="10"/>
      <c r="AY483" s="10"/>
      <c r="AZ483" s="10"/>
      <c r="BA483" s="10"/>
      <c r="BB483" s="10"/>
      <c r="BC483" s="10"/>
      <c r="BD483" s="10"/>
      <c r="BE483" s="10"/>
      <c r="BF483" s="10"/>
      <c r="BG483" s="10"/>
      <c r="BH483" s="10"/>
      <c r="BI483" s="10"/>
      <c r="BJ483" s="10"/>
      <c r="BK483" s="10"/>
      <c r="BL483" s="10"/>
      <c r="BM483" s="10"/>
      <c r="BN483" s="10"/>
      <c r="BO483" s="10"/>
      <c r="BP483" s="10"/>
      <c r="BQ483" s="10"/>
      <c r="BR483" s="10"/>
      <c r="BS483" s="10"/>
      <c r="BT483" s="10"/>
      <c r="BU483" s="10"/>
      <c r="BV483" s="10"/>
      <c r="BW483" s="10"/>
      <c r="BX483" s="10"/>
      <c r="BY483" s="10"/>
      <c r="BZ483" s="10"/>
      <c r="CA483" s="10"/>
      <c r="CB483" s="10"/>
    </row>
    <row r="484" spans="3:80" hidden="1" x14ac:dyDescent="0.25">
      <c r="C484" s="2">
        <f t="shared" si="125"/>
        <v>45722</v>
      </c>
      <c r="D484" s="24"/>
      <c r="H484" s="13" t="str">
        <f t="shared" ref="H484:H499" si="127">FIXED(O484,DecimalPlaces)</f>
        <v>52.2</v>
      </c>
      <c r="J484" s="13" t="str">
        <f t="shared" ref="J484:J499" si="128">FIXED(90-H484,DecimalPlaces)</f>
        <v>37.8</v>
      </c>
      <c r="L484" s="10">
        <f t="shared" si="126"/>
        <v>65</v>
      </c>
      <c r="M484" s="10">
        <f t="shared" ref="M484:M499" si="129">EarthsTilt*SIN(RADIANS(MOD((360/DaysInYear)*(284+L484),360)))</f>
        <v>-6.746958191453615</v>
      </c>
      <c r="N484" s="10">
        <f t="shared" ref="N484:N499" si="130">DEGREES(ASIN(SIN(RADIANS(Latitude))*SIN(RADIANS(M484))+COS(RADIANS(Latitude))*COS(RADIANS(M484))*COS(RADIANS(SolarHourAngle))))</f>
        <v>37.774125608546392</v>
      </c>
      <c r="O484" s="10">
        <f t="shared" si="119"/>
        <v>52.225874391453608</v>
      </c>
      <c r="Q484" s="12"/>
      <c r="R484" s="10"/>
      <c r="AF484" s="10"/>
      <c r="AG484" s="10"/>
      <c r="AH484" s="10"/>
      <c r="AI484" s="10"/>
      <c r="AJ484" s="10">
        <f t="shared" ref="AJ484:AJ499" si="131">IF(AND($C484&gt;=$C$25,$C484&lt;=$E$25),$O484,0)</f>
        <v>52.225874391453608</v>
      </c>
      <c r="AK484" s="10"/>
      <c r="AL484" s="10"/>
      <c r="AM484" s="10"/>
      <c r="AN484" s="10"/>
      <c r="AO484" s="10"/>
      <c r="AP484" s="10"/>
      <c r="AQ484" s="10"/>
      <c r="AR484" s="10"/>
      <c r="AS484" s="10"/>
      <c r="AT484" s="10"/>
      <c r="AU484" s="10"/>
      <c r="AV484" s="10"/>
      <c r="AW484" s="10"/>
      <c r="AX484" s="10"/>
      <c r="AY484" s="10"/>
      <c r="AZ484" s="10"/>
      <c r="BA484" s="10"/>
      <c r="BB484" s="10"/>
      <c r="BC484" s="10"/>
      <c r="BD484" s="10"/>
      <c r="BE484" s="10"/>
      <c r="BF484" s="10"/>
      <c r="BG484" s="10"/>
      <c r="BH484" s="10"/>
      <c r="BI484" s="10"/>
      <c r="BJ484" s="10"/>
      <c r="BK484" s="10"/>
      <c r="BL484" s="10"/>
      <c r="BM484" s="10"/>
      <c r="BN484" s="10"/>
      <c r="BO484" s="10"/>
      <c r="BP484" s="10"/>
      <c r="BQ484" s="10"/>
      <c r="BR484" s="10"/>
      <c r="BS484" s="10"/>
      <c r="BT484" s="10"/>
      <c r="BU484" s="10"/>
      <c r="BV484" s="10"/>
      <c r="BW484" s="10"/>
      <c r="BX484" s="10"/>
      <c r="BY484" s="10"/>
      <c r="BZ484" s="10"/>
      <c r="CA484" s="10"/>
      <c r="CB484" s="10"/>
    </row>
    <row r="485" spans="3:80" hidden="1" x14ac:dyDescent="0.25">
      <c r="C485" s="2">
        <f t="shared" si="125"/>
        <v>45723</v>
      </c>
      <c r="D485" s="24"/>
      <c r="H485" s="13" t="str">
        <f t="shared" si="127"/>
        <v>51.8</v>
      </c>
      <c r="J485" s="13" t="str">
        <f t="shared" si="128"/>
        <v>38.2</v>
      </c>
      <c r="L485" s="10">
        <f t="shared" si="126"/>
        <v>66</v>
      </c>
      <c r="M485" s="10">
        <f t="shared" si="129"/>
        <v>-6.3604352052797619</v>
      </c>
      <c r="N485" s="10">
        <f t="shared" si="130"/>
        <v>38.160648594720236</v>
      </c>
      <c r="O485" s="10">
        <f t="shared" ref="O485:O499" si="132">90-N485</f>
        <v>51.839351405279764</v>
      </c>
      <c r="Q485" s="12"/>
      <c r="R485" s="10"/>
      <c r="AF485" s="10"/>
      <c r="AG485" s="10"/>
      <c r="AH485" s="10"/>
      <c r="AI485" s="10"/>
      <c r="AJ485" s="10">
        <f t="shared" si="131"/>
        <v>51.839351405279764</v>
      </c>
      <c r="AK485" s="10"/>
      <c r="AL485" s="10"/>
      <c r="AM485" s="10"/>
      <c r="AN485" s="10"/>
      <c r="AO485" s="10"/>
      <c r="AP485" s="10"/>
      <c r="AQ485" s="10"/>
      <c r="AR485" s="10"/>
      <c r="AS485" s="10"/>
      <c r="AT485" s="10"/>
      <c r="AU485" s="10"/>
      <c r="AV485" s="10"/>
      <c r="AW485" s="10"/>
      <c r="AX485" s="10"/>
      <c r="AY485" s="10"/>
      <c r="AZ485" s="10"/>
      <c r="BA485" s="10"/>
      <c r="BB485" s="10"/>
      <c r="BC485" s="10"/>
      <c r="BD485" s="10"/>
      <c r="BE485" s="10"/>
      <c r="BF485" s="10"/>
      <c r="BG485" s="10"/>
      <c r="BH485" s="10"/>
      <c r="BI485" s="10"/>
      <c r="BJ485" s="10"/>
      <c r="BK485" s="10"/>
      <c r="BL485" s="10"/>
      <c r="BM485" s="10"/>
      <c r="BN485" s="10"/>
      <c r="BO485" s="10"/>
      <c r="BP485" s="10"/>
      <c r="BQ485" s="10"/>
      <c r="BR485" s="10"/>
      <c r="BS485" s="10"/>
      <c r="BT485" s="10"/>
      <c r="BU485" s="10"/>
      <c r="BV485" s="10"/>
      <c r="BW485" s="10"/>
      <c r="BX485" s="10"/>
      <c r="BY485" s="10"/>
      <c r="BZ485" s="10"/>
      <c r="CA485" s="10"/>
      <c r="CB485" s="10"/>
    </row>
    <row r="486" spans="3:80" hidden="1" x14ac:dyDescent="0.25">
      <c r="C486" s="2">
        <f t="shared" si="125"/>
        <v>45724</v>
      </c>
      <c r="D486" s="24"/>
      <c r="H486" s="13" t="str">
        <f t="shared" si="127"/>
        <v>51.5</v>
      </c>
      <c r="J486" s="13" t="str">
        <f t="shared" si="128"/>
        <v>38.5</v>
      </c>
      <c r="L486" s="10">
        <f t="shared" si="126"/>
        <v>67</v>
      </c>
      <c r="M486" s="10">
        <f t="shared" si="129"/>
        <v>-5.9720377696568185</v>
      </c>
      <c r="N486" s="10">
        <f t="shared" si="130"/>
        <v>38.549046030343177</v>
      </c>
      <c r="O486" s="10">
        <f t="shared" si="132"/>
        <v>51.450953969656823</v>
      </c>
      <c r="Q486" s="12"/>
      <c r="R486" s="10"/>
      <c r="AF486" s="10"/>
      <c r="AG486" s="10"/>
      <c r="AH486" s="10"/>
      <c r="AI486" s="10"/>
      <c r="AJ486" s="10">
        <f t="shared" si="131"/>
        <v>51.450953969656823</v>
      </c>
      <c r="AK486" s="10"/>
      <c r="AL486" s="10"/>
      <c r="AM486" s="10"/>
      <c r="AN486" s="10"/>
      <c r="AO486" s="10"/>
      <c r="AP486" s="10"/>
      <c r="AQ486" s="10"/>
      <c r="AR486" s="10"/>
      <c r="AS486" s="10"/>
      <c r="AT486" s="10"/>
      <c r="AU486" s="10"/>
      <c r="AV486" s="10"/>
      <c r="AW486" s="10"/>
      <c r="AX486" s="10"/>
      <c r="AY486" s="10"/>
      <c r="AZ486" s="10"/>
      <c r="BA486" s="10"/>
      <c r="BB486" s="10"/>
      <c r="BC486" s="10"/>
      <c r="BD486" s="10"/>
      <c r="BE486" s="10"/>
      <c r="BF486" s="10"/>
      <c r="BG486" s="10"/>
      <c r="BH486" s="10"/>
      <c r="BI486" s="10"/>
      <c r="BJ486" s="10"/>
      <c r="BK486" s="10"/>
      <c r="BL486" s="10"/>
      <c r="BM486" s="10"/>
      <c r="BN486" s="10"/>
      <c r="BO486" s="10"/>
      <c r="BP486" s="10"/>
      <c r="BQ486" s="10"/>
      <c r="BR486" s="10"/>
      <c r="BS486" s="10"/>
      <c r="BT486" s="10"/>
      <c r="BU486" s="10"/>
      <c r="BV486" s="10"/>
      <c r="BW486" s="10"/>
      <c r="BX486" s="10"/>
      <c r="BY486" s="10"/>
      <c r="BZ486" s="10"/>
      <c r="CA486" s="10"/>
      <c r="CB486" s="10"/>
    </row>
    <row r="487" spans="3:80" hidden="1" x14ac:dyDescent="0.25">
      <c r="C487" s="2">
        <f t="shared" si="125"/>
        <v>45725</v>
      </c>
      <c r="D487" s="24"/>
      <c r="H487" s="13" t="str">
        <f t="shared" si="127"/>
        <v>51.1</v>
      </c>
      <c r="J487" s="13" t="str">
        <f t="shared" si="128"/>
        <v>38.9</v>
      </c>
      <c r="L487" s="10">
        <f t="shared" si="126"/>
        <v>68</v>
      </c>
      <c r="M487" s="10">
        <f t="shared" si="129"/>
        <v>-5.5818803470918246</v>
      </c>
      <c r="N487" s="10">
        <f t="shared" si="130"/>
        <v>38.939203452908181</v>
      </c>
      <c r="O487" s="10">
        <f t="shared" si="132"/>
        <v>51.060796547091819</v>
      </c>
      <c r="Q487" s="12"/>
      <c r="R487" s="10"/>
      <c r="AF487" s="10"/>
      <c r="AG487" s="10"/>
      <c r="AH487" s="10"/>
      <c r="AI487" s="10"/>
      <c r="AJ487" s="10">
        <f t="shared" si="131"/>
        <v>51.060796547091819</v>
      </c>
      <c r="AK487" s="10"/>
      <c r="AL487" s="10"/>
      <c r="AM487" s="10"/>
      <c r="AN487" s="10"/>
      <c r="AO487" s="10"/>
      <c r="AP487" s="10"/>
      <c r="AQ487" s="10"/>
      <c r="AR487" s="10"/>
      <c r="AS487" s="10"/>
      <c r="AT487" s="10"/>
      <c r="AU487" s="10"/>
      <c r="AV487" s="10"/>
      <c r="AW487" s="10"/>
      <c r="AX487" s="10"/>
      <c r="AY487" s="10"/>
      <c r="AZ487" s="10"/>
      <c r="BA487" s="10"/>
      <c r="BB487" s="10"/>
      <c r="BC487" s="10"/>
      <c r="BD487" s="10"/>
      <c r="BE487" s="10"/>
      <c r="BF487" s="10"/>
      <c r="BG487" s="10"/>
      <c r="BH487" s="10"/>
      <c r="BI487" s="10"/>
      <c r="BJ487" s="10"/>
      <c r="BK487" s="10"/>
      <c r="BL487" s="10"/>
      <c r="BM487" s="10"/>
      <c r="BN487" s="10"/>
      <c r="BO487" s="10"/>
      <c r="BP487" s="10"/>
      <c r="BQ487" s="10"/>
      <c r="BR487" s="10"/>
      <c r="BS487" s="10"/>
      <c r="BT487" s="10"/>
      <c r="BU487" s="10"/>
      <c r="BV487" s="10"/>
      <c r="BW487" s="10"/>
      <c r="BX487" s="10"/>
      <c r="BY487" s="10"/>
      <c r="BZ487" s="10"/>
      <c r="CA487" s="10"/>
      <c r="CB487" s="10"/>
    </row>
    <row r="488" spans="3:80" hidden="1" x14ac:dyDescent="0.25">
      <c r="C488" s="2">
        <f t="shared" si="125"/>
        <v>45726</v>
      </c>
      <c r="D488" s="24"/>
      <c r="H488" s="13" t="str">
        <f t="shared" si="127"/>
        <v>50.7</v>
      </c>
      <c r="J488" s="13" t="str">
        <f t="shared" si="128"/>
        <v>39.3</v>
      </c>
      <c r="L488" s="10">
        <f t="shared" si="126"/>
        <v>69</v>
      </c>
      <c r="M488" s="10">
        <f t="shared" si="129"/>
        <v>-5.1900779187680524</v>
      </c>
      <c r="N488" s="10">
        <f t="shared" si="130"/>
        <v>39.331005881231953</v>
      </c>
      <c r="O488" s="10">
        <f t="shared" si="132"/>
        <v>50.668994118768047</v>
      </c>
      <c r="Q488" s="12"/>
      <c r="R488" s="10"/>
      <c r="AF488" s="10"/>
      <c r="AG488" s="10"/>
      <c r="AH488" s="10"/>
      <c r="AI488" s="10"/>
      <c r="AJ488" s="10">
        <f t="shared" si="131"/>
        <v>50.668994118768047</v>
      </c>
      <c r="AK488" s="10"/>
      <c r="AL488" s="10"/>
      <c r="AM488" s="10"/>
      <c r="AN488" s="10"/>
      <c r="AO488" s="10"/>
      <c r="AP488" s="10"/>
      <c r="AQ488" s="10"/>
      <c r="AR488" s="10"/>
      <c r="AS488" s="10"/>
      <c r="AT488" s="10"/>
      <c r="AU488" s="10"/>
      <c r="AV488" s="10"/>
      <c r="AW488" s="10"/>
      <c r="AX488" s="10"/>
      <c r="AY488" s="10"/>
      <c r="AZ488" s="10"/>
      <c r="BA488" s="10"/>
      <c r="BB488" s="10"/>
      <c r="BC488" s="10"/>
      <c r="BD488" s="10"/>
      <c r="BE488" s="10"/>
      <c r="BF488" s="10"/>
      <c r="BG488" s="10"/>
      <c r="BH488" s="10"/>
      <c r="BI488" s="10"/>
      <c r="BJ488" s="10"/>
      <c r="BK488" s="10"/>
      <c r="BL488" s="10"/>
      <c r="BM488" s="10"/>
      <c r="BN488" s="10"/>
      <c r="BO488" s="10"/>
      <c r="BP488" s="10"/>
      <c r="BQ488" s="10"/>
      <c r="BR488" s="10"/>
      <c r="BS488" s="10"/>
      <c r="BT488" s="10"/>
      <c r="BU488" s="10"/>
      <c r="BV488" s="10"/>
      <c r="BW488" s="10"/>
      <c r="BX488" s="10"/>
      <c r="BY488" s="10"/>
      <c r="BZ488" s="10"/>
      <c r="CA488" s="10"/>
      <c r="CB488" s="10"/>
    </row>
    <row r="489" spans="3:80" hidden="1" x14ac:dyDescent="0.25">
      <c r="C489" s="2">
        <f t="shared" si="125"/>
        <v>45727</v>
      </c>
      <c r="D489" s="24"/>
      <c r="H489" s="13" t="str">
        <f t="shared" si="127"/>
        <v>50.3</v>
      </c>
      <c r="J489" s="13" t="str">
        <f t="shared" si="128"/>
        <v>39.7</v>
      </c>
      <c r="L489" s="10">
        <f t="shared" si="126"/>
        <v>70</v>
      </c>
      <c r="M489" s="10">
        <f t="shared" si="129"/>
        <v>-4.7967459506594015</v>
      </c>
      <c r="N489" s="10">
        <f t="shared" si="130"/>
        <v>39.7243378493406</v>
      </c>
      <c r="O489" s="10">
        <f t="shared" si="132"/>
        <v>50.2756621506594</v>
      </c>
      <c r="Q489" s="12"/>
      <c r="R489" s="10"/>
      <c r="AF489" s="10"/>
      <c r="AG489" s="10"/>
      <c r="AH489" s="10"/>
      <c r="AI489" s="10"/>
      <c r="AJ489" s="10">
        <f t="shared" si="131"/>
        <v>50.2756621506594</v>
      </c>
      <c r="AK489" s="10"/>
      <c r="AL489" s="10"/>
      <c r="AM489" s="10"/>
      <c r="AN489" s="10"/>
      <c r="AO489" s="10"/>
      <c r="AP489" s="10"/>
      <c r="AQ489" s="10"/>
      <c r="AR489" s="10"/>
      <c r="AS489" s="10"/>
      <c r="AT489" s="10"/>
      <c r="AU489" s="10"/>
      <c r="AV489" s="10"/>
      <c r="AW489" s="10"/>
      <c r="AX489" s="10"/>
      <c r="AY489" s="10"/>
      <c r="AZ489" s="10"/>
      <c r="BA489" s="10"/>
      <c r="BB489" s="10"/>
      <c r="BC489" s="10"/>
      <c r="BD489" s="10"/>
      <c r="BE489" s="10"/>
      <c r="BF489" s="10"/>
      <c r="BG489" s="10"/>
      <c r="BH489" s="10"/>
      <c r="BI489" s="10"/>
      <c r="BJ489" s="10"/>
      <c r="BK489" s="10"/>
      <c r="BL489" s="10"/>
      <c r="BM489" s="10"/>
      <c r="BN489" s="10"/>
      <c r="BO489" s="10"/>
      <c r="BP489" s="10"/>
      <c r="BQ489" s="10"/>
      <c r="BR489" s="10"/>
      <c r="BS489" s="10"/>
      <c r="BT489" s="10"/>
      <c r="BU489" s="10"/>
      <c r="BV489" s="10"/>
      <c r="BW489" s="10"/>
      <c r="BX489" s="10"/>
      <c r="BY489" s="10"/>
      <c r="BZ489" s="10"/>
      <c r="CA489" s="10"/>
      <c r="CB489" s="10"/>
    </row>
    <row r="490" spans="3:80" hidden="1" x14ac:dyDescent="0.25">
      <c r="C490" s="2">
        <f t="shared" si="125"/>
        <v>45728</v>
      </c>
      <c r="D490" s="24"/>
      <c r="H490" s="13" t="str">
        <f t="shared" si="127"/>
        <v>49.9</v>
      </c>
      <c r="J490" s="13" t="str">
        <f t="shared" si="128"/>
        <v>40.1</v>
      </c>
      <c r="L490" s="10">
        <f t="shared" si="126"/>
        <v>71</v>
      </c>
      <c r="M490" s="10">
        <f t="shared" si="129"/>
        <v>-4.4020003595023258</v>
      </c>
      <c r="N490" s="10">
        <f t="shared" si="130"/>
        <v>40.119083440497675</v>
      </c>
      <c r="O490" s="10">
        <f t="shared" si="132"/>
        <v>49.880916559502325</v>
      </c>
      <c r="Q490" s="12"/>
      <c r="R490" s="10"/>
      <c r="AF490" s="10"/>
      <c r="AG490" s="10"/>
      <c r="AH490" s="10"/>
      <c r="AI490" s="10"/>
      <c r="AJ490" s="10">
        <f t="shared" si="131"/>
        <v>49.880916559502325</v>
      </c>
      <c r="AK490" s="10"/>
      <c r="AL490" s="10"/>
      <c r="AM490" s="10"/>
      <c r="AN490" s="10"/>
      <c r="AO490" s="10"/>
      <c r="AP490" s="10"/>
      <c r="AQ490" s="10"/>
      <c r="AR490" s="10"/>
      <c r="AS490" s="10"/>
      <c r="AT490" s="10"/>
      <c r="AU490" s="10"/>
      <c r="AV490" s="10"/>
      <c r="AW490" s="10"/>
      <c r="AX490" s="10"/>
      <c r="AY490" s="10"/>
      <c r="AZ490" s="10"/>
      <c r="BA490" s="10"/>
      <c r="BB490" s="10"/>
      <c r="BC490" s="10"/>
      <c r="BD490" s="10"/>
      <c r="BE490" s="10"/>
      <c r="BF490" s="10"/>
      <c r="BG490" s="10"/>
      <c r="BH490" s="10"/>
      <c r="BI490" s="10"/>
      <c r="BJ490" s="10"/>
      <c r="BK490" s="10"/>
      <c r="BL490" s="10"/>
      <c r="BM490" s="10"/>
      <c r="BN490" s="10"/>
      <c r="BO490" s="10"/>
      <c r="BP490" s="10"/>
      <c r="BQ490" s="10"/>
      <c r="BR490" s="10"/>
      <c r="BS490" s="10"/>
      <c r="BT490" s="10"/>
      <c r="BU490" s="10"/>
      <c r="BV490" s="10"/>
      <c r="BW490" s="10"/>
      <c r="BX490" s="10"/>
      <c r="BY490" s="10"/>
      <c r="BZ490" s="10"/>
      <c r="CA490" s="10"/>
      <c r="CB490" s="10"/>
    </row>
    <row r="491" spans="3:80" hidden="1" x14ac:dyDescent="0.25">
      <c r="C491" s="2">
        <f t="shared" si="125"/>
        <v>45729</v>
      </c>
      <c r="D491" s="24"/>
      <c r="H491" s="13" t="str">
        <f t="shared" si="127"/>
        <v>49.5</v>
      </c>
      <c r="J491" s="13" t="str">
        <f t="shared" si="128"/>
        <v>40.5</v>
      </c>
      <c r="L491" s="10">
        <f t="shared" si="126"/>
        <v>72</v>
      </c>
      <c r="M491" s="10">
        <f t="shared" si="129"/>
        <v>-4.0059574786343184</v>
      </c>
      <c r="N491" s="10">
        <f t="shared" si="130"/>
        <v>40.515126321365685</v>
      </c>
      <c r="O491" s="10">
        <f t="shared" si="132"/>
        <v>49.484873678634315</v>
      </c>
      <c r="Q491" s="12"/>
      <c r="R491" s="10"/>
      <c r="AF491" s="10"/>
      <c r="AG491" s="10"/>
      <c r="AH491" s="10"/>
      <c r="AI491" s="10"/>
      <c r="AJ491" s="10">
        <f t="shared" si="131"/>
        <v>49.484873678634315</v>
      </c>
      <c r="AK491" s="10"/>
      <c r="AL491" s="10"/>
      <c r="AM491" s="10"/>
      <c r="AN491" s="10"/>
      <c r="AO491" s="10"/>
      <c r="AP491" s="10"/>
      <c r="AQ491" s="10"/>
      <c r="AR491" s="10"/>
      <c r="AS491" s="10"/>
      <c r="AT491" s="10"/>
      <c r="AU491" s="10"/>
      <c r="AV491" s="10"/>
      <c r="AW491" s="10"/>
      <c r="AX491" s="10"/>
      <c r="AY491" s="10"/>
      <c r="AZ491" s="10"/>
      <c r="BA491" s="10"/>
      <c r="BB491" s="10"/>
      <c r="BC491" s="10"/>
      <c r="BD491" s="10"/>
      <c r="BE491" s="10"/>
      <c r="BF491" s="10"/>
      <c r="BG491" s="10"/>
      <c r="BH491" s="10"/>
      <c r="BI491" s="10"/>
      <c r="BJ491" s="10"/>
      <c r="BK491" s="10"/>
      <c r="BL491" s="10"/>
      <c r="BM491" s="10"/>
      <c r="BN491" s="10"/>
      <c r="BO491" s="10"/>
      <c r="BP491" s="10"/>
      <c r="BQ491" s="10"/>
      <c r="BR491" s="10"/>
      <c r="BS491" s="10"/>
      <c r="BT491" s="10"/>
      <c r="BU491" s="10"/>
      <c r="BV491" s="10"/>
      <c r="BW491" s="10"/>
      <c r="BX491" s="10"/>
      <c r="BY491" s="10"/>
      <c r="BZ491" s="10"/>
      <c r="CA491" s="10"/>
      <c r="CB491" s="10"/>
    </row>
    <row r="492" spans="3:80" hidden="1" x14ac:dyDescent="0.25">
      <c r="C492" s="2">
        <f t="shared" si="125"/>
        <v>45730</v>
      </c>
      <c r="D492" s="24"/>
      <c r="H492" s="13" t="str">
        <f t="shared" si="127"/>
        <v>49.1</v>
      </c>
      <c r="J492" s="13" t="str">
        <f t="shared" si="128"/>
        <v>40.9</v>
      </c>
      <c r="L492" s="10">
        <f t="shared" si="126"/>
        <v>73</v>
      </c>
      <c r="M492" s="10">
        <f t="shared" si="129"/>
        <v>-3.6087340237102499</v>
      </c>
      <c r="N492" s="10">
        <f t="shared" si="130"/>
        <v>40.912349776289759</v>
      </c>
      <c r="O492" s="10">
        <f t="shared" si="132"/>
        <v>49.087650223710241</v>
      </c>
      <c r="Q492" s="12"/>
      <c r="R492" s="10"/>
      <c r="AF492" s="10"/>
      <c r="AG492" s="10"/>
      <c r="AH492" s="10"/>
      <c r="AI492" s="10"/>
      <c r="AJ492" s="10">
        <f t="shared" si="131"/>
        <v>49.087650223710241</v>
      </c>
      <c r="AK492" s="10"/>
      <c r="AL492" s="10"/>
      <c r="AM492" s="10"/>
      <c r="AN492" s="10"/>
      <c r="AO492" s="10"/>
      <c r="AP492" s="10"/>
      <c r="AQ492" s="10"/>
      <c r="AR492" s="10"/>
      <c r="AS492" s="10"/>
      <c r="AT492" s="10"/>
      <c r="AU492" s="10"/>
      <c r="AV492" s="10"/>
      <c r="AW492" s="10"/>
      <c r="AX492" s="10"/>
      <c r="AY492" s="10"/>
      <c r="AZ492" s="10"/>
      <c r="BA492" s="10"/>
      <c r="BB492" s="10"/>
      <c r="BC492" s="10"/>
      <c r="BD492" s="10"/>
      <c r="BE492" s="10"/>
      <c r="BF492" s="10"/>
      <c r="BG492" s="10"/>
      <c r="BH492" s="10"/>
      <c r="BI492" s="10"/>
      <c r="BJ492" s="10"/>
      <c r="BK492" s="10"/>
      <c r="BL492" s="10"/>
      <c r="BM492" s="10"/>
      <c r="BN492" s="10"/>
      <c r="BO492" s="10"/>
      <c r="BP492" s="10"/>
      <c r="BQ492" s="10"/>
      <c r="BR492" s="10"/>
      <c r="BS492" s="10"/>
      <c r="BT492" s="10"/>
      <c r="BU492" s="10"/>
      <c r="BV492" s="10"/>
      <c r="BW492" s="10"/>
      <c r="BX492" s="10"/>
      <c r="BY492" s="10"/>
      <c r="BZ492" s="10"/>
      <c r="CA492" s="10"/>
      <c r="CB492" s="10"/>
    </row>
    <row r="493" spans="3:80" hidden="1" x14ac:dyDescent="0.25">
      <c r="C493" s="2">
        <f t="shared" si="125"/>
        <v>45731</v>
      </c>
      <c r="D493" s="24"/>
      <c r="H493" s="13" t="str">
        <f t="shared" si="127"/>
        <v>48.7</v>
      </c>
      <c r="J493" s="13" t="str">
        <f t="shared" si="128"/>
        <v>41.3</v>
      </c>
      <c r="L493" s="10">
        <f t="shared" si="126"/>
        <v>74</v>
      </c>
      <c r="M493" s="10">
        <f t="shared" si="129"/>
        <v>-3.210447058305498</v>
      </c>
      <c r="N493" s="10">
        <f t="shared" si="130"/>
        <v>41.310636741694502</v>
      </c>
      <c r="O493" s="10">
        <f t="shared" si="132"/>
        <v>48.689363258305498</v>
      </c>
      <c r="Q493" s="12"/>
      <c r="R493" s="10"/>
      <c r="AF493" s="10"/>
      <c r="AG493" s="10"/>
      <c r="AH493" s="10"/>
      <c r="AI493" s="10"/>
      <c r="AJ493" s="10">
        <f t="shared" si="131"/>
        <v>48.689363258305498</v>
      </c>
      <c r="AK493" s="10"/>
      <c r="AL493" s="10"/>
      <c r="AM493" s="10"/>
      <c r="AN493" s="10"/>
      <c r="AO493" s="10"/>
      <c r="AP493" s="10"/>
      <c r="AQ493" s="10"/>
      <c r="AR493" s="10"/>
      <c r="AS493" s="10"/>
      <c r="AT493" s="10"/>
      <c r="AU493" s="10"/>
      <c r="AV493" s="10"/>
      <c r="AW493" s="10"/>
      <c r="AX493" s="10"/>
      <c r="AY493" s="10"/>
      <c r="AZ493" s="10"/>
      <c r="BA493" s="10"/>
      <c r="BB493" s="10"/>
      <c r="BC493" s="10"/>
      <c r="BD493" s="10"/>
      <c r="BE493" s="10"/>
      <c r="BF493" s="10"/>
      <c r="BG493" s="10"/>
      <c r="BH493" s="10"/>
      <c r="BI493" s="10"/>
      <c r="BJ493" s="10"/>
      <c r="BK493" s="10"/>
      <c r="BL493" s="10"/>
      <c r="BM493" s="10"/>
      <c r="BN493" s="10"/>
      <c r="BO493" s="10"/>
      <c r="BP493" s="10"/>
      <c r="BQ493" s="10"/>
      <c r="BR493" s="10"/>
      <c r="BS493" s="10"/>
      <c r="BT493" s="10"/>
      <c r="BU493" s="10"/>
      <c r="BV493" s="10"/>
      <c r="BW493" s="10"/>
      <c r="BX493" s="10"/>
      <c r="BY493" s="10"/>
      <c r="BZ493" s="10"/>
      <c r="CA493" s="10"/>
      <c r="CB493" s="10"/>
    </row>
    <row r="494" spans="3:80" hidden="1" x14ac:dyDescent="0.25">
      <c r="C494" s="2">
        <f t="shared" si="125"/>
        <v>45732</v>
      </c>
      <c r="D494" s="24"/>
      <c r="H494" s="13" t="str">
        <f t="shared" si="127"/>
        <v>48.3</v>
      </c>
      <c r="J494" s="13" t="str">
        <f t="shared" si="128"/>
        <v>41.7</v>
      </c>
      <c r="L494" s="10">
        <f t="shared" si="126"/>
        <v>75</v>
      </c>
      <c r="M494" s="10">
        <f t="shared" si="129"/>
        <v>-2.811213959416885</v>
      </c>
      <c r="N494" s="10">
        <f t="shared" si="130"/>
        <v>41.709869840583117</v>
      </c>
      <c r="O494" s="10">
        <f t="shared" si="132"/>
        <v>48.290130159416883</v>
      </c>
      <c r="Q494" s="12"/>
      <c r="R494" s="10"/>
      <c r="AF494" s="10"/>
      <c r="AG494" s="10"/>
      <c r="AH494" s="10"/>
      <c r="AI494" s="10"/>
      <c r="AJ494" s="10">
        <f t="shared" si="131"/>
        <v>48.290130159416883</v>
      </c>
      <c r="AK494" s="10"/>
      <c r="AL494" s="10"/>
      <c r="AM494" s="10"/>
      <c r="AN494" s="10"/>
      <c r="AO494" s="10"/>
      <c r="AP494" s="10"/>
      <c r="AQ494" s="10"/>
      <c r="AR494" s="10"/>
      <c r="AS494" s="10"/>
      <c r="AT494" s="10"/>
      <c r="AU494" s="10"/>
      <c r="AV494" s="10"/>
      <c r="AW494" s="10"/>
      <c r="AX494" s="10"/>
      <c r="AY494" s="10"/>
      <c r="AZ494" s="10"/>
      <c r="BA494" s="10"/>
      <c r="BB494" s="10"/>
      <c r="BC494" s="10"/>
      <c r="BD494" s="10"/>
      <c r="BE494" s="10"/>
      <c r="BF494" s="10"/>
      <c r="BG494" s="10"/>
      <c r="BH494" s="10"/>
      <c r="BI494" s="10"/>
      <c r="BJ494" s="10"/>
      <c r="BK494" s="10"/>
      <c r="BL494" s="10"/>
      <c r="BM494" s="10"/>
      <c r="BN494" s="10"/>
      <c r="BO494" s="10"/>
      <c r="BP494" s="10"/>
      <c r="BQ494" s="10"/>
      <c r="BR494" s="10"/>
      <c r="BS494" s="10"/>
      <c r="BT494" s="10"/>
      <c r="BU494" s="10"/>
      <c r="BV494" s="10"/>
      <c r="BW494" s="10"/>
      <c r="BX494" s="10"/>
      <c r="BY494" s="10"/>
      <c r="BZ494" s="10"/>
      <c r="CA494" s="10"/>
      <c r="CB494" s="10"/>
    </row>
    <row r="495" spans="3:80" hidden="1" x14ac:dyDescent="0.25">
      <c r="C495" s="2">
        <f t="shared" si="125"/>
        <v>45733</v>
      </c>
      <c r="D495" s="24"/>
      <c r="H495" s="13" t="str">
        <f t="shared" si="127"/>
        <v>47.9</v>
      </c>
      <c r="J495" s="13" t="str">
        <f t="shared" si="128"/>
        <v>42.1</v>
      </c>
      <c r="L495" s="10">
        <f t="shared" si="126"/>
        <v>76</v>
      </c>
      <c r="M495" s="10">
        <f t="shared" si="129"/>
        <v>-2.4111523828711108</v>
      </c>
      <c r="N495" s="10">
        <f t="shared" si="130"/>
        <v>42.109931417128898</v>
      </c>
      <c r="O495" s="10">
        <f t="shared" si="132"/>
        <v>47.890068582871102</v>
      </c>
      <c r="Q495" s="12"/>
      <c r="R495" s="10"/>
      <c r="AF495" s="10"/>
      <c r="AG495" s="10"/>
      <c r="AH495" s="10"/>
      <c r="AI495" s="10"/>
      <c r="AJ495" s="10">
        <f t="shared" si="131"/>
        <v>47.890068582871102</v>
      </c>
      <c r="AK495" s="10"/>
      <c r="AL495" s="10"/>
      <c r="AM495" s="10"/>
      <c r="AN495" s="10"/>
      <c r="AO495" s="10"/>
      <c r="AP495" s="10"/>
      <c r="AQ495" s="10"/>
      <c r="AR495" s="10"/>
      <c r="AS495" s="10"/>
      <c r="AT495" s="10"/>
      <c r="AU495" s="10"/>
      <c r="AV495" s="10"/>
      <c r="AW495" s="10"/>
      <c r="AX495" s="10"/>
      <c r="AY495" s="10"/>
      <c r="AZ495" s="10"/>
      <c r="BA495" s="10"/>
      <c r="BB495" s="10"/>
      <c r="BC495" s="10"/>
      <c r="BD495" s="10"/>
      <c r="BE495" s="10"/>
      <c r="BF495" s="10"/>
      <c r="BG495" s="10"/>
      <c r="BH495" s="10"/>
      <c r="BI495" s="10"/>
      <c r="BJ495" s="10"/>
      <c r="BK495" s="10"/>
      <c r="BL495" s="10"/>
      <c r="BM495" s="10"/>
      <c r="BN495" s="10"/>
      <c r="BO495" s="10"/>
      <c r="BP495" s="10"/>
      <c r="BQ495" s="10"/>
      <c r="BR495" s="10"/>
      <c r="BS495" s="10"/>
      <c r="BT495" s="10"/>
      <c r="BU495" s="10"/>
      <c r="BV495" s="10"/>
      <c r="BW495" s="10"/>
      <c r="BX495" s="10"/>
      <c r="BY495" s="10"/>
      <c r="BZ495" s="10"/>
      <c r="CA495" s="10"/>
      <c r="CB495" s="10"/>
    </row>
    <row r="496" spans="3:80" hidden="1" x14ac:dyDescent="0.25">
      <c r="C496" s="2">
        <f t="shared" si="125"/>
        <v>45734</v>
      </c>
      <c r="D496" s="24"/>
      <c r="H496" s="13" t="str">
        <f t="shared" si="127"/>
        <v>47.5</v>
      </c>
      <c r="J496" s="13" t="str">
        <f t="shared" si="128"/>
        <v>42.5</v>
      </c>
      <c r="L496" s="10">
        <f t="shared" si="126"/>
        <v>77</v>
      </c>
      <c r="M496" s="10">
        <f t="shared" si="129"/>
        <v>-2.0103802286510448</v>
      </c>
      <c r="N496" s="10">
        <f t="shared" si="130"/>
        <v>42.510703571348955</v>
      </c>
      <c r="O496" s="10">
        <f t="shared" si="132"/>
        <v>47.489296428651045</v>
      </c>
      <c r="Q496" s="12"/>
      <c r="R496" s="10"/>
      <c r="AF496" s="10"/>
      <c r="AG496" s="10"/>
      <c r="AH496" s="10"/>
      <c r="AI496" s="10"/>
      <c r="AJ496" s="10">
        <f t="shared" si="131"/>
        <v>47.489296428651045</v>
      </c>
      <c r="AK496" s="10"/>
      <c r="AL496" s="10"/>
      <c r="AM496" s="10"/>
      <c r="AN496" s="10"/>
      <c r="AO496" s="10"/>
      <c r="AP496" s="10"/>
      <c r="AQ496" s="10"/>
      <c r="AR496" s="10"/>
      <c r="AS496" s="10"/>
      <c r="AT496" s="10"/>
      <c r="AU496" s="10"/>
      <c r="AV496" s="10"/>
      <c r="AW496" s="10"/>
      <c r="AX496" s="10"/>
      <c r="AY496" s="10"/>
      <c r="AZ496" s="10"/>
      <c r="BA496" s="10"/>
      <c r="BB496" s="10"/>
      <c r="BC496" s="10"/>
      <c r="BD496" s="10"/>
      <c r="BE496" s="10"/>
      <c r="BF496" s="10"/>
      <c r="BG496" s="10"/>
      <c r="BH496" s="10"/>
      <c r="BI496" s="10"/>
      <c r="BJ496" s="10"/>
      <c r="BK496" s="10"/>
      <c r="BL496" s="10"/>
      <c r="BM496" s="10"/>
      <c r="BN496" s="10"/>
      <c r="BO496" s="10"/>
      <c r="BP496" s="10"/>
      <c r="BQ496" s="10"/>
      <c r="BR496" s="10"/>
      <c r="BS496" s="10"/>
      <c r="BT496" s="10"/>
      <c r="BU496" s="10"/>
      <c r="BV496" s="10"/>
      <c r="BW496" s="10"/>
      <c r="BX496" s="10"/>
      <c r="BY496" s="10"/>
      <c r="BZ496" s="10"/>
      <c r="CA496" s="10"/>
      <c r="CB496" s="10"/>
    </row>
    <row r="497" spans="1:80" hidden="1" x14ac:dyDescent="0.25">
      <c r="C497" s="2">
        <f t="shared" si="125"/>
        <v>45735</v>
      </c>
      <c r="D497" s="24"/>
      <c r="H497" s="13" t="str">
        <f t="shared" si="127"/>
        <v>47.1</v>
      </c>
      <c r="J497" s="13" t="str">
        <f t="shared" si="128"/>
        <v>42.9</v>
      </c>
      <c r="L497" s="10">
        <f t="shared" si="126"/>
        <v>78</v>
      </c>
      <c r="M497" s="10">
        <f t="shared" si="129"/>
        <v>-1.6090156061500374</v>
      </c>
      <c r="N497" s="10">
        <f t="shared" si="130"/>
        <v>42.912068193849969</v>
      </c>
      <c r="O497" s="10">
        <f t="shared" si="132"/>
        <v>47.087931806150031</v>
      </c>
      <c r="Q497" s="12"/>
      <c r="R497" s="10"/>
      <c r="AF497" s="10"/>
      <c r="AG497" s="10"/>
      <c r="AH497" s="10"/>
      <c r="AI497" s="10"/>
      <c r="AJ497" s="10">
        <f t="shared" si="131"/>
        <v>47.087931806150031</v>
      </c>
      <c r="AK497" s="10"/>
      <c r="AL497" s="10"/>
      <c r="AM497" s="10"/>
      <c r="AN497" s="10"/>
      <c r="AO497" s="10"/>
      <c r="AP497" s="10"/>
      <c r="AQ497" s="10"/>
      <c r="AR497" s="10"/>
      <c r="AS497" s="10"/>
      <c r="AT497" s="10"/>
      <c r="AU497" s="10"/>
      <c r="AV497" s="10"/>
      <c r="AW497" s="10"/>
      <c r="AX497" s="10"/>
      <c r="AY497" s="10"/>
      <c r="AZ497" s="10"/>
      <c r="BA497" s="10"/>
      <c r="BB497" s="10"/>
      <c r="BC497" s="10"/>
      <c r="BD497" s="10"/>
      <c r="BE497" s="10"/>
      <c r="BF497" s="10"/>
      <c r="BG497" s="10"/>
      <c r="BH497" s="10"/>
      <c r="BI497" s="10"/>
      <c r="BJ497" s="10"/>
      <c r="BK497" s="10"/>
      <c r="BL497" s="10"/>
      <c r="BM497" s="10"/>
      <c r="BN497" s="10"/>
      <c r="BO497" s="10"/>
      <c r="BP497" s="10"/>
      <c r="BQ497" s="10"/>
      <c r="BR497" s="10"/>
      <c r="BS497" s="10"/>
      <c r="BT497" s="10"/>
      <c r="BU497" s="10"/>
      <c r="BV497" s="10"/>
      <c r="BW497" s="10"/>
      <c r="BX497" s="10"/>
      <c r="BY497" s="10"/>
      <c r="BZ497" s="10"/>
      <c r="CA497" s="10"/>
      <c r="CB497" s="10"/>
    </row>
    <row r="498" spans="1:80" hidden="1" x14ac:dyDescent="0.25">
      <c r="C498" s="2">
        <f t="shared" si="125"/>
        <v>45736</v>
      </c>
      <c r="D498" s="24"/>
      <c r="H498" s="13" t="str">
        <f t="shared" si="127"/>
        <v>46.7</v>
      </c>
      <c r="J498" s="13" t="str">
        <f t="shared" si="128"/>
        <v>43.3</v>
      </c>
      <c r="L498" s="10">
        <f t="shared" si="126"/>
        <v>79</v>
      </c>
      <c r="M498" s="10">
        <f t="shared" si="129"/>
        <v>-1.2071767993646443</v>
      </c>
      <c r="N498" s="10">
        <f t="shared" si="130"/>
        <v>43.313907000635361</v>
      </c>
      <c r="O498" s="10">
        <f t="shared" si="132"/>
        <v>46.686092999364639</v>
      </c>
      <c r="Q498" s="12"/>
      <c r="R498" s="10"/>
      <c r="AF498" s="10"/>
      <c r="AG498" s="10"/>
      <c r="AH498" s="10"/>
      <c r="AI498" s="10"/>
      <c r="AJ498" s="10">
        <f t="shared" si="131"/>
        <v>46.686092999364639</v>
      </c>
      <c r="AK498" s="10"/>
      <c r="AL498" s="10"/>
      <c r="AM498" s="10"/>
      <c r="AN498" s="10"/>
      <c r="AO498" s="10"/>
      <c r="AP498" s="10"/>
      <c r="AQ498" s="10"/>
      <c r="AR498" s="10"/>
      <c r="AS498" s="10"/>
      <c r="AT498" s="10"/>
      <c r="AU498" s="10"/>
      <c r="AV498" s="10"/>
      <c r="AW498" s="10"/>
      <c r="AX498" s="10"/>
      <c r="AY498" s="10"/>
      <c r="AZ498" s="10"/>
      <c r="BA498" s="10"/>
      <c r="BB498" s="10"/>
      <c r="BC498" s="10"/>
      <c r="BD498" s="10"/>
      <c r="BE498" s="10"/>
      <c r="BF498" s="10"/>
      <c r="BG498" s="10"/>
      <c r="BH498" s="10"/>
      <c r="BI498" s="10"/>
      <c r="BJ498" s="10"/>
      <c r="BK498" s="10"/>
      <c r="BL498" s="10"/>
      <c r="BM498" s="10"/>
      <c r="BN498" s="10"/>
      <c r="BO498" s="10"/>
      <c r="BP498" s="10"/>
      <c r="BQ498" s="10"/>
      <c r="BR498" s="10"/>
      <c r="BS498" s="10"/>
      <c r="BT498" s="10"/>
      <c r="BU498" s="10"/>
      <c r="BV498" s="10"/>
      <c r="BW498" s="10"/>
      <c r="BX498" s="10"/>
      <c r="BY498" s="10"/>
      <c r="BZ498" s="10"/>
      <c r="CA498" s="10"/>
      <c r="CB498" s="10"/>
    </row>
    <row r="499" spans="1:80" hidden="1" x14ac:dyDescent="0.25">
      <c r="C499" s="2">
        <f t="shared" si="125"/>
        <v>45737</v>
      </c>
      <c r="D499" s="24"/>
      <c r="H499" s="13" t="str">
        <f t="shared" si="127"/>
        <v>46.3</v>
      </c>
      <c r="J499" s="13" t="str">
        <f t="shared" si="128"/>
        <v>43.7</v>
      </c>
      <c r="L499" s="10">
        <f t="shared" si="126"/>
        <v>80</v>
      </c>
      <c r="M499" s="10">
        <f t="shared" si="129"/>
        <v>-0.80498223203555996</v>
      </c>
      <c r="N499" s="10">
        <f t="shared" si="130"/>
        <v>43.716101567964451</v>
      </c>
      <c r="O499" s="10">
        <f t="shared" si="132"/>
        <v>46.283898432035549</v>
      </c>
      <c r="Q499" s="12"/>
      <c r="R499" s="10"/>
      <c r="AF499" s="10"/>
      <c r="AG499" s="10"/>
      <c r="AH499" s="10"/>
      <c r="AI499" s="10"/>
      <c r="AJ499" s="10">
        <f t="shared" si="131"/>
        <v>0</v>
      </c>
      <c r="AK499" s="10"/>
      <c r="AL499" s="10"/>
      <c r="AM499" s="10"/>
      <c r="AN499" s="10"/>
      <c r="AO499" s="10"/>
      <c r="AP499" s="10"/>
      <c r="AQ499" s="10"/>
      <c r="AR499" s="10"/>
      <c r="AS499" s="10"/>
      <c r="AT499" s="10"/>
      <c r="AU499" s="10"/>
      <c r="AV499" s="10"/>
      <c r="AW499" s="10"/>
      <c r="AX499" s="10"/>
      <c r="AY499" s="10"/>
      <c r="AZ499" s="10"/>
      <c r="BA499" s="10"/>
      <c r="BB499" s="10"/>
      <c r="BC499" s="10"/>
      <c r="BD499" s="10"/>
      <c r="BE499" s="10"/>
      <c r="BF499" s="10"/>
      <c r="BG499" s="10"/>
      <c r="BH499" s="10"/>
      <c r="BI499" s="10"/>
      <c r="BJ499" s="10"/>
      <c r="BK499" s="10"/>
      <c r="BL499" s="10"/>
      <c r="BM499" s="10"/>
      <c r="BN499" s="10"/>
      <c r="BO499" s="10"/>
      <c r="BP499" s="10"/>
      <c r="BQ499" s="10"/>
      <c r="BR499" s="10"/>
      <c r="BS499" s="10"/>
      <c r="BT499" s="10"/>
      <c r="BU499" s="10"/>
      <c r="BV499" s="10"/>
      <c r="BW499" s="10"/>
      <c r="BX499" s="10"/>
      <c r="BY499" s="10"/>
      <c r="BZ499" s="10"/>
      <c r="CA499" s="10"/>
      <c r="CB499" s="10"/>
    </row>
    <row r="500" spans="1:80" hidden="1" x14ac:dyDescent="0.25">
      <c r="L500" s="10"/>
      <c r="M500" s="10"/>
      <c r="N500" s="10"/>
      <c r="O500" s="10"/>
      <c r="Q500" s="12"/>
      <c r="R500" s="10">
        <f>SUM(R54:R419)</f>
        <v>2060.5124934601813</v>
      </c>
      <c r="S500" s="10">
        <f>SUM(S54:S419)</f>
        <v>1708.8719861407185</v>
      </c>
      <c r="T500" s="10">
        <f>SUM(T54:T419)</f>
        <v>1483.7140947453331</v>
      </c>
      <c r="U500" s="10">
        <f>SUM(U54:U419)</f>
        <v>1080.2858960161702</v>
      </c>
      <c r="V500" s="10">
        <f>SUM(V54:V419)</f>
        <v>827.91596785984405</v>
      </c>
      <c r="W500" s="10">
        <f>SUM(W54:W419)</f>
        <v>672.29568321589363</v>
      </c>
      <c r="X500" s="10">
        <f>SUM(X54:X419)</f>
        <v>754.04827531451099</v>
      </c>
      <c r="Y500" s="10">
        <f>SUM(Y54:Y419)</f>
        <v>993.58415297014665</v>
      </c>
      <c r="Z500" s="10">
        <f>SUM(Z54:Z419)</f>
        <v>1298.7718298842431</v>
      </c>
      <c r="AA500" s="10">
        <f>SUM(AA54:AA419)</f>
        <v>1708.794787839119</v>
      </c>
      <c r="AB500" s="10">
        <f>SUM(AB54:AB419)</f>
        <v>1931.4311246848665</v>
      </c>
      <c r="AC500" s="10">
        <f>SUM(AC54:AC419)</f>
        <v>2125.0570370689725</v>
      </c>
      <c r="AD500" s="10">
        <f>SUM(R500:AC500)</f>
        <v>16645.2833292</v>
      </c>
      <c r="AF500" s="10">
        <f>SUM(AF43:AF499)</f>
        <v>5412.0759210091228</v>
      </c>
      <c r="AG500" s="10">
        <f>SUM(AG43:AG499)</f>
        <v>2866.2136023664038</v>
      </c>
      <c r="AH500" s="10">
        <f>SUM(AH43:AH499)</f>
        <v>2862.1811787126821</v>
      </c>
      <c r="AI500" s="10">
        <f>SUM(AI43:AI499)</f>
        <v>5435.5989042615856</v>
      </c>
      <c r="AJ500" s="10">
        <f>SUM(AJ43:AJ499)</f>
        <v>5481.2896438593216</v>
      </c>
      <c r="AK500" s="10"/>
      <c r="AL500" s="10"/>
      <c r="AM500" s="10"/>
      <c r="AN500" s="10"/>
      <c r="AO500" s="10"/>
      <c r="AP500" s="10"/>
      <c r="AQ500" s="10"/>
      <c r="AR500" s="10"/>
      <c r="AS500" s="10"/>
      <c r="AT500" s="10"/>
      <c r="AU500" s="10"/>
      <c r="AV500" s="10"/>
      <c r="AW500" s="10"/>
      <c r="AX500" s="10"/>
      <c r="AY500" s="10"/>
      <c r="AZ500" s="10"/>
      <c r="BA500" s="10"/>
      <c r="BB500" s="10"/>
      <c r="BC500" s="10"/>
      <c r="BD500" s="10"/>
      <c r="BE500" s="10"/>
      <c r="BF500" s="10"/>
      <c r="BG500" s="10"/>
      <c r="BH500" s="10"/>
      <c r="BI500" s="10"/>
      <c r="BJ500" s="10"/>
      <c r="BK500" s="10"/>
      <c r="BL500" s="10"/>
      <c r="BM500" s="10"/>
      <c r="BN500" s="10"/>
      <c r="BO500" s="10"/>
      <c r="BP500" s="10"/>
      <c r="BQ500" s="10"/>
      <c r="BR500" s="10"/>
      <c r="BS500" s="10"/>
      <c r="BT500" s="10"/>
      <c r="BU500" s="10"/>
      <c r="BV500" s="10"/>
      <c r="BW500" s="10"/>
      <c r="BX500" s="10"/>
      <c r="BY500" s="10"/>
      <c r="BZ500" s="10"/>
      <c r="CA500" s="10"/>
      <c r="CB500" s="10"/>
    </row>
    <row r="501" spans="1:80" hidden="1" x14ac:dyDescent="0.25">
      <c r="L501" s="10"/>
      <c r="M501" s="10"/>
      <c r="N501" s="10"/>
      <c r="O501" s="10"/>
      <c r="Q501" s="12"/>
      <c r="R501" s="10">
        <f>COUNTIF(R54:R419,"&gt;0")</f>
        <v>31</v>
      </c>
      <c r="S501" s="10">
        <f>COUNTIF(S54:S419,"&gt;0")</f>
        <v>29</v>
      </c>
      <c r="T501" s="10">
        <f>COUNTIF(T54:T419,"&gt;0")</f>
        <v>31</v>
      </c>
      <c r="U501" s="10">
        <f>COUNTIF(U54:U419,"&gt;0")</f>
        <v>30</v>
      </c>
      <c r="V501" s="10">
        <f>COUNTIF(V54:V419,"&gt;0")</f>
        <v>31</v>
      </c>
      <c r="W501" s="10">
        <f>COUNTIF(W54:W419,"&gt;0")</f>
        <v>30</v>
      </c>
      <c r="X501" s="10">
        <f>COUNTIF(X54:X419,"&gt;0")</f>
        <v>31</v>
      </c>
      <c r="Y501" s="10">
        <f>COUNTIF(Y54:Y419,"&gt;0")</f>
        <v>31</v>
      </c>
      <c r="Z501" s="10">
        <f>COUNTIF(Z54:Z419,"&gt;0")</f>
        <v>30</v>
      </c>
      <c r="AA501" s="10">
        <f>COUNTIF(AA54:AA419,"&gt;0")</f>
        <v>31</v>
      </c>
      <c r="AB501" s="10">
        <f>COUNTIF(AB54:AB419,"&gt;0")</f>
        <v>30</v>
      </c>
      <c r="AC501" s="10">
        <f>COUNTIF(AC54:AC419,"&gt;0")</f>
        <v>31</v>
      </c>
      <c r="AD501" s="10">
        <f>SUM(R501:AC501)</f>
        <v>366</v>
      </c>
      <c r="AF501" s="10">
        <f>COUNTIF(AF43:AF499,"&gt;0")</f>
        <v>89</v>
      </c>
      <c r="AG501" s="10">
        <f>COUNTIF(AG43:AG499,"&gt;0")</f>
        <v>92</v>
      </c>
      <c r="AH501" s="10">
        <f>COUNTIF(AH43:AH499,"&gt;0")</f>
        <v>94</v>
      </c>
      <c r="AI501" s="10">
        <f>COUNTIF(AI43:AI499,"&gt;0")</f>
        <v>90</v>
      </c>
      <c r="AJ501" s="10">
        <f>COUNTIF(AJ43:AJ499,"&gt;0")</f>
        <v>90</v>
      </c>
      <c r="AK501" s="10"/>
      <c r="AL501" s="10"/>
      <c r="AM501" s="10"/>
      <c r="AN501" s="10"/>
      <c r="AO501" s="10"/>
      <c r="AP501" s="10"/>
      <c r="AQ501" s="10"/>
      <c r="AR501" s="10"/>
      <c r="AS501" s="10"/>
      <c r="AT501" s="10"/>
      <c r="AU501" s="10"/>
      <c r="AV501" s="10"/>
      <c r="AW501" s="10"/>
      <c r="AX501" s="10"/>
      <c r="AY501" s="10"/>
      <c r="AZ501" s="10"/>
      <c r="BA501" s="10"/>
      <c r="BB501" s="10"/>
      <c r="BC501" s="10"/>
      <c r="BD501" s="10"/>
      <c r="BE501" s="10"/>
      <c r="BF501" s="10"/>
      <c r="BG501" s="10"/>
      <c r="BH501" s="10"/>
      <c r="BI501" s="10"/>
      <c r="BJ501" s="10"/>
      <c r="BK501" s="10"/>
      <c r="BL501" s="10"/>
      <c r="BM501" s="10"/>
      <c r="BN501" s="10"/>
      <c r="BO501" s="10"/>
      <c r="BP501" s="10"/>
      <c r="BQ501" s="10"/>
      <c r="BR501" s="10"/>
      <c r="BS501" s="10"/>
      <c r="BT501" s="10"/>
      <c r="BU501" s="10"/>
      <c r="BV501" s="10"/>
      <c r="BW501" s="10"/>
      <c r="BX501" s="10"/>
      <c r="BY501" s="10"/>
      <c r="BZ501" s="10"/>
      <c r="CA501" s="10"/>
      <c r="CB501" s="10"/>
    </row>
    <row r="502" spans="1:80" hidden="1" x14ac:dyDescent="0.25">
      <c r="L502" s="10"/>
      <c r="M502" s="10"/>
      <c r="N502" s="10"/>
      <c r="O502" s="10"/>
      <c r="Q502" s="12"/>
      <c r="R502" s="10">
        <f>R500/R501</f>
        <v>66.468144950328423</v>
      </c>
      <c r="S502" s="10">
        <f t="shared" ref="S502:AD502" si="133">S500/S501</f>
        <v>58.926620211748912</v>
      </c>
      <c r="T502" s="10">
        <f t="shared" si="133"/>
        <v>47.861744991784938</v>
      </c>
      <c r="U502" s="10">
        <f t="shared" si="133"/>
        <v>36.009529867205671</v>
      </c>
      <c r="V502" s="10">
        <f t="shared" si="133"/>
        <v>26.706966705156258</v>
      </c>
      <c r="W502" s="10">
        <f t="shared" si="133"/>
        <v>22.409856107196454</v>
      </c>
      <c r="X502" s="10">
        <f t="shared" si="133"/>
        <v>24.324137913371324</v>
      </c>
      <c r="Y502" s="10">
        <f t="shared" si="133"/>
        <v>32.051101708714405</v>
      </c>
      <c r="Z502" s="10">
        <f t="shared" si="133"/>
        <v>43.292394329474767</v>
      </c>
      <c r="AA502" s="10">
        <f t="shared" si="133"/>
        <v>55.12241251093932</v>
      </c>
      <c r="AB502" s="10">
        <f t="shared" si="133"/>
        <v>64.381037489495554</v>
      </c>
      <c r="AC502" s="10">
        <f t="shared" si="133"/>
        <v>68.550227002224915</v>
      </c>
      <c r="AD502" s="10">
        <f t="shared" si="133"/>
        <v>45.4789162</v>
      </c>
      <c r="AF502" s="10">
        <f t="shared" ref="AF502" si="134">AF500/AF501</f>
        <v>60.809841809091267</v>
      </c>
      <c r="AG502" s="10">
        <f t="shared" ref="AG502:AI502" si="135">AG500/AG501</f>
        <v>31.154495677895692</v>
      </c>
      <c r="AH502" s="10">
        <f t="shared" si="135"/>
        <v>30.448735943751938</v>
      </c>
      <c r="AI502" s="10">
        <f t="shared" si="135"/>
        <v>60.395543380684288</v>
      </c>
      <c r="AJ502" s="10">
        <f>AJ500/AJ501</f>
        <v>60.903218265103575</v>
      </c>
      <c r="AK502" s="10"/>
      <c r="AL502" s="10"/>
      <c r="AM502" s="10"/>
      <c r="AN502" s="10"/>
      <c r="AO502" s="10"/>
      <c r="AP502" s="10"/>
      <c r="AQ502" s="10"/>
      <c r="AR502" s="10"/>
      <c r="AS502" s="10"/>
      <c r="AT502" s="10"/>
      <c r="AU502" s="10"/>
      <c r="AV502" s="10"/>
      <c r="AW502" s="10"/>
      <c r="AX502" s="10"/>
      <c r="AY502" s="10"/>
      <c r="AZ502" s="10"/>
      <c r="BA502" s="10"/>
      <c r="BB502" s="10"/>
      <c r="BC502" s="10"/>
      <c r="BD502" s="10"/>
      <c r="BE502" s="10"/>
      <c r="BF502" s="10"/>
      <c r="BG502" s="10"/>
      <c r="BH502" s="10"/>
      <c r="BI502" s="10"/>
      <c r="BJ502" s="10"/>
      <c r="BK502" s="10"/>
      <c r="BL502" s="10"/>
      <c r="BM502" s="10"/>
      <c r="BN502" s="10"/>
      <c r="BO502" s="10"/>
      <c r="BP502" s="10"/>
      <c r="BQ502" s="10"/>
      <c r="BR502" s="10"/>
      <c r="BS502" s="10"/>
      <c r="BT502" s="10"/>
      <c r="BU502" s="10"/>
      <c r="BV502" s="10"/>
      <c r="BW502" s="10"/>
      <c r="BX502" s="10"/>
      <c r="BY502" s="10"/>
      <c r="BZ502" s="10"/>
      <c r="CA502" s="10"/>
      <c r="CB502" s="10"/>
    </row>
    <row r="503" spans="1:80" x14ac:dyDescent="0.25">
      <c r="L503" s="10"/>
      <c r="M503" s="10"/>
      <c r="N503" s="10"/>
      <c r="O503" s="10"/>
      <c r="Q503" s="12"/>
      <c r="R503" s="10"/>
      <c r="AF503" s="10"/>
      <c r="AG503" s="10"/>
      <c r="AH503" s="10"/>
      <c r="AI503" s="10"/>
      <c r="AJ503" s="10"/>
      <c r="AK503" s="10"/>
      <c r="AL503" s="10"/>
      <c r="AM503" s="10"/>
      <c r="AN503" s="10"/>
      <c r="AO503" s="10"/>
      <c r="AP503" s="10"/>
      <c r="AQ503" s="10"/>
      <c r="AR503" s="10"/>
      <c r="AS503" s="10"/>
      <c r="AT503" s="10"/>
      <c r="AU503" s="10"/>
      <c r="AV503" s="10"/>
      <c r="AW503" s="10"/>
      <c r="AX503" s="10"/>
      <c r="AY503" s="10"/>
      <c r="AZ503" s="10"/>
      <c r="BA503" s="10"/>
      <c r="BB503" s="10"/>
      <c r="BC503" s="10"/>
      <c r="BD503" s="10"/>
      <c r="BE503" s="10"/>
      <c r="BF503" s="10"/>
      <c r="BG503" s="10"/>
      <c r="BH503" s="10"/>
      <c r="BI503" s="10"/>
      <c r="BJ503" s="10"/>
      <c r="BK503" s="10"/>
      <c r="BL503" s="10"/>
      <c r="BM503" s="10"/>
      <c r="BN503" s="10"/>
      <c r="BO503" s="10"/>
      <c r="BP503" s="10"/>
      <c r="BQ503" s="10"/>
      <c r="BR503" s="10"/>
      <c r="BS503" s="10"/>
      <c r="BT503" s="10"/>
      <c r="BU503" s="10"/>
      <c r="BV503" s="10"/>
      <c r="BW503" s="10"/>
      <c r="BX503" s="10"/>
      <c r="BY503" s="10"/>
      <c r="BZ503" s="10"/>
      <c r="CA503" s="10"/>
      <c r="CB503" s="10"/>
    </row>
    <row r="504" spans="1:80" x14ac:dyDescent="0.25">
      <c r="A504" s="3" t="s">
        <v>41</v>
      </c>
      <c r="L504" s="10"/>
      <c r="M504" s="10"/>
      <c r="N504" s="10"/>
      <c r="O504" s="10"/>
      <c r="Q504" s="12"/>
      <c r="R504" s="10"/>
      <c r="AF504" s="10"/>
      <c r="AG504" s="10"/>
      <c r="AH504" s="10"/>
      <c r="AI504" s="10"/>
      <c r="AJ504" s="10"/>
      <c r="AK504" s="10"/>
      <c r="AL504" s="10"/>
      <c r="AM504" s="10"/>
      <c r="AN504" s="10"/>
      <c r="AO504" s="10"/>
      <c r="AP504" s="10"/>
      <c r="AQ504" s="10"/>
      <c r="AR504" s="10"/>
      <c r="AS504" s="10"/>
      <c r="AT504" s="10"/>
      <c r="AU504" s="10"/>
      <c r="AV504" s="10"/>
      <c r="AW504" s="10"/>
      <c r="AX504" s="10"/>
      <c r="AY504" s="10"/>
      <c r="AZ504" s="10"/>
      <c r="BA504" s="10"/>
      <c r="BB504" s="10"/>
      <c r="BC504" s="10"/>
      <c r="BD504" s="10"/>
      <c r="BE504" s="10"/>
      <c r="BF504" s="10"/>
      <c r="BG504" s="10"/>
      <c r="BH504" s="10"/>
      <c r="BI504" s="10"/>
      <c r="BJ504" s="10"/>
      <c r="BK504" s="10"/>
      <c r="BL504" s="10"/>
      <c r="BM504" s="10"/>
      <c r="BN504" s="10"/>
      <c r="BO504" s="10"/>
      <c r="BP504" s="10"/>
      <c r="BQ504" s="10"/>
      <c r="BR504" s="10"/>
      <c r="BS504" s="10"/>
      <c r="BT504" s="10"/>
      <c r="BU504" s="10"/>
      <c r="BV504" s="10"/>
      <c r="BW504" s="10"/>
      <c r="BX504" s="10"/>
      <c r="BY504" s="10"/>
      <c r="BZ504" s="10"/>
      <c r="CA504" s="10"/>
      <c r="CB504" s="10"/>
    </row>
    <row r="505" spans="1:80" x14ac:dyDescent="0.25">
      <c r="A505" s="15" t="s">
        <v>42</v>
      </c>
      <c r="L505" s="10"/>
      <c r="M505" s="10"/>
      <c r="N505" s="10"/>
      <c r="O505" s="10"/>
      <c r="Q505" s="12"/>
      <c r="R505" s="10"/>
      <c r="AF505" s="10"/>
      <c r="AG505" s="10"/>
      <c r="AH505" s="10"/>
      <c r="AI505" s="10"/>
      <c r="AJ505" s="10"/>
      <c r="AK505" s="10"/>
      <c r="AL505" s="10"/>
      <c r="AM505" s="10"/>
      <c r="AN505" s="10"/>
      <c r="AO505" s="10"/>
      <c r="AP505" s="10"/>
      <c r="AQ505" s="10"/>
      <c r="AR505" s="10"/>
      <c r="AS505" s="10"/>
      <c r="AT505" s="10"/>
      <c r="AU505" s="10"/>
      <c r="AV505" s="10"/>
      <c r="AW505" s="10"/>
      <c r="AX505" s="10"/>
      <c r="AY505" s="10"/>
      <c r="AZ505" s="10"/>
      <c r="BA505" s="10"/>
      <c r="BB505" s="10"/>
      <c r="BC505" s="10"/>
      <c r="BD505" s="10"/>
      <c r="BE505" s="10"/>
      <c r="BF505" s="10"/>
      <c r="BG505" s="10"/>
      <c r="BH505" s="10"/>
      <c r="BI505" s="10"/>
      <c r="BJ505" s="10"/>
      <c r="BK505" s="10"/>
      <c r="BL505" s="10"/>
      <c r="BM505" s="10"/>
      <c r="BN505" s="10"/>
      <c r="BO505" s="10"/>
      <c r="BP505" s="10"/>
      <c r="BQ505" s="10"/>
      <c r="BR505" s="10"/>
      <c r="BS505" s="10"/>
      <c r="BT505" s="10"/>
      <c r="BU505" s="10"/>
      <c r="BV505" s="10"/>
      <c r="BW505" s="10"/>
      <c r="BX505" s="10"/>
      <c r="BY505" s="10"/>
      <c r="BZ505" s="10"/>
      <c r="CA505" s="10"/>
      <c r="CB505" s="10"/>
    </row>
    <row r="506" spans="1:80" x14ac:dyDescent="0.25">
      <c r="A506" s="15" t="s">
        <v>40</v>
      </c>
      <c r="L506" s="10"/>
      <c r="M506" s="10"/>
      <c r="N506" s="10"/>
      <c r="O506" s="10"/>
      <c r="Q506" s="12"/>
      <c r="R506" s="10"/>
      <c r="AF506" s="10"/>
      <c r="AG506" s="10"/>
      <c r="AH506" s="10"/>
      <c r="AI506" s="10"/>
      <c r="AJ506" s="10"/>
      <c r="AK506" s="10"/>
      <c r="AL506" s="10"/>
      <c r="AM506" s="10"/>
      <c r="AN506" s="10"/>
      <c r="AO506" s="10"/>
      <c r="AP506" s="10"/>
      <c r="AQ506" s="10"/>
      <c r="AR506" s="10"/>
      <c r="AS506" s="10"/>
      <c r="AT506" s="10"/>
      <c r="AU506" s="10"/>
      <c r="AV506" s="10"/>
      <c r="AW506" s="10"/>
      <c r="AX506" s="10"/>
      <c r="AY506" s="10"/>
      <c r="AZ506" s="10"/>
      <c r="BA506" s="10"/>
      <c r="BB506" s="10"/>
      <c r="BC506" s="10"/>
      <c r="BD506" s="10"/>
      <c r="BE506" s="10"/>
      <c r="BF506" s="10"/>
      <c r="BG506" s="10"/>
      <c r="BH506" s="10"/>
      <c r="BI506" s="10"/>
      <c r="BJ506" s="10"/>
      <c r="BK506" s="10"/>
      <c r="BL506" s="10"/>
      <c r="BM506" s="10"/>
      <c r="BN506" s="10"/>
      <c r="BO506" s="10"/>
      <c r="BP506" s="10"/>
      <c r="BQ506" s="10"/>
      <c r="BR506" s="10"/>
      <c r="BS506" s="10"/>
      <c r="BT506" s="10"/>
      <c r="BU506" s="10"/>
      <c r="BV506" s="10"/>
      <c r="BW506" s="10"/>
      <c r="BX506" s="10"/>
      <c r="BY506" s="10"/>
      <c r="BZ506" s="10"/>
      <c r="CA506" s="10"/>
      <c r="CB506" s="10"/>
    </row>
    <row r="507" spans="1:80" x14ac:dyDescent="0.25">
      <c r="L507" s="10"/>
      <c r="M507" s="10"/>
      <c r="N507" s="10"/>
      <c r="O507" s="10"/>
      <c r="Q507" s="12"/>
      <c r="R507" s="10"/>
      <c r="AF507" s="10"/>
      <c r="AG507" s="10"/>
      <c r="AH507" s="10"/>
      <c r="AI507" s="10"/>
      <c r="AJ507" s="10"/>
      <c r="AK507" s="10"/>
      <c r="AL507" s="10"/>
      <c r="AM507" s="10"/>
      <c r="AN507" s="10"/>
      <c r="AO507" s="10"/>
      <c r="AP507" s="10"/>
      <c r="AQ507" s="10"/>
      <c r="AR507" s="10"/>
      <c r="AS507" s="10"/>
      <c r="AT507" s="10"/>
      <c r="AU507" s="10"/>
      <c r="AV507" s="10"/>
      <c r="AW507" s="10"/>
      <c r="AX507" s="10"/>
      <c r="AY507" s="10"/>
      <c r="AZ507" s="10"/>
      <c r="BA507" s="10"/>
      <c r="BB507" s="10"/>
      <c r="BC507" s="10"/>
      <c r="BD507" s="10"/>
      <c r="BE507" s="10"/>
      <c r="BF507" s="10"/>
      <c r="BG507" s="10"/>
      <c r="BH507" s="10"/>
      <c r="BI507" s="10"/>
      <c r="BJ507" s="10"/>
      <c r="BK507" s="10"/>
      <c r="BL507" s="10"/>
      <c r="BM507" s="10"/>
      <c r="BN507" s="10"/>
      <c r="BO507" s="10"/>
      <c r="BP507" s="10"/>
      <c r="BQ507" s="10"/>
      <c r="BR507" s="10"/>
      <c r="BS507" s="10"/>
      <c r="BT507" s="10"/>
      <c r="BU507" s="10"/>
      <c r="BV507" s="10"/>
      <c r="BW507" s="10"/>
      <c r="BX507" s="10"/>
      <c r="BY507" s="10"/>
      <c r="BZ507" s="10"/>
      <c r="CA507" s="10"/>
      <c r="CB507" s="10"/>
    </row>
  </sheetData>
  <sheetProtection sheet="1" formatCells="0" formatColumns="0" formatRows="0" insertColumns="0" insertRows="0" insertHyperlinks="0" deleteColumns="0" deleteRows="0" sort="0" autoFilter="0" pivotTables="0"/>
  <phoneticPr fontId="4" type="noConversion"/>
  <conditionalFormatting sqref="C54:J419">
    <cfRule type="expression" dxfId="0" priority="1">
      <formula>DAY($C54)=1</formula>
    </cfRule>
  </conditionalFormatting>
  <dataValidations count="5">
    <dataValidation type="whole" showInputMessage="1" showErrorMessage="1" errorTitle="incorrect value" error="valid values are integers between 2000 and 3000 inclusive" sqref="C7" xr:uid="{2AD30C44-7D35-4275-BFFD-2F8766BE6639}">
      <formula1>2000</formula1>
      <formula2>3000</formula2>
    </dataValidation>
    <dataValidation type="decimal" showInputMessage="1" showErrorMessage="1" errorTitle="invalid latitude" error="valid range is between -90 and 90 inclusive; decimal numbers allowed" sqref="C5" xr:uid="{F51082ED-508B-4AA9-B98B-C5D1E55D9F44}">
      <formula1>-90</formula1>
      <formula2>90</formula2>
    </dataValidation>
    <dataValidation type="decimal" allowBlank="1" showInputMessage="1" showErrorMessage="1" errorTitle="invalid hour" error="valid values are integers between 0 and 23.  (0 is midnight, 12 is noon, 23 is 11pm)" sqref="C9" xr:uid="{8DC5FDD2-6262-4CC4-9A1C-BD1D073F58A8}">
      <formula1>0</formula1>
      <formula2>23</formula2>
    </dataValidation>
    <dataValidation type="whole" allowBlank="1" showInputMessage="1" showErrorMessage="1" errorTitle="invalid minute" error="valid values are integers between 0 and 59. " sqref="C10" xr:uid="{FFD54F3A-AB50-4E1F-9CC7-098C928E8DB6}">
      <formula1>0</formula1>
      <formula2>59</formula2>
    </dataValidation>
    <dataValidation type="whole" allowBlank="1" showInputMessage="1" showErrorMessage="1" errorTitle="invalid number of decimal places" error="valid values are integers between 0 and 5 inclusive. " sqref="C12" xr:uid="{55B0D0D3-F7D3-4C6A-BD4F-6B40A97856B7}">
      <formula1>0</formula1>
      <formula2>5</formula2>
    </dataValidation>
  </dataValidations>
  <hyperlinks>
    <hyperlink ref="A506" r:id="rId1" xr:uid="{E3FAA051-9229-4D94-96D6-A0AFF151368E}"/>
    <hyperlink ref="A505" r:id="rId2" xr:uid="{802283B6-8092-46F6-B584-B86C301ABD73}"/>
  </hyperlinks>
  <pageMargins left="0.7" right="0.7" top="0.75" bottom="0.75" header="0.3" footer="0.3"/>
  <pageSetup scale="79" fitToHeight="0" orientation="portrait" horizontalDpi="0" verticalDpi="0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9</vt:i4>
      </vt:variant>
    </vt:vector>
  </HeadingPairs>
  <TitlesOfParts>
    <vt:vector size="10" baseType="lpstr">
      <vt:lpstr>Sheet1</vt:lpstr>
      <vt:lpstr>DaysInPreviousYear</vt:lpstr>
      <vt:lpstr>DaysInYear</vt:lpstr>
      <vt:lpstr>DecimalPlaces</vt:lpstr>
      <vt:lpstr>EarthsTilt</vt:lpstr>
      <vt:lpstr>Latitude</vt:lpstr>
      <vt:lpstr>ReportingYear</vt:lpstr>
      <vt:lpstr>SolarHourAngle</vt:lpstr>
      <vt:lpstr>TargetHour</vt:lpstr>
      <vt:lpstr>TargetMinute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Latour</dc:creator>
  <dc:description>https://github.com/roblatour/SolarPanelTiltAngleCalculator</dc:description>
  <cp:lastModifiedBy>Rob Latour</cp:lastModifiedBy>
  <cp:lastPrinted>2024-05-24T20:36:57Z</cp:lastPrinted>
  <dcterms:created xsi:type="dcterms:W3CDTF">2024-05-22T14:44:27Z</dcterms:created>
  <dcterms:modified xsi:type="dcterms:W3CDTF">2024-05-25T14:59:09Z</dcterms:modified>
</cp:coreProperties>
</file>