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ANALYSISPowerBIexcel\"/>
    </mc:Choice>
  </mc:AlternateContent>
  <xr:revisionPtr revIDLastSave="0" documentId="13_ncr:1_{3F290E55-C168-4963-A480-06312527CE12}" xr6:coauthVersionLast="47" xr6:coauthVersionMax="47" xr10:uidLastSave="{00000000-0000-0000-0000-000000000000}"/>
  <bookViews>
    <workbookView xWindow="-120" yWindow="-120" windowWidth="29040" windowHeight="15720" tabRatio="890" firstSheet="1" activeTab="1" xr2:uid="{00000000-000D-0000-FFFF-FFFF00000000}"/>
  </bookViews>
  <sheets>
    <sheet name="ExplanationSuspectPairsMDM" sheetId="13" r:id="rId1"/>
    <sheet name="Exponential Dist B" sheetId="12" r:id="rId2"/>
    <sheet name="Exponential Dist A2" sheetId="11" r:id="rId3"/>
    <sheet name="A2 Pairs Comparative Chart" sheetId="8" r:id="rId4"/>
    <sheet name="A2SourceData" sheetId="1" r:id="rId5"/>
    <sheet name="PoissonDistSourceData" sheetId="10" r:id="rId6"/>
    <sheet name="B Pairs Comparative Chart" sheetId="6" r:id="rId7"/>
    <sheet name="BSourceData" sheetId="2" r:id="rId8"/>
    <sheet name="A2_B Pairs Comparative Chart" sheetId="7" r:id="rId9"/>
    <sheet name="A2_BSourceData" sheetId="3" r:id="rId10"/>
  </sheets>
  <definedNames>
    <definedName name="_xlnm.Print_Area" localSheetId="0">ExplanationSuspectPairsMDM!$A$1:$B$7</definedName>
    <definedName name="_xlnm.Print_Area" localSheetId="2">'Exponential Dist A2'!$B$1:$M$23</definedName>
    <definedName name="_xlnm.Print_Area" localSheetId="1">'Exponential Dist B'!$B$1:$M$23</definedName>
    <definedName name="_xlnm.Print_Area" localSheetId="5">PoissonDistSourceData!$A$1:$M$22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B3" i="3"/>
  <c r="B4" i="3" s="1"/>
  <c r="B5" i="3" s="1"/>
  <c r="B6" i="3" s="1"/>
  <c r="B7" i="3" s="1"/>
  <c r="B8" i="3" s="1"/>
  <c r="A3" i="12" l="1"/>
  <c r="A4" i="12" s="1"/>
  <c r="D2" i="12"/>
  <c r="B2" i="12" s="1"/>
  <c r="D2"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C2" i="2"/>
  <c r="B3" i="2"/>
  <c r="C3" i="2"/>
  <c r="C10" i="1"/>
  <c r="C2" i="1"/>
  <c r="B24" i="11" l="1"/>
  <c r="B4" i="12"/>
  <c r="A5" i="12"/>
  <c r="B3" i="12"/>
  <c r="B23" i="11"/>
  <c r="B18" i="11"/>
  <c r="B12" i="11"/>
  <c r="B7" i="11"/>
  <c r="B25" i="11"/>
  <c r="B37" i="11"/>
  <c r="B22" i="11"/>
  <c r="B16" i="11"/>
  <c r="B6" i="11"/>
  <c r="B20" i="11"/>
  <c r="B15" i="11"/>
  <c r="B10" i="11"/>
  <c r="B4" i="11"/>
  <c r="B11" i="11"/>
  <c r="B3" i="11"/>
  <c r="B19" i="11"/>
  <c r="B14" i="11"/>
  <c r="B8" i="11"/>
  <c r="B2" i="11"/>
  <c r="B21" i="11"/>
  <c r="B17" i="11"/>
  <c r="B13" i="11"/>
  <c r="B9" i="11"/>
  <c r="B5" i="11"/>
  <c r="B38" i="11"/>
  <c r="B26" i="11"/>
  <c r="B3" i="1"/>
  <c r="B4" i="1" l="1"/>
  <c r="C3" i="1"/>
  <c r="A6" i="12"/>
  <c r="B5" i="12"/>
  <c r="B27" i="11"/>
  <c r="B12" i="1"/>
  <c r="C12" i="1" s="1"/>
  <c r="B11" i="1"/>
  <c r="C11" i="1" s="1"/>
  <c r="B13" i="1" l="1"/>
  <c r="B5" i="1"/>
  <c r="C4" i="1"/>
  <c r="B6" i="12"/>
  <c r="A7" i="12"/>
  <c r="B28" i="11"/>
  <c r="B2" i="10"/>
  <c r="A3" i="10"/>
  <c r="B3" i="10" s="1"/>
  <c r="A4" i="10" l="1"/>
  <c r="A5" i="10" s="1"/>
  <c r="B5" i="10" s="1"/>
  <c r="B6" i="1"/>
  <c r="C5" i="1"/>
  <c r="C13" i="1"/>
  <c r="B14" i="1"/>
  <c r="A8" i="12"/>
  <c r="B7" i="12"/>
  <c r="B29" i="11"/>
  <c r="C4" i="3"/>
  <c r="C3" i="3"/>
  <c r="B4" i="2"/>
  <c r="C4" i="2" s="1"/>
  <c r="A6" i="10" l="1"/>
  <c r="B4" i="10"/>
  <c r="B7" i="1"/>
  <c r="C6" i="1"/>
  <c r="B5" i="2"/>
  <c r="B15" i="1"/>
  <c r="C14" i="1"/>
  <c r="A7" i="10"/>
  <c r="B6" i="10"/>
  <c r="B8" i="12"/>
  <c r="A9" i="12"/>
  <c r="B30" i="11"/>
  <c r="B6" i="2"/>
  <c r="C6" i="2" s="1"/>
  <c r="C5" i="2"/>
  <c r="C6" i="3"/>
  <c r="B16" i="1" l="1"/>
  <c r="C16" i="1" s="1"/>
  <c r="C15" i="1"/>
  <c r="A8" i="10"/>
  <c r="B7" i="10"/>
  <c r="B7" i="2"/>
  <c r="C7" i="2" s="1"/>
  <c r="B8" i="1"/>
  <c r="C8" i="1" s="1"/>
  <c r="C7" i="1"/>
  <c r="A10" i="12"/>
  <c r="B9" i="12"/>
  <c r="B31" i="11"/>
  <c r="B8" i="2"/>
  <c r="C8" i="2" s="1"/>
  <c r="C5" i="3"/>
  <c r="A9" i="10" l="1"/>
  <c r="B8" i="10"/>
  <c r="B10" i="12"/>
  <c r="A11" i="12"/>
  <c r="B32" i="11"/>
  <c r="C7" i="3"/>
  <c r="C8" i="3"/>
  <c r="A10" i="10" l="1"/>
  <c r="B9" i="10"/>
  <c r="A12" i="12"/>
  <c r="B11" i="12"/>
  <c r="B33" i="11"/>
  <c r="A11" i="10" l="1"/>
  <c r="B10" i="10"/>
  <c r="A13" i="12"/>
  <c r="B12" i="12"/>
  <c r="B34" i="11"/>
  <c r="A12" i="10" l="1"/>
  <c r="B11" i="10"/>
  <c r="A14" i="12"/>
  <c r="B13" i="12"/>
  <c r="B35" i="11"/>
  <c r="B36" i="11"/>
  <c r="A13" i="10" l="1"/>
  <c r="B12" i="10"/>
  <c r="B14" i="12"/>
  <c r="A15" i="12"/>
  <c r="A14" i="10" l="1"/>
  <c r="B13" i="10"/>
  <c r="A16" i="12"/>
  <c r="B15" i="12"/>
  <c r="A15" i="10" l="1"/>
  <c r="B14" i="10"/>
  <c r="B16" i="12"/>
  <c r="A17" i="12"/>
  <c r="A16" i="10" l="1"/>
  <c r="B15" i="10"/>
  <c r="A18" i="12"/>
  <c r="B17" i="12"/>
  <c r="A17" i="10" l="1"/>
  <c r="B16" i="10"/>
  <c r="B18" i="12"/>
  <c r="A19" i="12"/>
  <c r="A18" i="10" l="1"/>
  <c r="B17" i="10"/>
  <c r="A20" i="12"/>
  <c r="B19" i="12"/>
  <c r="B18" i="10" l="1"/>
  <c r="A19" i="10"/>
  <c r="B20" i="12"/>
  <c r="A21" i="12"/>
  <c r="A20" i="10" l="1"/>
  <c r="B19" i="10"/>
  <c r="A22" i="12"/>
  <c r="B21" i="12"/>
  <c r="B20" i="10" l="1"/>
  <c r="A21" i="10"/>
  <c r="B22" i="12"/>
  <c r="A23" i="12"/>
  <c r="B21" i="10" l="1"/>
  <c r="A22" i="10"/>
  <c r="B22" i="10" s="1"/>
  <c r="A24" i="12"/>
  <c r="B23" i="12"/>
  <c r="B24" i="12" l="1"/>
  <c r="A25" i="12"/>
  <c r="A26" i="12" l="1"/>
  <c r="B25" i="12"/>
  <c r="B26" i="12" l="1"/>
  <c r="A27" i="12"/>
  <c r="A28" i="12" l="1"/>
  <c r="B27" i="12"/>
  <c r="B28" i="12" l="1"/>
  <c r="A29" i="12"/>
  <c r="A30" i="12" l="1"/>
  <c r="B29" i="12"/>
  <c r="B30" i="12" l="1"/>
  <c r="A31" i="12"/>
  <c r="A32" i="12" l="1"/>
  <c r="B31" i="12"/>
  <c r="B32" i="12" l="1"/>
  <c r="A33" i="12"/>
  <c r="A34" i="12" l="1"/>
  <c r="B33" i="12"/>
  <c r="B34" i="12" l="1"/>
  <c r="A35" i="12"/>
  <c r="A36" i="12" l="1"/>
  <c r="B35" i="12"/>
  <c r="B36" i="12" l="1"/>
  <c r="A37" i="12"/>
  <c r="A38" i="12" l="1"/>
  <c r="B38" i="12" s="1"/>
  <c r="B37" i="12"/>
</calcChain>
</file>

<file path=xl/sharedStrings.xml><?xml version="1.0" encoding="utf-8"?>
<sst xmlns="http://schemas.openxmlformats.org/spreadsheetml/2006/main" count="30" uniqueCount="25">
  <si>
    <t>STD 25</t>
  </si>
  <si>
    <t>Non-Normal Distribution B 2013/2015</t>
  </si>
  <si>
    <t>Non-Normal Distribution A2/B 2013/2015</t>
  </si>
  <si>
    <t>Mean 0</t>
  </si>
  <si>
    <t>Non-Normal Distribution A2 2013/2015</t>
  </si>
  <si>
    <t>Poisson Distribution For A2</t>
  </si>
  <si>
    <t>Mean</t>
  </si>
  <si>
    <t>Interval</t>
  </si>
  <si>
    <t>Normal Distribution 2013/2015</t>
  </si>
  <si>
    <t>STD 30</t>
  </si>
  <si>
    <t>Mean 37</t>
  </si>
  <si>
    <t>Mean 28</t>
  </si>
  <si>
    <t>STD 47</t>
  </si>
  <si>
    <t>Mean 66</t>
  </si>
  <si>
    <t>STD 63</t>
  </si>
  <si>
    <t>λ</t>
  </si>
  <si>
    <t>Months</t>
  </si>
  <si>
    <t>Exponential Distribution function For A2 With Mean 37</t>
  </si>
  <si>
    <t>The IBM Master Data Management system (MDM) uses an algorithmic method to determine if sales records submitted to merchants at the Point of Sale (POS) are for the same customer. It compares 3 classes of information: Name, Address and Contact. The matches of records are processed with the following rules:</t>
  </si>
  <si>
    <t>1. Last Names are compared. If identical,  the records are matched.</t>
  </si>
  <si>
    <t>2. Addresses are compared. If identical,  the records are matched.</t>
  </si>
  <si>
    <t>If all of 1 to 3 are identical the pair is classified as A1 and converted to one record in the MDM system.</t>
  </si>
  <si>
    <t>If more than ONE of any of 1 to 3 do not match, the pair is classified as B and collected in a separate queue for processing by an MDM system user.</t>
  </si>
  <si>
    <t>If  ONE item of any of 1 to 3 do not match, the pair is classified as A2 and collected in a queue for processing by an MDM system user</t>
  </si>
  <si>
    <t>3. Contact information, such as email address and phone are compared. If identical for all these items, the records are matched.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</si>
</sst>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4" x14ac:knownFonts="1">
    <font>
      <sz val="12"/>
      <color theme="1"/>
      <name val="Times New Roman"/>
      <family val="2"/>
    </font>
    <font>
      <b/>
      <sz val="12"/>
      <color theme="1"/>
      <name val="Times New Roman"/>
      <family val="1"/>
    </font>
    <font>
      <b/>
      <sz val="14"/>
      <color theme="1"/>
      <name val="Times New Roman"/>
      <family val="1"/>
    </font>
    <font>
      <sz val="14"/>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Border="1"/>
    <xf numFmtId="0" fontId="1" fillId="0" borderId="2" xfId="0" applyFont="1" applyBorder="1" applyAlignment="1">
      <alignment wrapText="1"/>
    </xf>
    <xf numFmtId="0" fontId="1" fillId="0" borderId="0" xfId="0" applyFont="1" applyAlignment="1">
      <alignment wrapText="1"/>
    </xf>
    <xf numFmtId="0" fontId="1" fillId="0" borderId="0" xfId="0" applyFont="1" applyAlignment="1">
      <alignment horizontal="left" wrapText="1"/>
    </xf>
    <xf numFmtId="164" fontId="1" fillId="0" borderId="0" xfId="0" applyNumberFormat="1" applyFont="1" applyAlignment="1">
      <alignment horizontal="lef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1" defaultTableStyle="TableStyleMedium2" defaultPivotStyle="PivotStyleLight16">
    <tableStyle name="Invisible" pivot="0" table="0" count="0" xr9:uid="{6617D880-77C6-46C8-8ACC-AEFF5D1076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7.xml"/><Relationship Id="rId4" Type="http://schemas.openxmlformats.org/officeDocument/2006/relationships/chartsheet" Target="chartsheets/sheet1.xml"/><Relationship Id="rId9" Type="http://schemas.openxmlformats.org/officeDocument/2006/relationships/chartsheet" Target="chartsheets/sheet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Times New Roman" panose="02020603050405020304" pitchFamily="18" charset="0"/>
                <a:cs typeface="Times New Roman" panose="02020603050405020304" pitchFamily="18" charset="0"/>
              </a:rPr>
              <a:t>Exponential</a:t>
            </a:r>
            <a:r>
              <a:rPr lang="en-US" sz="1400" baseline="0">
                <a:latin typeface="Times New Roman" panose="02020603050405020304" pitchFamily="18" charset="0"/>
                <a:cs typeface="Times New Roman" panose="02020603050405020304" pitchFamily="18" charset="0"/>
              </a:rPr>
              <a:t> </a:t>
            </a:r>
          </a:p>
          <a:p>
            <a:pPr>
              <a:defRPr/>
            </a:pPr>
            <a:r>
              <a:rPr lang="en-US" sz="1400">
                <a:latin typeface="Times New Roman" panose="02020603050405020304" pitchFamily="18" charset="0"/>
                <a:cs typeface="Times New Roman" panose="02020603050405020304" pitchFamily="18" charset="0"/>
              </a:rPr>
              <a:t>Distribution For B With Mean 28</a:t>
            </a:r>
          </a:p>
        </c:rich>
      </c:tx>
      <c:layout>
        <c:manualLayout>
          <c:xMode val="edge"/>
          <c:yMode val="edge"/>
          <c:x val="0.31009022989145824"/>
          <c:y val="6.0929155224459172E-2"/>
        </c:manualLayout>
      </c:layout>
      <c:overlay val="0"/>
    </c:title>
    <c:autoTitleDeleted val="0"/>
    <c:plotArea>
      <c:layout>
        <c:manualLayout>
          <c:layoutTarget val="inner"/>
          <c:xMode val="edge"/>
          <c:yMode val="edge"/>
          <c:x val="0.17867809214715463"/>
          <c:y val="0.13226352291415994"/>
          <c:w val="0.67371351723146733"/>
          <c:h val="0.69728020656350675"/>
        </c:manualLayout>
      </c:layout>
      <c:areaChart>
        <c:grouping val="standard"/>
        <c:varyColors val="0"/>
        <c:ser>
          <c:idx val="0"/>
          <c:order val="0"/>
          <c:tx>
            <c:strRef>
              <c:f>'Exponential Dist B'!$B$1</c:f>
              <c:strCache>
                <c:ptCount val="1"/>
                <c:pt idx="0">
                  <c:v>Exponential Distribution function For A2 With Mean 37</c:v>
                </c:pt>
              </c:strCache>
            </c:strRef>
          </c:tx>
          <c:cat>
            <c:numRef>
              <c:f>'Exponential Dist B'!$A$2:$A$38</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'Exponential Dist B'!$B$2:$B$38</c:f>
              <c:numCache>
                <c:formatCode>0.00000</c:formatCode>
                <c:ptCount val="37"/>
                <c:pt idx="0">
                  <c:v>3.5714285714285712E-2</c:v>
                </c:pt>
                <c:pt idx="1">
                  <c:v>3.4461283727584641E-2</c:v>
                </c:pt>
                <c:pt idx="2">
                  <c:v>3.3252242132286523E-2</c:v>
                </c:pt>
                <c:pt idx="3">
                  <c:v>3.2085618619573965E-2</c:v>
                </c:pt>
                <c:pt idx="4">
                  <c:v>3.0959924991077914E-2</c:v>
                </c:pt>
                <c:pt idx="5">
                  <c:v>2.9873725260463686E-2</c:v>
                </c:pt>
                <c:pt idx="6">
                  <c:v>2.8825633821621045E-2</c:v>
                </c:pt>
                <c:pt idx="7">
                  <c:v>2.78143136811216E-2</c:v>
                </c:pt>
                <c:pt idx="8">
                  <c:v>2.6838474752688784E-2</c:v>
                </c:pt>
                <c:pt idx="9">
                  <c:v>2.5896872211504707E-2</c:v>
                </c:pt>
                <c:pt idx="10">
                  <c:v>2.4988304906254654E-2</c:v>
                </c:pt>
                <c:pt idx="11">
                  <c:v>2.4111613826883437E-2</c:v>
                </c:pt>
                <c:pt idx="12">
                  <c:v>2.3265680626109127E-2</c:v>
                </c:pt>
                <c:pt idx="13">
                  <c:v>2.2449426192808045E-2</c:v>
                </c:pt>
                <c:pt idx="14">
                  <c:v>2.1661809275451194E-2</c:v>
                </c:pt>
                <c:pt idx="15">
                  <c:v>2.0901825153836154E-2</c:v>
                </c:pt>
                <c:pt idx="16">
                  <c:v>2.0168504357419972E-2</c:v>
                </c:pt>
                <c:pt idx="17">
                  <c:v>1.9460911428618152E-2</c:v>
                </c:pt>
                <c:pt idx="18">
                  <c:v>1.8778143729492134E-2</c:v>
                </c:pt>
                <c:pt idx="19">
                  <c:v>1.8119330290303003E-2</c:v>
                </c:pt>
                <c:pt idx="20">
                  <c:v>1.7483630698462611E-2</c:v>
                </c:pt>
                <c:pt idx="21">
                  <c:v>1.6870234026464811E-2</c:v>
                </c:pt>
                <c:pt idx="22">
                  <c:v>1.6278357797429185E-2</c:v>
                </c:pt>
                <c:pt idx="23">
                  <c:v>1.5707246986937717E-2</c:v>
                </c:pt>
                <c:pt idx="24">
                  <c:v>1.515617305989107E-2</c:v>
                </c:pt>
                <c:pt idx="25">
                  <c:v>1.4624433041155866E-2</c:v>
                </c:pt>
                <c:pt idx="26">
                  <c:v>1.4111348618817405E-2</c:v>
                </c:pt>
                <c:pt idx="27">
                  <c:v>1.3616265278893935E-2</c:v>
                </c:pt>
                <c:pt idx="28">
                  <c:v>1.3138551470408655E-2</c:v>
                </c:pt>
                <c:pt idx="29">
                  <c:v>1.2677597799754359E-2</c:v>
                </c:pt>
                <c:pt idx="30">
                  <c:v>1.2232816253323057E-2</c:v>
                </c:pt>
                <c:pt idx="31">
                  <c:v>1.1803639447408898E-2</c:v>
                </c:pt>
                <c:pt idx="32">
                  <c:v>1.1389519904427515E-2</c:v>
                </c:pt>
                <c:pt idx="33">
                  <c:v>1.0989929354528581E-2</c:v>
                </c:pt>
                <c:pt idx="34">
                  <c:v>1.0604358061710579E-2</c:v>
                </c:pt>
                <c:pt idx="35">
                  <c:v>1.0232314173578217E-2</c:v>
                </c:pt>
                <c:pt idx="36">
                  <c:v>9.8733230939130143E-3</c:v>
                </c:pt>
              </c:numCache>
            </c:numRef>
          </c:val>
          <c:extLst>
            <c:ext xmlns:c16="http://schemas.microsoft.com/office/drawing/2014/chart" uri="{C3380CC4-5D6E-409C-BE32-E72D297353CC}">
              <c16:uniqueId val="{00000000-4222-4F78-AACA-3C358AB1A5B1}"/>
            </c:ext>
          </c:extLst>
        </c:ser>
        <c:dLbls>
          <c:showLegendKey val="0"/>
          <c:showVal val="0"/>
          <c:showCatName val="0"/>
          <c:showSerName val="0"/>
          <c:showPercent val="0"/>
          <c:showBubbleSize val="0"/>
        </c:dLbls>
        <c:axId val="409338216"/>
        <c:axId val="409345272"/>
      </c:areaChart>
      <c:catAx>
        <c:axId val="409338216"/>
        <c:scaling>
          <c:orientation val="minMax"/>
        </c:scaling>
        <c:delete val="0"/>
        <c:axPos val="b"/>
        <c:title>
          <c:tx>
            <c:rich>
              <a:bodyPr/>
              <a:lstStyle/>
              <a:p>
                <a:pPr>
                  <a:defRPr/>
                </a:pPr>
                <a:r>
                  <a:rPr lang="en-US" b="1">
                    <a:latin typeface="Times New Roman" panose="02020603050405020304" pitchFamily="18" charset="0"/>
                    <a:cs typeface="Times New Roman" panose="02020603050405020304" pitchFamily="18" charset="0"/>
                  </a:rPr>
                  <a:t>Months</a:t>
                </a:r>
              </a:p>
            </c:rich>
          </c:tx>
          <c:overlay val="0"/>
        </c:title>
        <c:numFmt formatCode="General" sourceLinked="0"/>
        <c:majorTickMark val="out"/>
        <c:minorTickMark val="none"/>
        <c:tickLblPos val="nextTo"/>
        <c:spPr>
          <a:ln w="28575">
            <a:solidFill>
              <a:schemeClr val="tx1"/>
            </a:solidFill>
          </a:ln>
        </c:spPr>
        <c:crossAx val="409345272"/>
        <c:crosses val="autoZero"/>
        <c:auto val="1"/>
        <c:lblAlgn val="ctr"/>
        <c:lblOffset val="100"/>
        <c:tickLblSkip val="5"/>
        <c:tickMarkSkip val="1"/>
        <c:noMultiLvlLbl val="0"/>
      </c:catAx>
      <c:valAx>
        <c:axId val="409345272"/>
        <c:scaling>
          <c:orientation val="minMax"/>
        </c:scaling>
        <c:delete val="0"/>
        <c:axPos val="l"/>
        <c:title>
          <c:tx>
            <c:rich>
              <a:bodyPr rot="0" vert="horz"/>
              <a:lstStyle/>
              <a:p>
                <a:pPr>
                  <a:defRPr/>
                </a:pPr>
                <a:r>
                  <a:rPr lang="en-US" b="1">
                    <a:latin typeface="Times New Roman" panose="02020603050405020304" pitchFamily="18" charset="0"/>
                    <a:cs typeface="Times New Roman" panose="02020603050405020304" pitchFamily="18" charset="0"/>
                  </a:rPr>
                  <a:t>Probability</a:t>
                </a:r>
              </a:p>
            </c:rich>
          </c:tx>
          <c:overlay val="0"/>
        </c:title>
        <c:numFmt formatCode="0.00000" sourceLinked="1"/>
        <c:majorTickMark val="out"/>
        <c:minorTickMark val="none"/>
        <c:tickLblPos val="nextTo"/>
        <c:spPr>
          <a:ln w="28575">
            <a:solidFill>
              <a:schemeClr val="tx1"/>
            </a:solidFill>
          </a:ln>
        </c:spPr>
        <c:crossAx val="409338216"/>
        <c:crosses val="autoZero"/>
        <c:crossBetween val="midCat"/>
      </c:valAx>
    </c:plotArea>
    <c:plotVisOnly val="1"/>
    <c:dispBlanksAs val="zero"/>
    <c:showDLblsOverMax val="0"/>
  </c:chart>
  <c:spPr>
    <a:ln w="28575">
      <a:solidFill>
        <a:schemeClr val="tx1"/>
      </a:solidFill>
    </a:ln>
  </c:spPr>
  <c:printSettings>
    <c:headerFooter/>
    <c:pageMargins b="0.75000000000000011" l="0.70000000000000007" r="0.70000000000000007" t="0.75000000000000011" header="0.30000000000000004" footer="0.30000000000000004"/>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Times New Roman" panose="02020603050405020304" pitchFamily="18" charset="0"/>
                <a:cs typeface="Times New Roman" panose="02020603050405020304" pitchFamily="18" charset="0"/>
              </a:rPr>
              <a:t>Exponential</a:t>
            </a:r>
            <a:r>
              <a:rPr lang="en-US" sz="1400" baseline="0">
                <a:latin typeface="Times New Roman" panose="02020603050405020304" pitchFamily="18" charset="0"/>
                <a:cs typeface="Times New Roman" panose="02020603050405020304" pitchFamily="18" charset="0"/>
              </a:rPr>
              <a:t> </a:t>
            </a:r>
          </a:p>
          <a:p>
            <a:pPr>
              <a:defRPr/>
            </a:pPr>
            <a:r>
              <a:rPr lang="en-US" sz="1400">
                <a:latin typeface="Times New Roman" panose="02020603050405020304" pitchFamily="18" charset="0"/>
                <a:cs typeface="Times New Roman" panose="02020603050405020304" pitchFamily="18" charset="0"/>
              </a:rPr>
              <a:t>Distribution For A2 With Mean 37</a:t>
            </a:r>
          </a:p>
        </c:rich>
      </c:tx>
      <c:layout>
        <c:manualLayout>
          <c:xMode val="edge"/>
          <c:yMode val="edge"/>
          <c:x val="0.31528900478053018"/>
          <c:y val="1.9441071738830383E-2"/>
        </c:manualLayout>
      </c:layout>
      <c:overlay val="0"/>
    </c:title>
    <c:autoTitleDeleted val="0"/>
    <c:plotArea>
      <c:layout/>
      <c:areaChart>
        <c:grouping val="standard"/>
        <c:varyColors val="0"/>
        <c:ser>
          <c:idx val="0"/>
          <c:order val="0"/>
          <c:tx>
            <c:strRef>
              <c:f>'Exponential Dist A2'!$B$1</c:f>
              <c:strCache>
                <c:ptCount val="1"/>
                <c:pt idx="0">
                  <c:v>Exponential Distribution function For A2 With Mean 37</c:v>
                </c:pt>
              </c:strCache>
            </c:strRef>
          </c:tx>
          <c:cat>
            <c:numRef>
              <c:f>'Exponential Dist A2'!$A$2:$A$38</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'Exponential Dist A2'!$B$2:$B$38</c:f>
              <c:numCache>
                <c:formatCode>0.00000</c:formatCode>
                <c:ptCount val="37"/>
                <c:pt idx="0">
                  <c:v>2.7027027027027029E-2</c:v>
                </c:pt>
                <c:pt idx="1">
                  <c:v>2.6306349589709534E-2</c:v>
                </c:pt>
                <c:pt idx="2">
                  <c:v>2.5604889063232401E-2</c:v>
                </c:pt>
                <c:pt idx="3">
                  <c:v>2.4922133027415503E-2</c:v>
                </c:pt>
                <c:pt idx="4">
                  <c:v>2.4257582725796215E-2</c:v>
                </c:pt>
                <c:pt idx="5">
                  <c:v>2.361075270128549E-2</c:v>
                </c:pt>
                <c:pt idx="6">
                  <c:v>2.2981170441539203E-2</c:v>
                </c:pt>
                <c:pt idx="7">
                  <c:v>2.2368376033785695E-2</c:v>
                </c:pt>
                <c:pt idx="8">
                  <c:v>2.1771921828857337E-2</c:v>
                </c:pt>
                <c:pt idx="9">
                  <c:v>2.1191372114180717E-2</c:v>
                </c:pt>
                <c:pt idx="10">
                  <c:v>2.062630279548662E-2</c:v>
                </c:pt>
                <c:pt idx="11">
                  <c:v>2.0076301087007139E-2</c:v>
                </c:pt>
                <c:pt idx="12">
                  <c:v>1.9540965209933783E-2</c:v>
                </c:pt>
                <c:pt idx="13">
                  <c:v>1.9019904098916181E-2</c:v>
                </c:pt>
                <c:pt idx="14">
                  <c:v>1.8512737116387019E-2</c:v>
                </c:pt>
                <c:pt idx="15">
                  <c:v>1.8019093774504519E-2</c:v>
                </c:pt>
                <c:pt idx="16">
                  <c:v>1.7538613464509356E-2</c:v>
                </c:pt>
                <c:pt idx="17">
                  <c:v>1.7070945193298281E-2</c:v>
                </c:pt>
                <c:pt idx="18">
                  <c:v>1.6615747327022021E-2</c:v>
                </c:pt>
                <c:pt idx="19">
                  <c:v>1.6172687341520151E-2</c:v>
                </c:pt>
                <c:pt idx="20">
                  <c:v>1.5741441579410667E-2</c:v>
                </c:pt>
                <c:pt idx="21">
                  <c:v>1.5321695013656756E-2</c:v>
                </c:pt>
                <c:pt idx="22">
                  <c:v>1.4913141017438066E-2</c:v>
                </c:pt>
                <c:pt idx="23">
                  <c:v>1.4515481140158402E-2</c:v>
                </c:pt>
                <c:pt idx="24">
                  <c:v>1.4128424889426172E-2</c:v>
                </c:pt>
                <c:pt idx="25">
                  <c:v>1.3751689518848332E-2</c:v>
                </c:pt>
                <c:pt idx="26">
                  <c:v>1.3384999821482838E-2</c:v>
                </c:pt>
                <c:pt idx="27">
                  <c:v>1.3028087928798705E-2</c:v>
                </c:pt>
                <c:pt idx="28">
                  <c:v>1.2680693114996783E-2</c:v>
                </c:pt>
                <c:pt idx="29">
                  <c:v>1.2342561606548341E-2</c:v>
                </c:pt>
                <c:pt idx="30">
                  <c:v>1.2013446396812339E-2</c:v>
                </c:pt>
                <c:pt idx="31">
                  <c:v>1.1693107065595922E-2</c:v>
                </c:pt>
                <c:pt idx="32">
                  <c:v>1.138130960352635E-2</c:v>
                </c:pt>
                <c:pt idx="33">
                  <c:v>1.1077826241106056E-2</c:v>
                </c:pt>
                <c:pt idx="34">
                  <c:v>1.0782435282325968E-2</c:v>
                </c:pt>
                <c:pt idx="35">
                  <c:v>1.0494920942715556E-2</c:v>
                </c:pt>
                <c:pt idx="36">
                  <c:v>1.0215073191711256E-2</c:v>
                </c:pt>
              </c:numCache>
            </c:numRef>
          </c:val>
          <c:extLst>
            <c:ext xmlns:c16="http://schemas.microsoft.com/office/drawing/2014/chart" uri="{C3380CC4-5D6E-409C-BE32-E72D297353CC}">
              <c16:uniqueId val="{00000000-0DFD-4AA1-A6F0-D841F6AB79E3}"/>
            </c:ext>
          </c:extLst>
        </c:ser>
        <c:dLbls>
          <c:showLegendKey val="0"/>
          <c:showVal val="0"/>
          <c:showCatName val="0"/>
          <c:showSerName val="0"/>
          <c:showPercent val="0"/>
          <c:showBubbleSize val="0"/>
        </c:dLbls>
        <c:axId val="466352896"/>
        <c:axId val="466350936"/>
      </c:areaChart>
      <c:catAx>
        <c:axId val="466352896"/>
        <c:scaling>
          <c:orientation val="minMax"/>
        </c:scaling>
        <c:delete val="0"/>
        <c:axPos val="b"/>
        <c:title>
          <c:tx>
            <c:rich>
              <a:bodyPr/>
              <a:lstStyle/>
              <a:p>
                <a:pPr>
                  <a:defRPr/>
                </a:pPr>
                <a:r>
                  <a:rPr lang="en-US" b="1">
                    <a:latin typeface="Times New Roman" panose="02020603050405020304" pitchFamily="18" charset="0"/>
                    <a:cs typeface="Times New Roman" panose="02020603050405020304" pitchFamily="18" charset="0"/>
                  </a:rPr>
                  <a:t>Months</a:t>
                </a:r>
              </a:p>
            </c:rich>
          </c:tx>
          <c:overlay val="0"/>
        </c:title>
        <c:numFmt formatCode="General" sourceLinked="0"/>
        <c:majorTickMark val="out"/>
        <c:minorTickMark val="none"/>
        <c:tickLblPos val="nextTo"/>
        <c:spPr>
          <a:ln w="28575">
            <a:solidFill>
              <a:schemeClr val="tx1"/>
            </a:solidFill>
          </a:ln>
        </c:spPr>
        <c:crossAx val="466350936"/>
        <c:crosses val="autoZero"/>
        <c:auto val="1"/>
        <c:lblAlgn val="ctr"/>
        <c:lblOffset val="100"/>
        <c:tickLblSkip val="5"/>
        <c:tickMarkSkip val="1"/>
        <c:noMultiLvlLbl val="0"/>
      </c:catAx>
      <c:valAx>
        <c:axId val="466350936"/>
        <c:scaling>
          <c:orientation val="minMax"/>
        </c:scaling>
        <c:delete val="0"/>
        <c:axPos val="l"/>
        <c:title>
          <c:tx>
            <c:rich>
              <a:bodyPr rot="0" vert="horz"/>
              <a:lstStyle/>
              <a:p>
                <a:pPr>
                  <a:defRPr/>
                </a:pPr>
                <a:r>
                  <a:rPr lang="en-US" b="1">
                    <a:latin typeface="Times New Roman" panose="02020603050405020304" pitchFamily="18" charset="0"/>
                    <a:cs typeface="Times New Roman" panose="02020603050405020304" pitchFamily="18" charset="0"/>
                  </a:rPr>
                  <a:t>Probability</a:t>
                </a:r>
              </a:p>
            </c:rich>
          </c:tx>
          <c:overlay val="0"/>
        </c:title>
        <c:numFmt formatCode="0.00000" sourceLinked="1"/>
        <c:majorTickMark val="out"/>
        <c:minorTickMark val="none"/>
        <c:tickLblPos val="nextTo"/>
        <c:spPr>
          <a:ln w="28575">
            <a:solidFill>
              <a:schemeClr val="tx1"/>
            </a:solidFill>
          </a:ln>
        </c:spPr>
        <c:crossAx val="466352896"/>
        <c:crosses val="autoZero"/>
        <c:crossBetween val="midCat"/>
      </c:valAx>
    </c:plotArea>
    <c:plotVisOnly val="1"/>
    <c:dispBlanksAs val="zero"/>
    <c:showDLblsOverMax val="0"/>
  </c:chart>
  <c:spPr>
    <a:ln w="28575">
      <a:solidFill>
        <a:schemeClr val="tx1"/>
      </a:solidFill>
    </a:ln>
  </c:spPr>
  <c:printSettings>
    <c:headerFooter>
      <c:oddFooter>Prepared by Wais, Ken &amp;D&amp;RPage &amp;P</c:oddFooter>
    </c:headerFooter>
    <c:pageMargins b="0.75000000000000011" l="0.70000000000000007" r="0.70000000000000007" t="0.75000000000000011" header="0.30000000000000004" footer="0.30000000000000004"/>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Times New Roman" panose="02020603050405020304" pitchFamily="18" charset="0"/>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Non-Normal Vs Normal Distribution</a:t>
            </a:r>
            <a:r>
              <a:rPr lang="en-US" sz="1400" baseline="0">
                <a:latin typeface="Times New Roman" panose="02020603050405020304" pitchFamily="18" charset="0"/>
                <a:cs typeface="Times New Roman" panose="02020603050405020304" pitchFamily="18" charset="0"/>
              </a:rPr>
              <a:t> of A2 Values 2013 To 2015</a:t>
            </a:r>
            <a:endParaRPr lang="en-US" sz="1400">
              <a:latin typeface="Times New Roman" panose="02020603050405020304" pitchFamily="18" charset="0"/>
              <a:cs typeface="Times New Roman" panose="02020603050405020304" pitchFamily="18" charset="0"/>
            </a:endParaRPr>
          </a:p>
        </c:rich>
      </c:tx>
      <c:layout>
        <c:manualLayout>
          <c:xMode val="edge"/>
          <c:yMode val="edge"/>
          <c:x val="0.47279831843373238"/>
          <c:y val="4.2424242424242427E-2"/>
        </c:manualLayout>
      </c:layout>
      <c:overlay val="0"/>
    </c:title>
    <c:autoTitleDeleted val="0"/>
    <c:plotArea>
      <c:layout>
        <c:manualLayout>
          <c:layoutTarget val="inner"/>
          <c:xMode val="edge"/>
          <c:yMode val="edge"/>
          <c:x val="3.4041621237062884E-2"/>
          <c:y val="2.646973673745328E-2"/>
          <c:w val="0.7812045210632993"/>
          <c:h val="0.87008573928258981"/>
        </c:manualLayout>
      </c:layout>
      <c:scatterChart>
        <c:scatterStyle val="smoothMarker"/>
        <c:varyColors val="0"/>
        <c:ser>
          <c:idx val="0"/>
          <c:order val="0"/>
          <c:tx>
            <c:strRef>
              <c:f>A2SourceData!$C$1</c:f>
              <c:strCache>
                <c:ptCount val="1"/>
                <c:pt idx="0">
                  <c:v>Non-Normal Distribution A2 2013/2015</c:v>
                </c:pt>
              </c:strCache>
            </c:strRef>
          </c:tx>
          <c:spPr>
            <a:ln>
              <a:tailEnd type="arrow"/>
            </a:ln>
          </c:spPr>
          <c:marker>
            <c:symbol val="none"/>
          </c:marker>
          <c:xVal>
            <c:numRef>
              <c:f>A2SourceData!$B$2:$B$8</c:f>
              <c:numCache>
                <c:formatCode>General</c:formatCode>
                <c:ptCount val="7"/>
                <c:pt idx="0">
                  <c:v>-104</c:v>
                </c:pt>
                <c:pt idx="1">
                  <c:v>-57</c:v>
                </c:pt>
                <c:pt idx="2">
                  <c:v>-10</c:v>
                </c:pt>
                <c:pt idx="3">
                  <c:v>37</c:v>
                </c:pt>
                <c:pt idx="4">
                  <c:v>84</c:v>
                </c:pt>
                <c:pt idx="5">
                  <c:v>131</c:v>
                </c:pt>
                <c:pt idx="6">
                  <c:v>178</c:v>
                </c:pt>
              </c:numCache>
            </c:numRef>
          </c:xVal>
          <c:yVal>
            <c:numRef>
              <c:f>A2SourceData!$C$2:$C$8</c:f>
              <c:numCache>
                <c:formatCode>General</c:formatCode>
                <c:ptCount val="7"/>
                <c:pt idx="0">
                  <c:v>9.4294647062510793E-5</c:v>
                </c:pt>
                <c:pt idx="1">
                  <c:v>1.1487439683657034E-3</c:v>
                </c:pt>
                <c:pt idx="2">
                  <c:v>5.1483132876413481E-3</c:v>
                </c:pt>
                <c:pt idx="3">
                  <c:v>8.4881336255623972E-3</c:v>
                </c:pt>
                <c:pt idx="4">
                  <c:v>5.1483132876413481E-3</c:v>
                </c:pt>
                <c:pt idx="5">
                  <c:v>1.1487439683657034E-3</c:v>
                </c:pt>
                <c:pt idx="6">
                  <c:v>9.4294647062510793E-5</c:v>
                </c:pt>
              </c:numCache>
            </c:numRef>
          </c:yVal>
          <c:smooth val="1"/>
          <c:extLst>
            <c:ext xmlns:c16="http://schemas.microsoft.com/office/drawing/2014/chart" uri="{C3380CC4-5D6E-409C-BE32-E72D297353CC}">
              <c16:uniqueId val="{00000000-91CC-458A-BDD8-43E0CD6D22A8}"/>
            </c:ext>
          </c:extLst>
        </c:ser>
        <c:ser>
          <c:idx val="1"/>
          <c:order val="1"/>
          <c:tx>
            <c:strRef>
              <c:f>A2SourceData!$C$9</c:f>
              <c:strCache>
                <c:ptCount val="1"/>
                <c:pt idx="0">
                  <c:v>Normal Distribution 2013/2015</c:v>
                </c:pt>
              </c:strCache>
            </c:strRef>
          </c:tx>
          <c:spPr>
            <a:ln>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91CC-458A-BDD8-43E0CD6D22A8}"/>
            </c:ext>
          </c:extLst>
        </c:ser>
        <c:dLbls>
          <c:showLegendKey val="0"/>
          <c:showVal val="0"/>
          <c:showCatName val="0"/>
          <c:showSerName val="0"/>
          <c:showPercent val="0"/>
          <c:showBubbleSize val="0"/>
        </c:dLbls>
        <c:axId val="466351328"/>
        <c:axId val="466353680"/>
      </c:scatterChart>
      <c:valAx>
        <c:axId val="466351328"/>
        <c:scaling>
          <c:orientation val="minMax"/>
          <c:max val="150"/>
          <c:min val="-150"/>
        </c:scaling>
        <c:delete val="0"/>
        <c:axPos val="b"/>
        <c:title>
          <c:tx>
            <c:rich>
              <a:bodyPr/>
              <a:lstStyle/>
              <a:p>
                <a:pPr>
                  <a:defRPr/>
                </a:pPr>
                <a:r>
                  <a:rPr lang="en-US"/>
                  <a:t>Numbers of A</a:t>
                </a:r>
                <a:r>
                  <a:rPr lang="en-US" baseline="0"/>
                  <a:t>2 values</a:t>
                </a:r>
                <a:endParaRPr lang="en-US"/>
              </a:p>
            </c:rich>
          </c:tx>
          <c:layout>
            <c:manualLayout>
              <c:xMode val="edge"/>
              <c:yMode val="edge"/>
              <c:x val="0.39384431419654953"/>
              <c:y val="0.95110093056549772"/>
            </c:manualLayout>
          </c:layout>
          <c:overlay val="0"/>
        </c:title>
        <c:numFmt formatCode="General" sourceLinked="1"/>
        <c:majorTickMark val="out"/>
        <c:minorTickMark val="none"/>
        <c:tickLblPos val="nextTo"/>
        <c:spPr>
          <a:ln w="28575">
            <a:solidFill>
              <a:schemeClr val="tx1"/>
            </a:solidFill>
          </a:ln>
        </c:spPr>
        <c:crossAx val="466353680"/>
        <c:crosses val="autoZero"/>
        <c:crossBetween val="midCat"/>
        <c:majorUnit val="25"/>
      </c:valAx>
      <c:valAx>
        <c:axId val="466353680"/>
        <c:scaling>
          <c:orientation val="minMax"/>
        </c:scaling>
        <c:delete val="0"/>
        <c:axPos val="l"/>
        <c:numFmt formatCode="General" sourceLinked="1"/>
        <c:majorTickMark val="out"/>
        <c:minorTickMark val="none"/>
        <c:tickLblPos val="nextTo"/>
        <c:spPr>
          <a:ln w="28575">
            <a:solidFill>
              <a:schemeClr val="tx1"/>
            </a:solidFill>
          </a:ln>
        </c:spPr>
        <c:crossAx val="466351328"/>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Times New Roman" panose="02020603050405020304" pitchFamily="18" charset="0"/>
                <a:cs typeface="Times New Roman" panose="02020603050405020304" pitchFamily="18" charset="0"/>
              </a:rPr>
              <a:t>Poisson Cumulative Distribution For A2 Values</a:t>
            </a:r>
          </a:p>
        </c:rich>
      </c:tx>
      <c:overlay val="0"/>
    </c:title>
    <c:autoTitleDeleted val="0"/>
    <c:plotArea>
      <c:layout/>
      <c:barChart>
        <c:barDir val="col"/>
        <c:grouping val="clustered"/>
        <c:varyColors val="0"/>
        <c:ser>
          <c:idx val="0"/>
          <c:order val="0"/>
          <c:tx>
            <c:strRef>
              <c:f>PoissonDistSourceData!$B$1</c:f>
              <c:strCache>
                <c:ptCount val="1"/>
                <c:pt idx="0">
                  <c:v>Poisson Distribution For A2</c:v>
                </c:pt>
              </c:strCache>
            </c:strRef>
          </c:tx>
          <c:invertIfNegative val="0"/>
          <c:cat>
            <c:numRef>
              <c:f>PoissonDistSourceData!$A$2:$A$22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PoissonDistSourceData!$B$2:$B$22</c:f>
              <c:numCache>
                <c:formatCode>0.00000</c:formatCode>
                <c:ptCount val="21"/>
                <c:pt idx="0">
                  <c:v>8.5330476257440658E-17</c:v>
                </c:pt>
                <c:pt idx="1">
                  <c:v>4.9309607303212341E-11</c:v>
                </c:pt>
                <c:pt idx="2">
                  <c:v>1.1307286007013371E-7</c:v>
                </c:pt>
                <c:pt idx="3">
                  <c:v>2.1758573500306249E-5</c:v>
                </c:pt>
                <c:pt idx="4">
                  <c:v>8.1098726413967204E-4</c:v>
                </c:pt>
                <c:pt idx="5">
                  <c:v>8.8206703638950227E-3</c:v>
                </c:pt>
                <c:pt idx="6">
                  <c:v>3.5768095520253611E-2</c:v>
                </c:pt>
                <c:pt idx="7">
                  <c:v>6.3669562194740445E-2</c:v>
                </c:pt>
                <c:pt idx="8">
                  <c:v>5.5914965864661569E-2</c:v>
                </c:pt>
                <c:pt idx="9">
                  <c:v>2.6446602729995303E-2</c:v>
                </c:pt>
                <c:pt idx="10">
                  <c:v>7.2129928295515599E-3</c:v>
                </c:pt>
                <c:pt idx="11">
                  <c:v>1.1981695604980503E-3</c:v>
                </c:pt>
                <c:pt idx="12">
                  <c:v>1.2677475041387431E-4</c:v>
                </c:pt>
                <c:pt idx="13">
                  <c:v>8.8692312791099866E-6</c:v>
                </c:pt>
                <c:pt idx="14">
                  <c:v>4.2346724022741798E-7</c:v>
                </c:pt>
                <c:pt idx="15">
                  <c:v>1.4178221293471094E-8</c:v>
                </c:pt>
                <c:pt idx="16">
                  <c:v>3.4081160335297757E-10</c:v>
                </c:pt>
                <c:pt idx="17">
                  <c:v>6.0040986234493581E-12</c:v>
                </c:pt>
                <c:pt idx="18">
                  <c:v>7.8944803048868143E-14</c:v>
                </c:pt>
                <c:pt idx="19">
                  <c:v>7.8735128175070651E-16</c:v>
                </c:pt>
                <c:pt idx="20">
                  <c:v>6.0432828514845785E-18</c:v>
                </c:pt>
              </c:numCache>
            </c:numRef>
          </c:val>
          <c:extLst>
            <c:ext xmlns:c16="http://schemas.microsoft.com/office/drawing/2014/chart" uri="{C3380CC4-5D6E-409C-BE32-E72D297353CC}">
              <c16:uniqueId val="{00000000-EEB3-4F42-9081-440AD469D960}"/>
            </c:ext>
          </c:extLst>
        </c:ser>
        <c:dLbls>
          <c:showLegendKey val="0"/>
          <c:showVal val="0"/>
          <c:showCatName val="0"/>
          <c:showSerName val="0"/>
          <c:showPercent val="0"/>
          <c:showBubbleSize val="0"/>
        </c:dLbls>
        <c:gapWidth val="150"/>
        <c:axId val="466354464"/>
        <c:axId val="466355640"/>
      </c:barChart>
      <c:catAx>
        <c:axId val="466354464"/>
        <c:scaling>
          <c:orientation val="minMax"/>
        </c:scaling>
        <c:delete val="0"/>
        <c:axPos val="b"/>
        <c:title>
          <c:tx>
            <c:rich>
              <a:bodyPr/>
              <a:lstStyle/>
              <a:p>
                <a:pPr>
                  <a:defRPr/>
                </a:pPr>
                <a:r>
                  <a:rPr lang="en-US" b="1">
                    <a:latin typeface="Times New Roman" panose="02020603050405020304" pitchFamily="18" charset="0"/>
                    <a:cs typeface="Times New Roman" panose="02020603050405020304" pitchFamily="18" charset="0"/>
                  </a:rPr>
                  <a:t>Numbers of A2 values at 37 per 5 interval period</a:t>
                </a:r>
              </a:p>
            </c:rich>
          </c:tx>
          <c:overlay val="0"/>
        </c:title>
        <c:numFmt formatCode="General" sourceLinked="1"/>
        <c:majorTickMark val="out"/>
        <c:minorTickMark val="none"/>
        <c:tickLblPos val="nextTo"/>
        <c:spPr>
          <a:ln w="28575">
            <a:solidFill>
              <a:schemeClr val="tx1"/>
            </a:solidFill>
          </a:ln>
        </c:spPr>
        <c:crossAx val="466355640"/>
        <c:crosses val="autoZero"/>
        <c:auto val="1"/>
        <c:lblAlgn val="ctr"/>
        <c:lblOffset val="100"/>
        <c:noMultiLvlLbl val="0"/>
      </c:catAx>
      <c:valAx>
        <c:axId val="466355640"/>
        <c:scaling>
          <c:orientation val="minMax"/>
        </c:scaling>
        <c:delete val="0"/>
        <c:axPos val="l"/>
        <c:title>
          <c:tx>
            <c:rich>
              <a:bodyPr rot="0" vert="horz"/>
              <a:lstStyle/>
              <a:p>
                <a:pPr>
                  <a:defRPr/>
                </a:pPr>
                <a:r>
                  <a:rPr lang="en-US" b="1">
                    <a:latin typeface="Times New Roman" panose="02020603050405020304" pitchFamily="18" charset="0"/>
                    <a:cs typeface="Times New Roman" panose="02020603050405020304" pitchFamily="18" charset="0"/>
                  </a:rPr>
                  <a:t>Probability</a:t>
                </a:r>
              </a:p>
            </c:rich>
          </c:tx>
          <c:overlay val="0"/>
        </c:title>
        <c:numFmt formatCode="0.00000" sourceLinked="1"/>
        <c:majorTickMark val="out"/>
        <c:minorTickMark val="none"/>
        <c:tickLblPos val="nextTo"/>
        <c:spPr>
          <a:ln w="28575">
            <a:solidFill>
              <a:schemeClr val="tx1"/>
            </a:solidFill>
          </a:ln>
        </c:spPr>
        <c:crossAx val="466354464"/>
        <c:crosses val="autoZero"/>
        <c:crossBetween val="between"/>
      </c:valAx>
    </c:plotArea>
    <c:plotVisOnly val="1"/>
    <c:dispBlanksAs val="gap"/>
    <c:showDLblsOverMax val="0"/>
  </c:chart>
  <c:spPr>
    <a:ln w="28575">
      <a:solidFill>
        <a:schemeClr val="tx1"/>
      </a:solidFill>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latin typeface="Times New Roman" panose="02020603050405020304" pitchFamily="18" charset="0"/>
                <a:cs typeface="Times New Roman" panose="02020603050405020304" pitchFamily="18" charset="0"/>
              </a:rPr>
              <a:t>Non-Normal Distribution Vs. Normal Distribution of  B Values 2013/2015</a:t>
            </a:r>
          </a:p>
        </c:rich>
      </c:tx>
      <c:overlay val="0"/>
    </c:title>
    <c:autoTitleDeleted val="0"/>
    <c:plotArea>
      <c:layout/>
      <c:scatterChart>
        <c:scatterStyle val="smoothMarker"/>
        <c:varyColors val="0"/>
        <c:ser>
          <c:idx val="0"/>
          <c:order val="0"/>
          <c:tx>
            <c:strRef>
              <c:f>BSourceData!$C$1</c:f>
              <c:strCache>
                <c:ptCount val="1"/>
                <c:pt idx="0">
                  <c:v>Non-Normal Distribution B 2013/2015</c:v>
                </c:pt>
              </c:strCache>
            </c:strRef>
          </c:tx>
          <c:spPr>
            <a:ln>
              <a:headEnd type="triangle"/>
              <a:tailEnd type="triangle"/>
            </a:ln>
          </c:spPr>
          <c:marker>
            <c:symbol val="none"/>
          </c:marker>
          <c:xVal>
            <c:numRef>
              <c:f>BSourceData!$B$2:$B$8</c:f>
              <c:numCache>
                <c:formatCode>General</c:formatCode>
                <c:ptCount val="7"/>
                <c:pt idx="0">
                  <c:v>-47</c:v>
                </c:pt>
                <c:pt idx="1">
                  <c:v>-22</c:v>
                </c:pt>
                <c:pt idx="2">
                  <c:v>3</c:v>
                </c:pt>
                <c:pt idx="3">
                  <c:v>28</c:v>
                </c:pt>
                <c:pt idx="4">
                  <c:v>53</c:v>
                </c:pt>
                <c:pt idx="5">
                  <c:v>78</c:v>
                </c:pt>
                <c:pt idx="6">
                  <c:v>103</c:v>
                </c:pt>
              </c:numCache>
            </c:numRef>
          </c:xVal>
          <c:yVal>
            <c:numRef>
              <c:f>BSourceData!$C$2:$C$8</c:f>
              <c:numCache>
                <c:formatCode>General</c:formatCode>
                <c:ptCount val="7"/>
                <c:pt idx="0">
                  <c:v>1.7727393647752029E-4</c:v>
                </c:pt>
                <c:pt idx="1">
                  <c:v>2.1596386605275222E-3</c:v>
                </c:pt>
                <c:pt idx="2">
                  <c:v>9.6788289807657347E-3</c:v>
                </c:pt>
                <c:pt idx="3">
                  <c:v>1.5957691216057307E-2</c:v>
                </c:pt>
                <c:pt idx="4">
                  <c:v>9.6788289807657347E-3</c:v>
                </c:pt>
                <c:pt idx="5">
                  <c:v>2.1596386605275222E-3</c:v>
                </c:pt>
                <c:pt idx="6">
                  <c:v>1.7727393647752029E-4</c:v>
                </c:pt>
              </c:numCache>
            </c:numRef>
          </c:yVal>
          <c:smooth val="1"/>
          <c:extLst>
            <c:ext xmlns:c16="http://schemas.microsoft.com/office/drawing/2014/chart" uri="{C3380CC4-5D6E-409C-BE32-E72D297353CC}">
              <c16:uniqueId val="{00000000-59FD-4683-89E7-8C26C66573AB}"/>
            </c:ext>
          </c:extLst>
        </c:ser>
        <c:ser>
          <c:idx val="1"/>
          <c:order val="1"/>
          <c:tx>
            <c:strRef>
              <c:f>A2SourceData!$C$9</c:f>
              <c:strCache>
                <c:ptCount val="1"/>
                <c:pt idx="0">
                  <c:v>Normal Distribution 2013/2015</c:v>
                </c:pt>
              </c:strCache>
            </c:strRef>
          </c:tx>
          <c:spPr>
            <a:ln>
              <a:headEnd type="triangle"/>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59FD-4683-89E7-8C26C66573AB}"/>
            </c:ext>
          </c:extLst>
        </c:ser>
        <c:dLbls>
          <c:showLegendKey val="0"/>
          <c:showVal val="0"/>
          <c:showCatName val="0"/>
          <c:showSerName val="0"/>
          <c:showPercent val="0"/>
          <c:showBubbleSize val="0"/>
        </c:dLbls>
        <c:axId val="466354856"/>
        <c:axId val="466355248"/>
      </c:scatterChart>
      <c:valAx>
        <c:axId val="466354856"/>
        <c:scaling>
          <c:orientation val="minMax"/>
        </c:scaling>
        <c:delete val="0"/>
        <c:axPos val="b"/>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Numbers of B Values</a:t>
                </a:r>
              </a:p>
            </c:rich>
          </c:tx>
          <c:layout>
            <c:manualLayout>
              <c:xMode val="edge"/>
              <c:yMode val="edge"/>
              <c:x val="0.35698595163983787"/>
              <c:y val="0.9424242424242425"/>
            </c:manualLayout>
          </c:layout>
          <c:overlay val="0"/>
        </c:title>
        <c:numFmt formatCode="General" sourceLinked="1"/>
        <c:majorTickMark val="out"/>
        <c:minorTickMark val="none"/>
        <c:tickLblPos val="nextTo"/>
        <c:spPr>
          <a:ln w="28575">
            <a:solidFill>
              <a:schemeClr val="tx1"/>
            </a:solidFill>
          </a:ln>
        </c:spPr>
        <c:crossAx val="466355248"/>
        <c:crosses val="autoZero"/>
        <c:crossBetween val="midCat"/>
        <c:majorUnit val="20"/>
      </c:valAx>
      <c:valAx>
        <c:axId val="466355248"/>
        <c:scaling>
          <c:orientation val="minMax"/>
        </c:scaling>
        <c:delete val="0"/>
        <c:axPos val="l"/>
        <c:numFmt formatCode="General" sourceLinked="1"/>
        <c:majorTickMark val="out"/>
        <c:minorTickMark val="none"/>
        <c:tickLblPos val="nextTo"/>
        <c:spPr>
          <a:ln w="28575">
            <a:solidFill>
              <a:schemeClr val="tx1"/>
            </a:solidFill>
          </a:ln>
        </c:spPr>
        <c:crossAx val="466354856"/>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Non-Normal Vs Normal Distribution of A2/B Values 2013 To 2015</a:t>
            </a:r>
          </a:p>
        </c:rich>
      </c:tx>
      <c:overlay val="0"/>
    </c:title>
    <c:autoTitleDeleted val="0"/>
    <c:plotArea>
      <c:layout/>
      <c:scatterChart>
        <c:scatterStyle val="smoothMarker"/>
        <c:varyColors val="0"/>
        <c:ser>
          <c:idx val="0"/>
          <c:order val="0"/>
          <c:tx>
            <c:strRef>
              <c:f>A2_BSourceData!$C$1</c:f>
              <c:strCache>
                <c:ptCount val="1"/>
                <c:pt idx="0">
                  <c:v>Non-Normal Distribution A2/B 2013/2015</c:v>
                </c:pt>
              </c:strCache>
            </c:strRef>
          </c:tx>
          <c:spPr>
            <a:ln>
              <a:headEnd type="triangle"/>
              <a:tailEnd type="triangle"/>
            </a:ln>
          </c:spPr>
          <c:marker>
            <c:symbol val="none"/>
          </c:marker>
          <c:xVal>
            <c:numRef>
              <c:f>A2_BSourceData!$B$2:$B$8</c:f>
              <c:numCache>
                <c:formatCode>General</c:formatCode>
                <c:ptCount val="7"/>
                <c:pt idx="0">
                  <c:v>-186</c:v>
                </c:pt>
                <c:pt idx="1">
                  <c:v>-123</c:v>
                </c:pt>
                <c:pt idx="2">
                  <c:v>-60</c:v>
                </c:pt>
                <c:pt idx="3">
                  <c:v>3</c:v>
                </c:pt>
                <c:pt idx="4">
                  <c:v>66</c:v>
                </c:pt>
                <c:pt idx="5">
                  <c:v>129</c:v>
                </c:pt>
                <c:pt idx="6">
                  <c:v>192</c:v>
                </c:pt>
              </c:numCache>
            </c:numRef>
          </c:xVal>
          <c:yVal>
            <c:numRef>
              <c:f>A2_BSourceData!$C$2:$C$8</c:f>
              <c:numCache>
                <c:formatCode>General</c:formatCode>
                <c:ptCount val="7"/>
                <c:pt idx="0">
                  <c:v>1.551259556381248E-7</c:v>
                </c:pt>
                <c:pt idx="1">
                  <c:v>2.9968714873022674E-5</c:v>
                </c:pt>
                <c:pt idx="2">
                  <c:v>1.0339788754866477E-3</c:v>
                </c:pt>
                <c:pt idx="3">
                  <c:v>6.371110078109944E-3</c:v>
                </c:pt>
                <c:pt idx="4">
                  <c:v>7.0109754738531911E-3</c:v>
                </c:pt>
                <c:pt idx="5">
                  <c:v>1.3778491839340234E-3</c:v>
                </c:pt>
                <c:pt idx="6">
                  <c:v>4.8359835538376492E-5</c:v>
                </c:pt>
              </c:numCache>
            </c:numRef>
          </c:yVal>
          <c:smooth val="1"/>
          <c:extLst>
            <c:ext xmlns:c16="http://schemas.microsoft.com/office/drawing/2014/chart" uri="{C3380CC4-5D6E-409C-BE32-E72D297353CC}">
              <c16:uniqueId val="{00000000-4B98-4A1A-9D28-C8F8A36D2D1E}"/>
            </c:ext>
          </c:extLst>
        </c:ser>
        <c:ser>
          <c:idx val="1"/>
          <c:order val="1"/>
          <c:tx>
            <c:strRef>
              <c:f>A2SourceData!$C$9</c:f>
              <c:strCache>
                <c:ptCount val="1"/>
                <c:pt idx="0">
                  <c:v>Normal Distribution 2013/2015</c:v>
                </c:pt>
              </c:strCache>
            </c:strRef>
          </c:tx>
          <c:spPr>
            <a:ln>
              <a:headEnd type="triangle"/>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4B98-4A1A-9D28-C8F8A36D2D1E}"/>
            </c:ext>
          </c:extLst>
        </c:ser>
        <c:dLbls>
          <c:showLegendKey val="0"/>
          <c:showVal val="0"/>
          <c:showCatName val="0"/>
          <c:showSerName val="0"/>
          <c:showPercent val="0"/>
          <c:showBubbleSize val="0"/>
        </c:dLbls>
        <c:axId val="466356032"/>
        <c:axId val="466356424"/>
      </c:scatterChart>
      <c:valAx>
        <c:axId val="466356032"/>
        <c:scaling>
          <c:orientation val="minMax"/>
          <c:max val="200"/>
          <c:min val="-160"/>
        </c:scaling>
        <c:delete val="0"/>
        <c:axPos val="b"/>
        <c:title>
          <c:tx>
            <c:rich>
              <a:bodyPr/>
              <a:lstStyle/>
              <a:p>
                <a:pPr>
                  <a:defRPr/>
                </a:pPr>
                <a:r>
                  <a:rPr lang="en-US"/>
                  <a:t>Numbers of A2/B values</a:t>
                </a:r>
              </a:p>
            </c:rich>
          </c:tx>
          <c:layout>
            <c:manualLayout>
              <c:xMode val="edge"/>
              <c:yMode val="edge"/>
              <c:x val="0.41733433119633717"/>
              <c:y val="0.94706052652509354"/>
            </c:manualLayout>
          </c:layout>
          <c:overlay val="0"/>
        </c:title>
        <c:numFmt formatCode="General" sourceLinked="1"/>
        <c:majorTickMark val="out"/>
        <c:minorTickMark val="none"/>
        <c:tickLblPos val="nextTo"/>
        <c:spPr>
          <a:ln w="28575">
            <a:solidFill>
              <a:schemeClr val="tx1"/>
            </a:solidFill>
          </a:ln>
        </c:spPr>
        <c:crossAx val="466356424"/>
        <c:crosses val="autoZero"/>
        <c:crossBetween val="midCat"/>
        <c:majorUnit val="50"/>
      </c:valAx>
      <c:valAx>
        <c:axId val="466356424"/>
        <c:scaling>
          <c:orientation val="minMax"/>
        </c:scaling>
        <c:delete val="0"/>
        <c:axPos val="l"/>
        <c:numFmt formatCode="General" sourceLinked="1"/>
        <c:majorTickMark val="out"/>
        <c:minorTickMark val="none"/>
        <c:tickLblPos val="nextTo"/>
        <c:spPr>
          <a:ln w="28575">
            <a:solidFill>
              <a:schemeClr val="tx1"/>
            </a:solidFill>
          </a:ln>
        </c:spPr>
        <c:crossAx val="466356032"/>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0" workbookViewId="0"/>
  </sheetViews>
  <pageMargins left="0.7" right="0.7" top="0.75" bottom="0.75" header="0.3" footer="0.3"/>
  <pageSetup orientation="landscape" r:id="rId1"/>
  <headerFooter>
    <oddFooter>&amp;L&amp;"Times New Roman,Bold"&amp;9Ken Wais&amp;R&amp;D</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90" workbookViewId="0"/>
  </sheetViews>
  <pageMargins left="0.7" right="0.7" top="0.75" bottom="0.75" header="0.3" footer="0.3"/>
  <pageSetup orientation="landscape" r:id="rId1"/>
  <headerFooter>
    <oddFooter>&amp;L&amp;"Times New Roman,Bold"&amp;9Ken Wais&amp;R&amp;D</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90"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749299</xdr:colOff>
      <xdr:row>2</xdr:row>
      <xdr:rowOff>128058</xdr:rowOff>
    </xdr:from>
    <xdr:to>
      <xdr:col>11</xdr:col>
      <xdr:colOff>529166</xdr:colOff>
      <xdr:row>22</xdr:row>
      <xdr:rowOff>169333</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0.70769</cdr:x>
      <cdr:y>0.06959</cdr:y>
    </cdr:from>
    <cdr:to>
      <cdr:x>0.93956</cdr:x>
      <cdr:y>0.1997</cdr:y>
    </cdr:to>
    <cdr:sp macro="" textlink="">
      <cdr:nvSpPr>
        <cdr:cNvPr id="2" name="TextBox 1"/>
        <cdr:cNvSpPr txBox="1"/>
      </cdr:nvSpPr>
      <cdr:spPr>
        <a:xfrm xmlns:a="http://schemas.openxmlformats.org/drawingml/2006/main">
          <a:off x="6134100" y="438150"/>
          <a:ext cx="2009775" cy="819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66</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63</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27</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Median =  47</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0.72127</cdr:x>
      <cdr:y>0.21634</cdr:y>
    </cdr:from>
    <cdr:to>
      <cdr:x>0.96593</cdr:x>
      <cdr:y>0.35859</cdr:y>
    </cdr:to>
    <cdr:sp macro="" textlink="">
      <cdr:nvSpPr>
        <cdr:cNvPr id="3" name="TextBox 2"/>
        <cdr:cNvSpPr txBox="1"/>
      </cdr:nvSpPr>
      <cdr:spPr>
        <a:xfrm xmlns:a="http://schemas.openxmlformats.org/drawingml/2006/main">
          <a:off x="6244167" y="1360021"/>
          <a:ext cx="2118050" cy="894229"/>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right shifted by the mean of 66. </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0.69361</cdr:x>
      <cdr:y>0.04374</cdr:y>
    </cdr:from>
    <cdr:to>
      <cdr:x>0.98696</cdr:x>
      <cdr:y>0.17983</cdr:y>
    </cdr:to>
    <cdr:sp macro="" textlink="">
      <cdr:nvSpPr>
        <cdr:cNvPr id="2" name="TextBox 1"/>
        <cdr:cNvSpPr txBox="1"/>
      </cdr:nvSpPr>
      <cdr:spPr>
        <a:xfrm xmlns:a="http://schemas.openxmlformats.org/drawingml/2006/main">
          <a:off x="5067299" y="171450"/>
          <a:ext cx="2143125" cy="533400"/>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900" b="1" i="1" baseline="0">
              <a:solidFill>
                <a:srgbClr val="FF0000"/>
              </a:solidFill>
              <a:latin typeface="Times New Roman" panose="02020603050405020304" pitchFamily="18" charset="0"/>
              <a:cs typeface="Times New Roman" panose="02020603050405020304" pitchFamily="18" charset="0"/>
            </a:rPr>
            <a:t>This chart illustrates the probability of  reaching the mean value of B per month in a 36 month period.</a:t>
          </a:r>
          <a:endParaRPr lang="en-US" sz="9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0.75228</cdr:x>
      <cdr:y>0.24787</cdr:y>
    </cdr:from>
    <cdr:to>
      <cdr:x>0.97653</cdr:x>
      <cdr:y>0.42284</cdr:y>
    </cdr:to>
    <cdr:sp macro="" textlink="">
      <cdr:nvSpPr>
        <cdr:cNvPr id="3" name="TextBox 2"/>
        <cdr:cNvSpPr txBox="1"/>
      </cdr:nvSpPr>
      <cdr:spPr>
        <a:xfrm xmlns:a="http://schemas.openxmlformats.org/drawingml/2006/main">
          <a:off x="5495925" y="971551"/>
          <a:ext cx="1638300" cy="685800"/>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900" b="1" i="1">
              <a:solidFill>
                <a:srgbClr val="FF0000"/>
              </a:solidFill>
              <a:effectLst/>
              <a:latin typeface="Times New Roman" panose="02020603050405020304" pitchFamily="18" charset="0"/>
              <a:ea typeface="+mn-ea"/>
              <a:cs typeface="Times New Roman" panose="02020603050405020304" pitchFamily="18" charset="0"/>
            </a:rPr>
            <a:t>Interactive</a:t>
          </a:r>
          <a:r>
            <a:rPr lang="en-US" sz="900" b="1" i="1" baseline="0">
              <a:solidFill>
                <a:srgbClr val="FF0000"/>
              </a:solidFill>
              <a:effectLst/>
              <a:latin typeface="Times New Roman" panose="02020603050405020304" pitchFamily="18" charset="0"/>
              <a:ea typeface="+mn-ea"/>
              <a:cs typeface="Times New Roman" panose="02020603050405020304" pitchFamily="18" charset="0"/>
            </a:rPr>
            <a:t> Chart</a:t>
          </a:r>
          <a:endParaRPr lang="en-US" sz="9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900" b="1" i="1" baseline="0">
              <a:solidFill>
                <a:srgbClr val="FF0000"/>
              </a:solidFill>
              <a:effectLst/>
              <a:latin typeface="Times New Roman" panose="02020603050405020304" pitchFamily="18" charset="0"/>
              <a:ea typeface="+mn-ea"/>
              <a:cs typeface="Times New Roman" panose="02020603050405020304" pitchFamily="18" charset="0"/>
            </a:rPr>
            <a:t>Change the Mean to view different Cumulative Distributions the Mean value</a:t>
          </a:r>
          <a:endParaRPr lang="en-US" sz="9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endParaRPr lang="en-US" sz="900">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647700</xdr:colOff>
      <xdr:row>2</xdr:row>
      <xdr:rowOff>47625</xdr:rowOff>
    </xdr:from>
    <xdr:to>
      <xdr:col>11</xdr:col>
      <xdr:colOff>476250</xdr:colOff>
      <xdr:row>21</xdr:row>
      <xdr:rowOff>166687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0.69361</cdr:x>
      <cdr:y>0.04374</cdr:y>
    </cdr:from>
    <cdr:to>
      <cdr:x>0.98696</cdr:x>
      <cdr:y>0.17983</cdr:y>
    </cdr:to>
    <cdr:sp macro="" textlink="">
      <cdr:nvSpPr>
        <cdr:cNvPr id="2" name="TextBox 1"/>
        <cdr:cNvSpPr txBox="1"/>
      </cdr:nvSpPr>
      <cdr:spPr>
        <a:xfrm xmlns:a="http://schemas.openxmlformats.org/drawingml/2006/main">
          <a:off x="5067299" y="171450"/>
          <a:ext cx="2143125" cy="533400"/>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900" b="1" i="1" baseline="0">
              <a:solidFill>
                <a:srgbClr val="FF0000"/>
              </a:solidFill>
              <a:latin typeface="Times New Roman" panose="02020603050405020304" pitchFamily="18" charset="0"/>
              <a:cs typeface="Times New Roman" panose="02020603050405020304" pitchFamily="18" charset="0"/>
            </a:rPr>
            <a:t>This chart illustrates the probability of  reaching the mean value of A2 per month in a 36 month period.</a:t>
          </a:r>
          <a:endParaRPr lang="en-US" sz="9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0.75228</cdr:x>
      <cdr:y>0.24787</cdr:y>
    </cdr:from>
    <cdr:to>
      <cdr:x>0.97653</cdr:x>
      <cdr:y>0.42284</cdr:y>
    </cdr:to>
    <cdr:sp macro="" textlink="">
      <cdr:nvSpPr>
        <cdr:cNvPr id="3" name="TextBox 2"/>
        <cdr:cNvSpPr txBox="1"/>
      </cdr:nvSpPr>
      <cdr:spPr>
        <a:xfrm xmlns:a="http://schemas.openxmlformats.org/drawingml/2006/main">
          <a:off x="5495925" y="971551"/>
          <a:ext cx="1638300" cy="685800"/>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900" b="1" i="1">
              <a:solidFill>
                <a:srgbClr val="FF0000"/>
              </a:solidFill>
              <a:effectLst/>
              <a:latin typeface="Times New Roman" panose="02020603050405020304" pitchFamily="18" charset="0"/>
              <a:ea typeface="+mn-ea"/>
              <a:cs typeface="Times New Roman" panose="02020603050405020304" pitchFamily="18" charset="0"/>
            </a:rPr>
            <a:t>Interactive</a:t>
          </a:r>
          <a:r>
            <a:rPr lang="en-US" sz="900" b="1" i="1" baseline="0">
              <a:solidFill>
                <a:srgbClr val="FF0000"/>
              </a:solidFill>
              <a:effectLst/>
              <a:latin typeface="Times New Roman" panose="02020603050405020304" pitchFamily="18" charset="0"/>
              <a:ea typeface="+mn-ea"/>
              <a:cs typeface="Times New Roman" panose="02020603050405020304" pitchFamily="18" charset="0"/>
            </a:rPr>
            <a:t> Chart</a:t>
          </a:r>
          <a:endParaRPr lang="en-US" sz="9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900" b="1" i="1" baseline="0">
              <a:solidFill>
                <a:srgbClr val="FF0000"/>
              </a:solidFill>
              <a:effectLst/>
              <a:latin typeface="Times New Roman" panose="02020603050405020304" pitchFamily="18" charset="0"/>
              <a:ea typeface="+mn-ea"/>
              <a:cs typeface="Times New Roman" panose="02020603050405020304" pitchFamily="18" charset="0"/>
            </a:rPr>
            <a:t>Change the Mean to view different Cumulative Distributions of the Mean value</a:t>
          </a:r>
          <a:endParaRPr lang="en-US" sz="9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endParaRPr lang="en-US" sz="900">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0.67971</cdr:x>
      <cdr:y>0.08923</cdr:y>
    </cdr:from>
    <cdr:to>
      <cdr:x>0.978</cdr:x>
      <cdr:y>0.42761</cdr:y>
    </cdr:to>
    <cdr:sp macro="" textlink="">
      <cdr:nvSpPr>
        <cdr:cNvPr id="2" name="TextBox 1"/>
        <cdr:cNvSpPr txBox="1"/>
      </cdr:nvSpPr>
      <cdr:spPr>
        <a:xfrm xmlns:a="http://schemas.openxmlformats.org/drawingml/2006/main">
          <a:off x="5884332" y="560917"/>
          <a:ext cx="2582335" cy="2127253"/>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In the normal distribution we have the following equality:</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mean = median = mode = 0. </a:t>
          </a:r>
        </a:p>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Note: the mean is the average of all values about the median which is 0 and since all the values are unique the mode is 0, and of course the median is 0.</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0.01589</cdr:x>
      <cdr:y>0.01347</cdr:y>
    </cdr:from>
    <cdr:to>
      <cdr:x>0.27873</cdr:x>
      <cdr:y>0.51683</cdr:y>
    </cdr:to>
    <cdr:sp macro="" textlink="">
      <cdr:nvSpPr>
        <cdr:cNvPr id="3" name="TextBox 2"/>
        <cdr:cNvSpPr txBox="1"/>
      </cdr:nvSpPr>
      <cdr:spPr>
        <a:xfrm xmlns:a="http://schemas.openxmlformats.org/drawingml/2006/main">
          <a:off x="137584" y="84681"/>
          <a:ext cx="2275416" cy="3164402"/>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shifted by the mean of 37 to the right of normal.  In a normal distribution the mean, mode and median are equal. In this case none are equal. </a:t>
          </a:r>
        </a:p>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The comparison of this distribution with the normal one shows that the frequency analysis is correct. The distribution is right-skewed.</a:t>
          </a:r>
        </a:p>
        <a:p xmlns:a="http://schemas.openxmlformats.org/drawingml/2006/main">
          <a:endParaRPr lang="en-US" sz="1100" b="1" i="1">
            <a:solidFill>
              <a:srgbClr val="FF0000"/>
            </a:solidFill>
            <a:effectLst/>
            <a:latin typeface="Times New Roman" panose="02020603050405020304" pitchFamily="18" charset="0"/>
            <a:ea typeface="+mn-ea"/>
            <a:cs typeface="Times New Roman" panose="02020603050405020304" pitchFamily="18" charset="0"/>
          </a:endParaRPr>
        </a:p>
        <a:p xmlns:a="http://schemas.openxmlformats.org/drawingml/2006/main">
          <a:r>
            <a:rPr lang="en-US" sz="1100" b="1" i="1">
              <a:solidFill>
                <a:srgbClr val="FF0000"/>
              </a:solidFill>
              <a:effectLst/>
              <a:latin typeface="Times New Roman" panose="02020603050405020304" pitchFamily="18" charset="0"/>
              <a:ea typeface="+mn-ea"/>
              <a:cs typeface="Times New Roman" panose="02020603050405020304" pitchFamily="18" charset="0"/>
            </a:rPr>
            <a:t>Mean</a:t>
          </a:r>
          <a:r>
            <a:rPr lang="en-US" sz="1100" b="1" i="1" baseline="0">
              <a:solidFill>
                <a:srgbClr val="FF0000"/>
              </a:solidFill>
              <a:effectLst/>
              <a:latin typeface="Times New Roman" panose="02020603050405020304" pitchFamily="18" charset="0"/>
              <a:ea typeface="+mn-ea"/>
              <a:cs typeface="Times New Roman" panose="02020603050405020304" pitchFamily="18" charset="0"/>
            </a:rPr>
            <a:t> =  37</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Standard Deviation = 47</a:t>
          </a: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Median = 25</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Mode = 7</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619125</xdr:colOff>
      <xdr:row>2</xdr:row>
      <xdr:rowOff>28575</xdr:rowOff>
    </xdr:from>
    <xdr:to>
      <xdr:col>11</xdr:col>
      <xdr:colOff>628650</xdr:colOff>
      <xdr:row>21</xdr:row>
      <xdr:rowOff>147637</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428625</xdr:colOff>
      <xdr:row>4</xdr:row>
      <xdr:rowOff>47623</xdr:rowOff>
    </xdr:from>
    <xdr:to>
      <xdr:col>11</xdr:col>
      <xdr:colOff>19050</xdr:colOff>
      <xdr:row>13</xdr:row>
      <xdr:rowOff>76199</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5648325" y="1295398"/>
          <a:ext cx="2333625" cy="1828801"/>
        </a:xfrm>
        <a:prstGeom prst="rect">
          <a:avLst/>
        </a:prstGeom>
        <a:no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rgbClr val="FF0000"/>
              </a:solidFill>
              <a:latin typeface="Times New Roman" panose="02020603050405020304" pitchFamily="18" charset="0"/>
              <a:cs typeface="Times New Roman" panose="02020603050405020304" pitchFamily="18" charset="0"/>
            </a:rPr>
            <a:t>This</a:t>
          </a:r>
          <a:r>
            <a:rPr lang="en-US" sz="1100" b="1" i="1" baseline="0">
              <a:solidFill>
                <a:srgbClr val="FF0000"/>
              </a:solidFill>
              <a:latin typeface="Times New Roman" panose="02020603050405020304" pitchFamily="18" charset="0"/>
              <a:cs typeface="Times New Roman" panose="02020603050405020304" pitchFamily="18" charset="0"/>
            </a:rPr>
            <a:t> chart shows the probability of the mean value 37 occurring for A2 in interval increments of 5 from 0 to 100.  This cumulative distribution gives the probability of the A2 value  37 occurring in each interval specified. The probability is never very high, and is near normally distributed about the mean value of 37.</a:t>
          </a:r>
          <a:endParaRPr lang="en-US" sz="1100" b="1" i="1">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0.72418</cdr:x>
      <cdr:y>0.08018</cdr:y>
    </cdr:from>
    <cdr:to>
      <cdr:x>0.94286</cdr:x>
      <cdr:y>0.38047</cdr:y>
    </cdr:to>
    <cdr:sp macro="" textlink="">
      <cdr:nvSpPr>
        <cdr:cNvPr id="2" name="TextBox 1"/>
        <cdr:cNvSpPr txBox="1"/>
      </cdr:nvSpPr>
      <cdr:spPr>
        <a:xfrm xmlns:a="http://schemas.openxmlformats.org/drawingml/2006/main">
          <a:off x="6269347" y="504051"/>
          <a:ext cx="1893149" cy="1887781"/>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Non-Normal</a:t>
          </a:r>
          <a:r>
            <a:rPr lang="en-US" sz="1200" b="1" i="1" baseline="0">
              <a:solidFill>
                <a:srgbClr val="FF0000"/>
              </a:solidFill>
              <a:latin typeface="Times New Roman" panose="02020603050405020304" pitchFamily="18" charset="0"/>
              <a:cs typeface="Times New Roman" panose="02020603050405020304" pitchFamily="18" charset="0"/>
            </a:rPr>
            <a:t> Parameters</a:t>
          </a:r>
          <a:endParaRPr lang="en-US" sz="1200" b="1" i="1">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28</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25</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18</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Median = 20</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shifted right by the mean value</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0.72738</cdr:x>
      <cdr:y>0.6229</cdr:y>
    </cdr:from>
    <cdr:to>
      <cdr:x>0.94499</cdr:x>
      <cdr:y>0.80303</cdr:y>
    </cdr:to>
    <cdr:sp macro="" textlink="">
      <cdr:nvSpPr>
        <cdr:cNvPr id="4" name="TextBox 3"/>
        <cdr:cNvSpPr txBox="1"/>
      </cdr:nvSpPr>
      <cdr:spPr>
        <a:xfrm xmlns:a="http://schemas.openxmlformats.org/drawingml/2006/main">
          <a:off x="6297083" y="3915833"/>
          <a:ext cx="1883833" cy="1132417"/>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Normal Parameters</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30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Median = 0</a:t>
          </a:r>
          <a:endParaRPr lang="en-US" sz="11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
  <sheetViews>
    <sheetView zoomScale="90" zoomScaleNormal="90" workbookViewId="0"/>
  </sheetViews>
  <sheetFormatPr defaultRowHeight="15.75" x14ac:dyDescent="0.25"/>
  <cols>
    <col min="1" max="1" width="98.625" customWidth="1"/>
  </cols>
  <sheetData>
    <row r="1" spans="1:22" ht="101.25" customHeight="1" x14ac:dyDescent="0.3">
      <c r="A1" s="9" t="s">
        <v>18</v>
      </c>
      <c r="B1" s="10"/>
      <c r="C1" s="8"/>
      <c r="D1" s="8"/>
      <c r="E1" s="8"/>
      <c r="F1" s="8"/>
      <c r="G1" s="8"/>
      <c r="H1" s="8"/>
      <c r="I1" s="8"/>
      <c r="J1" s="8"/>
      <c r="K1" s="8"/>
      <c r="L1" s="8"/>
      <c r="M1" s="8"/>
      <c r="N1" s="8"/>
      <c r="O1" s="8"/>
      <c r="P1" s="8"/>
      <c r="Q1" s="8"/>
      <c r="R1" s="8"/>
      <c r="S1" s="8"/>
      <c r="T1" s="8"/>
      <c r="U1" s="8"/>
      <c r="V1" s="8"/>
    </row>
    <row r="2" spans="1:22" ht="18.75" x14ac:dyDescent="0.3">
      <c r="A2" s="9" t="s">
        <v>19</v>
      </c>
      <c r="B2" s="10"/>
      <c r="C2" s="8"/>
      <c r="D2" s="8"/>
      <c r="E2" s="8"/>
      <c r="F2" s="8"/>
      <c r="G2" s="8"/>
      <c r="H2" s="8"/>
      <c r="I2" s="8"/>
      <c r="J2" s="8"/>
      <c r="K2" s="8"/>
      <c r="L2" s="8"/>
      <c r="M2" s="8"/>
      <c r="N2" s="8"/>
      <c r="O2" s="8"/>
      <c r="P2" s="8"/>
      <c r="Q2" s="8"/>
      <c r="R2" s="8"/>
      <c r="S2" s="8"/>
      <c r="T2" s="8"/>
      <c r="U2" s="8"/>
      <c r="V2" s="8"/>
    </row>
    <row r="3" spans="1:22" ht="18.75" x14ac:dyDescent="0.3">
      <c r="A3" s="9" t="s">
        <v>20</v>
      </c>
      <c r="B3" s="10"/>
      <c r="C3" s="8"/>
      <c r="D3" s="8"/>
      <c r="E3" s="8"/>
      <c r="F3" s="8"/>
      <c r="G3" s="8"/>
      <c r="H3" s="8"/>
      <c r="I3" s="8"/>
      <c r="J3" s="8"/>
      <c r="K3" s="8"/>
      <c r="L3" s="8"/>
      <c r="M3" s="8"/>
      <c r="N3" s="8"/>
      <c r="O3" s="8"/>
      <c r="P3" s="8"/>
      <c r="Q3" s="8"/>
      <c r="R3" s="8"/>
      <c r="S3" s="8"/>
      <c r="T3" s="8"/>
      <c r="U3" s="8"/>
      <c r="V3" s="8"/>
    </row>
    <row r="4" spans="1:22" ht="37.5" x14ac:dyDescent="0.3">
      <c r="A4" s="9" t="s">
        <v>24</v>
      </c>
      <c r="B4" s="10"/>
      <c r="C4" s="8"/>
      <c r="D4" s="8"/>
      <c r="E4" s="8"/>
      <c r="F4" s="8"/>
      <c r="G4" s="8"/>
      <c r="H4" s="8"/>
      <c r="I4" s="8"/>
      <c r="J4" s="8"/>
      <c r="K4" s="8"/>
      <c r="L4" s="8"/>
      <c r="M4" s="8"/>
      <c r="N4" s="8"/>
      <c r="O4" s="8"/>
      <c r="P4" s="8"/>
      <c r="Q4" s="8"/>
      <c r="R4" s="8"/>
      <c r="S4" s="8"/>
      <c r="T4" s="8"/>
      <c r="U4" s="8"/>
      <c r="V4" s="8"/>
    </row>
    <row r="5" spans="1:22" ht="37.5" x14ac:dyDescent="0.3">
      <c r="A5" s="9" t="s">
        <v>21</v>
      </c>
      <c r="B5" s="10"/>
      <c r="C5" s="8"/>
      <c r="D5" s="8"/>
      <c r="E5" s="8"/>
      <c r="F5" s="8"/>
      <c r="G5" s="8"/>
      <c r="H5" s="8"/>
      <c r="I5" s="8"/>
      <c r="J5" s="8"/>
      <c r="K5" s="8"/>
      <c r="L5" s="8"/>
      <c r="M5" s="8"/>
      <c r="N5" s="8"/>
      <c r="O5" s="8"/>
      <c r="P5" s="8"/>
      <c r="Q5" s="8"/>
      <c r="R5" s="8"/>
      <c r="S5" s="8"/>
      <c r="T5" s="8"/>
      <c r="U5" s="8"/>
      <c r="V5" s="8"/>
    </row>
    <row r="6" spans="1:22" ht="37.5" x14ac:dyDescent="0.3">
      <c r="A6" s="9" t="s">
        <v>23</v>
      </c>
      <c r="B6" s="10"/>
      <c r="C6" s="8"/>
      <c r="D6" s="8"/>
      <c r="E6" s="8"/>
      <c r="F6" s="8"/>
      <c r="G6" s="8"/>
      <c r="H6" s="8"/>
      <c r="I6" s="8"/>
      <c r="J6" s="8"/>
      <c r="K6" s="8"/>
      <c r="L6" s="8"/>
      <c r="M6" s="8"/>
      <c r="N6" s="8"/>
      <c r="O6" s="8"/>
      <c r="P6" s="8"/>
      <c r="Q6" s="8"/>
      <c r="R6" s="8"/>
      <c r="S6" s="8"/>
      <c r="T6" s="8"/>
      <c r="U6" s="8"/>
      <c r="V6" s="8"/>
    </row>
    <row r="7" spans="1:22" ht="37.5" x14ac:dyDescent="0.3">
      <c r="A7" s="9" t="s">
        <v>22</v>
      </c>
      <c r="B7" s="10"/>
      <c r="C7" s="8"/>
      <c r="D7" s="8"/>
      <c r="E7" s="8"/>
      <c r="F7" s="8"/>
      <c r="G7" s="8"/>
      <c r="H7" s="8"/>
      <c r="I7" s="8"/>
      <c r="J7" s="8"/>
      <c r="K7" s="8"/>
      <c r="L7" s="8"/>
      <c r="M7" s="8"/>
      <c r="N7" s="8"/>
      <c r="O7" s="8"/>
      <c r="P7" s="8"/>
      <c r="Q7" s="8"/>
      <c r="R7" s="8"/>
      <c r="S7" s="8"/>
      <c r="T7" s="8"/>
      <c r="U7" s="8"/>
      <c r="V7" s="8"/>
    </row>
    <row r="8" spans="1:22" x14ac:dyDescent="0.25">
      <c r="A8" s="8"/>
      <c r="B8" s="8"/>
      <c r="C8" s="8"/>
      <c r="D8" s="8"/>
      <c r="E8" s="8"/>
      <c r="F8" s="8"/>
      <c r="G8" s="8"/>
      <c r="H8" s="8"/>
      <c r="I8" s="8"/>
      <c r="J8" s="8"/>
      <c r="K8" s="8"/>
      <c r="L8" s="8"/>
      <c r="M8" s="8"/>
    </row>
    <row r="9" spans="1:22" x14ac:dyDescent="0.25">
      <c r="A9" s="8"/>
      <c r="B9" s="8"/>
      <c r="C9" s="8"/>
      <c r="D9" s="8"/>
      <c r="E9" s="8"/>
      <c r="F9" s="8"/>
      <c r="G9" s="8"/>
      <c r="H9" s="8"/>
      <c r="I9" s="8"/>
      <c r="J9" s="8"/>
      <c r="K9" s="8"/>
      <c r="L9" s="8"/>
      <c r="M9" s="8"/>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
  <sheetViews>
    <sheetView tabSelected="1" zoomScale="90" zoomScaleNormal="90" workbookViewId="0">
      <selection activeCell="C25" sqref="C25"/>
    </sheetView>
  </sheetViews>
  <sheetFormatPr defaultRowHeight="15.75" x14ac:dyDescent="0.25"/>
  <cols>
    <col min="1" max="1" width="6.875" style="1" customWidth="1"/>
    <col min="2" max="2" width="14.75" style="1" customWidth="1"/>
    <col min="3" max="3" width="9" style="1"/>
    <col min="4" max="4" width="11.375" style="1" bestFit="1" customWidth="1"/>
    <col min="5" max="16384" width="9" style="1"/>
  </cols>
  <sheetData>
    <row r="1" spans="1:13" ht="62.25" customHeight="1" x14ac:dyDescent="0.25">
      <c r="A1" s="5" t="s">
        <v>16</v>
      </c>
      <c r="B1" s="5" t="s">
        <v>17</v>
      </c>
      <c r="C1" s="5" t="s">
        <v>6</v>
      </c>
      <c r="D1" s="5" t="s">
        <v>15</v>
      </c>
      <c r="E1" s="5"/>
      <c r="F1" s="5"/>
      <c r="G1" s="5"/>
      <c r="H1" s="5"/>
      <c r="I1" s="5"/>
      <c r="J1" s="5"/>
      <c r="K1" s="5"/>
      <c r="L1" s="5"/>
      <c r="M1" s="5"/>
    </row>
    <row r="2" spans="1:13" ht="24.75" customHeight="1" x14ac:dyDescent="0.25">
      <c r="A2" s="5">
        <v>0</v>
      </c>
      <c r="B2" s="7">
        <f t="shared" ref="B2:B38" si="0">_xlfn.EXPON.DIST(A2,$D$2,0)</f>
        <v>3.5714285714285712E-2</v>
      </c>
      <c r="C2" s="6">
        <v>28</v>
      </c>
      <c r="D2" s="5">
        <f>1/C2</f>
        <v>3.5714285714285712E-2</v>
      </c>
      <c r="E2" s="5"/>
      <c r="F2" s="5"/>
      <c r="G2" s="5"/>
      <c r="H2" s="5"/>
      <c r="I2" s="5"/>
      <c r="J2" s="5"/>
      <c r="K2" s="5"/>
      <c r="L2" s="5"/>
      <c r="M2" s="5"/>
    </row>
    <row r="3" spans="1:13" x14ac:dyDescent="0.25">
      <c r="A3" s="5">
        <f>1</f>
        <v>1</v>
      </c>
      <c r="B3" s="7">
        <f t="shared" si="0"/>
        <v>3.4461283727584641E-2</v>
      </c>
      <c r="E3" s="5"/>
      <c r="F3" s="5"/>
      <c r="G3" s="5"/>
      <c r="H3" s="5"/>
      <c r="I3" s="5"/>
      <c r="J3" s="5"/>
      <c r="K3" s="5"/>
      <c r="L3" s="5"/>
      <c r="M3" s="5"/>
    </row>
    <row r="4" spans="1:13" x14ac:dyDescent="0.25">
      <c r="A4" s="5">
        <f>A3+1</f>
        <v>2</v>
      </c>
      <c r="B4" s="7">
        <f t="shared" si="0"/>
        <v>3.3252242132286523E-2</v>
      </c>
      <c r="C4" s="5"/>
      <c r="D4" s="5"/>
      <c r="E4" s="5"/>
      <c r="F4" s="5"/>
      <c r="G4" s="5"/>
      <c r="H4" s="5"/>
      <c r="I4" s="5"/>
      <c r="J4" s="5"/>
      <c r="K4" s="5"/>
      <c r="L4" s="5"/>
      <c r="M4" s="5"/>
    </row>
    <row r="5" spans="1:13" x14ac:dyDescent="0.25">
      <c r="A5" s="5">
        <f t="shared" ref="A5:A38" si="1">A4+1</f>
        <v>3</v>
      </c>
      <c r="B5" s="7">
        <f t="shared" si="0"/>
        <v>3.2085618619573965E-2</v>
      </c>
      <c r="C5" s="5"/>
      <c r="D5" s="5"/>
      <c r="E5" s="5"/>
      <c r="F5" s="5"/>
      <c r="G5" s="5"/>
      <c r="H5" s="5"/>
      <c r="I5" s="5"/>
      <c r="J5" s="5"/>
      <c r="K5" s="5"/>
      <c r="L5" s="5"/>
      <c r="M5" s="5"/>
    </row>
    <row r="6" spans="1:13" x14ac:dyDescent="0.25">
      <c r="A6" s="5">
        <f t="shared" si="1"/>
        <v>4</v>
      </c>
      <c r="B6" s="7">
        <f t="shared" si="0"/>
        <v>3.0959924991077914E-2</v>
      </c>
      <c r="C6" s="5"/>
      <c r="D6" s="5"/>
      <c r="E6" s="5"/>
      <c r="F6" s="5"/>
      <c r="G6" s="5"/>
      <c r="H6" s="5"/>
      <c r="I6" s="5"/>
      <c r="J6" s="5"/>
      <c r="K6" s="5"/>
      <c r="L6" s="5"/>
      <c r="M6" s="5"/>
    </row>
    <row r="7" spans="1:13" x14ac:dyDescent="0.25">
      <c r="A7" s="5">
        <f t="shared" si="1"/>
        <v>5</v>
      </c>
      <c r="B7" s="7">
        <f t="shared" si="0"/>
        <v>2.9873725260463686E-2</v>
      </c>
      <c r="C7" s="5"/>
      <c r="D7" s="5"/>
      <c r="E7" s="5"/>
      <c r="F7" s="5"/>
      <c r="G7" s="5"/>
      <c r="H7" s="5"/>
      <c r="I7" s="5"/>
      <c r="J7" s="5"/>
      <c r="K7" s="5"/>
      <c r="L7" s="5"/>
      <c r="M7" s="5"/>
    </row>
    <row r="8" spans="1:13" x14ac:dyDescent="0.25">
      <c r="A8" s="5">
        <f t="shared" si="1"/>
        <v>6</v>
      </c>
      <c r="B8" s="7">
        <f t="shared" si="0"/>
        <v>2.8825633821621045E-2</v>
      </c>
      <c r="C8" s="5"/>
      <c r="D8" s="5"/>
      <c r="E8" s="5"/>
      <c r="F8" s="5"/>
      <c r="G8" s="5"/>
      <c r="H8" s="5"/>
      <c r="I8" s="5"/>
      <c r="J8" s="5"/>
      <c r="K8" s="5"/>
      <c r="L8" s="5"/>
      <c r="M8" s="5"/>
    </row>
    <row r="9" spans="1:13" x14ac:dyDescent="0.25">
      <c r="A9" s="5">
        <f t="shared" si="1"/>
        <v>7</v>
      </c>
      <c r="B9" s="7">
        <f t="shared" si="0"/>
        <v>2.78143136811216E-2</v>
      </c>
      <c r="C9" s="5"/>
      <c r="D9" s="5"/>
      <c r="E9" s="5"/>
      <c r="F9" s="5"/>
      <c r="G9" s="5"/>
      <c r="H9" s="5"/>
      <c r="I9" s="5"/>
      <c r="J9" s="5"/>
      <c r="K9" s="5"/>
      <c r="L9" s="5"/>
      <c r="M9" s="5"/>
    </row>
    <row r="10" spans="1:13" x14ac:dyDescent="0.25">
      <c r="A10" s="5">
        <f t="shared" si="1"/>
        <v>8</v>
      </c>
      <c r="B10" s="7">
        <f t="shared" si="0"/>
        <v>2.6838474752688784E-2</v>
      </c>
      <c r="C10" s="5"/>
      <c r="D10" s="5"/>
      <c r="E10" s="5"/>
      <c r="F10" s="5"/>
      <c r="G10" s="5"/>
      <c r="H10" s="5"/>
      <c r="I10" s="5"/>
      <c r="J10" s="5"/>
      <c r="K10" s="5"/>
      <c r="L10" s="5"/>
      <c r="M10" s="5"/>
    </row>
    <row r="11" spans="1:13" x14ac:dyDescent="0.25">
      <c r="A11" s="5">
        <f t="shared" si="1"/>
        <v>9</v>
      </c>
      <c r="B11" s="7">
        <f t="shared" si="0"/>
        <v>2.5896872211504707E-2</v>
      </c>
      <c r="C11" s="5"/>
      <c r="D11" s="5"/>
      <c r="E11" s="5"/>
      <c r="F11" s="5"/>
      <c r="G11" s="5"/>
      <c r="H11" s="5"/>
      <c r="I11" s="5"/>
      <c r="J11" s="5"/>
      <c r="K11" s="5"/>
      <c r="L11" s="5"/>
      <c r="M11" s="5"/>
    </row>
    <row r="12" spans="1:13" x14ac:dyDescent="0.25">
      <c r="A12" s="5">
        <f t="shared" si="1"/>
        <v>10</v>
      </c>
      <c r="B12" s="7">
        <f t="shared" si="0"/>
        <v>2.4988304906254654E-2</v>
      </c>
      <c r="C12" s="5"/>
      <c r="D12" s="5"/>
      <c r="E12" s="5"/>
      <c r="F12" s="5"/>
      <c r="G12" s="5"/>
      <c r="H12" s="5"/>
      <c r="I12" s="5"/>
      <c r="J12" s="5"/>
      <c r="K12" s="5"/>
      <c r="L12" s="5"/>
      <c r="M12" s="5"/>
    </row>
    <row r="13" spans="1:13" x14ac:dyDescent="0.25">
      <c r="A13" s="5">
        <f t="shared" si="1"/>
        <v>11</v>
      </c>
      <c r="B13" s="7">
        <f t="shared" si="0"/>
        <v>2.4111613826883437E-2</v>
      </c>
      <c r="C13" s="5"/>
      <c r="D13" s="5"/>
      <c r="E13" s="5"/>
      <c r="F13" s="5"/>
      <c r="G13" s="5"/>
      <c r="H13" s="5"/>
      <c r="I13" s="5"/>
      <c r="J13" s="5"/>
      <c r="K13" s="5"/>
      <c r="L13" s="5"/>
      <c r="M13" s="5"/>
    </row>
    <row r="14" spans="1:13" x14ac:dyDescent="0.25">
      <c r="A14" s="5">
        <f t="shared" si="1"/>
        <v>12</v>
      </c>
      <c r="B14" s="7">
        <f t="shared" si="0"/>
        <v>2.3265680626109127E-2</v>
      </c>
      <c r="C14" s="5"/>
      <c r="D14" s="5"/>
      <c r="E14" s="5"/>
      <c r="F14" s="5"/>
      <c r="G14" s="5"/>
      <c r="H14" s="5"/>
      <c r="I14" s="5"/>
      <c r="J14" s="5"/>
      <c r="K14" s="5"/>
      <c r="L14" s="5"/>
      <c r="M14" s="5"/>
    </row>
    <row r="15" spans="1:13" x14ac:dyDescent="0.25">
      <c r="A15" s="5">
        <f t="shared" si="1"/>
        <v>13</v>
      </c>
      <c r="B15" s="7">
        <f t="shared" si="0"/>
        <v>2.2449426192808045E-2</v>
      </c>
      <c r="C15" s="5"/>
      <c r="D15" s="5"/>
      <c r="E15" s="5"/>
      <c r="F15" s="5"/>
      <c r="G15" s="5"/>
      <c r="H15" s="5"/>
      <c r="I15" s="5"/>
      <c r="J15" s="5"/>
      <c r="K15" s="5"/>
      <c r="L15" s="5"/>
      <c r="M15" s="5"/>
    </row>
    <row r="16" spans="1:13" x14ac:dyDescent="0.25">
      <c r="A16" s="5">
        <f t="shared" si="1"/>
        <v>14</v>
      </c>
      <c r="B16" s="7">
        <f t="shared" si="0"/>
        <v>2.1661809275451194E-2</v>
      </c>
      <c r="C16" s="5"/>
      <c r="D16" s="5"/>
      <c r="E16" s="5"/>
      <c r="F16" s="5"/>
      <c r="G16" s="5"/>
      <c r="H16" s="5"/>
      <c r="I16" s="5"/>
      <c r="J16" s="5"/>
      <c r="K16" s="5"/>
      <c r="L16" s="5"/>
      <c r="M16" s="5"/>
    </row>
    <row r="17" spans="1:13" x14ac:dyDescent="0.25">
      <c r="A17" s="5">
        <f t="shared" si="1"/>
        <v>15</v>
      </c>
      <c r="B17" s="7">
        <f t="shared" si="0"/>
        <v>2.0901825153836154E-2</v>
      </c>
      <c r="C17" s="5"/>
      <c r="D17" s="5"/>
      <c r="E17" s="5"/>
      <c r="F17" s="5"/>
      <c r="G17" s="5"/>
      <c r="H17" s="5"/>
      <c r="I17" s="5"/>
      <c r="J17" s="5"/>
      <c r="K17" s="5"/>
      <c r="L17" s="5"/>
      <c r="M17" s="5"/>
    </row>
    <row r="18" spans="1:13" x14ac:dyDescent="0.25">
      <c r="A18" s="5">
        <f t="shared" si="1"/>
        <v>16</v>
      </c>
      <c r="B18" s="7">
        <f t="shared" si="0"/>
        <v>2.0168504357419972E-2</v>
      </c>
      <c r="C18" s="5"/>
      <c r="D18" s="5"/>
      <c r="E18" s="5"/>
      <c r="F18" s="5"/>
      <c r="G18" s="5"/>
      <c r="H18" s="5"/>
      <c r="I18" s="5"/>
      <c r="J18" s="5"/>
      <c r="K18" s="5"/>
      <c r="L18" s="5"/>
      <c r="M18" s="5"/>
    </row>
    <row r="19" spans="1:13" x14ac:dyDescent="0.25">
      <c r="A19" s="5">
        <f t="shared" si="1"/>
        <v>17</v>
      </c>
      <c r="B19" s="7">
        <f t="shared" si="0"/>
        <v>1.9460911428618152E-2</v>
      </c>
      <c r="C19" s="5"/>
      <c r="D19" s="5"/>
      <c r="E19" s="5"/>
      <c r="F19" s="5"/>
      <c r="G19" s="5"/>
      <c r="H19" s="5"/>
      <c r="I19" s="5"/>
      <c r="J19" s="5"/>
      <c r="K19" s="5"/>
      <c r="L19" s="5"/>
      <c r="M19" s="5"/>
    </row>
    <row r="20" spans="1:13" x14ac:dyDescent="0.25">
      <c r="A20" s="5">
        <f t="shared" si="1"/>
        <v>18</v>
      </c>
      <c r="B20" s="7">
        <f t="shared" si="0"/>
        <v>1.8778143729492134E-2</v>
      </c>
      <c r="C20" s="5"/>
      <c r="D20" s="5"/>
      <c r="E20" s="5"/>
      <c r="F20" s="5"/>
      <c r="G20" s="5"/>
      <c r="H20" s="5"/>
      <c r="I20" s="5"/>
      <c r="J20" s="5"/>
      <c r="K20" s="5"/>
      <c r="L20" s="5"/>
      <c r="M20" s="5"/>
    </row>
    <row r="21" spans="1:13" x14ac:dyDescent="0.25">
      <c r="A21" s="5">
        <f t="shared" si="1"/>
        <v>19</v>
      </c>
      <c r="B21" s="7">
        <f t="shared" si="0"/>
        <v>1.8119330290303003E-2</v>
      </c>
      <c r="C21" s="5"/>
      <c r="D21" s="5"/>
      <c r="E21" s="5"/>
      <c r="F21" s="5"/>
      <c r="G21" s="5"/>
      <c r="H21" s="5"/>
      <c r="I21" s="5"/>
      <c r="J21" s="5"/>
      <c r="K21" s="5"/>
      <c r="L21" s="5"/>
      <c r="M21" s="5"/>
    </row>
    <row r="22" spans="1:13" x14ac:dyDescent="0.25">
      <c r="A22" s="5">
        <f t="shared" si="1"/>
        <v>20</v>
      </c>
      <c r="B22" s="7">
        <f t="shared" si="0"/>
        <v>1.7483630698462611E-2</v>
      </c>
      <c r="C22" s="5"/>
      <c r="D22" s="5"/>
      <c r="E22" s="5"/>
      <c r="F22" s="5"/>
      <c r="G22" s="5"/>
      <c r="H22" s="5"/>
      <c r="I22" s="5"/>
      <c r="J22" s="5"/>
      <c r="K22" s="5"/>
      <c r="L22" s="5"/>
      <c r="M22" s="5"/>
    </row>
    <row r="23" spans="1:13" x14ac:dyDescent="0.25">
      <c r="A23" s="5">
        <f t="shared" si="1"/>
        <v>21</v>
      </c>
      <c r="B23" s="7">
        <f t="shared" si="0"/>
        <v>1.6870234026464811E-2</v>
      </c>
      <c r="C23" s="5"/>
      <c r="D23" s="5"/>
      <c r="E23" s="5"/>
      <c r="F23" s="5"/>
      <c r="G23" s="5"/>
      <c r="H23" s="5"/>
      <c r="I23" s="5"/>
      <c r="J23" s="5"/>
      <c r="K23" s="5"/>
      <c r="L23" s="5"/>
      <c r="M23" s="5"/>
    </row>
    <row r="24" spans="1:13" x14ac:dyDescent="0.25">
      <c r="A24" s="5">
        <f t="shared" si="1"/>
        <v>22</v>
      </c>
      <c r="B24" s="7">
        <f t="shared" si="0"/>
        <v>1.6278357797429185E-2</v>
      </c>
      <c r="C24" s="4"/>
      <c r="D24" s="4"/>
      <c r="E24" s="4"/>
      <c r="F24" s="4"/>
      <c r="G24" s="4"/>
      <c r="H24" s="4"/>
      <c r="I24" s="4"/>
      <c r="J24" s="4"/>
      <c r="K24" s="4"/>
      <c r="L24" s="4"/>
      <c r="M24" s="4"/>
    </row>
    <row r="25" spans="1:13" x14ac:dyDescent="0.25">
      <c r="A25" s="5">
        <f t="shared" si="1"/>
        <v>23</v>
      </c>
      <c r="B25" s="7">
        <f t="shared" si="0"/>
        <v>1.5707246986937717E-2</v>
      </c>
    </row>
    <row r="26" spans="1:13" x14ac:dyDescent="0.25">
      <c r="A26" s="5">
        <f t="shared" si="1"/>
        <v>24</v>
      </c>
      <c r="B26" s="7">
        <f t="shared" si="0"/>
        <v>1.515617305989107E-2</v>
      </c>
    </row>
    <row r="27" spans="1:13" x14ac:dyDescent="0.25">
      <c r="A27" s="5">
        <f t="shared" si="1"/>
        <v>25</v>
      </c>
      <c r="B27" s="7">
        <f t="shared" si="0"/>
        <v>1.4624433041155866E-2</v>
      </c>
    </row>
    <row r="28" spans="1:13" x14ac:dyDescent="0.25">
      <c r="A28" s="5">
        <f t="shared" si="1"/>
        <v>26</v>
      </c>
      <c r="B28" s="7">
        <f t="shared" si="0"/>
        <v>1.4111348618817405E-2</v>
      </c>
    </row>
    <row r="29" spans="1:13" x14ac:dyDescent="0.25">
      <c r="A29" s="5">
        <f t="shared" si="1"/>
        <v>27</v>
      </c>
      <c r="B29" s="7">
        <f t="shared" si="0"/>
        <v>1.3616265278893935E-2</v>
      </c>
    </row>
    <row r="30" spans="1:13" x14ac:dyDescent="0.25">
      <c r="A30" s="5">
        <f t="shared" si="1"/>
        <v>28</v>
      </c>
      <c r="B30" s="7">
        <f t="shared" si="0"/>
        <v>1.3138551470408655E-2</v>
      </c>
    </row>
    <row r="31" spans="1:13" x14ac:dyDescent="0.25">
      <c r="A31" s="5">
        <f t="shared" si="1"/>
        <v>29</v>
      </c>
      <c r="B31" s="7">
        <f t="shared" si="0"/>
        <v>1.2677597799754359E-2</v>
      </c>
    </row>
    <row r="32" spans="1:13" x14ac:dyDescent="0.25">
      <c r="A32" s="5">
        <f t="shared" si="1"/>
        <v>30</v>
      </c>
      <c r="B32" s="7">
        <f t="shared" si="0"/>
        <v>1.2232816253323057E-2</v>
      </c>
    </row>
    <row r="33" spans="1:2" x14ac:dyDescent="0.25">
      <c r="A33" s="5">
        <f t="shared" si="1"/>
        <v>31</v>
      </c>
      <c r="B33" s="7">
        <f t="shared" si="0"/>
        <v>1.1803639447408898E-2</v>
      </c>
    </row>
    <row r="34" spans="1:2" x14ac:dyDescent="0.25">
      <c r="A34" s="5">
        <f t="shared" si="1"/>
        <v>32</v>
      </c>
      <c r="B34" s="7">
        <f t="shared" si="0"/>
        <v>1.1389519904427515E-2</v>
      </c>
    </row>
    <row r="35" spans="1:2" x14ac:dyDescent="0.25">
      <c r="A35" s="5">
        <f t="shared" si="1"/>
        <v>33</v>
      </c>
      <c r="B35" s="7">
        <f t="shared" si="0"/>
        <v>1.0989929354528581E-2</v>
      </c>
    </row>
    <row r="36" spans="1:2" x14ac:dyDescent="0.25">
      <c r="A36" s="5">
        <f t="shared" si="1"/>
        <v>34</v>
      </c>
      <c r="B36" s="7">
        <f t="shared" si="0"/>
        <v>1.0604358061710579E-2</v>
      </c>
    </row>
    <row r="37" spans="1:2" x14ac:dyDescent="0.25">
      <c r="A37" s="5">
        <f t="shared" si="1"/>
        <v>35</v>
      </c>
      <c r="B37" s="7">
        <f t="shared" si="0"/>
        <v>1.0232314173578217E-2</v>
      </c>
    </row>
    <row r="38" spans="1:2" x14ac:dyDescent="0.25">
      <c r="A38" s="5">
        <f t="shared" si="1"/>
        <v>36</v>
      </c>
      <c r="B38" s="7">
        <f t="shared" si="0"/>
        <v>9.8733230939130143E-3</v>
      </c>
    </row>
  </sheetData>
  <pageMargins left="0.7" right="0.7" top="0.75" bottom="0.75" header="0.3" footer="0.3"/>
  <pageSetup paperSize="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8"/>
  <sheetViews>
    <sheetView workbookViewId="0">
      <selection activeCell="O8" sqref="O8"/>
    </sheetView>
  </sheetViews>
  <sheetFormatPr defaultRowHeight="15.75" x14ac:dyDescent="0.25"/>
  <cols>
    <col min="1" max="1" width="9" style="1"/>
    <col min="2" max="2" width="14.75" style="1" customWidth="1"/>
    <col min="3" max="3" width="9" style="1"/>
    <col min="4" max="4" width="11.375" style="1" bestFit="1" customWidth="1"/>
    <col min="5" max="16384" width="9" style="1"/>
  </cols>
  <sheetData>
    <row r="1" spans="1:13" ht="51" customHeight="1" x14ac:dyDescent="0.25">
      <c r="A1" s="5" t="s">
        <v>16</v>
      </c>
      <c r="B1" s="5" t="s">
        <v>17</v>
      </c>
      <c r="C1" s="5" t="s">
        <v>6</v>
      </c>
      <c r="D1" s="5" t="s">
        <v>15</v>
      </c>
      <c r="E1" s="5"/>
      <c r="F1" s="5"/>
      <c r="G1" s="5"/>
      <c r="H1" s="5"/>
      <c r="I1" s="5"/>
      <c r="J1" s="5"/>
      <c r="K1" s="5"/>
      <c r="L1" s="5"/>
      <c r="M1" s="5"/>
    </row>
    <row r="2" spans="1:13" ht="24.75" customHeight="1" x14ac:dyDescent="0.25">
      <c r="A2" s="5">
        <v>0</v>
      </c>
      <c r="B2" s="7">
        <f t="shared" ref="B2:B38" si="0">_xlfn.EXPON.DIST(A2,$D$2,0)</f>
        <v>2.7027027027027029E-2</v>
      </c>
      <c r="C2" s="6">
        <v>37</v>
      </c>
      <c r="D2" s="5">
        <f>1/C2</f>
        <v>2.7027027027027029E-2</v>
      </c>
      <c r="E2" s="5"/>
      <c r="F2" s="5"/>
      <c r="G2" s="5"/>
      <c r="H2" s="5"/>
      <c r="I2" s="5"/>
      <c r="J2" s="5"/>
      <c r="K2" s="5"/>
      <c r="L2" s="5"/>
      <c r="M2" s="5"/>
    </row>
    <row r="3" spans="1:13" x14ac:dyDescent="0.25">
      <c r="A3" s="5">
        <f>1</f>
        <v>1</v>
      </c>
      <c r="B3" s="7">
        <f t="shared" si="0"/>
        <v>2.6306349589709534E-2</v>
      </c>
      <c r="C3" s="5"/>
      <c r="D3" s="5"/>
      <c r="E3" s="5"/>
      <c r="F3" s="5"/>
      <c r="G3" s="5"/>
      <c r="H3" s="5"/>
      <c r="I3" s="5"/>
      <c r="J3" s="5"/>
      <c r="K3" s="5"/>
      <c r="L3" s="5"/>
      <c r="M3" s="5"/>
    </row>
    <row r="4" spans="1:13" x14ac:dyDescent="0.25">
      <c r="A4" s="5">
        <f>A3+1</f>
        <v>2</v>
      </c>
      <c r="B4" s="7">
        <f t="shared" si="0"/>
        <v>2.5604889063232401E-2</v>
      </c>
      <c r="C4" s="5"/>
      <c r="D4" s="5"/>
      <c r="E4" s="5"/>
      <c r="F4" s="5"/>
      <c r="G4" s="5"/>
      <c r="H4" s="5"/>
      <c r="I4" s="5"/>
      <c r="J4" s="5"/>
      <c r="K4" s="5"/>
      <c r="L4" s="5"/>
      <c r="M4" s="5"/>
    </row>
    <row r="5" spans="1:13" x14ac:dyDescent="0.25">
      <c r="A5" s="5">
        <f t="shared" ref="A5:A36" si="1">A4+1</f>
        <v>3</v>
      </c>
      <c r="B5" s="7">
        <f t="shared" si="0"/>
        <v>2.4922133027415503E-2</v>
      </c>
      <c r="C5" s="5"/>
      <c r="D5" s="5"/>
      <c r="E5" s="5"/>
      <c r="F5" s="5"/>
      <c r="G5" s="5"/>
      <c r="H5" s="5"/>
      <c r="I5" s="5"/>
      <c r="J5" s="5"/>
      <c r="K5" s="5"/>
      <c r="L5" s="5"/>
      <c r="M5" s="5"/>
    </row>
    <row r="6" spans="1:13" x14ac:dyDescent="0.25">
      <c r="A6" s="5">
        <f t="shared" si="1"/>
        <v>4</v>
      </c>
      <c r="B6" s="7">
        <f t="shared" si="0"/>
        <v>2.4257582725796215E-2</v>
      </c>
      <c r="C6" s="5"/>
      <c r="D6" s="5"/>
      <c r="E6" s="5"/>
      <c r="F6" s="5"/>
      <c r="G6" s="5"/>
      <c r="H6" s="5"/>
      <c r="I6" s="5"/>
      <c r="J6" s="5"/>
      <c r="K6" s="5"/>
      <c r="L6" s="5"/>
      <c r="M6" s="5"/>
    </row>
    <row r="7" spans="1:13" x14ac:dyDescent="0.25">
      <c r="A7" s="5">
        <f t="shared" si="1"/>
        <v>5</v>
      </c>
      <c r="B7" s="7">
        <f t="shared" si="0"/>
        <v>2.361075270128549E-2</v>
      </c>
      <c r="C7" s="5"/>
      <c r="D7" s="5"/>
      <c r="E7" s="5"/>
      <c r="F7" s="5"/>
      <c r="G7" s="5"/>
      <c r="H7" s="5"/>
      <c r="I7" s="5"/>
      <c r="J7" s="5"/>
      <c r="K7" s="5"/>
      <c r="L7" s="5"/>
      <c r="M7" s="5"/>
    </row>
    <row r="8" spans="1:13" x14ac:dyDescent="0.25">
      <c r="A8" s="5">
        <f t="shared" si="1"/>
        <v>6</v>
      </c>
      <c r="B8" s="7">
        <f t="shared" si="0"/>
        <v>2.2981170441539203E-2</v>
      </c>
      <c r="C8" s="5"/>
      <c r="D8" s="5"/>
      <c r="E8" s="5"/>
      <c r="F8" s="5"/>
      <c r="G8" s="5"/>
      <c r="H8" s="5"/>
      <c r="I8" s="5"/>
      <c r="J8" s="5"/>
      <c r="K8" s="5"/>
      <c r="L8" s="5"/>
      <c r="M8" s="5"/>
    </row>
    <row r="9" spans="1:13" x14ac:dyDescent="0.25">
      <c r="A9" s="5">
        <f t="shared" si="1"/>
        <v>7</v>
      </c>
      <c r="B9" s="7">
        <f t="shared" si="0"/>
        <v>2.2368376033785695E-2</v>
      </c>
      <c r="C9" s="5"/>
      <c r="D9" s="5"/>
      <c r="E9" s="5"/>
      <c r="F9" s="5"/>
      <c r="G9" s="5"/>
      <c r="H9" s="5"/>
      <c r="I9" s="5"/>
      <c r="J9" s="5"/>
      <c r="K9" s="5"/>
      <c r="L9" s="5"/>
      <c r="M9" s="5"/>
    </row>
    <row r="10" spans="1:13" x14ac:dyDescent="0.25">
      <c r="A10" s="5">
        <f t="shared" si="1"/>
        <v>8</v>
      </c>
      <c r="B10" s="7">
        <f t="shared" si="0"/>
        <v>2.1771921828857337E-2</v>
      </c>
      <c r="C10" s="5"/>
      <c r="D10" s="5"/>
      <c r="E10" s="5"/>
      <c r="F10" s="5"/>
      <c r="G10" s="5"/>
      <c r="H10" s="5"/>
      <c r="I10" s="5"/>
      <c r="J10" s="5"/>
      <c r="K10" s="5"/>
      <c r="L10" s="5"/>
      <c r="M10" s="5"/>
    </row>
    <row r="11" spans="1:13" x14ac:dyDescent="0.25">
      <c r="A11" s="5">
        <f t="shared" si="1"/>
        <v>9</v>
      </c>
      <c r="B11" s="7">
        <f t="shared" si="0"/>
        <v>2.1191372114180717E-2</v>
      </c>
      <c r="C11" s="5"/>
      <c r="D11" s="5"/>
      <c r="E11" s="5"/>
      <c r="F11" s="5"/>
      <c r="G11" s="5"/>
      <c r="H11" s="5"/>
      <c r="I11" s="5"/>
      <c r="J11" s="5"/>
      <c r="K11" s="5"/>
      <c r="L11" s="5"/>
      <c r="M11" s="5"/>
    </row>
    <row r="12" spans="1:13" x14ac:dyDescent="0.25">
      <c r="A12" s="5">
        <f t="shared" si="1"/>
        <v>10</v>
      </c>
      <c r="B12" s="7">
        <f t="shared" si="0"/>
        <v>2.062630279548662E-2</v>
      </c>
      <c r="C12" s="5"/>
      <c r="D12" s="5"/>
      <c r="E12" s="5"/>
      <c r="F12" s="5"/>
      <c r="G12" s="5"/>
      <c r="H12" s="5"/>
      <c r="I12" s="5"/>
      <c r="J12" s="5"/>
      <c r="K12" s="5"/>
      <c r="L12" s="5"/>
      <c r="M12" s="5"/>
    </row>
    <row r="13" spans="1:13" x14ac:dyDescent="0.25">
      <c r="A13" s="5">
        <f t="shared" si="1"/>
        <v>11</v>
      </c>
      <c r="B13" s="7">
        <f t="shared" si="0"/>
        <v>2.0076301087007139E-2</v>
      </c>
      <c r="C13" s="5"/>
      <c r="D13" s="5"/>
      <c r="E13" s="5"/>
      <c r="F13" s="5"/>
      <c r="G13" s="5"/>
      <c r="H13" s="5"/>
      <c r="I13" s="5"/>
      <c r="J13" s="5"/>
      <c r="K13" s="5"/>
      <c r="L13" s="5"/>
      <c r="M13" s="5"/>
    </row>
    <row r="14" spans="1:13" x14ac:dyDescent="0.25">
      <c r="A14" s="5">
        <f t="shared" si="1"/>
        <v>12</v>
      </c>
      <c r="B14" s="7">
        <f t="shared" si="0"/>
        <v>1.9540965209933783E-2</v>
      </c>
      <c r="C14" s="5"/>
      <c r="D14" s="5"/>
      <c r="E14" s="5"/>
      <c r="F14" s="5"/>
      <c r="G14" s="5"/>
      <c r="H14" s="5"/>
      <c r="I14" s="5"/>
      <c r="J14" s="5"/>
      <c r="K14" s="5"/>
      <c r="L14" s="5"/>
      <c r="M14" s="5"/>
    </row>
    <row r="15" spans="1:13" x14ac:dyDescent="0.25">
      <c r="A15" s="5">
        <f t="shared" si="1"/>
        <v>13</v>
      </c>
      <c r="B15" s="7">
        <f t="shared" si="0"/>
        <v>1.9019904098916181E-2</v>
      </c>
      <c r="C15" s="5"/>
      <c r="D15" s="5"/>
      <c r="E15" s="5"/>
      <c r="F15" s="5"/>
      <c r="G15" s="5"/>
      <c r="H15" s="5"/>
      <c r="I15" s="5"/>
      <c r="J15" s="5"/>
      <c r="K15" s="5"/>
      <c r="L15" s="5"/>
      <c r="M15" s="5"/>
    </row>
    <row r="16" spans="1:13" x14ac:dyDescent="0.25">
      <c r="A16" s="5">
        <f t="shared" si="1"/>
        <v>14</v>
      </c>
      <c r="B16" s="7">
        <f t="shared" si="0"/>
        <v>1.8512737116387019E-2</v>
      </c>
      <c r="C16" s="5"/>
      <c r="D16" s="5"/>
      <c r="E16" s="5"/>
      <c r="F16" s="5"/>
      <c r="G16" s="5"/>
      <c r="H16" s="5"/>
      <c r="I16" s="5"/>
      <c r="J16" s="5"/>
      <c r="K16" s="5"/>
      <c r="L16" s="5"/>
      <c r="M16" s="5"/>
    </row>
    <row r="17" spans="1:13" x14ac:dyDescent="0.25">
      <c r="A17" s="5">
        <f t="shared" si="1"/>
        <v>15</v>
      </c>
      <c r="B17" s="7">
        <f t="shared" si="0"/>
        <v>1.8019093774504519E-2</v>
      </c>
      <c r="C17" s="5"/>
      <c r="D17" s="5"/>
      <c r="E17" s="5"/>
      <c r="F17" s="5"/>
      <c r="G17" s="5"/>
      <c r="H17" s="5"/>
      <c r="I17" s="5"/>
      <c r="J17" s="5"/>
      <c r="K17" s="5"/>
      <c r="L17" s="5"/>
      <c r="M17" s="5"/>
    </row>
    <row r="18" spans="1:13" x14ac:dyDescent="0.25">
      <c r="A18" s="5">
        <f t="shared" si="1"/>
        <v>16</v>
      </c>
      <c r="B18" s="7">
        <f t="shared" si="0"/>
        <v>1.7538613464509356E-2</v>
      </c>
      <c r="C18" s="5"/>
      <c r="D18" s="5"/>
      <c r="E18" s="5"/>
      <c r="F18" s="5"/>
      <c r="G18" s="5"/>
      <c r="H18" s="5"/>
      <c r="I18" s="5"/>
      <c r="J18" s="5"/>
      <c r="K18" s="5"/>
      <c r="L18" s="5"/>
      <c r="M18" s="5"/>
    </row>
    <row r="19" spans="1:13" x14ac:dyDescent="0.25">
      <c r="A19" s="5">
        <f t="shared" si="1"/>
        <v>17</v>
      </c>
      <c r="B19" s="7">
        <f t="shared" si="0"/>
        <v>1.7070945193298281E-2</v>
      </c>
      <c r="C19" s="5"/>
      <c r="D19" s="5"/>
      <c r="E19" s="5"/>
      <c r="F19" s="5"/>
      <c r="G19" s="5"/>
      <c r="H19" s="5"/>
      <c r="I19" s="5"/>
      <c r="J19" s="5"/>
      <c r="K19" s="5"/>
      <c r="L19" s="5"/>
      <c r="M19" s="5"/>
    </row>
    <row r="20" spans="1:13" x14ac:dyDescent="0.25">
      <c r="A20" s="5">
        <f t="shared" si="1"/>
        <v>18</v>
      </c>
      <c r="B20" s="7">
        <f t="shared" si="0"/>
        <v>1.6615747327022021E-2</v>
      </c>
      <c r="C20" s="5"/>
      <c r="D20" s="5"/>
      <c r="E20" s="5"/>
      <c r="F20" s="5"/>
      <c r="G20" s="5"/>
      <c r="H20" s="5"/>
      <c r="I20" s="5"/>
      <c r="J20" s="5"/>
      <c r="K20" s="5"/>
      <c r="L20" s="5"/>
      <c r="M20" s="5"/>
    </row>
    <row r="21" spans="1:13" x14ac:dyDescent="0.25">
      <c r="A21" s="5">
        <f t="shared" si="1"/>
        <v>19</v>
      </c>
      <c r="B21" s="7">
        <f t="shared" si="0"/>
        <v>1.6172687341520151E-2</v>
      </c>
      <c r="C21" s="5"/>
      <c r="D21" s="5"/>
      <c r="E21" s="5"/>
      <c r="F21" s="5"/>
      <c r="G21" s="5"/>
      <c r="H21" s="5"/>
      <c r="I21" s="5"/>
      <c r="J21" s="5"/>
      <c r="K21" s="5"/>
      <c r="L21" s="5"/>
      <c r="M21" s="5"/>
    </row>
    <row r="22" spans="1:13" x14ac:dyDescent="0.25">
      <c r="A22" s="5">
        <f t="shared" si="1"/>
        <v>20</v>
      </c>
      <c r="B22" s="7">
        <f t="shared" si="0"/>
        <v>1.5741441579410667E-2</v>
      </c>
      <c r="C22" s="5"/>
      <c r="D22" s="5"/>
      <c r="E22" s="5"/>
      <c r="F22" s="5"/>
      <c r="G22" s="5"/>
      <c r="H22" s="5"/>
      <c r="I22" s="5"/>
      <c r="J22" s="5"/>
      <c r="K22" s="5"/>
      <c r="L22" s="5"/>
      <c r="M22" s="5"/>
    </row>
    <row r="23" spans="1:13" x14ac:dyDescent="0.25">
      <c r="A23" s="5">
        <f t="shared" si="1"/>
        <v>21</v>
      </c>
      <c r="B23" s="7">
        <f t="shared" si="0"/>
        <v>1.5321695013656756E-2</v>
      </c>
      <c r="C23" s="5"/>
      <c r="D23" s="5"/>
      <c r="E23" s="5"/>
      <c r="F23" s="5"/>
      <c r="G23" s="5"/>
      <c r="H23" s="5"/>
      <c r="I23" s="5"/>
      <c r="J23" s="5"/>
      <c r="K23" s="5"/>
      <c r="L23" s="5"/>
      <c r="M23" s="5"/>
    </row>
    <row r="24" spans="1:13" x14ac:dyDescent="0.25">
      <c r="A24" s="5">
        <f t="shared" si="1"/>
        <v>22</v>
      </c>
      <c r="B24" s="7">
        <f t="shared" si="0"/>
        <v>1.4913141017438066E-2</v>
      </c>
      <c r="C24" s="4"/>
      <c r="D24" s="4"/>
      <c r="E24" s="4"/>
      <c r="F24" s="4"/>
      <c r="G24" s="4"/>
      <c r="H24" s="4"/>
      <c r="I24" s="4"/>
      <c r="J24" s="4"/>
      <c r="K24" s="4"/>
      <c r="L24" s="4"/>
      <c r="M24" s="4"/>
    </row>
    <row r="25" spans="1:13" x14ac:dyDescent="0.25">
      <c r="A25" s="5">
        <f t="shared" si="1"/>
        <v>23</v>
      </c>
      <c r="B25" s="7">
        <f t="shared" si="0"/>
        <v>1.4515481140158402E-2</v>
      </c>
    </row>
    <row r="26" spans="1:13" x14ac:dyDescent="0.25">
      <c r="A26" s="5">
        <f t="shared" si="1"/>
        <v>24</v>
      </c>
      <c r="B26" s="7">
        <f t="shared" si="0"/>
        <v>1.4128424889426172E-2</v>
      </c>
    </row>
    <row r="27" spans="1:13" x14ac:dyDescent="0.25">
      <c r="A27" s="5">
        <f t="shared" si="1"/>
        <v>25</v>
      </c>
      <c r="B27" s="7">
        <f t="shared" si="0"/>
        <v>1.3751689518848332E-2</v>
      </c>
    </row>
    <row r="28" spans="1:13" x14ac:dyDescent="0.25">
      <c r="A28" s="5">
        <f t="shared" si="1"/>
        <v>26</v>
      </c>
      <c r="B28" s="7">
        <f t="shared" si="0"/>
        <v>1.3384999821482838E-2</v>
      </c>
    </row>
    <row r="29" spans="1:13" x14ac:dyDescent="0.25">
      <c r="A29" s="5">
        <f t="shared" si="1"/>
        <v>27</v>
      </c>
      <c r="B29" s="7">
        <f t="shared" si="0"/>
        <v>1.3028087928798705E-2</v>
      </c>
    </row>
    <row r="30" spans="1:13" x14ac:dyDescent="0.25">
      <c r="A30" s="5">
        <f t="shared" si="1"/>
        <v>28</v>
      </c>
      <c r="B30" s="7">
        <f t="shared" si="0"/>
        <v>1.2680693114996783E-2</v>
      </c>
    </row>
    <row r="31" spans="1:13" x14ac:dyDescent="0.25">
      <c r="A31" s="5">
        <f t="shared" si="1"/>
        <v>29</v>
      </c>
      <c r="B31" s="7">
        <f t="shared" si="0"/>
        <v>1.2342561606548341E-2</v>
      </c>
    </row>
    <row r="32" spans="1:13" x14ac:dyDescent="0.25">
      <c r="A32" s="5">
        <f t="shared" si="1"/>
        <v>30</v>
      </c>
      <c r="B32" s="7">
        <f t="shared" si="0"/>
        <v>1.2013446396812339E-2</v>
      </c>
    </row>
    <row r="33" spans="1:2" x14ac:dyDescent="0.25">
      <c r="A33" s="5">
        <f t="shared" si="1"/>
        <v>31</v>
      </c>
      <c r="B33" s="7">
        <f t="shared" si="0"/>
        <v>1.1693107065595922E-2</v>
      </c>
    </row>
    <row r="34" spans="1:2" x14ac:dyDescent="0.25">
      <c r="A34" s="5">
        <f t="shared" si="1"/>
        <v>32</v>
      </c>
      <c r="B34" s="7">
        <f t="shared" si="0"/>
        <v>1.138130960352635E-2</v>
      </c>
    </row>
    <row r="35" spans="1:2" x14ac:dyDescent="0.25">
      <c r="A35" s="5">
        <f t="shared" si="1"/>
        <v>33</v>
      </c>
      <c r="B35" s="7">
        <f t="shared" si="0"/>
        <v>1.1077826241106056E-2</v>
      </c>
    </row>
    <row r="36" spans="1:2" x14ac:dyDescent="0.25">
      <c r="A36" s="5">
        <f t="shared" si="1"/>
        <v>34</v>
      </c>
      <c r="B36" s="7">
        <f t="shared" si="0"/>
        <v>1.0782435282325968E-2</v>
      </c>
    </row>
    <row r="37" spans="1:2" x14ac:dyDescent="0.25">
      <c r="A37" s="5">
        <f t="shared" ref="A37:A38" si="2">A36+1</f>
        <v>35</v>
      </c>
      <c r="B37" s="7">
        <f t="shared" si="0"/>
        <v>1.0494920942715556E-2</v>
      </c>
    </row>
    <row r="38" spans="1:2" x14ac:dyDescent="0.25">
      <c r="A38" s="5">
        <f t="shared" si="2"/>
        <v>36</v>
      </c>
      <c r="B38" s="7">
        <f t="shared" si="0"/>
        <v>1.0215073191711256E-2</v>
      </c>
    </row>
  </sheetData>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
  <sheetViews>
    <sheetView workbookViewId="0">
      <selection activeCell="B5" sqref="B5"/>
    </sheetView>
  </sheetViews>
  <sheetFormatPr defaultRowHeight="15.75" x14ac:dyDescent="0.25"/>
  <cols>
    <col min="3" max="3" width="32.375" bestFit="1" customWidth="1"/>
    <col min="4" max="4" width="15.375" customWidth="1"/>
  </cols>
  <sheetData>
    <row r="1" spans="1:3" x14ac:dyDescent="0.25">
      <c r="C1" t="s">
        <v>4</v>
      </c>
    </row>
    <row r="2" spans="1:3" x14ac:dyDescent="0.25">
      <c r="A2" t="s">
        <v>10</v>
      </c>
      <c r="B2">
        <v>-104</v>
      </c>
      <c r="C2">
        <f>_xlfn.NORM.DIST(B2,37,47,FALSE)</f>
        <v>9.4294647062510793E-5</v>
      </c>
    </row>
    <row r="3" spans="1:3" x14ac:dyDescent="0.25">
      <c r="A3" t="s">
        <v>12</v>
      </c>
      <c r="B3">
        <f t="shared" ref="B3:B8" si="0">B2+47</f>
        <v>-57</v>
      </c>
      <c r="C3">
        <f t="shared" ref="C3:C8" si="1">_xlfn.NORM.DIST(B3,37,47,FALSE)</f>
        <v>1.1487439683657034E-3</v>
      </c>
    </row>
    <row r="4" spans="1:3" x14ac:dyDescent="0.25">
      <c r="B4">
        <f t="shared" si="0"/>
        <v>-10</v>
      </c>
      <c r="C4">
        <f t="shared" si="1"/>
        <v>5.1483132876413481E-3</v>
      </c>
    </row>
    <row r="5" spans="1:3" x14ac:dyDescent="0.25">
      <c r="B5">
        <f t="shared" si="0"/>
        <v>37</v>
      </c>
      <c r="C5">
        <f t="shared" si="1"/>
        <v>8.4881336255623972E-3</v>
      </c>
    </row>
    <row r="6" spans="1:3" x14ac:dyDescent="0.25">
      <c r="B6">
        <f t="shared" si="0"/>
        <v>84</v>
      </c>
      <c r="C6">
        <f t="shared" si="1"/>
        <v>5.1483132876413481E-3</v>
      </c>
    </row>
    <row r="7" spans="1:3" x14ac:dyDescent="0.25">
      <c r="B7">
        <f t="shared" si="0"/>
        <v>131</v>
      </c>
      <c r="C7">
        <f t="shared" si="1"/>
        <v>1.1487439683657034E-3</v>
      </c>
    </row>
    <row r="8" spans="1:3" x14ac:dyDescent="0.25">
      <c r="B8">
        <f t="shared" si="0"/>
        <v>178</v>
      </c>
      <c r="C8">
        <f t="shared" si="1"/>
        <v>9.4294647062510793E-5</v>
      </c>
    </row>
    <row r="9" spans="1:3" x14ac:dyDescent="0.25">
      <c r="C9" t="s">
        <v>8</v>
      </c>
    </row>
    <row r="10" spans="1:3" x14ac:dyDescent="0.25">
      <c r="A10" t="s">
        <v>3</v>
      </c>
      <c r="B10">
        <v>-90</v>
      </c>
      <c r="C10">
        <f>_xlfn.NORM.DIST(B10, 0,30,FALSE)</f>
        <v>1.4772828039793357E-4</v>
      </c>
    </row>
    <row r="11" spans="1:3" x14ac:dyDescent="0.25">
      <c r="A11" t="s">
        <v>9</v>
      </c>
      <c r="B11">
        <f>B10+30</f>
        <v>-60</v>
      </c>
      <c r="C11">
        <f t="shared" ref="C11:C16" si="2">_xlfn.NORM.DIST(B11, 0,30,FALSE)</f>
        <v>1.7996988837729354E-3</v>
      </c>
    </row>
    <row r="12" spans="1:3" x14ac:dyDescent="0.25">
      <c r="B12">
        <f t="shared" ref="B12:B16" si="3">B11+30</f>
        <v>-30</v>
      </c>
      <c r="C12">
        <f t="shared" si="2"/>
        <v>8.0656908173047798E-3</v>
      </c>
    </row>
    <row r="13" spans="1:3" x14ac:dyDescent="0.25">
      <c r="B13">
        <f t="shared" si="3"/>
        <v>0</v>
      </c>
      <c r="C13">
        <f t="shared" si="2"/>
        <v>1.329807601338109E-2</v>
      </c>
    </row>
    <row r="14" spans="1:3" x14ac:dyDescent="0.25">
      <c r="B14">
        <f t="shared" si="3"/>
        <v>30</v>
      </c>
      <c r="C14">
        <f t="shared" si="2"/>
        <v>8.0656908173047798E-3</v>
      </c>
    </row>
    <row r="15" spans="1:3" x14ac:dyDescent="0.25">
      <c r="B15">
        <f t="shared" si="3"/>
        <v>60</v>
      </c>
      <c r="C15">
        <f t="shared" si="2"/>
        <v>1.7996988837729354E-3</v>
      </c>
    </row>
    <row r="16" spans="1:3" x14ac:dyDescent="0.25">
      <c r="B16">
        <f t="shared" si="3"/>
        <v>90</v>
      </c>
      <c r="C16">
        <f t="shared" si="2"/>
        <v>1.4772828039793357E-4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workbookViewId="0">
      <selection activeCell="P13" sqref="P13"/>
    </sheetView>
  </sheetViews>
  <sheetFormatPr defaultRowHeight="15.75" x14ac:dyDescent="0.25"/>
  <cols>
    <col min="1" max="1" width="8.75" style="1" customWidth="1"/>
    <col min="2" max="2" width="14.75" style="1" customWidth="1"/>
    <col min="3" max="16384" width="9" style="1"/>
  </cols>
  <sheetData>
    <row r="1" spans="1:13" ht="51" customHeight="1" x14ac:dyDescent="0.25">
      <c r="A1" s="5" t="s">
        <v>7</v>
      </c>
      <c r="B1" s="5" t="s">
        <v>5</v>
      </c>
      <c r="C1" s="5" t="s">
        <v>6</v>
      </c>
      <c r="D1" s="5"/>
      <c r="E1" s="5"/>
      <c r="F1" s="5"/>
      <c r="G1" s="5"/>
      <c r="H1" s="5"/>
      <c r="I1" s="5"/>
      <c r="J1" s="5"/>
      <c r="K1" s="5"/>
      <c r="L1" s="5"/>
      <c r="M1" s="5"/>
    </row>
    <row r="2" spans="1:13" x14ac:dyDescent="0.25">
      <c r="A2" s="6">
        <v>0</v>
      </c>
      <c r="B2" s="7">
        <f>_xlfn.POISSON.DIST(A2,$C$2,0)</f>
        <v>8.5330476257440658E-17</v>
      </c>
      <c r="C2" s="6">
        <v>37</v>
      </c>
      <c r="D2" s="5"/>
      <c r="E2" s="5"/>
      <c r="F2" s="5"/>
      <c r="G2" s="5"/>
      <c r="H2" s="5"/>
      <c r="I2" s="5"/>
      <c r="J2" s="5"/>
      <c r="K2" s="5"/>
      <c r="L2" s="5"/>
      <c r="M2" s="5"/>
    </row>
    <row r="3" spans="1:13" x14ac:dyDescent="0.25">
      <c r="A3" s="6">
        <f>A2+5</f>
        <v>5</v>
      </c>
      <c r="B3" s="7">
        <f t="shared" ref="B3:B22" si="0">_xlfn.POISSON.DIST(A3,$C$2,0)</f>
        <v>4.9309607303212341E-11</v>
      </c>
      <c r="C3" s="5"/>
      <c r="D3" s="5"/>
      <c r="E3" s="5"/>
      <c r="F3" s="5"/>
      <c r="G3" s="5"/>
      <c r="H3" s="5"/>
      <c r="I3" s="5"/>
      <c r="J3" s="5"/>
      <c r="K3" s="5"/>
      <c r="L3" s="5"/>
      <c r="M3" s="5"/>
    </row>
    <row r="4" spans="1:13" x14ac:dyDescent="0.25">
      <c r="A4" s="6">
        <f t="shared" ref="A4:A22" si="1">A3+5</f>
        <v>10</v>
      </c>
      <c r="B4" s="7">
        <f t="shared" si="0"/>
        <v>1.1307286007013371E-7</v>
      </c>
      <c r="C4" s="5"/>
      <c r="D4" s="5"/>
      <c r="E4" s="5"/>
      <c r="F4" s="5"/>
      <c r="G4" s="5"/>
      <c r="H4" s="5"/>
      <c r="I4" s="5"/>
      <c r="J4" s="5"/>
      <c r="K4" s="5"/>
      <c r="L4" s="5"/>
      <c r="M4" s="5"/>
    </row>
    <row r="5" spans="1:13" x14ac:dyDescent="0.25">
      <c r="A5" s="6">
        <f t="shared" si="1"/>
        <v>15</v>
      </c>
      <c r="B5" s="7">
        <f t="shared" si="0"/>
        <v>2.1758573500306249E-5</v>
      </c>
      <c r="C5" s="5"/>
      <c r="D5" s="5"/>
      <c r="E5" s="5"/>
      <c r="F5" s="5"/>
      <c r="G5" s="5"/>
      <c r="H5" s="5"/>
      <c r="I5" s="5"/>
      <c r="J5" s="5"/>
      <c r="K5" s="5"/>
      <c r="L5" s="5"/>
      <c r="M5" s="5"/>
    </row>
    <row r="6" spans="1:13" x14ac:dyDescent="0.25">
      <c r="A6" s="6">
        <f t="shared" si="1"/>
        <v>20</v>
      </c>
      <c r="B6" s="7">
        <f t="shared" si="0"/>
        <v>8.1098726413967204E-4</v>
      </c>
      <c r="C6" s="5"/>
      <c r="D6" s="5"/>
      <c r="E6" s="5"/>
      <c r="F6" s="5"/>
      <c r="G6" s="5"/>
      <c r="H6" s="5"/>
      <c r="I6" s="5"/>
      <c r="J6" s="5"/>
      <c r="K6" s="5"/>
      <c r="L6" s="5"/>
      <c r="M6" s="5"/>
    </row>
    <row r="7" spans="1:13" x14ac:dyDescent="0.25">
      <c r="A7" s="6">
        <f t="shared" si="1"/>
        <v>25</v>
      </c>
      <c r="B7" s="7">
        <f t="shared" si="0"/>
        <v>8.8206703638950227E-3</v>
      </c>
      <c r="C7" s="5"/>
      <c r="D7" s="5"/>
      <c r="E7" s="5"/>
      <c r="F7" s="5"/>
      <c r="G7" s="5"/>
      <c r="H7" s="5"/>
      <c r="I7" s="5"/>
      <c r="J7" s="5"/>
      <c r="K7" s="5"/>
      <c r="L7" s="5"/>
      <c r="M7" s="5"/>
    </row>
    <row r="8" spans="1:13" x14ac:dyDescent="0.25">
      <c r="A8" s="6">
        <f t="shared" si="1"/>
        <v>30</v>
      </c>
      <c r="B8" s="7">
        <f t="shared" si="0"/>
        <v>3.5768095520253611E-2</v>
      </c>
      <c r="C8" s="5"/>
      <c r="D8" s="5"/>
      <c r="E8" s="5"/>
      <c r="F8" s="5"/>
      <c r="G8" s="5"/>
      <c r="H8" s="5"/>
      <c r="I8" s="5"/>
      <c r="J8" s="5"/>
      <c r="K8" s="5"/>
      <c r="L8" s="5"/>
      <c r="M8" s="5"/>
    </row>
    <row r="9" spans="1:13" x14ac:dyDescent="0.25">
      <c r="A9" s="6">
        <f t="shared" si="1"/>
        <v>35</v>
      </c>
      <c r="B9" s="7">
        <f t="shared" si="0"/>
        <v>6.3669562194740445E-2</v>
      </c>
      <c r="C9" s="5"/>
      <c r="D9" s="5"/>
      <c r="E9" s="5"/>
      <c r="F9" s="5"/>
      <c r="G9" s="5"/>
      <c r="H9" s="5"/>
      <c r="I9" s="5"/>
      <c r="J9" s="5"/>
      <c r="K9" s="5"/>
      <c r="L9" s="5"/>
      <c r="M9" s="5"/>
    </row>
    <row r="10" spans="1:13" x14ac:dyDescent="0.25">
      <c r="A10" s="6">
        <f t="shared" si="1"/>
        <v>40</v>
      </c>
      <c r="B10" s="7">
        <f t="shared" si="0"/>
        <v>5.5914965864661569E-2</v>
      </c>
      <c r="C10" s="5"/>
      <c r="D10" s="5"/>
      <c r="E10" s="5"/>
      <c r="F10" s="5"/>
      <c r="G10" s="5"/>
      <c r="H10" s="5"/>
      <c r="I10" s="5"/>
      <c r="J10" s="5"/>
      <c r="K10" s="5"/>
      <c r="L10" s="5"/>
      <c r="M10" s="5"/>
    </row>
    <row r="11" spans="1:13" x14ac:dyDescent="0.25">
      <c r="A11" s="6">
        <f t="shared" si="1"/>
        <v>45</v>
      </c>
      <c r="B11" s="7">
        <f t="shared" si="0"/>
        <v>2.6446602729995303E-2</v>
      </c>
      <c r="C11" s="5"/>
      <c r="D11" s="5"/>
      <c r="E11" s="5"/>
      <c r="F11" s="5"/>
      <c r="G11" s="5"/>
      <c r="H11" s="5"/>
      <c r="I11" s="5"/>
      <c r="J11" s="5"/>
      <c r="K11" s="5"/>
      <c r="L11" s="5"/>
      <c r="M11" s="5"/>
    </row>
    <row r="12" spans="1:13" x14ac:dyDescent="0.25">
      <c r="A12" s="6">
        <f t="shared" si="1"/>
        <v>50</v>
      </c>
      <c r="B12" s="7">
        <f t="shared" si="0"/>
        <v>7.2129928295515599E-3</v>
      </c>
      <c r="C12" s="5"/>
      <c r="D12" s="5"/>
      <c r="E12" s="5"/>
      <c r="F12" s="5"/>
      <c r="G12" s="5"/>
      <c r="H12" s="5"/>
      <c r="I12" s="5"/>
      <c r="J12" s="5"/>
      <c r="K12" s="5"/>
      <c r="L12" s="5"/>
      <c r="M12" s="5"/>
    </row>
    <row r="13" spans="1:13" x14ac:dyDescent="0.25">
      <c r="A13" s="6">
        <f t="shared" si="1"/>
        <v>55</v>
      </c>
      <c r="B13" s="7">
        <f t="shared" si="0"/>
        <v>1.1981695604980503E-3</v>
      </c>
      <c r="C13" s="5"/>
      <c r="D13" s="5"/>
      <c r="E13" s="5"/>
      <c r="F13" s="5"/>
      <c r="G13" s="5"/>
      <c r="H13" s="5"/>
      <c r="I13" s="5"/>
      <c r="J13" s="5"/>
      <c r="K13" s="5"/>
      <c r="L13" s="5"/>
      <c r="M13" s="5"/>
    </row>
    <row r="14" spans="1:13" x14ac:dyDescent="0.25">
      <c r="A14" s="6">
        <f t="shared" si="1"/>
        <v>60</v>
      </c>
      <c r="B14" s="7">
        <f t="shared" si="0"/>
        <v>1.2677475041387431E-4</v>
      </c>
      <c r="C14" s="5"/>
      <c r="D14" s="5"/>
      <c r="E14" s="5"/>
      <c r="F14" s="5"/>
      <c r="G14" s="5"/>
      <c r="H14" s="5"/>
      <c r="I14" s="5"/>
      <c r="J14" s="5"/>
      <c r="K14" s="5"/>
      <c r="L14" s="5"/>
      <c r="M14" s="5"/>
    </row>
    <row r="15" spans="1:13" x14ac:dyDescent="0.25">
      <c r="A15" s="6">
        <f t="shared" si="1"/>
        <v>65</v>
      </c>
      <c r="B15" s="7">
        <f t="shared" si="0"/>
        <v>8.8692312791099866E-6</v>
      </c>
      <c r="C15" s="5"/>
      <c r="D15" s="5"/>
      <c r="E15" s="5"/>
      <c r="F15" s="5"/>
      <c r="G15" s="5"/>
      <c r="H15" s="5"/>
      <c r="I15" s="5"/>
      <c r="J15" s="5"/>
      <c r="K15" s="5"/>
      <c r="L15" s="5"/>
      <c r="M15" s="5"/>
    </row>
    <row r="16" spans="1:13" x14ac:dyDescent="0.25">
      <c r="A16" s="6">
        <f t="shared" si="1"/>
        <v>70</v>
      </c>
      <c r="B16" s="7">
        <f t="shared" si="0"/>
        <v>4.2346724022741798E-7</v>
      </c>
      <c r="C16" s="5"/>
      <c r="D16" s="5"/>
      <c r="E16" s="5"/>
      <c r="F16" s="5"/>
      <c r="G16" s="5"/>
      <c r="H16" s="5"/>
      <c r="I16" s="5"/>
      <c r="J16" s="5"/>
      <c r="K16" s="5"/>
      <c r="L16" s="5"/>
      <c r="M16" s="5"/>
    </row>
    <row r="17" spans="1:13" x14ac:dyDescent="0.25">
      <c r="A17" s="6">
        <f t="shared" si="1"/>
        <v>75</v>
      </c>
      <c r="B17" s="7">
        <f t="shared" si="0"/>
        <v>1.4178221293471094E-8</v>
      </c>
      <c r="C17" s="5"/>
      <c r="D17" s="5"/>
      <c r="E17" s="5"/>
      <c r="F17" s="5"/>
      <c r="G17" s="5"/>
      <c r="H17" s="5"/>
      <c r="I17" s="5"/>
      <c r="J17" s="5"/>
      <c r="K17" s="5"/>
      <c r="L17" s="5"/>
      <c r="M17" s="5"/>
    </row>
    <row r="18" spans="1:13" x14ac:dyDescent="0.25">
      <c r="A18" s="6">
        <f t="shared" si="1"/>
        <v>80</v>
      </c>
      <c r="B18" s="7">
        <f t="shared" si="0"/>
        <v>3.4081160335297757E-10</v>
      </c>
      <c r="C18" s="5"/>
      <c r="D18" s="5"/>
      <c r="E18" s="5"/>
      <c r="F18" s="5"/>
      <c r="G18" s="5"/>
      <c r="H18" s="5"/>
      <c r="I18" s="5"/>
      <c r="J18" s="5"/>
      <c r="K18" s="5"/>
      <c r="L18" s="5"/>
      <c r="M18" s="5"/>
    </row>
    <row r="19" spans="1:13" x14ac:dyDescent="0.25">
      <c r="A19" s="6">
        <f>A18+5</f>
        <v>85</v>
      </c>
      <c r="B19" s="7">
        <f t="shared" si="0"/>
        <v>6.0040986234493581E-12</v>
      </c>
      <c r="C19" s="5"/>
      <c r="D19" s="5"/>
      <c r="E19" s="5"/>
      <c r="F19" s="5"/>
      <c r="G19" s="5"/>
      <c r="H19" s="5"/>
      <c r="I19" s="5"/>
      <c r="J19" s="5"/>
      <c r="K19" s="5"/>
      <c r="L19" s="5"/>
      <c r="M19" s="5"/>
    </row>
    <row r="20" spans="1:13" x14ac:dyDescent="0.25">
      <c r="A20" s="6">
        <f t="shared" si="1"/>
        <v>90</v>
      </c>
      <c r="B20" s="7">
        <f t="shared" si="0"/>
        <v>7.8944803048868143E-14</v>
      </c>
      <c r="C20" s="5"/>
      <c r="D20" s="5"/>
      <c r="E20" s="5"/>
      <c r="F20" s="5"/>
      <c r="G20" s="5"/>
      <c r="H20" s="5"/>
      <c r="I20" s="5"/>
      <c r="J20" s="5"/>
      <c r="K20" s="5"/>
      <c r="L20" s="5"/>
      <c r="M20" s="5"/>
    </row>
    <row r="21" spans="1:13" x14ac:dyDescent="0.25">
      <c r="A21" s="6">
        <f>A20+5</f>
        <v>95</v>
      </c>
      <c r="B21" s="7">
        <f t="shared" si="0"/>
        <v>7.8735128175070651E-16</v>
      </c>
      <c r="C21" s="5"/>
      <c r="D21" s="5"/>
      <c r="E21" s="5"/>
      <c r="F21" s="5"/>
      <c r="G21" s="5"/>
      <c r="H21" s="5"/>
      <c r="I21" s="5"/>
      <c r="J21" s="5"/>
      <c r="K21" s="5"/>
      <c r="L21" s="5"/>
      <c r="M21" s="5"/>
    </row>
    <row r="22" spans="1:13" x14ac:dyDescent="0.25">
      <c r="A22" s="6">
        <f t="shared" si="1"/>
        <v>100</v>
      </c>
      <c r="B22" s="7">
        <f t="shared" si="0"/>
        <v>6.0432828514845785E-18</v>
      </c>
      <c r="C22" s="5"/>
      <c r="D22" s="5"/>
      <c r="E22" s="5"/>
      <c r="F22" s="5"/>
      <c r="G22" s="5"/>
      <c r="H22" s="5"/>
      <c r="I22" s="5"/>
      <c r="J22" s="5"/>
      <c r="K22" s="5"/>
      <c r="L22" s="5"/>
      <c r="M22" s="5"/>
    </row>
    <row r="23" spans="1:13" x14ac:dyDescent="0.25">
      <c r="A23" s="4"/>
      <c r="B23" s="4"/>
      <c r="C23" s="4"/>
      <c r="D23" s="4"/>
      <c r="E23" s="4"/>
      <c r="F23" s="4"/>
      <c r="G23" s="4"/>
      <c r="H23" s="4"/>
      <c r="I23" s="4"/>
      <c r="J23" s="4"/>
      <c r="K23" s="4"/>
      <c r="L23" s="4"/>
      <c r="M23" s="4"/>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B3" sqref="B3"/>
    </sheetView>
  </sheetViews>
  <sheetFormatPr defaultRowHeight="15.75" x14ac:dyDescent="0.25"/>
  <cols>
    <col min="1" max="2" width="9" style="1"/>
    <col min="3" max="3" width="16.75" style="1" customWidth="1"/>
    <col min="4" max="16384" width="9" style="1"/>
  </cols>
  <sheetData>
    <row r="1" spans="1:3" ht="47.25" x14ac:dyDescent="0.25">
      <c r="C1" s="1" t="s">
        <v>1</v>
      </c>
    </row>
    <row r="2" spans="1:3" x14ac:dyDescent="0.25">
      <c r="A2" s="1" t="s">
        <v>11</v>
      </c>
      <c r="B2" s="1">
        <v>-47</v>
      </c>
      <c r="C2" s="1">
        <f>_xlfn.NORM.DIST(B2,28,25,FALSE)</f>
        <v>1.7727393647752029E-4</v>
      </c>
    </row>
    <row r="3" spans="1:3" x14ac:dyDescent="0.25">
      <c r="A3" s="1" t="s">
        <v>0</v>
      </c>
      <c r="B3" s="1">
        <f>B2+25</f>
        <v>-22</v>
      </c>
      <c r="C3" s="1">
        <f>_xlfn.NORM.DIST(B3,28,25,FALSE)</f>
        <v>2.1596386605275222E-3</v>
      </c>
    </row>
    <row r="4" spans="1:3" x14ac:dyDescent="0.25">
      <c r="B4" s="1">
        <f>B3+25</f>
        <v>3</v>
      </c>
      <c r="C4" s="1">
        <f t="shared" ref="C4:C8" si="0">_xlfn.NORM.DIST(B4,28,25,FALSE)</f>
        <v>9.6788289807657347E-3</v>
      </c>
    </row>
    <row r="5" spans="1:3" x14ac:dyDescent="0.25">
      <c r="B5" s="1">
        <f t="shared" ref="B5:B8" si="1">B4+25</f>
        <v>28</v>
      </c>
      <c r="C5" s="1">
        <f t="shared" si="0"/>
        <v>1.5957691216057307E-2</v>
      </c>
    </row>
    <row r="6" spans="1:3" x14ac:dyDescent="0.25">
      <c r="B6" s="1">
        <f t="shared" si="1"/>
        <v>53</v>
      </c>
      <c r="C6" s="1">
        <f t="shared" si="0"/>
        <v>9.6788289807657347E-3</v>
      </c>
    </row>
    <row r="7" spans="1:3" x14ac:dyDescent="0.25">
      <c r="B7" s="1">
        <f t="shared" si="1"/>
        <v>78</v>
      </c>
      <c r="C7" s="1">
        <f t="shared" si="0"/>
        <v>2.1596386605275222E-3</v>
      </c>
    </row>
    <row r="8" spans="1:3" x14ac:dyDescent="0.25">
      <c r="B8" s="1">
        <f t="shared" si="1"/>
        <v>103</v>
      </c>
      <c r="C8" s="1">
        <f t="shared" si="0"/>
        <v>1.7727393647752029E-4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workbookViewId="0">
      <selection activeCell="B8" sqref="B8"/>
    </sheetView>
  </sheetViews>
  <sheetFormatPr defaultRowHeight="15.75" x14ac:dyDescent="0.25"/>
  <cols>
    <col min="1" max="2" width="9" style="3"/>
    <col min="3" max="3" width="25" style="3" customWidth="1"/>
    <col min="4" max="16384" width="9" style="3"/>
  </cols>
  <sheetData>
    <row r="1" spans="1:3" ht="31.5" x14ac:dyDescent="0.25">
      <c r="A1" s="1"/>
      <c r="B1" s="1"/>
      <c r="C1" s="1" t="s">
        <v>2</v>
      </c>
    </row>
    <row r="2" spans="1:3" x14ac:dyDescent="0.25">
      <c r="A2" s="1"/>
      <c r="B2" s="1">
        <v>-186</v>
      </c>
      <c r="C2" s="1">
        <f>_xlfn.NORM.DIST(B2,38,48,FALSE)</f>
        <v>1.551259556381248E-7</v>
      </c>
    </row>
    <row r="3" spans="1:3" x14ac:dyDescent="0.25">
      <c r="A3" s="2" t="s">
        <v>13</v>
      </c>
      <c r="B3" s="1">
        <f t="shared" ref="B3:B8" si="0">B2+63</f>
        <v>-123</v>
      </c>
      <c r="C3" s="1">
        <f>_xlfn.NORM.DIST(B3,38,48,FALSE)</f>
        <v>2.9968714873022674E-5</v>
      </c>
    </row>
    <row r="4" spans="1:3" x14ac:dyDescent="0.25">
      <c r="A4" s="2" t="s">
        <v>14</v>
      </c>
      <c r="B4" s="1">
        <f t="shared" si="0"/>
        <v>-60</v>
      </c>
      <c r="C4" s="1">
        <f t="shared" ref="C4:C8" si="1">_xlfn.NORM.DIST(B4,38,48,FALSE)</f>
        <v>1.0339788754866477E-3</v>
      </c>
    </row>
    <row r="5" spans="1:3" x14ac:dyDescent="0.25">
      <c r="A5" s="1"/>
      <c r="B5" s="1">
        <f t="shared" si="0"/>
        <v>3</v>
      </c>
      <c r="C5" s="1">
        <f t="shared" si="1"/>
        <v>6.371110078109944E-3</v>
      </c>
    </row>
    <row r="6" spans="1:3" x14ac:dyDescent="0.25">
      <c r="A6" s="1"/>
      <c r="B6" s="1">
        <f t="shared" si="0"/>
        <v>66</v>
      </c>
      <c r="C6" s="1">
        <f t="shared" si="1"/>
        <v>7.0109754738531911E-3</v>
      </c>
    </row>
    <row r="7" spans="1:3" x14ac:dyDescent="0.25">
      <c r="A7" s="1"/>
      <c r="B7" s="1">
        <f t="shared" si="0"/>
        <v>129</v>
      </c>
      <c r="C7" s="1">
        <f t="shared" si="1"/>
        <v>1.3778491839340234E-3</v>
      </c>
    </row>
    <row r="8" spans="1:3" x14ac:dyDescent="0.25">
      <c r="A8" s="1"/>
      <c r="B8" s="1">
        <f t="shared" si="0"/>
        <v>192</v>
      </c>
      <c r="C8" s="1">
        <f t="shared" si="1"/>
        <v>4.8359835538376492E-5</v>
      </c>
    </row>
    <row r="9" spans="1:3" x14ac:dyDescent="0.25">
      <c r="A9" s="1"/>
      <c r="B9" s="1"/>
      <c r="C9" s="1"/>
    </row>
    <row r="10" spans="1:3" x14ac:dyDescent="0.25">
      <c r="A10" s="1"/>
      <c r="B10" s="1"/>
      <c r="C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4</vt:i4>
      </vt:variant>
    </vt:vector>
  </HeadingPairs>
  <TitlesOfParts>
    <vt:vector size="14" baseType="lpstr">
      <vt:lpstr>ExplanationSuspectPairsMDM</vt:lpstr>
      <vt:lpstr>Exponential Dist B</vt:lpstr>
      <vt:lpstr>Exponential Dist A2</vt:lpstr>
      <vt:lpstr>A2SourceData</vt:lpstr>
      <vt:lpstr>PoissonDistSourceData</vt:lpstr>
      <vt:lpstr>BSourceData</vt:lpstr>
      <vt:lpstr>A2_BSourceData</vt:lpstr>
      <vt:lpstr>A2 Pairs Comparative Chart</vt:lpstr>
      <vt:lpstr>B Pairs Comparative Chart</vt:lpstr>
      <vt:lpstr>A2_B Pairs Comparative Chart</vt:lpstr>
      <vt:lpstr>ExplanationSuspectPairsMDM!Print_Area</vt:lpstr>
      <vt:lpstr>'Exponential Dist A2'!Print_Area</vt:lpstr>
      <vt:lpstr>'Exponential Dist B'!Print_Area</vt:lpstr>
      <vt:lpstr>PoissonDistSourceData!Print_Area</vt:lpstr>
    </vt:vector>
  </TitlesOfParts>
  <Company>Harley-Davidson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Wais, Ken</dc:creator>
  <cp:lastModifiedBy>Robleh Wais</cp:lastModifiedBy>
  <cp:lastPrinted>2024-08-20T11:42:19Z</cp:lastPrinted>
  <dcterms:created xsi:type="dcterms:W3CDTF">2015-09-24T19:27:50Z</dcterms:created>
  <dcterms:modified xsi:type="dcterms:W3CDTF">2024-08-20T11:42:36Z</dcterms:modified>
</cp:coreProperties>
</file>