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ing\Desktop\theorems\teaching\math196_spring_2025\"/>
    </mc:Choice>
  </mc:AlternateContent>
  <xr:revisionPtr revIDLastSave="0" documentId="13_ncr:1_{76623C41-9DAA-492C-99E6-7E64707FEF6F}" xr6:coauthVersionLast="47" xr6:coauthVersionMax="47" xr10:uidLastSave="{00000000-0000-0000-0000-000000000000}"/>
  <bookViews>
    <workbookView xWindow="-110" yWindow="-110" windowWidth="19420" windowHeight="10420" activeTab="3" xr2:uid="{2346661C-AD43-4557-A9A5-8076270E2844}"/>
  </bookViews>
  <sheets>
    <sheet name="Sheet1" sheetId="1" r:id="rId1"/>
    <sheet name="Sheet2" sheetId="2" r:id="rId2"/>
    <sheet name="Sheet3" sheetId="3" r:id="rId3"/>
    <sheet name="Sheet1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7" i="4" l="1"/>
  <c r="AB19" i="4"/>
  <c r="AB18" i="4"/>
  <c r="AB17" i="4"/>
  <c r="AB16" i="4"/>
  <c r="L9" i="4"/>
  <c r="K9" i="4"/>
  <c r="J9" i="4"/>
  <c r="I9" i="4"/>
  <c r="H9" i="4"/>
  <c r="G9" i="4"/>
  <c r="F9" i="4"/>
  <c r="R9" i="4" s="1"/>
  <c r="L8" i="4"/>
  <c r="K8" i="4"/>
  <c r="J8" i="4"/>
  <c r="I8" i="4"/>
  <c r="H8" i="4"/>
  <c r="G8" i="4"/>
  <c r="F8" i="4"/>
  <c r="R8" i="4" s="1"/>
  <c r="L7" i="4"/>
  <c r="K7" i="4"/>
  <c r="J7" i="4"/>
  <c r="I7" i="4"/>
  <c r="H7" i="4"/>
  <c r="G7" i="4"/>
  <c r="F7" i="4"/>
  <c r="R7" i="4" s="1"/>
  <c r="L6" i="4"/>
  <c r="K6" i="4"/>
  <c r="J6" i="4"/>
  <c r="I6" i="4"/>
  <c r="H6" i="4"/>
  <c r="G6" i="4"/>
  <c r="F6" i="4"/>
  <c r="R6" i="4" s="1"/>
  <c r="L5" i="4"/>
  <c r="K5" i="4"/>
  <c r="J5" i="4"/>
  <c r="I5" i="4"/>
  <c r="H5" i="4"/>
  <c r="G5" i="4"/>
  <c r="F5" i="4"/>
  <c r="R5" i="4" s="1"/>
  <c r="L4" i="4"/>
  <c r="K4" i="4"/>
  <c r="J4" i="4"/>
  <c r="I4" i="4"/>
  <c r="H4" i="4"/>
  <c r="D12" i="4" s="1" a="1"/>
  <c r="D12" i="4" s="1"/>
  <c r="G4" i="4"/>
  <c r="F4" i="4"/>
  <c r="R4" i="4" s="1"/>
  <c r="R3" i="4"/>
  <c r="Q3" i="4" a="1"/>
  <c r="Q3" i="4" s="1"/>
  <c r="N3" i="4" a="1"/>
  <c r="N3" i="4" s="1"/>
  <c r="L3" i="4"/>
  <c r="K3" i="4"/>
  <c r="J3" i="4"/>
  <c r="P3" i="4" s="1" a="1"/>
  <c r="P3" i="4" s="1"/>
  <c r="I3" i="4"/>
  <c r="H3" i="4"/>
  <c r="G3" i="4"/>
  <c r="F3" i="4"/>
  <c r="T9" i="1" a="1"/>
  <c r="T9" i="1" s="1"/>
  <c r="T15" i="1" s="1" a="1"/>
  <c r="T15" i="1" s="1"/>
  <c r="Z15" i="1" s="1" a="1"/>
  <c r="F21" i="3" a="1"/>
  <c r="F21" i="3" s="1"/>
  <c r="F12" i="3" a="1"/>
  <c r="F12" i="3" s="1"/>
  <c r="G5" i="3"/>
  <c r="H5" i="3"/>
  <c r="I5" i="3"/>
  <c r="J5" i="3"/>
  <c r="K5" i="3"/>
  <c r="L5" i="3"/>
  <c r="M5" i="3"/>
  <c r="G6" i="3"/>
  <c r="H6" i="3"/>
  <c r="I6" i="3"/>
  <c r="J6" i="3"/>
  <c r="K6" i="3"/>
  <c r="L6" i="3"/>
  <c r="M6" i="3"/>
  <c r="G7" i="3"/>
  <c r="H7" i="3"/>
  <c r="I7" i="3"/>
  <c r="J7" i="3"/>
  <c r="K7" i="3"/>
  <c r="L7" i="3"/>
  <c r="M7" i="3"/>
  <c r="G8" i="3"/>
  <c r="H8" i="3"/>
  <c r="I8" i="3"/>
  <c r="J8" i="3"/>
  <c r="K8" i="3"/>
  <c r="L8" i="3"/>
  <c r="M8" i="3"/>
  <c r="G9" i="3"/>
  <c r="H9" i="3"/>
  <c r="I9" i="3"/>
  <c r="J9" i="3"/>
  <c r="K9" i="3"/>
  <c r="L9" i="3"/>
  <c r="M9" i="3"/>
  <c r="G10" i="3"/>
  <c r="H10" i="3"/>
  <c r="I10" i="3"/>
  <c r="J10" i="3"/>
  <c r="K10" i="3"/>
  <c r="L10" i="3"/>
  <c r="M10" i="3"/>
  <c r="H4" i="3"/>
  <c r="I4" i="3"/>
  <c r="J4" i="3"/>
  <c r="K4" i="3"/>
  <c r="L4" i="3"/>
  <c r="M4" i="3"/>
  <c r="G4" i="3"/>
  <c r="L21" i="2" a="1"/>
  <c r="L21" i="2" s="1"/>
  <c r="J21" i="2" a="1"/>
  <c r="J21" i="2" s="1"/>
  <c r="F21" i="2" a="1"/>
  <c r="F21" i="2" s="1"/>
  <c r="B21" i="2" a="1"/>
  <c r="B21" i="2" s="1"/>
  <c r="B16" i="2" a="1"/>
  <c r="B16" i="2" s="1"/>
  <c r="K4" i="2"/>
  <c r="K5" i="2"/>
  <c r="K6" i="2"/>
  <c r="K7" i="2"/>
  <c r="K8" i="2"/>
  <c r="K9" i="2"/>
  <c r="K10" i="2"/>
  <c r="K11" i="2"/>
  <c r="K12" i="2"/>
  <c r="K13" i="2"/>
  <c r="D5" i="2"/>
  <c r="D6" i="2"/>
  <c r="D7" i="2"/>
  <c r="D8" i="2"/>
  <c r="D9" i="2"/>
  <c r="D10" i="2"/>
  <c r="D11" i="2"/>
  <c r="D12" i="2"/>
  <c r="D13" i="2"/>
  <c r="D4" i="2"/>
  <c r="AA27" i="1"/>
  <c r="AB19" i="1"/>
  <c r="AB18" i="1"/>
  <c r="AB17" i="1"/>
  <c r="AB16" i="1"/>
  <c r="Z9" i="1" a="1"/>
  <c r="Z9" i="1" s="1"/>
  <c r="T3" i="1" a="1"/>
  <c r="T3" i="1" s="1"/>
  <c r="R4" i="1"/>
  <c r="R5" i="1"/>
  <c r="R6" i="1"/>
  <c r="R7" i="1"/>
  <c r="R8" i="1"/>
  <c r="R9" i="1"/>
  <c r="R3" i="1"/>
  <c r="Q3" i="1" a="1"/>
  <c r="Q3" i="1" s="1"/>
  <c r="P3" i="1" a="1"/>
  <c r="P3" i="1" s="1"/>
  <c r="O3" i="1" a="1"/>
  <c r="O3" i="1" s="1"/>
  <c r="N3" i="1" a="1"/>
  <c r="N3" i="1" s="1"/>
  <c r="K41" i="1" a="1"/>
  <c r="K41" i="1" s="1"/>
  <c r="K32" i="1" a="1"/>
  <c r="K32" i="1" s="1"/>
  <c r="T23" i="1" a="1"/>
  <c r="T23" i="1" s="1"/>
  <c r="K23" i="1" a="1"/>
  <c r="K23" i="1" s="1"/>
  <c r="D33" i="1" a="1"/>
  <c r="D33" i="1" s="1"/>
  <c r="D28" i="1" a="1"/>
  <c r="D28" i="1" s="1"/>
  <c r="I23" i="1" a="1"/>
  <c r="I23" i="1" s="1"/>
  <c r="D23" i="1" a="1"/>
  <c r="D23" i="1" s="1"/>
  <c r="M18" i="1" a="1"/>
  <c r="M18" i="1" s="1"/>
  <c r="M15" i="1" a="1"/>
  <c r="M15" i="1" s="1"/>
  <c r="P12" i="1" a="1"/>
  <c r="P12" i="1" s="1"/>
  <c r="M12" i="1" a="1"/>
  <c r="M12" i="1" s="1"/>
  <c r="D12" i="1" a="1"/>
  <c r="D12" i="1" s="1"/>
  <c r="F4" i="1"/>
  <c r="G4" i="1"/>
  <c r="H4" i="1"/>
  <c r="I4" i="1"/>
  <c r="J4" i="1"/>
  <c r="K4" i="1"/>
  <c r="L4" i="1"/>
  <c r="F5" i="1"/>
  <c r="G5" i="1"/>
  <c r="H5" i="1"/>
  <c r="I5" i="1"/>
  <c r="J5" i="1"/>
  <c r="K5" i="1"/>
  <c r="L5" i="1"/>
  <c r="F6" i="1"/>
  <c r="G6" i="1"/>
  <c r="H6" i="1"/>
  <c r="I6" i="1"/>
  <c r="J6" i="1"/>
  <c r="K6" i="1"/>
  <c r="L6" i="1"/>
  <c r="F7" i="1"/>
  <c r="G7" i="1"/>
  <c r="H7" i="1"/>
  <c r="I7" i="1"/>
  <c r="J7" i="1"/>
  <c r="K7" i="1"/>
  <c r="L7" i="1"/>
  <c r="F8" i="1"/>
  <c r="G8" i="1"/>
  <c r="H8" i="1"/>
  <c r="I8" i="1"/>
  <c r="J8" i="1"/>
  <c r="K8" i="1"/>
  <c r="L8" i="1"/>
  <c r="F9" i="1"/>
  <c r="G9" i="1"/>
  <c r="H9" i="1"/>
  <c r="I9" i="1"/>
  <c r="J9" i="1"/>
  <c r="K9" i="1"/>
  <c r="L9" i="1"/>
  <c r="G3" i="1"/>
  <c r="H3" i="1"/>
  <c r="I3" i="1"/>
  <c r="J3" i="1"/>
  <c r="K3" i="1"/>
  <c r="L3" i="1"/>
  <c r="F3" i="1"/>
  <c r="K23" i="4" l="1" a="1"/>
  <c r="K23" i="4" s="1"/>
  <c r="K32" i="4" s="1" a="1"/>
  <c r="K32" i="4" s="1"/>
  <c r="K41" i="4" s="1" a="1"/>
  <c r="K41" i="4" s="1"/>
  <c r="I23" i="4" a="1"/>
  <c r="I23" i="4" s="1"/>
  <c r="D23" i="4" a="1"/>
  <c r="D23" i="4" s="1"/>
  <c r="D28" i="4" s="1" a="1"/>
  <c r="D28" i="4" s="1"/>
  <c r="P12" i="4" a="1"/>
  <c r="P12" i="4" s="1"/>
  <c r="T23" i="4" a="1"/>
  <c r="T23" i="4" s="1"/>
  <c r="M12" i="4" a="1"/>
  <c r="M12" i="4" s="1"/>
  <c r="M15" i="4" s="1" a="1"/>
  <c r="M15" i="4" s="1"/>
  <c r="T3" i="4" a="1"/>
  <c r="T3" i="4" s="1"/>
  <c r="Z15" i="1"/>
  <c r="Z21" i="1" s="1"/>
  <c r="Z23" i="1"/>
  <c r="Z24" i="1"/>
  <c r="Z25" i="1"/>
  <c r="Z22" i="1"/>
  <c r="O21" i="3" a="1"/>
  <c r="O21" i="3" s="1"/>
  <c r="M30" i="3" s="1" a="1"/>
  <c r="M30" i="3" s="1"/>
  <c r="Z9" i="4" l="1" a="1"/>
  <c r="Z9" i="4" s="1"/>
  <c r="T9" i="4" a="1"/>
  <c r="T9" i="4" s="1"/>
  <c r="T15" i="4" s="1" a="1"/>
  <c r="T15" i="4" s="1"/>
  <c r="M18" i="4" a="1"/>
  <c r="M18" i="4" s="1"/>
  <c r="D33" i="4" a="1"/>
  <c r="D33" i="4" s="1"/>
  <c r="Z27" i="1"/>
  <c r="Z28" i="1" s="1"/>
  <c r="Z15" i="4" l="1" a="1"/>
  <c r="Z15" i="4" s="1"/>
  <c r="Z21" i="4" s="1"/>
  <c r="Z27" i="4" s="1"/>
  <c r="Z28" i="4" s="1"/>
  <c r="Z25" i="4"/>
  <c r="Z24" i="4"/>
  <c r="Z23" i="4"/>
  <c r="Z2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<sst xmlns="http://schemas.openxmlformats.org/spreadsheetml/2006/main" count="33" uniqueCount="18">
  <si>
    <t>input</t>
  </si>
  <si>
    <t>output</t>
  </si>
  <si>
    <t>matrix</t>
  </si>
  <si>
    <t>tr</t>
  </si>
  <si>
    <t>linear</t>
  </si>
  <si>
    <t>degree 3</t>
  </si>
  <si>
    <t>degree 7</t>
  </si>
  <si>
    <t>odd degrees</t>
  </si>
  <si>
    <t>coefficients</t>
  </si>
  <si>
    <t>(degree 3)</t>
  </si>
  <si>
    <t>Matrix A</t>
  </si>
  <si>
    <t>auxilliary</t>
  </si>
  <si>
    <t>vector b</t>
  </si>
  <si>
    <t>Transpose</t>
  </si>
  <si>
    <t>A^T A</t>
  </si>
  <si>
    <t>inverse</t>
  </si>
  <si>
    <t>A^T b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</si>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</sst>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2FC1-A2FB-4753-89FD-892962021F9F}">
  <dimension ref="A2:AB48"/>
  <sheetViews>
    <sheetView topLeftCell="L8" workbookViewId="0">
      <selection activeCell="P6" sqref="P6"/>
    </sheetView>
  </sheetViews>
  <sheetFormatPr defaultRowHeight="14.5" x14ac:dyDescent="0.35"/>
  <cols>
    <col min="26" max="26" width="12.453125" bestFit="1" customWidth="1"/>
  </cols>
  <sheetData>
    <row r="2" spans="1:28" x14ac:dyDescent="0.35">
      <c r="A2" t="s">
        <v>0</v>
      </c>
      <c r="C2" t="s">
        <v>1</v>
      </c>
      <c r="E2" t="s">
        <v>2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N2" t="s">
        <v>7</v>
      </c>
      <c r="T2" t="s">
        <v>3</v>
      </c>
    </row>
    <row r="3" spans="1:28" x14ac:dyDescent="0.35">
      <c r="A3">
        <v>0</v>
      </c>
      <c r="C3">
        <v>0</v>
      </c>
      <c r="E3">
        <v>1</v>
      </c>
      <c r="F3">
        <f>$A3^F$2</f>
        <v>0</v>
      </c>
      <c r="G3">
        <f t="shared" ref="G3:L9" si="0">$A3^G$2</f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N3" cm="1">
        <f t="array" ref="N3:N9">F3:F9</f>
        <v>0</v>
      </c>
      <c r="O3" cm="1">
        <f t="array" ref="O3:O9">H3:H9</f>
        <v>0</v>
      </c>
      <c r="P3" cm="1">
        <f t="array" ref="P3:P9">J3:J9</f>
        <v>0</v>
      </c>
      <c r="Q3" cm="1">
        <f t="array" ref="Q3:Q9">L3:L9</f>
        <v>0</v>
      </c>
      <c r="R3">
        <f>F3^9</f>
        <v>0</v>
      </c>
      <c r="T3" cm="1">
        <f t="array" ref="T3:Z7">TRANSPOSE(N3:R9)</f>
        <v>0</v>
      </c>
      <c r="U3">
        <v>0.25</v>
      </c>
      <c r="V3">
        <v>0.5</v>
      </c>
      <c r="W3">
        <v>0.75</v>
      </c>
      <c r="X3">
        <v>1</v>
      </c>
      <c r="Y3">
        <v>1.25</v>
      </c>
      <c r="Z3">
        <v>1.5</v>
      </c>
    </row>
    <row r="4" spans="1:28" x14ac:dyDescent="0.35">
      <c r="A4">
        <v>0.25</v>
      </c>
      <c r="C4">
        <v>0.24740000000000001</v>
      </c>
      <c r="E4">
        <v>1</v>
      </c>
      <c r="F4">
        <f t="shared" ref="F4:F9" si="1">$A4^F$2</f>
        <v>0.25</v>
      </c>
      <c r="G4">
        <f t="shared" si="0"/>
        <v>6.25E-2</v>
      </c>
      <c r="H4">
        <f t="shared" si="0"/>
        <v>1.5625E-2</v>
      </c>
      <c r="I4">
        <f t="shared" si="0"/>
        <v>3.90625E-3</v>
      </c>
      <c r="J4">
        <f t="shared" si="0"/>
        <v>9.765625E-4</v>
      </c>
      <c r="K4">
        <f t="shared" si="0"/>
        <v>2.44140625E-4</v>
      </c>
      <c r="L4">
        <f t="shared" si="0"/>
        <v>6.103515625E-5</v>
      </c>
      <c r="N4">
        <v>0.25</v>
      </c>
      <c r="O4">
        <v>1.5625E-2</v>
      </c>
      <c r="P4">
        <v>9.765625E-4</v>
      </c>
      <c r="Q4">
        <v>6.103515625E-5</v>
      </c>
      <c r="R4">
        <f t="shared" ref="R4:R9" si="2">F4^9</f>
        <v>3.814697265625E-6</v>
      </c>
      <c r="T4">
        <v>0</v>
      </c>
      <c r="U4">
        <v>1.5625E-2</v>
      </c>
      <c r="V4">
        <v>0.125</v>
      </c>
      <c r="W4">
        <v>0.421875</v>
      </c>
      <c r="X4">
        <v>1</v>
      </c>
      <c r="Y4">
        <v>1.953125</v>
      </c>
      <c r="Z4">
        <v>3.375</v>
      </c>
    </row>
    <row r="5" spans="1:28" x14ac:dyDescent="0.35">
      <c r="A5">
        <v>0.5</v>
      </c>
      <c r="C5">
        <v>0.47943000000000002</v>
      </c>
      <c r="E5">
        <v>1</v>
      </c>
      <c r="F5">
        <f t="shared" si="1"/>
        <v>0.5</v>
      </c>
      <c r="G5">
        <f t="shared" si="0"/>
        <v>0.25</v>
      </c>
      <c r="H5">
        <f t="shared" si="0"/>
        <v>0.125</v>
      </c>
      <c r="I5">
        <f t="shared" si="0"/>
        <v>6.25E-2</v>
      </c>
      <c r="J5">
        <f t="shared" si="0"/>
        <v>3.125E-2</v>
      </c>
      <c r="K5">
        <f t="shared" si="0"/>
        <v>1.5625E-2</v>
      </c>
      <c r="L5">
        <f t="shared" si="0"/>
        <v>7.8125E-3</v>
      </c>
      <c r="N5">
        <v>0.5</v>
      </c>
      <c r="O5">
        <v>0.125</v>
      </c>
      <c r="P5">
        <v>3.125E-2</v>
      </c>
      <c r="Q5">
        <v>7.8125E-3</v>
      </c>
      <c r="R5">
        <f t="shared" si="2"/>
        <v>1.953125E-3</v>
      </c>
      <c r="T5">
        <v>0</v>
      </c>
      <c r="U5">
        <v>9.765625E-4</v>
      </c>
      <c r="V5">
        <v>3.125E-2</v>
      </c>
      <c r="W5">
        <v>0.2373046875</v>
      </c>
      <c r="X5">
        <v>1</v>
      </c>
      <c r="Y5">
        <v>3.0517578125</v>
      </c>
      <c r="Z5">
        <v>7.59375</v>
      </c>
    </row>
    <row r="6" spans="1:28" x14ac:dyDescent="0.35">
      <c r="A6">
        <v>0.75</v>
      </c>
      <c r="C6">
        <v>0.68164000000000002</v>
      </c>
      <c r="E6">
        <v>1</v>
      </c>
      <c r="F6">
        <f t="shared" si="1"/>
        <v>0.75</v>
      </c>
      <c r="G6">
        <f t="shared" si="0"/>
        <v>0.5625</v>
      </c>
      <c r="H6">
        <f t="shared" si="0"/>
        <v>0.421875</v>
      </c>
      <c r="I6">
        <f t="shared" si="0"/>
        <v>0.31640625</v>
      </c>
      <c r="J6">
        <f t="shared" si="0"/>
        <v>0.2373046875</v>
      </c>
      <c r="K6">
        <f t="shared" si="0"/>
        <v>0.177978515625</v>
      </c>
      <c r="L6">
        <f t="shared" si="0"/>
        <v>0.13348388671875</v>
      </c>
      <c r="N6">
        <v>0.75</v>
      </c>
      <c r="O6">
        <v>0.421875</v>
      </c>
      <c r="P6">
        <v>0.2373046875</v>
      </c>
      <c r="Q6">
        <v>0.13348388671875</v>
      </c>
      <c r="R6">
        <f t="shared" si="2"/>
        <v>7.5084686279296875E-2</v>
      </c>
      <c r="T6">
        <v>0</v>
      </c>
      <c r="U6">
        <v>6.103515625E-5</v>
      </c>
      <c r="V6">
        <v>7.8125E-3</v>
      </c>
      <c r="W6">
        <v>0.13348388671875</v>
      </c>
      <c r="X6">
        <v>1</v>
      </c>
      <c r="Y6">
        <v>4.76837158203125</v>
      </c>
      <c r="Z6">
        <v>17.0859375</v>
      </c>
    </row>
    <row r="7" spans="1:28" x14ac:dyDescent="0.35">
      <c r="A7">
        <v>1</v>
      </c>
      <c r="C7">
        <v>0.84147000000000005</v>
      </c>
      <c r="E7">
        <v>1</v>
      </c>
      <c r="F7">
        <f t="shared" si="1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N7">
        <v>1</v>
      </c>
      <c r="O7">
        <v>1</v>
      </c>
      <c r="P7">
        <v>1</v>
      </c>
      <c r="Q7">
        <v>1</v>
      </c>
      <c r="R7">
        <f t="shared" si="2"/>
        <v>1</v>
      </c>
      <c r="T7">
        <v>0</v>
      </c>
      <c r="U7">
        <v>3.814697265625E-6</v>
      </c>
      <c r="V7">
        <v>1.953125E-3</v>
      </c>
      <c r="W7">
        <v>7.5084686279296875E-2</v>
      </c>
      <c r="X7">
        <v>1</v>
      </c>
      <c r="Y7">
        <v>7.4505805969238281</v>
      </c>
      <c r="Z7">
        <v>38.443359375</v>
      </c>
    </row>
    <row r="8" spans="1:28" x14ac:dyDescent="0.35">
      <c r="A8">
        <v>1.25</v>
      </c>
      <c r="C8">
        <v>0.94898000000000005</v>
      </c>
      <c r="E8">
        <v>1</v>
      </c>
      <c r="F8">
        <f t="shared" si="1"/>
        <v>1.25</v>
      </c>
      <c r="G8">
        <f t="shared" si="0"/>
        <v>1.5625</v>
      </c>
      <c r="H8">
        <f t="shared" si="0"/>
        <v>1.953125</v>
      </c>
      <c r="I8">
        <f t="shared" si="0"/>
        <v>2.44140625</v>
      </c>
      <c r="J8">
        <f t="shared" si="0"/>
        <v>3.0517578125</v>
      </c>
      <c r="K8">
        <f t="shared" si="0"/>
        <v>3.814697265625</v>
      </c>
      <c r="L8">
        <f t="shared" si="0"/>
        <v>4.76837158203125</v>
      </c>
      <c r="N8">
        <v>1.25</v>
      </c>
      <c r="O8">
        <v>1.953125</v>
      </c>
      <c r="P8">
        <v>3.0517578125</v>
      </c>
      <c r="Q8">
        <v>4.76837158203125</v>
      </c>
      <c r="R8">
        <f t="shared" si="2"/>
        <v>7.4505805969238281</v>
      </c>
    </row>
    <row r="9" spans="1:28" x14ac:dyDescent="0.35">
      <c r="A9">
        <v>1.5</v>
      </c>
      <c r="C9">
        <v>0.99750000000000005</v>
      </c>
      <c r="E9">
        <v>1</v>
      </c>
      <c r="F9">
        <f t="shared" si="1"/>
        <v>1.5</v>
      </c>
      <c r="G9">
        <f t="shared" si="0"/>
        <v>2.25</v>
      </c>
      <c r="H9">
        <f t="shared" si="0"/>
        <v>3.375</v>
      </c>
      <c r="I9">
        <f t="shared" si="0"/>
        <v>5.0625</v>
      </c>
      <c r="J9">
        <f t="shared" si="0"/>
        <v>7.59375</v>
      </c>
      <c r="K9">
        <f t="shared" si="0"/>
        <v>11.390625</v>
      </c>
      <c r="L9">
        <f t="shared" si="0"/>
        <v>17.0859375</v>
      </c>
      <c r="N9">
        <v>1.5</v>
      </c>
      <c r="O9">
        <v>3.375</v>
      </c>
      <c r="P9">
        <v>7.59375</v>
      </c>
      <c r="Q9">
        <v>17.0859375</v>
      </c>
      <c r="R9">
        <f t="shared" si="2"/>
        <v>38.443359375</v>
      </c>
      <c r="T9" cm="1">
        <f t="array" ref="T9:X13">MMULT(_xlfn.ANCHORARRAY(T3),N3:R9)</f>
        <v>5.6875</v>
      </c>
      <c r="U9">
        <v>8.88671875</v>
      </c>
      <c r="V9">
        <v>16.399169921875</v>
      </c>
      <c r="W9">
        <v>32.693405151367188</v>
      </c>
      <c r="X9">
        <v>68.035555839538574</v>
      </c>
      <c r="Z9" cm="1">
        <f t="array" ref="Z9:Z13">MMULT(_xlfn.ANCHORARRAY(T3),C3:C9)</f>
        <v>4.3367399999999998</v>
      </c>
    </row>
    <row r="10" spans="1:28" x14ac:dyDescent="0.35">
      <c r="T10">
        <v>8.88671875</v>
      </c>
      <c r="U10">
        <v>16.399169921875</v>
      </c>
      <c r="V10">
        <v>32.693405151367188</v>
      </c>
      <c r="W10">
        <v>68.035555839538574</v>
      </c>
      <c r="X10">
        <v>145.33017367124557</v>
      </c>
      <c r="Z10">
        <v>6.4128703125000008</v>
      </c>
    </row>
    <row r="11" spans="1:28" x14ac:dyDescent="0.35">
      <c r="D11" t="s">
        <v>3</v>
      </c>
      <c r="M11" t="s">
        <v>4</v>
      </c>
      <c r="T11">
        <v>16.399169921875</v>
      </c>
      <c r="U11">
        <v>32.693405151367188</v>
      </c>
      <c r="V11">
        <v>68.035555839538574</v>
      </c>
      <c r="W11">
        <v>145.33017367124557</v>
      </c>
      <c r="X11">
        <v>315.68450678512454</v>
      </c>
      <c r="Z11">
        <v>11.489272910156251</v>
      </c>
    </row>
    <row r="12" spans="1:28" x14ac:dyDescent="0.35">
      <c r="D12" cm="1">
        <f t="array" ref="D12:J19">TRANSPOSE(E3:L9)</f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 cm="1">
        <f t="array" ref="M12:N13">MMULT(D12:J13,E3:F9)</f>
        <v>7</v>
      </c>
      <c r="N12">
        <v>5.25</v>
      </c>
      <c r="P12" cm="1">
        <f t="array" ref="P12:P13">MMULT(D12:J13,C3:C9)</f>
        <v>4.1964199999999998</v>
      </c>
      <c r="T12">
        <v>32.693405151367188</v>
      </c>
      <c r="U12">
        <v>68.035555839538574</v>
      </c>
      <c r="V12">
        <v>145.33017367124557</v>
      </c>
      <c r="W12">
        <v>315.68450678512454</v>
      </c>
      <c r="X12">
        <v>693.37801021407358</v>
      </c>
      <c r="Z12">
        <v>22.504530523681645</v>
      </c>
    </row>
    <row r="13" spans="1:28" x14ac:dyDescent="0.35">
      <c r="D13">
        <v>0</v>
      </c>
      <c r="E13">
        <v>0.25</v>
      </c>
      <c r="F13">
        <v>0.5</v>
      </c>
      <c r="G13">
        <v>0.75</v>
      </c>
      <c r="H13">
        <v>1</v>
      </c>
      <c r="I13">
        <v>1.25</v>
      </c>
      <c r="J13">
        <v>1.5</v>
      </c>
      <c r="M13">
        <v>5.25</v>
      </c>
      <c r="N13">
        <v>5.6875</v>
      </c>
      <c r="P13">
        <v>4.3367399999999998</v>
      </c>
      <c r="T13">
        <v>68.035555839538574</v>
      </c>
      <c r="U13">
        <v>145.33017367124557</v>
      </c>
      <c r="V13">
        <v>315.68450678512454</v>
      </c>
      <c r="W13">
        <v>693.37801021407358</v>
      </c>
      <c r="X13">
        <v>1534.4086727914837</v>
      </c>
      <c r="Z13">
        <v>46.311291007461548</v>
      </c>
    </row>
    <row r="14" spans="1:28" x14ac:dyDescent="0.35">
      <c r="D14">
        <v>0</v>
      </c>
      <c r="E14">
        <v>6.25E-2</v>
      </c>
      <c r="F14">
        <v>0.25</v>
      </c>
      <c r="G14">
        <v>0.5625</v>
      </c>
      <c r="H14">
        <v>1</v>
      </c>
      <c r="I14">
        <v>1.5625</v>
      </c>
      <c r="J14">
        <v>2.25</v>
      </c>
    </row>
    <row r="15" spans="1:28" x14ac:dyDescent="0.35">
      <c r="D15">
        <v>0</v>
      </c>
      <c r="E15">
        <v>1.5625E-2</v>
      </c>
      <c r="F15">
        <v>0.125</v>
      </c>
      <c r="G15">
        <v>0.421875</v>
      </c>
      <c r="H15">
        <v>1</v>
      </c>
      <c r="I15">
        <v>1.953125</v>
      </c>
      <c r="J15">
        <v>3.375</v>
      </c>
      <c r="M15" cm="1">
        <f t="array" ref="M15:N16">MINVERSE(_xlfn.ANCHORARRAY(M12))</f>
        <v>0.4642857142857143</v>
      </c>
      <c r="N15">
        <v>-0.42857142857142855</v>
      </c>
      <c r="T15" cm="1">
        <f t="array" ref="T15:X19">MINVERSE(_xlfn.ANCHORARRAY(T9))</f>
        <v>21.716749848542658</v>
      </c>
      <c r="U15">
        <v>-110.76090191100593</v>
      </c>
      <c r="V15">
        <v>170.92591056797932</v>
      </c>
      <c r="W15">
        <v>-101.05070790080676</v>
      </c>
      <c r="X15">
        <v>20.025347555140204</v>
      </c>
      <c r="Z15" cm="1">
        <f t="array" ref="Z15:Z19">MMULT(_xlfn.ANCHORARRAY(T15),_xlfn.ANCHORARRAY(Z9))</f>
        <v>0.99998977814198042</v>
      </c>
      <c r="AB15">
        <v>1.1000000000000001</v>
      </c>
    </row>
    <row r="16" spans="1:28" x14ac:dyDescent="0.35">
      <c r="D16">
        <v>0</v>
      </c>
      <c r="E16">
        <v>3.90625E-3</v>
      </c>
      <c r="F16">
        <v>6.25E-2</v>
      </c>
      <c r="G16">
        <v>0.31640625</v>
      </c>
      <c r="H16">
        <v>1</v>
      </c>
      <c r="I16">
        <v>2.44140625</v>
      </c>
      <c r="J16">
        <v>5.0625</v>
      </c>
      <c r="M16">
        <v>-0.42857142857142855</v>
      </c>
      <c r="N16">
        <v>0.5714285714285714</v>
      </c>
      <c r="T16">
        <v>-110.76090191094532</v>
      </c>
      <c r="U16">
        <v>662.77942638138904</v>
      </c>
      <c r="V16">
        <v>-1099.0828658653656</v>
      </c>
      <c r="W16">
        <v>675.44982229761399</v>
      </c>
      <c r="X16">
        <v>-136.96793735535434</v>
      </c>
      <c r="Z16">
        <v>-0.16658582370655495</v>
      </c>
      <c r="AB16">
        <f>1.1^3</f>
        <v>1.3310000000000004</v>
      </c>
    </row>
    <row r="17" spans="4:28" x14ac:dyDescent="0.35">
      <c r="D17">
        <v>0</v>
      </c>
      <c r="E17">
        <v>9.765625E-4</v>
      </c>
      <c r="F17">
        <v>3.125E-2</v>
      </c>
      <c r="G17">
        <v>0.2373046875</v>
      </c>
      <c r="H17">
        <v>1</v>
      </c>
      <c r="I17">
        <v>3.0517578125</v>
      </c>
      <c r="J17">
        <v>7.59375</v>
      </c>
      <c r="T17">
        <v>170.92591056780796</v>
      </c>
      <c r="U17">
        <v>-1099.0828658649427</v>
      </c>
      <c r="V17">
        <v>1894.4366449333068</v>
      </c>
      <c r="W17">
        <v>-1191.1431781360527</v>
      </c>
      <c r="X17">
        <v>245.02537032914759</v>
      </c>
      <c r="Z17">
        <v>8.1956388876278652E-3</v>
      </c>
      <c r="AB17">
        <f>1.1^5</f>
        <v>1.6105100000000006</v>
      </c>
    </row>
    <row r="18" spans="4:28" x14ac:dyDescent="0.35">
      <c r="D18">
        <v>0</v>
      </c>
      <c r="E18">
        <v>2.44140625E-4</v>
      </c>
      <c r="F18">
        <v>1.5625E-2</v>
      </c>
      <c r="G18">
        <v>0.177978515625</v>
      </c>
      <c r="H18">
        <v>1</v>
      </c>
      <c r="I18">
        <v>3.814697265625</v>
      </c>
      <c r="J18">
        <v>11.390625</v>
      </c>
      <c r="M18" cm="1">
        <f t="array" ref="M18:M19">MMULT(_xlfn.ANCHORARRAY(M15),_xlfn.ANCHORARRAY(P12))</f>
        <v>8.973500000000012E-2</v>
      </c>
      <c r="T18">
        <v>-101.05070790067239</v>
      </c>
      <c r="U18">
        <v>675.44982229717857</v>
      </c>
      <c r="V18">
        <v>-1191.1431781357603</v>
      </c>
      <c r="W18">
        <v>759.70501446327501</v>
      </c>
      <c r="X18">
        <v>-157.73210082181009</v>
      </c>
      <c r="Z18">
        <v>-1.1805512986029498E-4</v>
      </c>
      <c r="AB18">
        <f>1.1^7</f>
        <v>1.9487171000000012</v>
      </c>
    </row>
    <row r="19" spans="4:28" x14ac:dyDescent="0.35">
      <c r="D19">
        <v>0</v>
      </c>
      <c r="E19">
        <v>6.103515625E-5</v>
      </c>
      <c r="F19">
        <v>7.8125E-3</v>
      </c>
      <c r="G19">
        <v>0.13348388671875</v>
      </c>
      <c r="H19">
        <v>1</v>
      </c>
      <c r="I19">
        <v>4.76837158203125</v>
      </c>
      <c r="J19">
        <v>17.0859375</v>
      </c>
      <c r="M19">
        <v>0.6796714285714287</v>
      </c>
      <c r="T19">
        <v>20.025347555108809</v>
      </c>
      <c r="U19">
        <v>-136.9679373552417</v>
      </c>
      <c r="V19">
        <v>245.025370329048</v>
      </c>
      <c r="W19">
        <v>-157.73210082178528</v>
      </c>
      <c r="X19">
        <v>32.951713842949495</v>
      </c>
      <c r="Z19">
        <v>-1.2383976581986644E-5</v>
      </c>
      <c r="AB19">
        <f>1.1^9</f>
        <v>2.3579476910000015</v>
      </c>
    </row>
    <row r="21" spans="4:28" x14ac:dyDescent="0.35">
      <c r="Z21">
        <f>Z15*AB15</f>
        <v>1.0999887559561785</v>
      </c>
    </row>
    <row r="22" spans="4:28" x14ac:dyDescent="0.35">
      <c r="D22" t="s">
        <v>5</v>
      </c>
      <c r="K22" t="s">
        <v>6</v>
      </c>
      <c r="Z22">
        <f t="shared" ref="Z22:Z25" si="3">Z16*AB16</f>
        <v>-0.22172573135342472</v>
      </c>
    </row>
    <row r="23" spans="4:28" x14ac:dyDescent="0.35">
      <c r="D23" cm="1">
        <f t="array" ref="D23:G26">MMULT(D12:J15,E3:H9)</f>
        <v>7</v>
      </c>
      <c r="E23">
        <v>5.25</v>
      </c>
      <c r="F23">
        <v>5.6875</v>
      </c>
      <c r="G23">
        <v>6.890625</v>
      </c>
      <c r="I23" cm="1">
        <f t="array" ref="I23:I26">MMULT(D12:J15,C3:C9)</f>
        <v>4.1964199999999998</v>
      </c>
      <c r="K23" cm="1">
        <f t="array" ref="K23:R30">MMULT(_xlfn.ANCHORARRAY(D12),E3:L9)</f>
        <v>7</v>
      </c>
      <c r="L23">
        <v>5.25</v>
      </c>
      <c r="M23">
        <v>5.6875</v>
      </c>
      <c r="N23">
        <v>6.890625</v>
      </c>
      <c r="O23">
        <v>8.88671875</v>
      </c>
      <c r="P23">
        <v>11.9150390625</v>
      </c>
      <c r="Q23">
        <v>16.399169921875</v>
      </c>
      <c r="R23">
        <v>22.99566650390625</v>
      </c>
      <c r="T23" cm="1">
        <f t="array" ref="T23:T30">MMULT(_xlfn.ANCHORARRAY(D12),C3:C9)</f>
        <v>4.1964199999999998</v>
      </c>
      <c r="Z23">
        <f t="shared" si="3"/>
        <v>1.3199158384913558E-2</v>
      </c>
    </row>
    <row r="24" spans="4:28" x14ac:dyDescent="0.35">
      <c r="D24">
        <v>5.25</v>
      </c>
      <c r="E24">
        <v>5.6875</v>
      </c>
      <c r="F24">
        <v>6.890625</v>
      </c>
      <c r="G24">
        <v>8.88671875</v>
      </c>
      <c r="I24">
        <v>4.3367399999999998</v>
      </c>
      <c r="K24">
        <v>5.25</v>
      </c>
      <c r="L24">
        <v>5.6875</v>
      </c>
      <c r="M24">
        <v>6.890625</v>
      </c>
      <c r="N24">
        <v>8.88671875</v>
      </c>
      <c r="O24">
        <v>11.9150390625</v>
      </c>
      <c r="P24">
        <v>16.399169921875</v>
      </c>
      <c r="Q24">
        <v>22.99566650390625</v>
      </c>
      <c r="R24">
        <v>32.693405151367188</v>
      </c>
      <c r="T24">
        <v>4.3367399999999998</v>
      </c>
      <c r="Z24">
        <f t="shared" si="3"/>
        <v>-2.3005605030147758E-4</v>
      </c>
    </row>
    <row r="25" spans="4:28" x14ac:dyDescent="0.35">
      <c r="D25">
        <v>5.6875</v>
      </c>
      <c r="E25">
        <v>6.890625</v>
      </c>
      <c r="F25">
        <v>8.88671875</v>
      </c>
      <c r="G25">
        <v>11.9150390625</v>
      </c>
      <c r="I25">
        <v>5.0873687500000004</v>
      </c>
      <c r="K25">
        <v>5.6875</v>
      </c>
      <c r="L25">
        <v>6.890625</v>
      </c>
      <c r="M25">
        <v>8.88671875</v>
      </c>
      <c r="N25">
        <v>11.9150390625</v>
      </c>
      <c r="O25">
        <v>16.399169921875</v>
      </c>
      <c r="P25">
        <v>22.99566650390625</v>
      </c>
      <c r="Q25">
        <v>32.693405151367188</v>
      </c>
      <c r="R25">
        <v>46.970981597900391</v>
      </c>
      <c r="T25">
        <v>5.0873687500000004</v>
      </c>
      <c r="Z25">
        <f t="shared" si="3"/>
        <v>-2.9200768986893499E-5</v>
      </c>
    </row>
    <row r="26" spans="4:28" x14ac:dyDescent="0.35">
      <c r="D26">
        <v>6.890625</v>
      </c>
      <c r="E26">
        <v>8.88671875</v>
      </c>
      <c r="F26">
        <v>11.9150390625</v>
      </c>
      <c r="G26">
        <v>16.399169921875</v>
      </c>
      <c r="I26">
        <v>6.4128703125000008</v>
      </c>
      <c r="K26">
        <v>6.890625</v>
      </c>
      <c r="L26">
        <v>8.88671875</v>
      </c>
      <c r="M26">
        <v>11.9150390625</v>
      </c>
      <c r="N26">
        <v>16.399169921875</v>
      </c>
      <c r="O26">
        <v>22.99566650390625</v>
      </c>
      <c r="P26">
        <v>32.693405151367188</v>
      </c>
      <c r="Q26">
        <v>46.970981597900391</v>
      </c>
      <c r="R26">
        <v>68.035555839538574</v>
      </c>
      <c r="T26">
        <v>6.4128703125000008</v>
      </c>
    </row>
    <row r="27" spans="4:28" x14ac:dyDescent="0.35">
      <c r="K27">
        <v>8.88671875</v>
      </c>
      <c r="L27">
        <v>11.9150390625</v>
      </c>
      <c r="M27">
        <v>16.399169921875</v>
      </c>
      <c r="N27">
        <v>22.99566650390625</v>
      </c>
      <c r="O27">
        <v>32.693405151367188</v>
      </c>
      <c r="P27">
        <v>46.970981597900391</v>
      </c>
      <c r="Q27">
        <v>68.035555839538574</v>
      </c>
      <c r="R27">
        <v>99.181814432144165</v>
      </c>
      <c r="T27">
        <v>8.4547653906249991</v>
      </c>
      <c r="Z27">
        <f>SUM(Z21:Z25)</f>
        <v>0.89120292616837904</v>
      </c>
      <c r="AA27">
        <f>SIN(1.1)</f>
        <v>0.89120736006143542</v>
      </c>
    </row>
    <row r="28" spans="4:28" x14ac:dyDescent="0.35">
      <c r="D28" cm="1">
        <f t="array" ref="D28:G31">MINVERSE(_xlfn.ANCHORARRAY(D23))</f>
        <v>0.92857142857144004</v>
      </c>
      <c r="E28">
        <v>-4.0793650793652159</v>
      </c>
      <c r="F28">
        <v>4.9523809523811666</v>
      </c>
      <c r="G28">
        <v>-1.7777777777778769</v>
      </c>
      <c r="K28">
        <v>11.9150390625</v>
      </c>
      <c r="L28">
        <v>16.399169921875</v>
      </c>
      <c r="M28">
        <v>22.99566650390625</v>
      </c>
      <c r="N28">
        <v>32.693405151367188</v>
      </c>
      <c r="O28">
        <v>46.970981597900391</v>
      </c>
      <c r="P28">
        <v>68.035555839538574</v>
      </c>
      <c r="Q28">
        <v>99.181814432144165</v>
      </c>
      <c r="R28">
        <v>145.33017367124557</v>
      </c>
      <c r="T28">
        <v>11.489272910156251</v>
      </c>
      <c r="Z28">
        <f>ABS(Z27-AA27)</f>
        <v>4.4338930563769807E-6</v>
      </c>
    </row>
    <row r="29" spans="4:28" x14ac:dyDescent="0.35">
      <c r="D29">
        <v>-4.0793650793652017</v>
      </c>
      <c r="E29">
        <v>37.058201058202435</v>
      </c>
      <c r="F29">
        <v>-57.904761904764236</v>
      </c>
      <c r="G29">
        <v>23.703703703704708</v>
      </c>
      <c r="K29">
        <v>16.399169921875</v>
      </c>
      <c r="L29">
        <v>22.99566650390625</v>
      </c>
      <c r="M29">
        <v>32.693405151367188</v>
      </c>
      <c r="N29">
        <v>46.970981597900391</v>
      </c>
      <c r="O29">
        <v>68.035555839538574</v>
      </c>
      <c r="P29">
        <v>99.181814432144165</v>
      </c>
      <c r="Q29">
        <v>145.33017367124557</v>
      </c>
      <c r="R29">
        <v>213.83328022062778</v>
      </c>
      <c r="T29">
        <v>15.952558618164062</v>
      </c>
    </row>
    <row r="30" spans="4:28" x14ac:dyDescent="0.35">
      <c r="D30">
        <v>4.9523809523811551</v>
      </c>
      <c r="E30">
        <v>-57.904761904764165</v>
      </c>
      <c r="F30">
        <v>99.047619047622888</v>
      </c>
      <c r="G30">
        <v>-42.666666666668313</v>
      </c>
      <c r="K30">
        <v>22.99566650390625</v>
      </c>
      <c r="L30">
        <v>32.693405151367188</v>
      </c>
      <c r="M30">
        <v>46.970981597900391</v>
      </c>
      <c r="N30">
        <v>68.035555839538574</v>
      </c>
      <c r="O30">
        <v>99.181814432144165</v>
      </c>
      <c r="P30">
        <v>145.33017367124557</v>
      </c>
      <c r="Q30">
        <v>213.83328022062778</v>
      </c>
      <c r="R30">
        <v>315.68450678512454</v>
      </c>
      <c r="T30">
        <v>22.504530523681645</v>
      </c>
    </row>
    <row r="31" spans="4:28" x14ac:dyDescent="0.35">
      <c r="D31">
        <v>-1.7777777777778636</v>
      </c>
      <c r="E31">
        <v>23.703703703704655</v>
      </c>
      <c r="F31">
        <v>-42.666666666668284</v>
      </c>
      <c r="G31">
        <v>18.962962962963658</v>
      </c>
    </row>
    <row r="32" spans="4:28" x14ac:dyDescent="0.35">
      <c r="K32" cm="1">
        <f t="array" ref="K32:R39">MINVERSE(_xlfn.ANCHORARRAY(K23))</f>
        <v>0.99999999999645028</v>
      </c>
      <c r="L32">
        <v>-9.2875854984990482</v>
      </c>
      <c r="M32">
        <v>31.098250615111436</v>
      </c>
      <c r="N32">
        <v>-46.900140938154429</v>
      </c>
      <c r="O32">
        <v>28.853262413041691</v>
      </c>
      <c r="P32">
        <v>2.032991737467519</v>
      </c>
      <c r="Q32">
        <v>-9.5235334867462402</v>
      </c>
      <c r="R32">
        <v>2.912233484888298</v>
      </c>
    </row>
    <row r="33" spans="3:18" x14ac:dyDescent="0.35">
      <c r="C33" t="s">
        <v>8</v>
      </c>
      <c r="D33" cm="1">
        <f t="array" ref="D33:D36">MMULT(_xlfn.ANCHORARRAY(D28),_xlfn.ANCHORARRAY(I23))</f>
        <v>-5.4023809532743883E-4</v>
      </c>
      <c r="K33">
        <v>-9.6384866596348182</v>
      </c>
      <c r="L33">
        <v>-17779880086.39167</v>
      </c>
      <c r="M33">
        <v>174242830254.45013</v>
      </c>
      <c r="N33">
        <v>-641656153681.6792</v>
      </c>
      <c r="O33">
        <v>1161618924937.9836</v>
      </c>
      <c r="P33">
        <v>-1106303758865.7678</v>
      </c>
      <c r="Q33">
        <v>531025812573.90796</v>
      </c>
      <c r="R33">
        <v>-101147775134.9922</v>
      </c>
    </row>
    <row r="34" spans="3:18" x14ac:dyDescent="0.35">
      <c r="C34" t="s">
        <v>9</v>
      </c>
      <c r="D34">
        <v>1.0189552380952591</v>
      </c>
      <c r="K34">
        <v>34.506058156875767</v>
      </c>
      <c r="L34">
        <v>174242829602.37759</v>
      </c>
      <c r="M34">
        <v>-1707579765185.7136</v>
      </c>
      <c r="N34">
        <v>6288230366072.8848</v>
      </c>
      <c r="O34">
        <v>-11383865509978.566</v>
      </c>
      <c r="P34">
        <v>10841776833391.283</v>
      </c>
      <c r="Q34">
        <v>-5204052943742.0928</v>
      </c>
      <c r="R34">
        <v>991248189907.6936</v>
      </c>
    </row>
    <row r="35" spans="3:18" x14ac:dyDescent="0.35">
      <c r="D35">
        <v>-5.9664761904741681E-2</v>
      </c>
      <c r="K35">
        <v>-59.504496364355425</v>
      </c>
      <c r="L35">
        <v>-641656148862.30615</v>
      </c>
      <c r="M35">
        <v>6288230342375.9639</v>
      </c>
      <c r="N35">
        <v>-23156658067287.703</v>
      </c>
      <c r="O35">
        <v>41921536647498.023</v>
      </c>
      <c r="P35">
        <v>-39925273406151</v>
      </c>
      <c r="Q35">
        <v>19164131402385.395</v>
      </c>
      <c r="R35">
        <v>-3650310770199.4336</v>
      </c>
    </row>
    <row r="36" spans="3:18" x14ac:dyDescent="0.35">
      <c r="D36">
        <v>-0.11754666666666935</v>
      </c>
      <c r="K36">
        <v>51.670017384849224</v>
      </c>
      <c r="L36">
        <v>1161618912148.895</v>
      </c>
      <c r="M36">
        <v>-11383865427247.975</v>
      </c>
      <c r="N36">
        <v>41921536500819.242</v>
      </c>
      <c r="O36">
        <v>-75892437311405.438</v>
      </c>
      <c r="P36">
        <v>72278512181854.094</v>
      </c>
      <c r="Q36">
        <v>-34693686036105.887</v>
      </c>
      <c r="R36">
        <v>6608321180259.4385</v>
      </c>
    </row>
    <row r="37" spans="3:18" x14ac:dyDescent="0.35">
      <c r="K37">
        <v>-19.816947790750792</v>
      </c>
      <c r="L37">
        <v>-1106303743255.1301</v>
      </c>
      <c r="M37">
        <v>10841776720981.85</v>
      </c>
      <c r="N37">
        <v>-39925273142655.586</v>
      </c>
      <c r="O37">
        <v>72278511957730.766</v>
      </c>
      <c r="P37">
        <v>-68836678253371.484</v>
      </c>
      <c r="Q37">
        <v>33041605644124.766</v>
      </c>
      <c r="R37">
        <v>-6293639183710.8135</v>
      </c>
    </row>
    <row r="38" spans="3:18" x14ac:dyDescent="0.35">
      <c r="K38">
        <v>0.86502383534473526</v>
      </c>
      <c r="L38">
        <v>531025803659.60034</v>
      </c>
      <c r="M38">
        <v>-5204052875857.2051</v>
      </c>
      <c r="N38">
        <v>19164131224615.891</v>
      </c>
      <c r="O38">
        <v>-34693685835671.109</v>
      </c>
      <c r="P38">
        <v>33041605555690.906</v>
      </c>
      <c r="Q38">
        <v>-15859970665743.809</v>
      </c>
      <c r="R38">
        <v>3020946793300.3286</v>
      </c>
    </row>
    <row r="39" spans="3:18" x14ac:dyDescent="0.35">
      <c r="K39">
        <v>0.91883143766183473</v>
      </c>
      <c r="L39">
        <v>-101147773206.87224</v>
      </c>
      <c r="M39">
        <v>991248174721.86877</v>
      </c>
      <c r="N39">
        <v>-3650310728033.1201</v>
      </c>
      <c r="O39">
        <v>6608321127045.6533</v>
      </c>
      <c r="P39">
        <v>-6293639152546.5244</v>
      </c>
      <c r="Q39">
        <v>3020946786426.8511</v>
      </c>
      <c r="R39">
        <v>-575418434391.65723</v>
      </c>
    </row>
    <row r="41" spans="3:18" x14ac:dyDescent="0.35">
      <c r="K41" cm="1">
        <f t="array" ref="K41:K48">MMULT(_xlfn.ANCHORARRAY(K32),_xlfn.ANCHORARRAY(T23))</f>
        <v>2.2812058555058741</v>
      </c>
    </row>
    <row r="42" spans="3:18" x14ac:dyDescent="0.35">
      <c r="K42">
        <v>-0.70556640625</v>
      </c>
    </row>
    <row r="43" spans="3:18" x14ac:dyDescent="0.35">
      <c r="K43">
        <v>-1.11328125</v>
      </c>
    </row>
    <row r="44" spans="3:18" x14ac:dyDescent="0.35">
      <c r="K44">
        <v>1.5</v>
      </c>
    </row>
    <row r="45" spans="3:18" x14ac:dyDescent="0.35">
      <c r="K45">
        <v>-0.375</v>
      </c>
    </row>
    <row r="46" spans="3:18" x14ac:dyDescent="0.35">
      <c r="K46">
        <v>-0.15625</v>
      </c>
    </row>
    <row r="47" spans="3:18" x14ac:dyDescent="0.35">
      <c r="K47">
        <v>8.59375E-2</v>
      </c>
    </row>
    <row r="48" spans="3:18" x14ac:dyDescent="0.35">
      <c r="K48">
        <v>-2.1484375E-2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2E9A-4714-468D-8611-F699618A60D6}">
  <dimension ref="B3:L23"/>
  <sheetViews>
    <sheetView topLeftCell="A17" workbookViewId="0">
      <selection activeCell="D4" sqref="D4"/>
    </sheetView>
  </sheetViews>
  <sheetFormatPr defaultRowHeight="14.5" x14ac:dyDescent="0.35"/>
  <sheetData>
    <row r="3" spans="2:11" x14ac:dyDescent="0.35">
      <c r="B3" t="s">
        <v>10</v>
      </c>
      <c r="G3" t="s">
        <v>11</v>
      </c>
      <c r="K3" t="s">
        <v>12</v>
      </c>
    </row>
    <row r="4" spans="2:11" x14ac:dyDescent="0.35">
      <c r="B4">
        <v>1</v>
      </c>
      <c r="C4">
        <v>3</v>
      </c>
      <c r="D4">
        <f>G4*H4</f>
        <v>8</v>
      </c>
      <c r="G4">
        <v>2</v>
      </c>
      <c r="H4">
        <v>4</v>
      </c>
      <c r="I4">
        <v>1</v>
      </c>
      <c r="K4">
        <f t="shared" ref="K4:K13" si="0">0.99^I4</f>
        <v>0.99</v>
      </c>
    </row>
    <row r="5" spans="2:11" x14ac:dyDescent="0.35">
      <c r="B5">
        <v>1</v>
      </c>
      <c r="C5">
        <v>4</v>
      </c>
      <c r="D5">
        <f t="shared" ref="D5:D13" si="1">G5*H5</f>
        <v>15</v>
      </c>
      <c r="G5">
        <v>3</v>
      </c>
      <c r="H5">
        <v>5</v>
      </c>
      <c r="I5">
        <v>2</v>
      </c>
      <c r="K5">
        <f t="shared" si="0"/>
        <v>0.98009999999999997</v>
      </c>
    </row>
    <row r="6" spans="2:11" x14ac:dyDescent="0.35">
      <c r="B6">
        <v>1</v>
      </c>
      <c r="C6">
        <v>5</v>
      </c>
      <c r="D6">
        <f t="shared" si="1"/>
        <v>24</v>
      </c>
      <c r="G6">
        <v>4</v>
      </c>
      <c r="H6">
        <v>6</v>
      </c>
      <c r="I6">
        <v>3</v>
      </c>
      <c r="K6">
        <f t="shared" si="0"/>
        <v>0.97029899999999991</v>
      </c>
    </row>
    <row r="7" spans="2:11" x14ac:dyDescent="0.35">
      <c r="B7">
        <v>1</v>
      </c>
      <c r="C7">
        <v>6</v>
      </c>
      <c r="D7">
        <f t="shared" si="1"/>
        <v>35</v>
      </c>
      <c r="G7">
        <v>5</v>
      </c>
      <c r="H7">
        <v>7</v>
      </c>
      <c r="I7">
        <v>4</v>
      </c>
      <c r="K7">
        <f t="shared" si="0"/>
        <v>0.96059600999999994</v>
      </c>
    </row>
    <row r="8" spans="2:11" x14ac:dyDescent="0.35">
      <c r="B8">
        <v>1</v>
      </c>
      <c r="C8">
        <v>7</v>
      </c>
      <c r="D8">
        <f t="shared" si="1"/>
        <v>48</v>
      </c>
      <c r="G8">
        <v>6</v>
      </c>
      <c r="H8">
        <v>8</v>
      </c>
      <c r="I8">
        <v>5</v>
      </c>
      <c r="K8">
        <f t="shared" si="0"/>
        <v>0.95099004989999991</v>
      </c>
    </row>
    <row r="9" spans="2:11" x14ac:dyDescent="0.35">
      <c r="B9">
        <v>1</v>
      </c>
      <c r="C9">
        <v>8</v>
      </c>
      <c r="D9">
        <f t="shared" si="1"/>
        <v>63</v>
      </c>
      <c r="G9">
        <v>7</v>
      </c>
      <c r="H9">
        <v>9</v>
      </c>
      <c r="I9">
        <v>6</v>
      </c>
      <c r="K9">
        <f t="shared" si="0"/>
        <v>0.94148014940099989</v>
      </c>
    </row>
    <row r="10" spans="2:11" x14ac:dyDescent="0.35">
      <c r="B10">
        <v>1</v>
      </c>
      <c r="C10">
        <v>9</v>
      </c>
      <c r="D10">
        <f t="shared" si="1"/>
        <v>80</v>
      </c>
      <c r="G10">
        <v>8</v>
      </c>
      <c r="H10">
        <v>10</v>
      </c>
      <c r="I10">
        <v>7</v>
      </c>
      <c r="K10">
        <f t="shared" si="0"/>
        <v>0.93206534790698992</v>
      </c>
    </row>
    <row r="11" spans="2:11" x14ac:dyDescent="0.35">
      <c r="B11">
        <v>1</v>
      </c>
      <c r="C11">
        <v>10</v>
      </c>
      <c r="D11">
        <f t="shared" si="1"/>
        <v>99</v>
      </c>
      <c r="G11">
        <v>9</v>
      </c>
      <c r="H11">
        <v>11</v>
      </c>
      <c r="I11">
        <v>8</v>
      </c>
      <c r="K11">
        <f t="shared" si="0"/>
        <v>0.92274469442791995</v>
      </c>
    </row>
    <row r="12" spans="2:11" x14ac:dyDescent="0.35">
      <c r="B12">
        <v>1</v>
      </c>
      <c r="C12">
        <v>11</v>
      </c>
      <c r="D12">
        <f t="shared" si="1"/>
        <v>120</v>
      </c>
      <c r="G12">
        <v>10</v>
      </c>
      <c r="H12">
        <v>12</v>
      </c>
      <c r="I12">
        <v>9</v>
      </c>
      <c r="K12">
        <f t="shared" si="0"/>
        <v>0.91351724748364072</v>
      </c>
    </row>
    <row r="13" spans="2:11" x14ac:dyDescent="0.35">
      <c r="B13">
        <v>1</v>
      </c>
      <c r="C13">
        <v>12</v>
      </c>
      <c r="D13">
        <f t="shared" si="1"/>
        <v>143</v>
      </c>
      <c r="G13">
        <v>11</v>
      </c>
      <c r="H13">
        <v>13</v>
      </c>
      <c r="I13">
        <v>10</v>
      </c>
      <c r="K13">
        <f t="shared" si="0"/>
        <v>0.9043820750088043</v>
      </c>
    </row>
    <row r="15" spans="2:11" x14ac:dyDescent="0.35">
      <c r="B15" t="s">
        <v>13</v>
      </c>
    </row>
    <row r="16" spans="2:11" x14ac:dyDescent="0.35">
      <c r="B16" cm="1">
        <f t="array" ref="B16:K18">TRANSPOSE(B4:D13)</f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2:12" x14ac:dyDescent="0.35">
      <c r="B17">
        <v>3</v>
      </c>
      <c r="C17">
        <v>4</v>
      </c>
      <c r="D17">
        <v>5</v>
      </c>
      <c r="E17">
        <v>6</v>
      </c>
      <c r="F17">
        <v>7</v>
      </c>
      <c r="G17">
        <v>8</v>
      </c>
      <c r="H17">
        <v>9</v>
      </c>
      <c r="I17">
        <v>10</v>
      </c>
      <c r="J17">
        <v>11</v>
      </c>
      <c r="K17">
        <v>12</v>
      </c>
    </row>
    <row r="18" spans="2:12" x14ac:dyDescent="0.35">
      <c r="B18">
        <v>8</v>
      </c>
      <c r="C18">
        <v>15</v>
      </c>
      <c r="D18">
        <v>24</v>
      </c>
      <c r="E18">
        <v>35</v>
      </c>
      <c r="F18">
        <v>48</v>
      </c>
      <c r="G18">
        <v>63</v>
      </c>
      <c r="H18">
        <v>80</v>
      </c>
      <c r="I18">
        <v>99</v>
      </c>
      <c r="J18">
        <v>120</v>
      </c>
      <c r="K18">
        <v>143</v>
      </c>
    </row>
    <row r="20" spans="2:12" x14ac:dyDescent="0.35">
      <c r="B20" t="s">
        <v>14</v>
      </c>
      <c r="F20" t="s">
        <v>15</v>
      </c>
      <c r="J20" t="s">
        <v>16</v>
      </c>
      <c r="L20" t="s">
        <v>17</v>
      </c>
    </row>
    <row r="21" spans="2:12" x14ac:dyDescent="0.35">
      <c r="B21" cm="1">
        <f t="array" ref="B21:D23">MMULT(B16:K18,B4:D13)</f>
        <v>10</v>
      </c>
      <c r="C21">
        <v>75</v>
      </c>
      <c r="D21">
        <v>635</v>
      </c>
      <c r="F21" cm="1">
        <f t="array" ref="F21:H23">MINVERSE(B21:D23)</f>
        <v>5.3291666666665645</v>
      </c>
      <c r="G21">
        <v>-1.4829545454545148</v>
      </c>
      <c r="H21">
        <v>9.2803030303028389E-2</v>
      </c>
      <c r="J21" cm="1">
        <f t="array" ref="J21:J23">MMULT(_xlfn.ANCHORARRAY(B16),K4:K13)</f>
        <v>9.4661745741283543</v>
      </c>
      <c r="L21" cm="1">
        <f t="array" ref="L21:L23">MMULT(_xlfn.ANCHORARRAY(F21),_xlfn.ANCHORARRAY(J21))</f>
        <v>1.0203010509347834</v>
      </c>
    </row>
    <row r="22" spans="2:12" x14ac:dyDescent="0.35">
      <c r="B22">
        <v>75</v>
      </c>
      <c r="C22">
        <v>645</v>
      </c>
      <c r="D22">
        <v>6000</v>
      </c>
      <c r="F22">
        <v>-1.4829545454545157</v>
      </c>
      <c r="G22">
        <v>0.43825757575756696</v>
      </c>
      <c r="H22">
        <v>-2.8409090909090346E-2</v>
      </c>
      <c r="J22">
        <v>70.211552302375807</v>
      </c>
      <c r="L22">
        <v>-1.0229159494269169E-2</v>
      </c>
    </row>
    <row r="23" spans="2:12" x14ac:dyDescent="0.35">
      <c r="B23">
        <v>635</v>
      </c>
      <c r="C23">
        <v>6000</v>
      </c>
      <c r="D23">
        <v>59413</v>
      </c>
      <c r="F23">
        <v>9.2803030303028389E-2</v>
      </c>
      <c r="G23">
        <v>-2.8409090909090346E-2</v>
      </c>
      <c r="H23">
        <v>1.8939393939393578E-3</v>
      </c>
      <c r="J23">
        <v>589.35596716268219</v>
      </c>
      <c r="L23">
        <v>4.7796892678864111E-5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2B73-9DD8-4220-A6D6-C7400A96F5BA}">
  <dimension ref="B3:T35"/>
  <sheetViews>
    <sheetView workbookViewId="0">
      <selection activeCell="K4" sqref="K4"/>
    </sheetView>
  </sheetViews>
  <sheetFormatPr defaultRowHeight="14.5" x14ac:dyDescent="0.35"/>
  <cols>
    <col min="13" max="13" width="12.54296875" customWidth="1"/>
    <col min="15" max="15" width="10.81640625" bestFit="1" customWidth="1"/>
  </cols>
  <sheetData>
    <row r="3" spans="2:13" x14ac:dyDescent="0.35">
      <c r="B3" t="s">
        <v>0</v>
      </c>
      <c r="D3" t="s">
        <v>1</v>
      </c>
      <c r="F3" t="s">
        <v>2</v>
      </c>
      <c r="G3">
        <v>1</v>
      </c>
      <c r="H3">
        <v>3</v>
      </c>
      <c r="I3">
        <v>5</v>
      </c>
      <c r="J3">
        <v>7</v>
      </c>
      <c r="K3">
        <v>9</v>
      </c>
      <c r="L3">
        <v>11</v>
      </c>
      <c r="M3">
        <v>13</v>
      </c>
    </row>
    <row r="4" spans="2:13" x14ac:dyDescent="0.35">
      <c r="B4">
        <v>0</v>
      </c>
      <c r="D4">
        <v>0</v>
      </c>
      <c r="G4">
        <f>$B4^G$3</f>
        <v>0</v>
      </c>
      <c r="H4">
        <f t="shared" ref="H4:M10" si="0">$B4^H$3</f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</row>
    <row r="5" spans="2:13" x14ac:dyDescent="0.35">
      <c r="B5">
        <v>0.25</v>
      </c>
      <c r="D5">
        <v>0.24740000000000001</v>
      </c>
      <c r="G5">
        <f t="shared" ref="G5:G10" si="1">$B5^G$3</f>
        <v>0.25</v>
      </c>
      <c r="H5">
        <f t="shared" si="0"/>
        <v>1.5625E-2</v>
      </c>
      <c r="I5">
        <f t="shared" si="0"/>
        <v>9.765625E-4</v>
      </c>
      <c r="J5">
        <f t="shared" si="0"/>
        <v>6.103515625E-5</v>
      </c>
      <c r="K5">
        <f t="shared" si="0"/>
        <v>3.814697265625E-6</v>
      </c>
      <c r="L5">
        <f t="shared" si="0"/>
        <v>2.384185791015625E-7</v>
      </c>
      <c r="M5">
        <f t="shared" si="0"/>
        <v>1.4901161193847656E-8</v>
      </c>
    </row>
    <row r="6" spans="2:13" x14ac:dyDescent="0.35">
      <c r="B6">
        <v>0.5</v>
      </c>
      <c r="D6">
        <v>0.47943000000000002</v>
      </c>
      <c r="G6">
        <f t="shared" si="1"/>
        <v>0.5</v>
      </c>
      <c r="H6">
        <f t="shared" si="0"/>
        <v>0.125</v>
      </c>
      <c r="I6">
        <f t="shared" si="0"/>
        <v>3.125E-2</v>
      </c>
      <c r="J6">
        <f t="shared" si="0"/>
        <v>7.8125E-3</v>
      </c>
      <c r="K6">
        <f t="shared" si="0"/>
        <v>1.953125E-3</v>
      </c>
      <c r="L6">
        <f t="shared" si="0"/>
        <v>4.8828125E-4</v>
      </c>
      <c r="M6">
        <f t="shared" si="0"/>
        <v>1.220703125E-4</v>
      </c>
    </row>
    <row r="7" spans="2:13" x14ac:dyDescent="0.35">
      <c r="B7">
        <v>0.75</v>
      </c>
      <c r="D7">
        <v>0.68164000000000002</v>
      </c>
      <c r="G7">
        <f t="shared" si="1"/>
        <v>0.75</v>
      </c>
      <c r="H7">
        <f t="shared" si="0"/>
        <v>0.421875</v>
      </c>
      <c r="I7">
        <f t="shared" si="0"/>
        <v>0.2373046875</v>
      </c>
      <c r="J7">
        <f t="shared" si="0"/>
        <v>0.13348388671875</v>
      </c>
      <c r="K7">
        <f t="shared" si="0"/>
        <v>7.5084686279296875E-2</v>
      </c>
      <c r="L7">
        <f t="shared" si="0"/>
        <v>4.2235136032104492E-2</v>
      </c>
      <c r="M7">
        <f t="shared" si="0"/>
        <v>2.3757264018058777E-2</v>
      </c>
    </row>
    <row r="8" spans="2:13" x14ac:dyDescent="0.35">
      <c r="B8">
        <v>1</v>
      </c>
      <c r="D8">
        <v>0.84147000000000005</v>
      </c>
      <c r="G8">
        <f t="shared" si="1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</row>
    <row r="9" spans="2:13" x14ac:dyDescent="0.35">
      <c r="B9">
        <v>1.25</v>
      </c>
      <c r="D9">
        <v>0.94898000000000005</v>
      </c>
      <c r="G9">
        <f t="shared" si="1"/>
        <v>1.25</v>
      </c>
      <c r="H9">
        <f t="shared" si="0"/>
        <v>1.953125</v>
      </c>
      <c r="I9">
        <f t="shared" si="0"/>
        <v>3.0517578125</v>
      </c>
      <c r="J9">
        <f t="shared" si="0"/>
        <v>4.76837158203125</v>
      </c>
      <c r="K9">
        <f t="shared" si="0"/>
        <v>7.4505805969238281</v>
      </c>
      <c r="L9">
        <f t="shared" si="0"/>
        <v>11.641532182693481</v>
      </c>
      <c r="M9">
        <f t="shared" si="0"/>
        <v>18.189894035458565</v>
      </c>
    </row>
    <row r="10" spans="2:13" x14ac:dyDescent="0.35">
      <c r="B10">
        <v>1.5</v>
      </c>
      <c r="D10">
        <v>0.99750000000000005</v>
      </c>
      <c r="G10">
        <f t="shared" si="1"/>
        <v>1.5</v>
      </c>
      <c r="H10">
        <f t="shared" si="0"/>
        <v>3.375</v>
      </c>
      <c r="I10">
        <f t="shared" si="0"/>
        <v>7.59375</v>
      </c>
      <c r="J10">
        <f t="shared" si="0"/>
        <v>17.0859375</v>
      </c>
      <c r="K10">
        <f t="shared" si="0"/>
        <v>38.443359375</v>
      </c>
      <c r="L10">
        <f t="shared" si="0"/>
        <v>86.49755859375</v>
      </c>
      <c r="M10">
        <f t="shared" si="0"/>
        <v>194.6195068359375</v>
      </c>
    </row>
    <row r="12" spans="2:13" x14ac:dyDescent="0.35">
      <c r="F12" cm="1">
        <f t="array" ref="F12:L17">TRANSPOSE(G4:L10)</f>
        <v>0</v>
      </c>
      <c r="G12">
        <v>0.25</v>
      </c>
      <c r="H12">
        <v>0.5</v>
      </c>
      <c r="I12">
        <v>0.75</v>
      </c>
      <c r="J12">
        <v>1</v>
      </c>
      <c r="K12">
        <v>1.25</v>
      </c>
      <c r="L12">
        <v>1.5</v>
      </c>
    </row>
    <row r="13" spans="2:13" x14ac:dyDescent="0.35">
      <c r="F13">
        <v>0</v>
      </c>
      <c r="G13">
        <v>1.5625E-2</v>
      </c>
      <c r="H13">
        <v>0.125</v>
      </c>
      <c r="I13">
        <v>0.421875</v>
      </c>
      <c r="J13">
        <v>1</v>
      </c>
      <c r="K13">
        <v>1.953125</v>
      </c>
      <c r="L13">
        <v>3.375</v>
      </c>
    </row>
    <row r="14" spans="2:13" x14ac:dyDescent="0.35">
      <c r="F14">
        <v>0</v>
      </c>
      <c r="G14">
        <v>9.765625E-4</v>
      </c>
      <c r="H14">
        <v>3.125E-2</v>
      </c>
      <c r="I14">
        <v>0.2373046875</v>
      </c>
      <c r="J14">
        <v>1</v>
      </c>
      <c r="K14">
        <v>3.0517578125</v>
      </c>
      <c r="L14">
        <v>7.59375</v>
      </c>
    </row>
    <row r="15" spans="2:13" x14ac:dyDescent="0.35">
      <c r="F15">
        <v>0</v>
      </c>
      <c r="G15">
        <v>6.103515625E-5</v>
      </c>
      <c r="H15">
        <v>7.8125E-3</v>
      </c>
      <c r="I15">
        <v>0.13348388671875</v>
      </c>
      <c r="J15">
        <v>1</v>
      </c>
      <c r="K15">
        <v>4.76837158203125</v>
      </c>
      <c r="L15">
        <v>17.0859375</v>
      </c>
    </row>
    <row r="16" spans="2:13" x14ac:dyDescent="0.35">
      <c r="F16">
        <v>0</v>
      </c>
      <c r="G16">
        <v>3.814697265625E-6</v>
      </c>
      <c r="H16">
        <v>1.953125E-3</v>
      </c>
      <c r="I16">
        <v>7.5084686279296875E-2</v>
      </c>
      <c r="J16">
        <v>1</v>
      </c>
      <c r="K16">
        <v>7.4505805969238281</v>
      </c>
      <c r="L16">
        <v>38.443359375</v>
      </c>
    </row>
    <row r="17" spans="6:20" x14ac:dyDescent="0.35">
      <c r="F17">
        <v>0</v>
      </c>
      <c r="G17">
        <v>2.384185791015625E-7</v>
      </c>
      <c r="H17">
        <v>4.8828125E-4</v>
      </c>
      <c r="I17">
        <v>4.2235136032104492E-2</v>
      </c>
      <c r="J17">
        <v>1</v>
      </c>
      <c r="K17">
        <v>11.641532182693481</v>
      </c>
      <c r="L17">
        <v>86.49755859375</v>
      </c>
    </row>
    <row r="21" spans="6:20" x14ac:dyDescent="0.35">
      <c r="F21" cm="1">
        <f t="array" ref="F21:K26">MMULT(_xlfn.ANCHORARRAY(F12),G4:L10)</f>
        <v>5.6875</v>
      </c>
      <c r="G21">
        <v>8.88671875</v>
      </c>
      <c r="H21">
        <v>16.399169921875</v>
      </c>
      <c r="I21">
        <v>32.693405151367188</v>
      </c>
      <c r="J21">
        <v>68.035555839538574</v>
      </c>
      <c r="K21">
        <v>145.33017367124557</v>
      </c>
      <c r="O21" cm="1">
        <f t="array" ref="O21:T26">MINVERSE(_xlfn.ANCHORARRAY(F21))</f>
        <v>52.036211057673583</v>
      </c>
      <c r="P21">
        <v>-470.26840454689693</v>
      </c>
      <c r="Q21">
        <v>1317.812153490562</v>
      </c>
      <c r="R21">
        <v>-1537.2393715966055</v>
      </c>
      <c r="S21">
        <v>777.79853249396558</v>
      </c>
      <c r="T21">
        <v>-140.28197804028633</v>
      </c>
    </row>
    <row r="22" spans="6:20" x14ac:dyDescent="0.35">
      <c r="F22">
        <v>8.88671875</v>
      </c>
      <c r="G22">
        <v>16.399169921875</v>
      </c>
      <c r="H22">
        <v>32.693405151367188</v>
      </c>
      <c r="I22">
        <v>68.035555839538574</v>
      </c>
      <c r="J22">
        <v>145.33017367124557</v>
      </c>
      <c r="K22">
        <v>315.68450678512454</v>
      </c>
      <c r="O22">
        <v>-470.26840452116892</v>
      </c>
      <c r="P22">
        <v>4925.5743207365977</v>
      </c>
      <c r="Q22">
        <v>-14698.078115983679</v>
      </c>
      <c r="R22">
        <v>17704.79596396998</v>
      </c>
      <c r="S22">
        <v>-9122.1257995437245</v>
      </c>
      <c r="T22">
        <v>1663.3680670728686</v>
      </c>
    </row>
    <row r="23" spans="6:20" x14ac:dyDescent="0.35">
      <c r="F23">
        <v>16.399169921875</v>
      </c>
      <c r="G23">
        <v>32.693405151367188</v>
      </c>
      <c r="H23">
        <v>68.035555839538574</v>
      </c>
      <c r="I23">
        <v>145.33017367124557</v>
      </c>
      <c r="J23">
        <v>315.68450678512454</v>
      </c>
      <c r="K23">
        <v>693.37801021407358</v>
      </c>
      <c r="O23">
        <v>1317.8121533637136</v>
      </c>
      <c r="P23">
        <v>-14698.078115453078</v>
      </c>
      <c r="Q23">
        <v>45277.399322828627</v>
      </c>
      <c r="R23">
        <v>-55517.472035867919</v>
      </c>
      <c r="S23">
        <v>28909.111284067258</v>
      </c>
      <c r="T23">
        <v>-5306.409293194145</v>
      </c>
    </row>
    <row r="24" spans="6:20" x14ac:dyDescent="0.35">
      <c r="F24">
        <v>32.693405151367188</v>
      </c>
      <c r="G24">
        <v>68.035555839538574</v>
      </c>
      <c r="H24">
        <v>145.33017367124557</v>
      </c>
      <c r="I24">
        <v>315.68450678512454</v>
      </c>
      <c r="J24">
        <v>693.37801021407358</v>
      </c>
      <c r="K24">
        <v>1534.4086727914837</v>
      </c>
      <c r="O24">
        <v>-1537.2393714050147</v>
      </c>
      <c r="P24">
        <v>17704.795962916822</v>
      </c>
      <c r="Q24">
        <v>-55517.472034627033</v>
      </c>
      <c r="R24">
        <v>68789.867661553872</v>
      </c>
      <c r="S24">
        <v>-36052.342832718736</v>
      </c>
      <c r="T24">
        <v>6644.9527306225582</v>
      </c>
    </row>
    <row r="25" spans="6:20" x14ac:dyDescent="0.35">
      <c r="F25">
        <v>68.035555839538574</v>
      </c>
      <c r="G25">
        <v>145.33017367124557</v>
      </c>
      <c r="H25">
        <v>315.68450678512454</v>
      </c>
      <c r="I25">
        <v>693.37801021407358</v>
      </c>
      <c r="J25">
        <v>1534.4086727914837</v>
      </c>
      <c r="K25">
        <v>3412.9960760441054</v>
      </c>
      <c r="O25">
        <v>777.79853238228657</v>
      </c>
      <c r="P25">
        <v>-9122.1257988618581</v>
      </c>
      <c r="Q25">
        <v>28909.111283009708</v>
      </c>
      <c r="R25">
        <v>-36052.342832214163</v>
      </c>
      <c r="S25">
        <v>18971.949203233806</v>
      </c>
      <c r="T25">
        <v>-3506.0623451903389</v>
      </c>
    </row>
    <row r="26" spans="6:20" x14ac:dyDescent="0.35">
      <c r="F26">
        <v>145.33017367124557</v>
      </c>
      <c r="G26">
        <v>315.68450678512454</v>
      </c>
      <c r="H26">
        <v>693.37801021407358</v>
      </c>
      <c r="I26">
        <v>1534.4086727914837</v>
      </c>
      <c r="J26">
        <v>3412.9960760441054</v>
      </c>
      <c r="K26">
        <v>7618.3546982850366</v>
      </c>
      <c r="O26">
        <v>-140.28197801834702</v>
      </c>
      <c r="P26">
        <v>1663.3680669317205</v>
      </c>
      <c r="Q26">
        <v>-5306.4092929507087</v>
      </c>
      <c r="R26">
        <v>6644.9527304694511</v>
      </c>
      <c r="S26">
        <v>-3506.0623451588399</v>
      </c>
      <c r="T26">
        <v>649.05616969093899</v>
      </c>
    </row>
    <row r="30" spans="6:20" x14ac:dyDescent="0.35">
      <c r="M30" cm="1">
        <f t="array" ref="M30:M35">MMULT(_xlfn.ANCHORARRAY(O21),MMULT(_xlfn.ANCHORARRAY(F12),D4:D10))</f>
        <v>0.9999641137655999</v>
      </c>
    </row>
    <row r="31" spans="6:20" x14ac:dyDescent="0.35">
      <c r="M31">
        <v>-0.16628153412602842</v>
      </c>
    </row>
    <row r="32" spans="6:20" x14ac:dyDescent="0.35">
      <c r="M32">
        <v>7.2249009972438216E-3</v>
      </c>
    </row>
    <row r="33" spans="13:13" x14ac:dyDescent="0.35">
      <c r="M33">
        <v>1.0975506156682968E-3</v>
      </c>
    </row>
    <row r="34" spans="13:13" x14ac:dyDescent="0.35">
      <c r="M34">
        <v>-6.5377098508179188E-4</v>
      </c>
    </row>
    <row r="35" spans="13:13" x14ac:dyDescent="0.35">
      <c r="M35">
        <v>1.1873606126755476E-4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E800-E0A8-45F7-B180-4C37E2D4A717}">
  <dimension ref="A2:AB48"/>
  <sheetViews>
    <sheetView tabSelected="1" topLeftCell="J1" workbookViewId="0">
      <selection activeCell="Z24" sqref="Z24"/>
    </sheetView>
  </sheetViews>
  <sheetFormatPr defaultRowHeight="14.5" x14ac:dyDescent="0.35"/>
  <cols>
    <col min="26" max="26" width="12.453125" bestFit="1" customWidth="1"/>
  </cols>
  <sheetData>
    <row r="2" spans="1:28" x14ac:dyDescent="0.35">
      <c r="A2" t="s">
        <v>0</v>
      </c>
      <c r="C2" t="s">
        <v>1</v>
      </c>
      <c r="E2" t="s">
        <v>2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N2" t="s">
        <v>7</v>
      </c>
      <c r="T2" t="s">
        <v>3</v>
      </c>
    </row>
    <row r="3" spans="1:28" x14ac:dyDescent="0.35">
      <c r="A3">
        <v>0</v>
      </c>
      <c r="C3">
        <v>0</v>
      </c>
      <c r="E3">
        <v>1</v>
      </c>
      <c r="F3">
        <f>$A3^F$2</f>
        <v>0</v>
      </c>
      <c r="G3">
        <f t="shared" ref="G3:L9" si="0">$A3^G$2</f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N3" cm="1">
        <f t="array" ref="N3:N9">F3:F9</f>
        <v>0</v>
      </c>
      <c r="O3">
        <v>0</v>
      </c>
      <c r="P3" cm="1">
        <f t="array" ref="P3:P9">J3:J9</f>
        <v>0</v>
      </c>
      <c r="Q3" cm="1">
        <f t="array" ref="Q3:Q9">L3:L9</f>
        <v>0</v>
      </c>
      <c r="R3">
        <f>F3^9</f>
        <v>0</v>
      </c>
      <c r="T3" cm="1">
        <f t="array" ref="T3:Z7">TRANSPOSE(N3:R9)</f>
        <v>0</v>
      </c>
      <c r="U3">
        <v>0.25</v>
      </c>
      <c r="V3">
        <v>0.5</v>
      </c>
      <c r="W3">
        <v>0.75</v>
      </c>
      <c r="X3">
        <v>1</v>
      </c>
      <c r="Y3">
        <v>1.25</v>
      </c>
      <c r="Z3">
        <v>1.5</v>
      </c>
    </row>
    <row r="4" spans="1:28" x14ac:dyDescent="0.35">
      <c r="A4">
        <v>0.25</v>
      </c>
      <c r="C4">
        <v>0.24740000000000001</v>
      </c>
      <c r="E4">
        <v>1</v>
      </c>
      <c r="F4">
        <f t="shared" ref="F4:F9" si="1">$A4^F$2</f>
        <v>0.25</v>
      </c>
      <c r="G4">
        <f t="shared" si="0"/>
        <v>6.25E-2</v>
      </c>
      <c r="H4">
        <f t="shared" si="0"/>
        <v>1.5625E-2</v>
      </c>
      <c r="I4">
        <f t="shared" si="0"/>
        <v>3.90625E-3</v>
      </c>
      <c r="J4">
        <f t="shared" si="0"/>
        <v>9.765625E-4</v>
      </c>
      <c r="K4">
        <f t="shared" si="0"/>
        <v>2.44140625E-4</v>
      </c>
      <c r="L4">
        <f t="shared" si="0"/>
        <v>6.103515625E-5</v>
      </c>
      <c r="N4">
        <v>0.25</v>
      </c>
      <c r="O4">
        <v>1.5625E-2</v>
      </c>
      <c r="P4">
        <v>9.765625E-4</v>
      </c>
      <c r="Q4">
        <v>6.103515625E-5</v>
      </c>
      <c r="R4">
        <f t="shared" ref="R4:R9" si="2">F4^9</f>
        <v>3.814697265625E-6</v>
      </c>
      <c r="T4">
        <v>0</v>
      </c>
      <c r="U4">
        <v>1.5625E-2</v>
      </c>
      <c r="V4">
        <v>0.125</v>
      </c>
      <c r="W4">
        <v>0.421875</v>
      </c>
      <c r="X4">
        <v>1</v>
      </c>
      <c r="Y4">
        <v>1.95313</v>
      </c>
      <c r="Z4">
        <v>3.375</v>
      </c>
    </row>
    <row r="5" spans="1:28" x14ac:dyDescent="0.35">
      <c r="A5">
        <v>0.5</v>
      </c>
      <c r="C5">
        <v>0.47943000000000002</v>
      </c>
      <c r="E5">
        <v>1</v>
      </c>
      <c r="F5">
        <f t="shared" si="1"/>
        <v>0.5</v>
      </c>
      <c r="G5">
        <f t="shared" si="0"/>
        <v>0.25</v>
      </c>
      <c r="H5">
        <f t="shared" si="0"/>
        <v>0.125</v>
      </c>
      <c r="I5">
        <f t="shared" si="0"/>
        <v>6.25E-2</v>
      </c>
      <c r="J5">
        <f t="shared" si="0"/>
        <v>3.125E-2</v>
      </c>
      <c r="K5">
        <f t="shared" si="0"/>
        <v>1.5625E-2</v>
      </c>
      <c r="L5">
        <f t="shared" si="0"/>
        <v>7.8125E-3</v>
      </c>
      <c r="N5">
        <v>0.5</v>
      </c>
      <c r="O5">
        <v>0.125</v>
      </c>
      <c r="P5">
        <v>3.125E-2</v>
      </c>
      <c r="Q5">
        <v>7.8125E-3</v>
      </c>
      <c r="R5">
        <f t="shared" si="2"/>
        <v>1.953125E-3</v>
      </c>
      <c r="T5">
        <v>0</v>
      </c>
      <c r="U5">
        <v>9.765625E-4</v>
      </c>
      <c r="V5">
        <v>3.125E-2</v>
      </c>
      <c r="W5">
        <v>0.2373046875</v>
      </c>
      <c r="X5">
        <v>1</v>
      </c>
      <c r="Y5">
        <v>3.0517578125</v>
      </c>
      <c r="Z5">
        <v>7.59375</v>
      </c>
    </row>
    <row r="6" spans="1:28" x14ac:dyDescent="0.35">
      <c r="A6">
        <v>0.75</v>
      </c>
      <c r="C6">
        <v>0.68164000000000002</v>
      </c>
      <c r="E6">
        <v>1</v>
      </c>
      <c r="F6">
        <f t="shared" si="1"/>
        <v>0.75</v>
      </c>
      <c r="G6">
        <f t="shared" si="0"/>
        <v>0.5625</v>
      </c>
      <c r="H6">
        <f t="shared" si="0"/>
        <v>0.421875</v>
      </c>
      <c r="I6">
        <f t="shared" si="0"/>
        <v>0.31640625</v>
      </c>
      <c r="J6">
        <f t="shared" si="0"/>
        <v>0.2373046875</v>
      </c>
      <c r="K6">
        <f t="shared" si="0"/>
        <v>0.177978515625</v>
      </c>
      <c r="L6">
        <f t="shared" si="0"/>
        <v>0.13348388671875</v>
      </c>
      <c r="N6">
        <v>0.75</v>
      </c>
      <c r="O6">
        <v>0.421875</v>
      </c>
      <c r="P6">
        <v>0.2373046875</v>
      </c>
      <c r="Q6">
        <v>0.13348388671875</v>
      </c>
      <c r="R6">
        <f t="shared" si="2"/>
        <v>7.5084686279296875E-2</v>
      </c>
      <c r="T6">
        <v>0</v>
      </c>
      <c r="U6">
        <v>6.103515625E-5</v>
      </c>
      <c r="V6">
        <v>7.8125E-3</v>
      </c>
      <c r="W6">
        <v>0.13348388671875</v>
      </c>
      <c r="X6">
        <v>1</v>
      </c>
      <c r="Y6">
        <v>4.76837158203125</v>
      </c>
      <c r="Z6">
        <v>17.0859375</v>
      </c>
    </row>
    <row r="7" spans="1:28" x14ac:dyDescent="0.35">
      <c r="A7">
        <v>1</v>
      </c>
      <c r="C7">
        <v>0.84147000000000005</v>
      </c>
      <c r="E7">
        <v>1</v>
      </c>
      <c r="F7">
        <f t="shared" si="1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N7">
        <v>1</v>
      </c>
      <c r="O7">
        <v>1</v>
      </c>
      <c r="P7">
        <v>1</v>
      </c>
      <c r="Q7">
        <v>1</v>
      </c>
      <c r="R7">
        <f t="shared" si="2"/>
        <v>1</v>
      </c>
      <c r="T7">
        <v>0</v>
      </c>
      <c r="U7">
        <v>3.814697265625E-6</v>
      </c>
      <c r="V7">
        <v>1.953125E-3</v>
      </c>
      <c r="W7">
        <v>7.5084686279296875E-2</v>
      </c>
      <c r="X7">
        <v>1</v>
      </c>
      <c r="Y7">
        <v>7.4505805969238281</v>
      </c>
      <c r="Z7">
        <v>38.443359375</v>
      </c>
    </row>
    <row r="8" spans="1:28" x14ac:dyDescent="0.35">
      <c r="A8">
        <v>1.25</v>
      </c>
      <c r="C8">
        <v>0.94898000000000005</v>
      </c>
      <c r="E8">
        <v>1</v>
      </c>
      <c r="F8">
        <f t="shared" si="1"/>
        <v>1.25</v>
      </c>
      <c r="G8">
        <f t="shared" si="0"/>
        <v>1.5625</v>
      </c>
      <c r="H8">
        <f t="shared" si="0"/>
        <v>1.953125</v>
      </c>
      <c r="I8">
        <f t="shared" si="0"/>
        <v>2.44140625</v>
      </c>
      <c r="J8">
        <f t="shared" si="0"/>
        <v>3.0517578125</v>
      </c>
      <c r="K8">
        <f t="shared" si="0"/>
        <v>3.814697265625</v>
      </c>
      <c r="L8">
        <f t="shared" si="0"/>
        <v>4.76837158203125</v>
      </c>
      <c r="N8">
        <v>1.25</v>
      </c>
      <c r="O8">
        <v>1.95313</v>
      </c>
      <c r="P8">
        <v>3.0517578125</v>
      </c>
      <c r="Q8">
        <v>4.76837158203125</v>
      </c>
      <c r="R8">
        <f t="shared" si="2"/>
        <v>7.4505805969238281</v>
      </c>
    </row>
    <row r="9" spans="1:28" x14ac:dyDescent="0.35">
      <c r="A9">
        <v>1.5</v>
      </c>
      <c r="C9">
        <v>0.99750000000000005</v>
      </c>
      <c r="E9">
        <v>1</v>
      </c>
      <c r="F9">
        <f t="shared" si="1"/>
        <v>1.5</v>
      </c>
      <c r="G9">
        <f t="shared" si="0"/>
        <v>2.25</v>
      </c>
      <c r="H9">
        <f t="shared" si="0"/>
        <v>3.375</v>
      </c>
      <c r="I9">
        <f t="shared" si="0"/>
        <v>5.0625</v>
      </c>
      <c r="J9">
        <f t="shared" si="0"/>
        <v>7.59375</v>
      </c>
      <c r="K9">
        <f t="shared" si="0"/>
        <v>11.390625</v>
      </c>
      <c r="L9">
        <f t="shared" si="0"/>
        <v>17.0859375</v>
      </c>
      <c r="N9">
        <v>1.5</v>
      </c>
      <c r="O9">
        <v>3.375</v>
      </c>
      <c r="P9">
        <v>7.59375</v>
      </c>
      <c r="Q9">
        <v>17.0859375</v>
      </c>
      <c r="R9">
        <f t="shared" si="2"/>
        <v>38.443359375</v>
      </c>
      <c r="T9" cm="1">
        <f t="array" ref="T9:X13">MMULT(_xlfn.ANCHORARRAY(T3),N3:R9)</f>
        <v>5.6875</v>
      </c>
      <c r="U9">
        <v>8.8867250000000002</v>
      </c>
      <c r="V9">
        <v>16.399169921875</v>
      </c>
      <c r="W9">
        <v>32.693405151367188</v>
      </c>
      <c r="X9">
        <v>68.035555839538574</v>
      </c>
      <c r="Z9" cm="1">
        <f t="array" ref="Z9:Z13">MMULT(_xlfn.ANCHORARRAY(T3),C3:C9)</f>
        <v>4.3367399999999998</v>
      </c>
    </row>
    <row r="10" spans="1:28" x14ac:dyDescent="0.35">
      <c r="T10">
        <v>8.8867250000000002</v>
      </c>
      <c r="U10">
        <v>16.399189453150001</v>
      </c>
      <c r="V10">
        <v>32.69342041015625</v>
      </c>
      <c r="W10">
        <v>68.035579681396484</v>
      </c>
      <c r="X10">
        <v>145.33021092414856</v>
      </c>
      <c r="Z10">
        <v>6.4128750574000009</v>
      </c>
    </row>
    <row r="11" spans="1:28" x14ac:dyDescent="0.35">
      <c r="D11" t="s">
        <v>3</v>
      </c>
      <c r="M11" t="s">
        <v>4</v>
      </c>
      <c r="T11">
        <v>16.399169921875</v>
      </c>
      <c r="U11">
        <v>32.69342041015625</v>
      </c>
      <c r="V11">
        <v>68.035555839538574</v>
      </c>
      <c r="W11">
        <v>145.33017367124557</v>
      </c>
      <c r="X11">
        <v>315.68450678512454</v>
      </c>
      <c r="Z11">
        <v>11.489272910156251</v>
      </c>
    </row>
    <row r="12" spans="1:28" x14ac:dyDescent="0.35">
      <c r="D12" cm="1">
        <f t="array" ref="D12:J19">TRANSPOSE(E3:L9)</f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 cm="1">
        <f t="array" ref="M12:N13">MMULT(D12:J13,E3:F9)</f>
        <v>7</v>
      </c>
      <c r="N12">
        <v>5.25</v>
      </c>
      <c r="P12" cm="1">
        <f t="array" ref="P12:P13">MMULT(D12:J13,C3:C9)</f>
        <v>4.1964199999999998</v>
      </c>
      <c r="T12">
        <v>32.693405151367188</v>
      </c>
      <c r="U12">
        <v>68.035579681396484</v>
      </c>
      <c r="V12">
        <v>145.33017367124557</v>
      </c>
      <c r="W12">
        <v>315.68450678512454</v>
      </c>
      <c r="X12">
        <v>693.37801021407358</v>
      </c>
      <c r="Z12">
        <v>22.504530523681645</v>
      </c>
    </row>
    <row r="13" spans="1:28" x14ac:dyDescent="0.35">
      <c r="D13">
        <v>0</v>
      </c>
      <c r="E13">
        <v>0.25</v>
      </c>
      <c r="F13">
        <v>0.5</v>
      </c>
      <c r="G13">
        <v>0.75</v>
      </c>
      <c r="H13">
        <v>1</v>
      </c>
      <c r="I13">
        <v>1.25</v>
      </c>
      <c r="J13">
        <v>1.5</v>
      </c>
      <c r="M13">
        <v>5.25</v>
      </c>
      <c r="N13">
        <v>5.6875</v>
      </c>
      <c r="P13">
        <v>4.3367399999999998</v>
      </c>
      <c r="T13">
        <v>68.035555839538574</v>
      </c>
      <c r="U13">
        <v>145.33021092414856</v>
      </c>
      <c r="V13">
        <v>315.68450678512454</v>
      </c>
      <c r="W13">
        <v>693.37801021407358</v>
      </c>
      <c r="X13">
        <v>1534.4086727914837</v>
      </c>
      <c r="Z13">
        <v>46.311291007461548</v>
      </c>
    </row>
    <row r="14" spans="1:28" x14ac:dyDescent="0.35">
      <c r="D14">
        <v>0</v>
      </c>
      <c r="E14">
        <v>6.25E-2</v>
      </c>
      <c r="F14">
        <v>0.25</v>
      </c>
      <c r="G14">
        <v>0.5625</v>
      </c>
      <c r="H14">
        <v>1</v>
      </c>
      <c r="I14">
        <v>1.5625</v>
      </c>
      <c r="J14">
        <v>2.25</v>
      </c>
    </row>
    <row r="15" spans="1:28" x14ac:dyDescent="0.35">
      <c r="D15">
        <v>0</v>
      </c>
      <c r="E15">
        <v>1.5625E-2</v>
      </c>
      <c r="F15">
        <v>0.125</v>
      </c>
      <c r="G15">
        <v>0.421875</v>
      </c>
      <c r="H15">
        <v>1</v>
      </c>
      <c r="I15">
        <v>1.953125</v>
      </c>
      <c r="J15">
        <v>3.375</v>
      </c>
      <c r="M15" cm="1">
        <f t="array" ref="M15:N16">MINVERSE(_xlfn.ANCHORARRAY(M12))</f>
        <v>0.4642857142857143</v>
      </c>
      <c r="N15">
        <v>-0.42857142857142855</v>
      </c>
      <c r="T15" cm="1">
        <f t="array" ref="T15:X19">MINVERSE(_xlfn.ANCHORARRAY(T9))</f>
        <v>21.716521324660484</v>
      </c>
      <c r="U15">
        <v>-110.75899412596402</v>
      </c>
      <c r="V15">
        <v>170.92153204600243</v>
      </c>
      <c r="W15">
        <v>-101.0471290807632</v>
      </c>
      <c r="X15">
        <v>20.024463287159321</v>
      </c>
      <c r="Z15" cm="1">
        <f t="array" ref="Z15:Z19">MMULT(_xlfn.ANCHORARRAY(T15),_xlfn.ANCHORARRAY(Z9))</f>
        <v>0.99998960636992251</v>
      </c>
      <c r="AB15">
        <v>1.1000000000000001</v>
      </c>
    </row>
    <row r="16" spans="1:28" x14ac:dyDescent="0.35">
      <c r="D16">
        <v>0</v>
      </c>
      <c r="E16">
        <v>3.90625E-3</v>
      </c>
      <c r="F16">
        <v>6.25E-2</v>
      </c>
      <c r="G16">
        <v>0.31640625</v>
      </c>
      <c r="H16">
        <v>1</v>
      </c>
      <c r="I16">
        <v>2.44140625</v>
      </c>
      <c r="J16">
        <v>5.0625</v>
      </c>
      <c r="M16">
        <v>-0.42857142857142855</v>
      </c>
      <c r="N16">
        <v>0.5714285714285714</v>
      </c>
      <c r="T16">
        <v>-110.75899412593479</v>
      </c>
      <c r="U16">
        <v>662.76477720240484</v>
      </c>
      <c r="V16">
        <v>-1099.0513037247943</v>
      </c>
      <c r="W16">
        <v>675.42511209138002</v>
      </c>
      <c r="X16">
        <v>-136.96197785081443</v>
      </c>
      <c r="Z16">
        <v>-0.16658398333584046</v>
      </c>
      <c r="AB16">
        <f>1.1^3</f>
        <v>1.3310000000000004</v>
      </c>
    </row>
    <row r="17" spans="4:28" x14ac:dyDescent="0.35">
      <c r="D17">
        <v>0</v>
      </c>
      <c r="E17">
        <v>9.765625E-4</v>
      </c>
      <c r="F17">
        <v>3.125E-2</v>
      </c>
      <c r="G17">
        <v>0.2373046875</v>
      </c>
      <c r="H17">
        <v>1</v>
      </c>
      <c r="I17">
        <v>3.0517578125</v>
      </c>
      <c r="J17">
        <v>7.59375</v>
      </c>
      <c r="T17">
        <v>170.92153204591247</v>
      </c>
      <c r="U17">
        <v>-1099.0513037245516</v>
      </c>
      <c r="V17">
        <v>1894.3722507512953</v>
      </c>
      <c r="W17">
        <v>-1191.0947929945839</v>
      </c>
      <c r="X17">
        <v>245.01398546072303</v>
      </c>
      <c r="Z17">
        <v>8.1907598541874904E-3</v>
      </c>
      <c r="AB17">
        <f>1.1^5</f>
        <v>1.6105100000000006</v>
      </c>
    </row>
    <row r="18" spans="4:28" x14ac:dyDescent="0.35">
      <c r="D18">
        <v>0</v>
      </c>
      <c r="E18">
        <v>2.44140625E-4</v>
      </c>
      <c r="F18">
        <v>1.5625E-2</v>
      </c>
      <c r="G18">
        <v>0.177978515625</v>
      </c>
      <c r="H18">
        <v>1</v>
      </c>
      <c r="I18">
        <v>3.814697265625</v>
      </c>
      <c r="J18">
        <v>11.390625</v>
      </c>
      <c r="M18" cm="1">
        <f t="array" ref="M18:M19">MMULT(_xlfn.ANCHORARRAY(M15),_xlfn.ANCHORARRAY(P12))</f>
        <v>8.973500000000012E-2</v>
      </c>
      <c r="T18">
        <v>-101.04712908068994</v>
      </c>
      <c r="U18">
        <v>675.42511209112445</v>
      </c>
      <c r="V18">
        <v>-1191.0947929944055</v>
      </c>
      <c r="W18">
        <v>759.66986405347609</v>
      </c>
      <c r="X18">
        <v>-157.72400612583709</v>
      </c>
      <c r="Z18">
        <v>-1.1372115841368213E-4</v>
      </c>
      <c r="AB18">
        <f>1.1^7</f>
        <v>1.9487171000000012</v>
      </c>
    </row>
    <row r="19" spans="4:28" x14ac:dyDescent="0.35">
      <c r="D19">
        <v>0</v>
      </c>
      <c r="E19">
        <v>6.103515625E-5</v>
      </c>
      <c r="F19">
        <v>7.8125E-3</v>
      </c>
      <c r="G19">
        <v>0.13348388671875</v>
      </c>
      <c r="H19">
        <v>1</v>
      </c>
      <c r="I19">
        <v>4.76837158203125</v>
      </c>
      <c r="J19">
        <v>17.0859375</v>
      </c>
      <c r="M19">
        <v>0.6796714285714287</v>
      </c>
      <c r="T19">
        <v>20.024463287142343</v>
      </c>
      <c r="U19">
        <v>-136.96197785074742</v>
      </c>
      <c r="V19">
        <v>245.01398546066139</v>
      </c>
      <c r="W19">
        <v>-157.7240061258214</v>
      </c>
      <c r="X19">
        <v>32.949876334078134</v>
      </c>
      <c r="Z19">
        <v>-1.3501289004125283E-5</v>
      </c>
      <c r="AB19">
        <f>1.1^9</f>
        <v>2.3579476910000015</v>
      </c>
    </row>
    <row r="21" spans="4:28" x14ac:dyDescent="0.35">
      <c r="Z21">
        <f>Z15*AB15</f>
        <v>1.0999885670069149</v>
      </c>
    </row>
    <row r="22" spans="4:28" x14ac:dyDescent="0.35">
      <c r="D22" t="s">
        <v>5</v>
      </c>
      <c r="K22" t="s">
        <v>6</v>
      </c>
      <c r="Z22">
        <f t="shared" ref="Z22:Z25" si="3">Z16*AB16</f>
        <v>-0.22172328182000373</v>
      </c>
    </row>
    <row r="23" spans="4:28" x14ac:dyDescent="0.35">
      <c r="D23" cm="1">
        <f t="array" ref="D23:G26">MMULT(D12:J15,E3:H9)</f>
        <v>7</v>
      </c>
      <c r="E23">
        <v>5.25</v>
      </c>
      <c r="F23">
        <v>5.6875</v>
      </c>
      <c r="G23">
        <v>6.890625</v>
      </c>
      <c r="I23" cm="1">
        <f t="array" ref="I23:I26">MMULT(D12:J15,C3:C9)</f>
        <v>4.1964199999999998</v>
      </c>
      <c r="K23" cm="1">
        <f t="array" ref="K23:R30">MMULT(_xlfn.ANCHORARRAY(D12),E3:L9)</f>
        <v>7</v>
      </c>
      <c r="L23">
        <v>5.25</v>
      </c>
      <c r="M23">
        <v>5.6875</v>
      </c>
      <c r="N23">
        <v>6.890625</v>
      </c>
      <c r="O23">
        <v>8.88671875</v>
      </c>
      <c r="P23">
        <v>11.9150390625</v>
      </c>
      <c r="Q23">
        <v>16.399169921875</v>
      </c>
      <c r="R23">
        <v>22.99566650390625</v>
      </c>
      <c r="T23" cm="1">
        <f t="array" ref="T23:T30">MMULT(_xlfn.ANCHORARRAY(D12),C3:C9)</f>
        <v>4.1964199999999998</v>
      </c>
      <c r="Z23">
        <f t="shared" si="3"/>
        <v>1.3191300652767499E-2</v>
      </c>
    </row>
    <row r="24" spans="4:28" x14ac:dyDescent="0.35">
      <c r="D24">
        <v>5.25</v>
      </c>
      <c r="E24">
        <v>5.6875</v>
      </c>
      <c r="F24">
        <v>6.890625</v>
      </c>
      <c r="G24">
        <v>8.88671875</v>
      </c>
      <c r="I24">
        <v>4.3367399999999998</v>
      </c>
      <c r="K24">
        <v>5.25</v>
      </c>
      <c r="L24">
        <v>5.6875</v>
      </c>
      <c r="M24">
        <v>6.890625</v>
      </c>
      <c r="N24">
        <v>8.88671875</v>
      </c>
      <c r="O24">
        <v>11.9150390625</v>
      </c>
      <c r="P24">
        <v>16.399169921875</v>
      </c>
      <c r="Q24">
        <v>22.99566650390625</v>
      </c>
      <c r="R24">
        <v>32.693405151367188</v>
      </c>
      <c r="T24">
        <v>4.3367399999999998</v>
      </c>
      <c r="Z24">
        <f t="shared" si="3"/>
        <v>-2.2161036603255137E-4</v>
      </c>
    </row>
    <row r="25" spans="4:28" x14ac:dyDescent="0.35">
      <c r="D25">
        <v>5.6875</v>
      </c>
      <c r="E25">
        <v>6.890625</v>
      </c>
      <c r="F25">
        <v>8.88671875</v>
      </c>
      <c r="G25">
        <v>11.9150390625</v>
      </c>
      <c r="I25">
        <v>5.0873687500000004</v>
      </c>
      <c r="K25">
        <v>5.6875</v>
      </c>
      <c r="L25">
        <v>6.890625</v>
      </c>
      <c r="M25">
        <v>8.88671875</v>
      </c>
      <c r="N25">
        <v>11.9150390625</v>
      </c>
      <c r="O25">
        <v>16.399169921875</v>
      </c>
      <c r="P25">
        <v>22.99566650390625</v>
      </c>
      <c r="Q25">
        <v>32.693405151367188</v>
      </c>
      <c r="R25">
        <v>46.970981597900391</v>
      </c>
      <c r="T25">
        <v>5.0873687500000004</v>
      </c>
      <c r="Z25">
        <f t="shared" si="3"/>
        <v>-3.1835333232800921E-5</v>
      </c>
    </row>
    <row r="26" spans="4:28" x14ac:dyDescent="0.35">
      <c r="D26">
        <v>6.890625</v>
      </c>
      <c r="E26">
        <v>8.88671875</v>
      </c>
      <c r="F26">
        <v>11.9150390625</v>
      </c>
      <c r="G26">
        <v>16.399169921875</v>
      </c>
      <c r="I26">
        <v>6.4128703125000008</v>
      </c>
      <c r="K26">
        <v>6.890625</v>
      </c>
      <c r="L26">
        <v>8.88671875</v>
      </c>
      <c r="M26">
        <v>11.9150390625</v>
      </c>
      <c r="N26">
        <v>16.399169921875</v>
      </c>
      <c r="O26">
        <v>22.99566650390625</v>
      </c>
      <c r="P26">
        <v>32.693405151367188</v>
      </c>
      <c r="Q26">
        <v>46.970981597900391</v>
      </c>
      <c r="R26">
        <v>68.035555839538574</v>
      </c>
      <c r="T26">
        <v>6.4128703125000008</v>
      </c>
    </row>
    <row r="27" spans="4:28" x14ac:dyDescent="0.35">
      <c r="K27">
        <v>8.88671875</v>
      </c>
      <c r="L27">
        <v>11.9150390625</v>
      </c>
      <c r="M27">
        <v>16.399169921875</v>
      </c>
      <c r="N27">
        <v>22.99566650390625</v>
      </c>
      <c r="O27">
        <v>32.693405151367188</v>
      </c>
      <c r="P27">
        <v>46.970981597900391</v>
      </c>
      <c r="Q27">
        <v>68.035555839538574</v>
      </c>
      <c r="R27">
        <v>99.181814432144165</v>
      </c>
      <c r="T27">
        <v>8.4547653906249991</v>
      </c>
      <c r="Z27">
        <f>SUM(Z21:Z25)</f>
        <v>0.89120314014041346</v>
      </c>
      <c r="AA27">
        <f>SIN(1.1)</f>
        <v>0.89120736006143542</v>
      </c>
    </row>
    <row r="28" spans="4:28" x14ac:dyDescent="0.35">
      <c r="D28" cm="1">
        <f t="array" ref="D28:G31">MINVERSE(_xlfn.ANCHORARRAY(D23))</f>
        <v>0.92857142857144004</v>
      </c>
      <c r="E28">
        <v>-4.0793650793652159</v>
      </c>
      <c r="F28">
        <v>4.9523809523811666</v>
      </c>
      <c r="G28">
        <v>-1.7777777777778769</v>
      </c>
      <c r="K28">
        <v>11.9150390625</v>
      </c>
      <c r="L28">
        <v>16.399169921875</v>
      </c>
      <c r="M28">
        <v>22.99566650390625</v>
      </c>
      <c r="N28">
        <v>32.693405151367188</v>
      </c>
      <c r="O28">
        <v>46.970981597900391</v>
      </c>
      <c r="P28">
        <v>68.035555839538574</v>
      </c>
      <c r="Q28">
        <v>99.181814432144165</v>
      </c>
      <c r="R28">
        <v>145.33017367124557</v>
      </c>
      <c r="T28">
        <v>11.489272910156251</v>
      </c>
      <c r="Z28">
        <f>ABS(Z27-AA27)</f>
        <v>4.2199210219528993E-6</v>
      </c>
    </row>
    <row r="29" spans="4:28" x14ac:dyDescent="0.35">
      <c r="D29">
        <v>-4.0793650793652017</v>
      </c>
      <c r="E29">
        <v>37.058201058202435</v>
      </c>
      <c r="F29">
        <v>-57.904761904764236</v>
      </c>
      <c r="G29">
        <v>23.703703703704708</v>
      </c>
      <c r="K29">
        <v>16.399169921875</v>
      </c>
      <c r="L29">
        <v>22.99566650390625</v>
      </c>
      <c r="M29">
        <v>32.693405151367188</v>
      </c>
      <c r="N29">
        <v>46.970981597900391</v>
      </c>
      <c r="O29">
        <v>68.035555839538574</v>
      </c>
      <c r="P29">
        <v>99.181814432144165</v>
      </c>
      <c r="Q29">
        <v>145.33017367124557</v>
      </c>
      <c r="R29">
        <v>213.83328022062778</v>
      </c>
      <c r="T29">
        <v>15.952558618164062</v>
      </c>
    </row>
    <row r="30" spans="4:28" x14ac:dyDescent="0.35">
      <c r="D30">
        <v>4.9523809523811551</v>
      </c>
      <c r="E30">
        <v>-57.904761904764165</v>
      </c>
      <c r="F30">
        <v>99.047619047622888</v>
      </c>
      <c r="G30">
        <v>-42.666666666668313</v>
      </c>
      <c r="K30">
        <v>22.99566650390625</v>
      </c>
      <c r="L30">
        <v>32.693405151367188</v>
      </c>
      <c r="M30">
        <v>46.970981597900391</v>
      </c>
      <c r="N30">
        <v>68.035555839538574</v>
      </c>
      <c r="O30">
        <v>99.181814432144165</v>
      </c>
      <c r="P30">
        <v>145.33017367124557</v>
      </c>
      <c r="Q30">
        <v>213.83328022062778</v>
      </c>
      <c r="R30">
        <v>315.68450678512454</v>
      </c>
      <c r="T30">
        <v>22.504530523681645</v>
      </c>
    </row>
    <row r="31" spans="4:28" x14ac:dyDescent="0.35">
      <c r="D31">
        <v>-1.7777777777778636</v>
      </c>
      <c r="E31">
        <v>23.703703703704655</v>
      </c>
      <c r="F31">
        <v>-42.666666666668284</v>
      </c>
      <c r="G31">
        <v>18.962962962963658</v>
      </c>
    </row>
    <row r="32" spans="4:28" x14ac:dyDescent="0.35">
      <c r="K32" cm="1">
        <f t="array" ref="K32:R39">MINVERSE(_xlfn.ANCHORARRAY(K23))</f>
        <v>0.99999999999645028</v>
      </c>
      <c r="L32">
        <v>-9.2875854984990482</v>
      </c>
      <c r="M32">
        <v>31.098250615111436</v>
      </c>
      <c r="N32">
        <v>-46.900140938154429</v>
      </c>
      <c r="O32">
        <v>28.853262413041691</v>
      </c>
      <c r="P32">
        <v>2.032991737467519</v>
      </c>
      <c r="Q32">
        <v>-9.5235334867462402</v>
      </c>
      <c r="R32">
        <v>2.912233484888298</v>
      </c>
    </row>
    <row r="33" spans="3:18" x14ac:dyDescent="0.35">
      <c r="C33" t="s">
        <v>8</v>
      </c>
      <c r="D33" cm="1">
        <f t="array" ref="D33:D36">MMULT(_xlfn.ANCHORARRAY(D28),_xlfn.ANCHORARRAY(I23))</f>
        <v>-5.4023809532743883E-4</v>
      </c>
      <c r="K33">
        <v>-9.6384866596348182</v>
      </c>
      <c r="L33">
        <v>-17779880086.39167</v>
      </c>
      <c r="M33">
        <v>174242830254.45013</v>
      </c>
      <c r="N33">
        <v>-641656153681.6792</v>
      </c>
      <c r="O33">
        <v>1161618924937.9836</v>
      </c>
      <c r="P33">
        <v>-1106303758865.7678</v>
      </c>
      <c r="Q33">
        <v>531025812573.90796</v>
      </c>
      <c r="R33">
        <v>-101147775134.9922</v>
      </c>
    </row>
    <row r="34" spans="3:18" x14ac:dyDescent="0.35">
      <c r="C34" t="s">
        <v>9</v>
      </c>
      <c r="D34">
        <v>1.0189552380952591</v>
      </c>
      <c r="K34">
        <v>34.506058156875767</v>
      </c>
      <c r="L34">
        <v>174242829602.37759</v>
      </c>
      <c r="M34">
        <v>-1707579765185.7136</v>
      </c>
      <c r="N34">
        <v>6288230366072.8848</v>
      </c>
      <c r="O34">
        <v>-11383865509978.566</v>
      </c>
      <c r="P34">
        <v>10841776833391.283</v>
      </c>
      <c r="Q34">
        <v>-5204052943742.0928</v>
      </c>
      <c r="R34">
        <v>991248189907.6936</v>
      </c>
    </row>
    <row r="35" spans="3:18" x14ac:dyDescent="0.35">
      <c r="D35">
        <v>-5.9664761904741681E-2</v>
      </c>
      <c r="K35">
        <v>-59.504496364355425</v>
      </c>
      <c r="L35">
        <v>-641656148862.30615</v>
      </c>
      <c r="M35">
        <v>6288230342375.9639</v>
      </c>
      <c r="N35">
        <v>-23156658067287.703</v>
      </c>
      <c r="O35">
        <v>41921536647498.023</v>
      </c>
      <c r="P35">
        <v>-39925273406151</v>
      </c>
      <c r="Q35">
        <v>19164131402385.395</v>
      </c>
      <c r="R35">
        <v>-3650310770199.4336</v>
      </c>
    </row>
    <row r="36" spans="3:18" x14ac:dyDescent="0.35">
      <c r="D36">
        <v>-0.11754666666666935</v>
      </c>
      <c r="K36">
        <v>51.670017384849224</v>
      </c>
      <c r="L36">
        <v>1161618912148.895</v>
      </c>
      <c r="M36">
        <v>-11383865427247.975</v>
      </c>
      <c r="N36">
        <v>41921536500819.242</v>
      </c>
      <c r="O36">
        <v>-75892437311405.438</v>
      </c>
      <c r="P36">
        <v>72278512181854.094</v>
      </c>
      <c r="Q36">
        <v>-34693686036105.887</v>
      </c>
      <c r="R36">
        <v>6608321180259.4385</v>
      </c>
    </row>
    <row r="37" spans="3:18" x14ac:dyDescent="0.35">
      <c r="K37">
        <v>-19.816947790750792</v>
      </c>
      <c r="L37">
        <v>-1106303743255.1301</v>
      </c>
      <c r="M37">
        <v>10841776720981.85</v>
      </c>
      <c r="N37">
        <v>-39925273142655.586</v>
      </c>
      <c r="O37">
        <v>72278511957730.766</v>
      </c>
      <c r="P37">
        <v>-68836678253371.484</v>
      </c>
      <c r="Q37">
        <v>33041605644124.766</v>
      </c>
      <c r="R37">
        <v>-6293639183710.8135</v>
      </c>
    </row>
    <row r="38" spans="3:18" x14ac:dyDescent="0.35">
      <c r="K38">
        <v>0.86502383534473526</v>
      </c>
      <c r="L38">
        <v>531025803659.60034</v>
      </c>
      <c r="M38">
        <v>-5204052875857.2051</v>
      </c>
      <c r="N38">
        <v>19164131224615.891</v>
      </c>
      <c r="O38">
        <v>-34693685835671.109</v>
      </c>
      <c r="P38">
        <v>33041605555690.906</v>
      </c>
      <c r="Q38">
        <v>-15859970665743.809</v>
      </c>
      <c r="R38">
        <v>3020946793300.3286</v>
      </c>
    </row>
    <row r="39" spans="3:18" x14ac:dyDescent="0.35">
      <c r="K39">
        <v>0.91883143766183473</v>
      </c>
      <c r="L39">
        <v>-101147773206.87224</v>
      </c>
      <c r="M39">
        <v>991248174721.86877</v>
      </c>
      <c r="N39">
        <v>-3650310728033.1201</v>
      </c>
      <c r="O39">
        <v>6608321127045.6533</v>
      </c>
      <c r="P39">
        <v>-6293639152546.5244</v>
      </c>
      <c r="Q39">
        <v>3020946786426.8511</v>
      </c>
      <c r="R39">
        <v>-575418434391.65723</v>
      </c>
    </row>
    <row r="41" spans="3:18" x14ac:dyDescent="0.35">
      <c r="K41" cm="1">
        <f t="array" ref="K41:K48">MMULT(_xlfn.ANCHORARRAY(K32),_xlfn.ANCHORARRAY(T23))</f>
        <v>2.2812058555058741</v>
      </c>
    </row>
    <row r="42" spans="3:18" x14ac:dyDescent="0.35">
      <c r="K42">
        <v>-0.70556640625</v>
      </c>
    </row>
    <row r="43" spans="3:18" x14ac:dyDescent="0.35">
      <c r="K43">
        <v>-1.11328125</v>
      </c>
    </row>
    <row r="44" spans="3:18" x14ac:dyDescent="0.35">
      <c r="K44">
        <v>1.5</v>
      </c>
    </row>
    <row r="45" spans="3:18" x14ac:dyDescent="0.35">
      <c r="K45">
        <v>-0.375</v>
      </c>
    </row>
    <row r="46" spans="3:18" x14ac:dyDescent="0.35">
      <c r="K46">
        <v>-0.15625</v>
      </c>
    </row>
    <row r="47" spans="3:18" x14ac:dyDescent="0.35">
      <c r="K47">
        <v>8.59375E-2</v>
      </c>
    </row>
    <row r="48" spans="3:18" x14ac:dyDescent="0.35">
      <c r="K48">
        <v>-2.1484375E-2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Robly 18</dc:creator>
  <cp:lastModifiedBy>Robly 18</cp:lastModifiedBy>
  <dcterms:created xsi:type="dcterms:W3CDTF">2025-04-27T18:05:21Z</dcterms:created>
  <dcterms:modified xsi:type="dcterms:W3CDTF">2025-05-15T04:05:52Z</dcterms:modified>
</cp:coreProperties>
</file>