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aming\Desktop\theorems\teaching\math196_spring_2025\"/>
    </mc:Choice>
  </mc:AlternateContent>
  <xr:revisionPtr revIDLastSave="0" documentId="13_ncr:1_{2E7F9C0A-D279-4DF5-9779-F5E01DE686F6}" xr6:coauthVersionLast="47" xr6:coauthVersionMax="47" xr10:uidLastSave="{00000000-0000-0000-0000-000000000000}"/>
  <bookViews>
    <workbookView xWindow="-110" yWindow="-110" windowWidth="19420" windowHeight="10420" activeTab="2" xr2:uid="{74776953-350D-4418-8599-0C5E21CA760D}"/>
  </bookViews>
  <sheets>
    <sheet name="Sheet1" sheetId="1" r:id="rId1"/>
    <sheet name="Sheet3" sheetId="3" r:id="rId2"/>
    <sheet name="Sheet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2" l="1"/>
  <c r="I4" i="2"/>
  <c r="I5" i="2"/>
  <c r="I6" i="2"/>
  <c r="I2" i="2"/>
  <c r="G3" i="2"/>
  <c r="H3" i="2" s="1"/>
  <c r="G4" i="2"/>
  <c r="H4" i="2" s="1"/>
  <c r="G5" i="2"/>
  <c r="H5" i="2" s="1"/>
  <c r="G6" i="2"/>
  <c r="H6" i="2" s="1"/>
  <c r="G2" i="2"/>
  <c r="H2" i="2" s="1"/>
  <c r="G17" i="2"/>
  <c r="G18" i="2"/>
  <c r="G19" i="2"/>
  <c r="G20" i="2"/>
  <c r="G21" i="2"/>
  <c r="G22" i="2"/>
  <c r="G23" i="2"/>
  <c r="G16" i="2"/>
  <c r="F16" i="2"/>
  <c r="D26" i="2"/>
  <c r="D27" i="2"/>
  <c r="D28" i="2"/>
  <c r="D29" i="2"/>
  <c r="D30" i="2"/>
  <c r="D31" i="2"/>
  <c r="D32" i="2"/>
  <c r="D33" i="2"/>
  <c r="D34" i="2"/>
  <c r="D25" i="2"/>
  <c r="C19" i="3"/>
  <c r="B19" i="3"/>
  <c r="J12" i="3"/>
  <c r="J2" i="3"/>
  <c r="I2" i="3"/>
  <c r="I3" i="3"/>
  <c r="I6" i="3"/>
  <c r="I7" i="3"/>
  <c r="I8" i="3"/>
  <c r="I10" i="3"/>
  <c r="I11" i="3"/>
  <c r="I12" i="3"/>
  <c r="I14" i="3"/>
  <c r="I15" i="3"/>
  <c r="I16" i="3"/>
  <c r="H12" i="3"/>
  <c r="H17" i="3"/>
  <c r="H2" i="3"/>
  <c r="F2" i="3"/>
  <c r="F3" i="3"/>
  <c r="F4" i="3"/>
  <c r="I4" i="3" s="1"/>
  <c r="F5" i="3"/>
  <c r="I5" i="3" s="1"/>
  <c r="F6" i="3"/>
  <c r="F7" i="3"/>
  <c r="F8" i="3"/>
  <c r="F9" i="3"/>
  <c r="I9" i="3" s="1"/>
  <c r="F10" i="3"/>
  <c r="F11" i="3"/>
  <c r="F12" i="3"/>
  <c r="F13" i="3"/>
  <c r="I13" i="3" s="1"/>
  <c r="F14" i="3"/>
  <c r="F15" i="3"/>
  <c r="F16" i="3"/>
  <c r="F17" i="3"/>
  <c r="I17" i="3" s="1"/>
  <c r="E12" i="3"/>
  <c r="E14" i="3"/>
  <c r="H14" i="3" s="1"/>
  <c r="E15" i="3"/>
  <c r="H15" i="3" s="1"/>
  <c r="E2" i="3"/>
  <c r="E17" i="3"/>
  <c r="F17" i="2"/>
  <c r="F18" i="2"/>
  <c r="F19" i="2"/>
  <c r="F20" i="2"/>
  <c r="F21" i="2"/>
  <c r="E17" i="2"/>
  <c r="E18" i="2"/>
  <c r="E19" i="2"/>
  <c r="E20" i="2"/>
  <c r="E21" i="2"/>
  <c r="E22" i="2"/>
  <c r="F22" i="2" s="1"/>
  <c r="E23" i="2"/>
  <c r="F23" i="2" s="1"/>
  <c r="E16" i="2"/>
  <c r="F3" i="2"/>
  <c r="F4" i="2"/>
  <c r="F5" i="2"/>
  <c r="F6" i="2"/>
  <c r="A10" i="2"/>
  <c r="C9" i="2"/>
  <c r="D9" i="2"/>
  <c r="E9" i="2"/>
  <c r="F9" i="2"/>
  <c r="G9" i="2"/>
  <c r="G10" i="2" s="1"/>
  <c r="H9" i="2"/>
  <c r="H10" i="2" s="1"/>
  <c r="I9" i="2"/>
  <c r="I10" i="2" s="1"/>
  <c r="J9" i="2"/>
  <c r="J10" i="2" s="1"/>
  <c r="K9" i="2"/>
  <c r="L9" i="2"/>
  <c r="L10" i="2" s="1"/>
  <c r="M9" i="2"/>
  <c r="M10" i="2" s="1"/>
  <c r="N9" i="2"/>
  <c r="N10" i="2" s="1"/>
  <c r="B9" i="2"/>
  <c r="C13" i="2"/>
  <c r="B13" i="2"/>
  <c r="F2" i="2"/>
  <c r="C39" i="1"/>
  <c r="C27" i="1"/>
  <c r="C28" i="1"/>
  <c r="C29" i="1"/>
  <c r="C30" i="1"/>
  <c r="C31" i="1"/>
  <c r="C32" i="1"/>
  <c r="C33" i="1"/>
  <c r="C34" i="1"/>
  <c r="C35" i="1"/>
  <c r="C36" i="1"/>
  <c r="C37" i="1"/>
  <c r="C38" i="1"/>
  <c r="C40" i="1"/>
  <c r="C41" i="1"/>
  <c r="C42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27" i="1"/>
  <c r="I23" i="1"/>
  <c r="J20" i="1"/>
  <c r="I20" i="1"/>
  <c r="I19" i="1"/>
  <c r="J19" i="1"/>
  <c r="H19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2" i="1"/>
  <c r="B2" i="1"/>
  <c r="F9" i="1"/>
  <c r="F2" i="1"/>
  <c r="F3" i="1"/>
  <c r="F4" i="1"/>
  <c r="F5" i="1"/>
  <c r="F6" i="1"/>
  <c r="F7" i="1"/>
  <c r="F8" i="1"/>
  <c r="F10" i="1"/>
  <c r="F11" i="1"/>
  <c r="F12" i="1"/>
  <c r="F13" i="1"/>
  <c r="F14" i="1"/>
  <c r="F15" i="1"/>
  <c r="F16" i="1"/>
  <c r="F17" i="1"/>
  <c r="E5" i="1"/>
  <c r="I5" i="1" s="1"/>
  <c r="E6" i="1"/>
  <c r="I6" i="1" s="1"/>
  <c r="E7" i="1"/>
  <c r="I7" i="1" s="1"/>
  <c r="E13" i="1"/>
  <c r="I13" i="1" s="1"/>
  <c r="E14" i="1"/>
  <c r="I14" i="1" s="1"/>
  <c r="E15" i="1"/>
  <c r="I15" i="1" s="1"/>
  <c r="C19" i="1"/>
  <c r="B19" i="1"/>
  <c r="E8" i="1" s="1"/>
  <c r="I19" i="3" l="1"/>
  <c r="J17" i="3"/>
  <c r="J15" i="3"/>
  <c r="J14" i="3"/>
  <c r="E9" i="3"/>
  <c r="E16" i="3"/>
  <c r="E8" i="3"/>
  <c r="E7" i="3"/>
  <c r="E6" i="3"/>
  <c r="E13" i="3"/>
  <c r="E5" i="3"/>
  <c r="E4" i="3"/>
  <c r="E11" i="3"/>
  <c r="E3" i="3"/>
  <c r="E10" i="3"/>
  <c r="F10" i="2"/>
  <c r="E10" i="2"/>
  <c r="D10" i="2"/>
  <c r="K10" i="2"/>
  <c r="C10" i="2"/>
  <c r="B10" i="2"/>
  <c r="C44" i="1"/>
  <c r="F35" i="1" s="1"/>
  <c r="J35" i="1" s="1"/>
  <c r="B44" i="1"/>
  <c r="I8" i="1"/>
  <c r="H8" i="1"/>
  <c r="H15" i="1"/>
  <c r="H7" i="1"/>
  <c r="H14" i="1"/>
  <c r="H6" i="1"/>
  <c r="H13" i="1"/>
  <c r="H5" i="1"/>
  <c r="E12" i="1"/>
  <c r="E4" i="1"/>
  <c r="E11" i="1"/>
  <c r="E3" i="1"/>
  <c r="E2" i="1"/>
  <c r="E10" i="1"/>
  <c r="E17" i="1"/>
  <c r="E9" i="1"/>
  <c r="E16" i="1"/>
  <c r="H6" i="3" l="1"/>
  <c r="J6" i="3"/>
  <c r="H7" i="3"/>
  <c r="J7" i="3"/>
  <c r="J10" i="3"/>
  <c r="H10" i="3"/>
  <c r="H8" i="3"/>
  <c r="J8" i="3"/>
  <c r="H3" i="3"/>
  <c r="J3" i="3"/>
  <c r="H16" i="3"/>
  <c r="J16" i="3"/>
  <c r="H11" i="3"/>
  <c r="J11" i="3"/>
  <c r="H9" i="3"/>
  <c r="J9" i="3"/>
  <c r="H4" i="3"/>
  <c r="J4" i="3"/>
  <c r="J5" i="3"/>
  <c r="H5" i="3"/>
  <c r="J13" i="3"/>
  <c r="H13" i="3"/>
  <c r="F33" i="1"/>
  <c r="J33" i="1" s="1"/>
  <c r="F27" i="1"/>
  <c r="J27" i="1" s="1"/>
  <c r="F29" i="1"/>
  <c r="J29" i="1" s="1"/>
  <c r="F39" i="1"/>
  <c r="J39" i="1" s="1"/>
  <c r="F41" i="1"/>
  <c r="J41" i="1" s="1"/>
  <c r="F38" i="1"/>
  <c r="J38" i="1" s="1"/>
  <c r="F28" i="1"/>
  <c r="J28" i="1" s="1"/>
  <c r="F30" i="1"/>
  <c r="J30" i="1" s="1"/>
  <c r="F32" i="1"/>
  <c r="J32" i="1" s="1"/>
  <c r="F40" i="1"/>
  <c r="J40" i="1" s="1"/>
  <c r="F37" i="1"/>
  <c r="J37" i="1" s="1"/>
  <c r="F36" i="1"/>
  <c r="J36" i="1" s="1"/>
  <c r="F31" i="1"/>
  <c r="J31" i="1" s="1"/>
  <c r="F34" i="1"/>
  <c r="J34" i="1" s="1"/>
  <c r="F42" i="1"/>
  <c r="J42" i="1" s="1"/>
  <c r="E27" i="1"/>
  <c r="I27" i="1" s="1"/>
  <c r="E29" i="1"/>
  <c r="E37" i="1"/>
  <c r="E30" i="1"/>
  <c r="I30" i="1" s="1"/>
  <c r="E38" i="1"/>
  <c r="I38" i="1" s="1"/>
  <c r="E31" i="1"/>
  <c r="I31" i="1" s="1"/>
  <c r="E39" i="1"/>
  <c r="E33" i="1"/>
  <c r="E41" i="1"/>
  <c r="I41" i="1" s="1"/>
  <c r="E34" i="1"/>
  <c r="E42" i="1"/>
  <c r="I42" i="1" s="1"/>
  <c r="E35" i="1"/>
  <c r="H35" i="1" s="1"/>
  <c r="E32" i="1"/>
  <c r="I32" i="1" s="1"/>
  <c r="E40" i="1"/>
  <c r="E28" i="1"/>
  <c r="E36" i="1"/>
  <c r="H9" i="1"/>
  <c r="I9" i="1"/>
  <c r="I17" i="1"/>
  <c r="H17" i="1"/>
  <c r="I10" i="1"/>
  <c r="H10" i="1"/>
  <c r="I2" i="1"/>
  <c r="H2" i="1"/>
  <c r="I3" i="1"/>
  <c r="H3" i="1"/>
  <c r="I11" i="1"/>
  <c r="H11" i="1"/>
  <c r="I4" i="1"/>
  <c r="H4" i="1"/>
  <c r="I16" i="1"/>
  <c r="H16" i="1"/>
  <c r="I12" i="1"/>
  <c r="H12" i="1"/>
  <c r="J19" i="3" l="1"/>
  <c r="H21" i="3" s="1"/>
  <c r="H19" i="3"/>
  <c r="H39" i="1"/>
  <c r="H37" i="1"/>
  <c r="J44" i="1"/>
  <c r="J45" i="1" s="1"/>
  <c r="H34" i="1"/>
  <c r="H32" i="1"/>
  <c r="H38" i="1"/>
  <c r="H27" i="1"/>
  <c r="H33" i="1"/>
  <c r="I33" i="1"/>
  <c r="H31" i="1"/>
  <c r="I36" i="1"/>
  <c r="H36" i="1"/>
  <c r="H28" i="1"/>
  <c r="I28" i="1"/>
  <c r="I39" i="1"/>
  <c r="I40" i="1"/>
  <c r="H40" i="1"/>
  <c r="I35" i="1"/>
  <c r="H42" i="1"/>
  <c r="I37" i="1"/>
  <c r="H30" i="1"/>
  <c r="I34" i="1"/>
  <c r="H29" i="1"/>
  <c r="I29" i="1"/>
  <c r="H41" i="1"/>
  <c r="H44" i="1" l="1"/>
  <c r="I44" i="1"/>
  <c r="I45" i="1" s="1"/>
  <c r="I48" i="1" l="1"/>
</calcChain>
</file>

<file path=xl/sharedStrings.xml><?xml version="1.0" encoding="utf-8"?>
<sst xmlns="http://schemas.openxmlformats.org/spreadsheetml/2006/main" count="72" uniqueCount="39">
  <si>
    <t>Year</t>
  </si>
  <si>
    <t>Inflation Rate</t>
  </si>
  <si>
    <t>Unemployment Rate</t>
  </si>
  <si>
    <t>avg</t>
  </si>
  <si>
    <t>IR (dfm)</t>
  </si>
  <si>
    <t>UR (dfm)</t>
  </si>
  <si>
    <t>IRUR</t>
  </si>
  <si>
    <t>IRIR</t>
  </si>
  <si>
    <t>URUR</t>
  </si>
  <si>
    <t xml:space="preserve">Corr Ix: </t>
  </si>
  <si>
    <t>Me</t>
  </si>
  <si>
    <t>Alice</t>
  </si>
  <si>
    <t>Bob</t>
  </si>
  <si>
    <t>Carol</t>
  </si>
  <si>
    <t>Dave</t>
  </si>
  <si>
    <t>HW</t>
  </si>
  <si>
    <t>M1</t>
  </si>
  <si>
    <t>M2</t>
  </si>
  <si>
    <t>F</t>
  </si>
  <si>
    <t>FG</t>
  </si>
  <si>
    <t>Erin</t>
  </si>
  <si>
    <t>Frank</t>
  </si>
  <si>
    <t>Grace</t>
  </si>
  <si>
    <t>M</t>
  </si>
  <si>
    <t>LG</t>
  </si>
  <si>
    <t>A</t>
  </si>
  <si>
    <t>A-</t>
  </si>
  <si>
    <t>B+</t>
  </si>
  <si>
    <t>B-</t>
  </si>
  <si>
    <t>B</t>
  </si>
  <si>
    <t>C+</t>
  </si>
  <si>
    <t>C</t>
  </si>
  <si>
    <t>C-</t>
  </si>
  <si>
    <t>D</t>
  </si>
  <si>
    <t>LGB</t>
  </si>
  <si>
    <t>custom weights</t>
  </si>
  <si>
    <t>FG c</t>
  </si>
  <si>
    <t>rounded</t>
  </si>
  <si>
    <t>true rounded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</si>
</sst>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000000%"/>
    <numFmt numFmtId="165" formatCode="0.000000000000000000%"/>
    <numFmt numFmtId="166" formatCode="0.000000000000000%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0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C7338-38F1-40D1-A184-DA69BDB2BB8B}">
  <dimension ref="A1:J48"/>
  <sheetViews>
    <sheetView topLeftCell="A17" workbookViewId="0">
      <selection activeCell="B19" sqref="B19"/>
    </sheetView>
  </sheetViews>
  <sheetFormatPr defaultRowHeight="14.5" x14ac:dyDescent="0.35"/>
  <cols>
    <col min="1" max="1" width="4.81640625" bestFit="1" customWidth="1"/>
    <col min="2" max="2" width="11.453125" bestFit="1" customWidth="1"/>
    <col min="3" max="3" width="17.36328125" bestFit="1" customWidth="1"/>
    <col min="8" max="8" width="17.7265625" bestFit="1" customWidth="1"/>
    <col min="9" max="9" width="23.1796875" bestFit="1" customWidth="1"/>
    <col min="10" max="10" width="22.1796875" bestFit="1" customWidth="1"/>
  </cols>
  <sheetData>
    <row r="1" spans="1:10" x14ac:dyDescent="0.35">
      <c r="A1" t="s">
        <v>0</v>
      </c>
      <c r="B1" t="s">
        <v>1</v>
      </c>
      <c r="C1" t="s">
        <v>2</v>
      </c>
      <c r="E1" t="s">
        <v>4</v>
      </c>
      <c r="F1" t="s">
        <v>5</v>
      </c>
      <c r="H1" t="s">
        <v>6</v>
      </c>
      <c r="I1" t="s">
        <v>7</v>
      </c>
      <c r="J1" t="s">
        <v>8</v>
      </c>
    </row>
    <row r="2" spans="1:10" x14ac:dyDescent="0.35">
      <c r="A2">
        <v>1995</v>
      </c>
      <c r="B2" s="1">
        <f>2.5%</f>
        <v>2.5000000000000001E-2</v>
      </c>
      <c r="C2" s="1">
        <v>5.6000000000000001E-2</v>
      </c>
      <c r="D2" s="1"/>
      <c r="E2" s="1">
        <f>B2-B$19</f>
        <v>8.1249999999999725E-4</v>
      </c>
      <c r="F2" s="1">
        <f>C2-C$19</f>
        <v>-1.2500000000000011E-3</v>
      </c>
      <c r="H2" s="2">
        <f>E2*F2</f>
        <v>-1.0156249999999974E-6</v>
      </c>
      <c r="I2" s="3">
        <f>E2*E2</f>
        <v>6.6015624999999551E-7</v>
      </c>
      <c r="J2" s="3">
        <f>F2*F2</f>
        <v>1.5625000000000028E-6</v>
      </c>
    </row>
    <row r="3" spans="1:10" x14ac:dyDescent="0.35">
      <c r="A3">
        <v>1996</v>
      </c>
      <c r="B3" s="1">
        <v>3.3000000000000002E-2</v>
      </c>
      <c r="C3" s="1">
        <v>5.3999999999999999E-2</v>
      </c>
      <c r="E3" s="1">
        <f t="shared" ref="E3:F17" si="0">B3-B$19</f>
        <v>8.8124999999999974E-3</v>
      </c>
      <c r="F3" s="1">
        <f t="shared" si="0"/>
        <v>-3.2500000000000029E-3</v>
      </c>
      <c r="H3" s="2">
        <f t="shared" ref="H3:H17" si="1">E3*F3</f>
        <v>-2.8640625000000017E-5</v>
      </c>
      <c r="I3" s="3">
        <f t="shared" ref="I3:I17" si="2">E3*E3</f>
        <v>7.7660156249999957E-5</v>
      </c>
      <c r="J3" s="3">
        <f t="shared" ref="J3:J17" si="3">F3*F3</f>
        <v>1.056250000000002E-5</v>
      </c>
    </row>
    <row r="4" spans="1:10" x14ac:dyDescent="0.35">
      <c r="A4">
        <v>1997</v>
      </c>
      <c r="B4" s="1">
        <v>1.7000000000000001E-2</v>
      </c>
      <c r="C4" s="1">
        <v>4.7E-2</v>
      </c>
      <c r="E4" s="1">
        <f t="shared" si="0"/>
        <v>-7.1875000000000029E-3</v>
      </c>
      <c r="F4" s="1">
        <f t="shared" si="0"/>
        <v>-1.0250000000000002E-2</v>
      </c>
      <c r="H4" s="2">
        <f t="shared" si="1"/>
        <v>7.3671875000000048E-5</v>
      </c>
      <c r="I4" s="3">
        <f t="shared" si="2"/>
        <v>5.1660156250000043E-5</v>
      </c>
      <c r="J4" s="3">
        <f t="shared" si="3"/>
        <v>1.0506250000000004E-4</v>
      </c>
    </row>
    <row r="5" spans="1:10" x14ac:dyDescent="0.35">
      <c r="A5">
        <v>1998</v>
      </c>
      <c r="B5" s="1">
        <v>1.6E-2</v>
      </c>
      <c r="C5" s="1">
        <v>4.3999999999999997E-2</v>
      </c>
      <c r="E5" s="1">
        <f t="shared" si="0"/>
        <v>-8.1875000000000038E-3</v>
      </c>
      <c r="F5" s="1">
        <f t="shared" si="0"/>
        <v>-1.3250000000000005E-2</v>
      </c>
      <c r="H5" s="2">
        <f t="shared" si="1"/>
        <v>1.0848437500000009E-4</v>
      </c>
      <c r="I5" s="3">
        <f t="shared" si="2"/>
        <v>6.7035156250000065E-5</v>
      </c>
      <c r="J5" s="3">
        <f t="shared" si="3"/>
        <v>1.7556250000000013E-4</v>
      </c>
    </row>
    <row r="6" spans="1:10" x14ac:dyDescent="0.35">
      <c r="A6">
        <v>1999</v>
      </c>
      <c r="B6" s="1">
        <v>2.7E-2</v>
      </c>
      <c r="C6" s="1">
        <v>0.04</v>
      </c>
      <c r="E6" s="1">
        <f t="shared" si="0"/>
        <v>2.8124999999999956E-3</v>
      </c>
      <c r="F6" s="1">
        <f t="shared" si="0"/>
        <v>-1.7250000000000001E-2</v>
      </c>
      <c r="H6" s="2">
        <f t="shared" si="1"/>
        <v>-4.8515624999999927E-5</v>
      </c>
      <c r="I6" s="3">
        <f t="shared" si="2"/>
        <v>7.9101562499999759E-6</v>
      </c>
      <c r="J6" s="3">
        <f t="shared" si="3"/>
        <v>2.9756250000000003E-4</v>
      </c>
    </row>
    <row r="7" spans="1:10" x14ac:dyDescent="0.35">
      <c r="A7">
        <v>2000</v>
      </c>
      <c r="B7" s="1">
        <v>3.4000000000000002E-2</v>
      </c>
      <c r="C7" s="1">
        <v>3.9E-2</v>
      </c>
      <c r="E7" s="1">
        <f t="shared" si="0"/>
        <v>9.8124999999999983E-3</v>
      </c>
      <c r="F7" s="1">
        <f t="shared" si="0"/>
        <v>-1.8250000000000002E-2</v>
      </c>
      <c r="H7" s="2">
        <f t="shared" si="1"/>
        <v>-1.7907812499999998E-4</v>
      </c>
      <c r="I7" s="3">
        <f t="shared" si="2"/>
        <v>9.6285156249999962E-5</v>
      </c>
      <c r="J7" s="3">
        <f t="shared" si="3"/>
        <v>3.3306250000000008E-4</v>
      </c>
    </row>
    <row r="8" spans="1:10" x14ac:dyDescent="0.35">
      <c r="A8">
        <v>2001</v>
      </c>
      <c r="B8" s="1">
        <v>1.6E-2</v>
      </c>
      <c r="C8" s="1">
        <v>5.7000000000000002E-2</v>
      </c>
      <c r="E8" s="1">
        <f t="shared" si="0"/>
        <v>-8.1875000000000038E-3</v>
      </c>
      <c r="F8" s="1">
        <f t="shared" si="0"/>
        <v>-2.5000000000000022E-4</v>
      </c>
      <c r="H8" s="2">
        <f t="shared" si="1"/>
        <v>2.0468750000000027E-6</v>
      </c>
      <c r="I8" s="3">
        <f t="shared" si="2"/>
        <v>6.7035156250000065E-5</v>
      </c>
      <c r="J8" s="3">
        <f t="shared" si="3"/>
        <v>6.2500000000000116E-8</v>
      </c>
    </row>
    <row r="9" spans="1:10" x14ac:dyDescent="0.35">
      <c r="A9">
        <v>2002</v>
      </c>
      <c r="B9" s="1">
        <v>2.4E-2</v>
      </c>
      <c r="C9" s="1">
        <v>0.06</v>
      </c>
      <c r="E9" s="1">
        <f t="shared" si="0"/>
        <v>-1.8750000000000364E-4</v>
      </c>
      <c r="F9" s="1">
        <f>C9-C$19</f>
        <v>2.7499999999999955E-3</v>
      </c>
      <c r="H9" s="2">
        <f t="shared" si="1"/>
        <v>-5.1562500000000915E-7</v>
      </c>
      <c r="I9" s="3">
        <f t="shared" si="2"/>
        <v>3.5156250000001364E-8</v>
      </c>
      <c r="J9" s="3">
        <f t="shared" si="3"/>
        <v>7.5624999999999755E-6</v>
      </c>
    </row>
    <row r="10" spans="1:10" x14ac:dyDescent="0.35">
      <c r="A10">
        <v>2003</v>
      </c>
      <c r="B10" s="1">
        <v>1.9E-2</v>
      </c>
      <c r="C10" s="1">
        <v>5.7000000000000002E-2</v>
      </c>
      <c r="E10" s="1">
        <f t="shared" si="0"/>
        <v>-5.1875000000000046E-3</v>
      </c>
      <c r="F10" s="1">
        <f t="shared" si="0"/>
        <v>-2.5000000000000022E-4</v>
      </c>
      <c r="H10" s="2">
        <f t="shared" si="1"/>
        <v>1.2968750000000023E-6</v>
      </c>
      <c r="I10" s="3">
        <f t="shared" si="2"/>
        <v>2.6910156250000048E-5</v>
      </c>
      <c r="J10" s="3">
        <f t="shared" si="3"/>
        <v>6.2500000000000116E-8</v>
      </c>
    </row>
    <row r="11" spans="1:10" x14ac:dyDescent="0.35">
      <c r="A11">
        <v>2004</v>
      </c>
      <c r="B11" s="1">
        <v>3.3000000000000002E-2</v>
      </c>
      <c r="C11" s="1">
        <v>5.3999999999999999E-2</v>
      </c>
      <c r="E11" s="1">
        <f t="shared" si="0"/>
        <v>8.8124999999999974E-3</v>
      </c>
      <c r="F11" s="1">
        <f t="shared" si="0"/>
        <v>-3.2500000000000029E-3</v>
      </c>
      <c r="H11" s="2">
        <f t="shared" si="1"/>
        <v>-2.8640625000000017E-5</v>
      </c>
      <c r="I11" s="3">
        <f t="shared" si="2"/>
        <v>7.7660156249999957E-5</v>
      </c>
      <c r="J11" s="3">
        <f t="shared" si="3"/>
        <v>1.056250000000002E-5</v>
      </c>
    </row>
    <row r="12" spans="1:10" x14ac:dyDescent="0.35">
      <c r="A12">
        <v>2005</v>
      </c>
      <c r="B12" s="1">
        <v>3.4000000000000002E-2</v>
      </c>
      <c r="C12" s="1">
        <v>4.9000000000000002E-2</v>
      </c>
      <c r="E12" s="1">
        <f t="shared" si="0"/>
        <v>9.8124999999999983E-3</v>
      </c>
      <c r="F12" s="1">
        <f t="shared" si="0"/>
        <v>-8.2500000000000004E-3</v>
      </c>
      <c r="H12" s="2">
        <f t="shared" si="1"/>
        <v>-8.0953124999999984E-5</v>
      </c>
      <c r="I12" s="3">
        <f t="shared" si="2"/>
        <v>9.6285156249999962E-5</v>
      </c>
      <c r="J12" s="3">
        <f t="shared" si="3"/>
        <v>6.8062500000000008E-5</v>
      </c>
    </row>
    <row r="13" spans="1:10" x14ac:dyDescent="0.35">
      <c r="A13">
        <v>2006</v>
      </c>
      <c r="B13" s="1">
        <v>2.5000000000000001E-2</v>
      </c>
      <c r="C13" s="1">
        <v>4.3999999999999997E-2</v>
      </c>
      <c r="E13" s="1">
        <f t="shared" si="0"/>
        <v>8.1249999999999725E-4</v>
      </c>
      <c r="F13" s="1">
        <f t="shared" si="0"/>
        <v>-1.3250000000000005E-2</v>
      </c>
      <c r="H13" s="2">
        <f t="shared" si="1"/>
        <v>-1.0765624999999967E-5</v>
      </c>
      <c r="I13" s="3">
        <f t="shared" si="2"/>
        <v>6.6015624999999551E-7</v>
      </c>
      <c r="J13" s="3">
        <f t="shared" si="3"/>
        <v>1.7556250000000013E-4</v>
      </c>
    </row>
    <row r="14" spans="1:10" x14ac:dyDescent="0.35">
      <c r="A14">
        <v>2007</v>
      </c>
      <c r="B14" s="1">
        <v>4.1000000000000002E-2</v>
      </c>
      <c r="C14" s="1">
        <v>0.05</v>
      </c>
      <c r="E14" s="1">
        <f t="shared" si="0"/>
        <v>1.6812499999999998E-2</v>
      </c>
      <c r="F14" s="1">
        <f t="shared" si="0"/>
        <v>-7.2499999999999995E-3</v>
      </c>
      <c r="H14" s="2">
        <f t="shared" si="1"/>
        <v>-1.2189062499999997E-4</v>
      </c>
      <c r="I14" s="3">
        <f t="shared" si="2"/>
        <v>2.8266015624999993E-4</v>
      </c>
      <c r="J14" s="3">
        <f t="shared" si="3"/>
        <v>5.256249999999999E-5</v>
      </c>
    </row>
    <row r="15" spans="1:10" x14ac:dyDescent="0.35">
      <c r="A15">
        <v>2008</v>
      </c>
      <c r="B15" s="1">
        <v>1E-3</v>
      </c>
      <c r="C15" s="1">
        <v>7.2999999999999995E-2</v>
      </c>
      <c r="E15" s="1">
        <f t="shared" si="0"/>
        <v>-2.3187500000000003E-2</v>
      </c>
      <c r="F15" s="1">
        <f t="shared" si="0"/>
        <v>1.5749999999999993E-2</v>
      </c>
      <c r="H15" s="2">
        <f t="shared" si="1"/>
        <v>-3.6520312499999991E-4</v>
      </c>
      <c r="I15" s="3">
        <f t="shared" si="2"/>
        <v>5.3766015625000016E-4</v>
      </c>
      <c r="J15" s="3">
        <f t="shared" si="3"/>
        <v>2.480624999999998E-4</v>
      </c>
    </row>
    <row r="16" spans="1:10" x14ac:dyDescent="0.35">
      <c r="A16">
        <v>2009</v>
      </c>
      <c r="B16" s="1">
        <v>2.7E-2</v>
      </c>
      <c r="C16" s="1">
        <v>9.9000000000000005E-2</v>
      </c>
      <c r="E16" s="1">
        <f t="shared" si="0"/>
        <v>2.8124999999999956E-3</v>
      </c>
      <c r="F16" s="1">
        <f t="shared" si="0"/>
        <v>4.1750000000000002E-2</v>
      </c>
      <c r="H16" s="2">
        <f t="shared" si="1"/>
        <v>1.1742187499999982E-4</v>
      </c>
      <c r="I16" s="3">
        <f t="shared" si="2"/>
        <v>7.9101562499999759E-6</v>
      </c>
      <c r="J16" s="3">
        <f t="shared" si="3"/>
        <v>1.7430625000000003E-3</v>
      </c>
    </row>
    <row r="17" spans="1:10" x14ac:dyDescent="0.35">
      <c r="A17">
        <v>2010</v>
      </c>
      <c r="B17" s="1">
        <v>1.4999999999999999E-2</v>
      </c>
      <c r="C17" s="1">
        <v>9.2999999999999999E-2</v>
      </c>
      <c r="E17" s="1">
        <f t="shared" si="0"/>
        <v>-9.1875000000000047E-3</v>
      </c>
      <c r="F17" s="1">
        <f t="shared" si="0"/>
        <v>3.5749999999999997E-2</v>
      </c>
      <c r="H17" s="2">
        <f t="shared" si="1"/>
        <v>-3.2845312500000013E-4</v>
      </c>
      <c r="I17" s="3">
        <f t="shared" si="2"/>
        <v>8.441015625000008E-5</v>
      </c>
      <c r="J17" s="3">
        <f t="shared" si="3"/>
        <v>1.2780624999999997E-3</v>
      </c>
    </row>
    <row r="19" spans="1:10" x14ac:dyDescent="0.35">
      <c r="A19" t="s">
        <v>3</v>
      </c>
      <c r="B19" s="1">
        <f>AVERAGE(B2:B17)</f>
        <v>2.4187500000000004E-2</v>
      </c>
      <c r="C19" s="1">
        <f>AVERAGE(C2:C17)</f>
        <v>5.7250000000000002E-2</v>
      </c>
      <c r="H19" s="2">
        <f>SUM(H2:H17)</f>
        <v>-8.9075000000000005E-4</v>
      </c>
      <c r="I19" s="2">
        <f t="shared" ref="I19:J19" si="4">SUM(I2:I17)</f>
        <v>1.4824375000000002E-3</v>
      </c>
      <c r="J19" s="2">
        <f t="shared" si="4"/>
        <v>4.5070000000000006E-3</v>
      </c>
    </row>
    <row r="20" spans="1:10" x14ac:dyDescent="0.35">
      <c r="I20">
        <f>SQRT(I19)</f>
        <v>3.8502434987932911E-2</v>
      </c>
      <c r="J20">
        <f>SQRT(J19)</f>
        <v>6.713419396998821E-2</v>
      </c>
    </row>
    <row r="23" spans="1:10" x14ac:dyDescent="0.35">
      <c r="H23" t="s">
        <v>9</v>
      </c>
      <c r="I23">
        <f>H19/(I20*J20)</f>
        <v>-0.34460681015426831</v>
      </c>
    </row>
    <row r="26" spans="1:10" x14ac:dyDescent="0.35">
      <c r="A26" t="s">
        <v>0</v>
      </c>
      <c r="B26" t="s">
        <v>1</v>
      </c>
      <c r="C26" t="s">
        <v>2</v>
      </c>
      <c r="E26" t="s">
        <v>4</v>
      </c>
      <c r="F26" t="s">
        <v>5</v>
      </c>
      <c r="H26" t="s">
        <v>6</v>
      </c>
      <c r="I26" t="s">
        <v>7</v>
      </c>
      <c r="J26" t="s">
        <v>8</v>
      </c>
    </row>
    <row r="27" spans="1:10" x14ac:dyDescent="0.35">
      <c r="A27">
        <v>1995</v>
      </c>
      <c r="B27" s="1">
        <f ca="1">RAND()-0.5</f>
        <v>0.19748128966528444</v>
      </c>
      <c r="C27" s="1">
        <f ca="1">RAND()-0.5</f>
        <v>0.27958174999525287</v>
      </c>
      <c r="D27" s="1"/>
      <c r="E27" s="1">
        <f ca="1">B27-B$44</f>
        <v>0.23621025393208839</v>
      </c>
      <c r="F27" s="1">
        <f ca="1">C27-C$44</f>
        <v>0.34865628719681263</v>
      </c>
      <c r="H27" s="2">
        <f ca="1">E27*F27</f>
        <v>8.2356190133778248E-2</v>
      </c>
      <c r="I27" s="3">
        <f ca="1">E27*E27</f>
        <v>5.5795284062661675E-2</v>
      </c>
      <c r="J27" s="3">
        <f ca="1">F27*F27</f>
        <v>0.1215612066018663</v>
      </c>
    </row>
    <row r="28" spans="1:10" x14ac:dyDescent="0.35">
      <c r="A28">
        <v>1996</v>
      </c>
      <c r="B28" s="1">
        <f t="shared" ref="B28:C42" ca="1" si="5">RAND()-0.5</f>
        <v>-0.21093165981286421</v>
      </c>
      <c r="C28" s="1">
        <f t="shared" ca="1" si="5"/>
        <v>0.32606136754379778</v>
      </c>
      <c r="E28" s="1">
        <f t="shared" ref="E28:F42" ca="1" si="6">B28-B$44</f>
        <v>-0.17220269554606027</v>
      </c>
      <c r="F28" s="1">
        <f t="shared" ca="1" si="6"/>
        <v>0.39513590474535754</v>
      </c>
      <c r="H28" s="2">
        <f ca="1">E28*F28</f>
        <v>-6.8043467904181879E-2</v>
      </c>
      <c r="I28" s="3">
        <f t="shared" ref="I28:I40" ca="1" si="7">E28*E28</f>
        <v>2.9653768353329127E-2</v>
      </c>
      <c r="J28" s="3">
        <f t="shared" ref="J28:J42" ca="1" si="8">F28*F28</f>
        <v>0.15613238321893227</v>
      </c>
    </row>
    <row r="29" spans="1:10" x14ac:dyDescent="0.35">
      <c r="A29">
        <v>1997</v>
      </c>
      <c r="B29" s="1">
        <f t="shared" ca="1" si="5"/>
        <v>-0.23925657524690547</v>
      </c>
      <c r="C29" s="1">
        <f t="shared" ca="1" si="5"/>
        <v>-0.17877439819596019</v>
      </c>
      <c r="E29" s="1">
        <f t="shared" ca="1" si="6"/>
        <v>-0.20052761098010152</v>
      </c>
      <c r="F29" s="1">
        <f t="shared" ca="1" si="6"/>
        <v>-0.10969986099440041</v>
      </c>
      <c r="H29" s="2">
        <f t="shared" ref="H29:H41" ca="1" si="9">E29*F29</f>
        <v>2.1997851050056336E-2</v>
      </c>
      <c r="I29" s="3">
        <f ca="1">E29*E29</f>
        <v>4.0211322765386935E-2</v>
      </c>
      <c r="J29" s="3">
        <f t="shared" ca="1" si="8"/>
        <v>1.2034059502190771E-2</v>
      </c>
    </row>
    <row r="30" spans="1:10" x14ac:dyDescent="0.35">
      <c r="A30">
        <v>1998</v>
      </c>
      <c r="B30" s="1">
        <f t="shared" ca="1" si="5"/>
        <v>-0.37388395694433652</v>
      </c>
      <c r="C30" s="1">
        <f t="shared" ca="1" si="5"/>
        <v>-0.37316984804245246</v>
      </c>
      <c r="E30" s="1">
        <f t="shared" ca="1" si="6"/>
        <v>-0.33515499267753257</v>
      </c>
      <c r="F30" s="1">
        <f t="shared" ca="1" si="6"/>
        <v>-0.3040953108408927</v>
      </c>
      <c r="H30" s="2">
        <f ca="1">E30*F30</f>
        <v>0.10191906167815139</v>
      </c>
      <c r="I30" s="3">
        <f t="shared" ca="1" si="7"/>
        <v>0.11232886911667692</v>
      </c>
      <c r="J30" s="3">
        <f t="shared" ca="1" si="8"/>
        <v>9.2473958075419152E-2</v>
      </c>
    </row>
    <row r="31" spans="1:10" x14ac:dyDescent="0.35">
      <c r="A31">
        <v>1999</v>
      </c>
      <c r="B31" s="1">
        <f t="shared" ca="1" si="5"/>
        <v>0.22516937340317189</v>
      </c>
      <c r="C31" s="1">
        <f t="shared" ca="1" si="5"/>
        <v>-0.44116285462415228</v>
      </c>
      <c r="E31" s="1">
        <f t="shared" ca="1" si="6"/>
        <v>0.26389833766997584</v>
      </c>
      <c r="F31" s="1">
        <f t="shared" ca="1" si="6"/>
        <v>-0.37208831742259252</v>
      </c>
      <c r="H31" s="2">
        <f t="shared" ca="1" si="9"/>
        <v>-9.8193488434240472E-2</v>
      </c>
      <c r="I31" s="3">
        <f ca="1">E31*E31</f>
        <v>6.9642332624976586E-2</v>
      </c>
      <c r="J31" s="3">
        <f t="shared" ca="1" si="8"/>
        <v>0.13844971596237596</v>
      </c>
    </row>
    <row r="32" spans="1:10" x14ac:dyDescent="0.35">
      <c r="A32">
        <v>2000</v>
      </c>
      <c r="B32" s="1">
        <f t="shared" ca="1" si="5"/>
        <v>0.35832310041923343</v>
      </c>
      <c r="C32" s="1">
        <f t="shared" ca="1" si="5"/>
        <v>6.6884026249561024E-2</v>
      </c>
      <c r="E32" s="1">
        <f t="shared" ca="1" si="6"/>
        <v>0.39705206468603738</v>
      </c>
      <c r="F32" s="1">
        <f t="shared" ca="1" si="6"/>
        <v>0.13595856345112081</v>
      </c>
      <c r="H32" s="2">
        <f ca="1">E32*F32</f>
        <v>5.3982628330015138E-2</v>
      </c>
      <c r="I32" s="3">
        <f ca="1">E32*E32</f>
        <v>0.15765034207144521</v>
      </c>
      <c r="J32" s="3">
        <f t="shared" ca="1" si="8"/>
        <v>1.8484730975692445E-2</v>
      </c>
    </row>
    <row r="33" spans="1:10" x14ac:dyDescent="0.35">
      <c r="A33">
        <v>2001</v>
      </c>
      <c r="B33" s="1">
        <f t="shared" ca="1" si="5"/>
        <v>1.8585941443463261E-2</v>
      </c>
      <c r="C33" s="1">
        <f t="shared" ca="1" si="5"/>
        <v>-0.45511985491478135</v>
      </c>
      <c r="E33" s="1">
        <f t="shared" ca="1" si="6"/>
        <v>5.7314905710267219E-2</v>
      </c>
      <c r="F33" s="1">
        <f t="shared" ca="1" si="6"/>
        <v>-0.38604531771322159</v>
      </c>
      <c r="H33" s="2">
        <f t="shared" ca="1" si="9"/>
        <v>-2.2126150984623446E-2</v>
      </c>
      <c r="I33" s="3">
        <f t="shared" ca="1" si="7"/>
        <v>3.284998416576822E-3</v>
      </c>
      <c r="J33" s="3">
        <f t="shared" ca="1" si="8"/>
        <v>0.14903098732830219</v>
      </c>
    </row>
    <row r="34" spans="1:10" x14ac:dyDescent="0.35">
      <c r="A34">
        <v>2002</v>
      </c>
      <c r="B34" s="1">
        <f t="shared" ca="1" si="5"/>
        <v>0.14371045913884839</v>
      </c>
      <c r="C34" s="1">
        <f t="shared" ca="1" si="5"/>
        <v>-1.6930724314232704E-2</v>
      </c>
      <c r="E34" s="1">
        <f t="shared" ca="1" si="6"/>
        <v>0.18243942340565233</v>
      </c>
      <c r="F34" s="1">
        <f t="shared" ca="1" si="6"/>
        <v>5.2143812887327085E-2</v>
      </c>
      <c r="H34" s="2">
        <f ca="1">E34*F34</f>
        <v>9.513087157336177E-3</v>
      </c>
      <c r="I34" s="3">
        <f t="shared" ca="1" si="7"/>
        <v>3.3284143212586888E-2</v>
      </c>
      <c r="J34" s="3">
        <f t="shared" ca="1" si="8"/>
        <v>2.7189772224285782E-3</v>
      </c>
    </row>
    <row r="35" spans="1:10" x14ac:dyDescent="0.35">
      <c r="A35">
        <v>2003</v>
      </c>
      <c r="B35" s="1">
        <f t="shared" ca="1" si="5"/>
        <v>-0.10720835067634071</v>
      </c>
      <c r="C35" s="1">
        <f t="shared" ca="1" si="5"/>
        <v>0.37713130062381817</v>
      </c>
      <c r="E35" s="1">
        <f t="shared" ca="1" si="6"/>
        <v>-6.8479386409536755E-2</v>
      </c>
      <c r="F35" s="1">
        <f t="shared" ca="1" si="6"/>
        <v>0.44620583782537793</v>
      </c>
      <c r="H35" s="2">
        <f ca="1">E35*F35</f>
        <v>-3.0555901986635145E-2</v>
      </c>
      <c r="I35" s="3">
        <f t="shared" ca="1" si="7"/>
        <v>4.6894263630266469E-3</v>
      </c>
      <c r="J35" s="3">
        <f t="shared" ca="1" si="8"/>
        <v>0.19909964970944746</v>
      </c>
    </row>
    <row r="36" spans="1:10" x14ac:dyDescent="0.35">
      <c r="A36">
        <v>2004</v>
      </c>
      <c r="B36" s="1">
        <f t="shared" ca="1" si="5"/>
        <v>-9.1495728368283236E-2</v>
      </c>
      <c r="C36" s="1">
        <f t="shared" ca="1" si="5"/>
        <v>-0.10695801113730585</v>
      </c>
      <c r="E36" s="1">
        <f t="shared" ca="1" si="6"/>
        <v>-5.2766764101479277E-2</v>
      </c>
      <c r="F36" s="1">
        <f t="shared" ca="1" si="6"/>
        <v>-3.7883473935746065E-2</v>
      </c>
      <c r="H36" s="2">
        <f t="shared" ca="1" si="9"/>
        <v>1.9989883325120515E-3</v>
      </c>
      <c r="I36" s="3">
        <f t="shared" ca="1" si="7"/>
        <v>2.7843313937411622E-3</v>
      </c>
      <c r="J36" s="3">
        <f t="shared" ca="1" si="8"/>
        <v>1.4351575974403514E-3</v>
      </c>
    </row>
    <row r="37" spans="1:10" x14ac:dyDescent="0.35">
      <c r="A37">
        <v>2005</v>
      </c>
      <c r="B37" s="1">
        <f t="shared" ca="1" si="5"/>
        <v>0.13477167327474726</v>
      </c>
      <c r="C37" s="1">
        <f t="shared" ca="1" si="5"/>
        <v>-8.3706866063334662E-2</v>
      </c>
      <c r="E37" s="1">
        <f t="shared" ca="1" si="6"/>
        <v>0.17350063754155121</v>
      </c>
      <c r="F37" s="1">
        <f t="shared" ca="1" si="6"/>
        <v>-1.4632328861774874E-2</v>
      </c>
      <c r="H37" s="2">
        <f ca="1">E37*F37</f>
        <v>-2.538718386235581E-3</v>
      </c>
      <c r="I37" s="3">
        <f t="shared" ca="1" si="7"/>
        <v>3.0102471227324727E-2</v>
      </c>
      <c r="J37" s="3">
        <f t="shared" ca="1" si="8"/>
        <v>2.1410504791912998E-4</v>
      </c>
    </row>
    <row r="38" spans="1:10" x14ac:dyDescent="0.35">
      <c r="A38">
        <v>2006</v>
      </c>
      <c r="B38" s="1">
        <f t="shared" ca="1" si="5"/>
        <v>-0.27566359483807601</v>
      </c>
      <c r="C38" s="1">
        <f t="shared" ca="1" si="5"/>
        <v>-0.27189636763895242</v>
      </c>
      <c r="E38" s="1">
        <f t="shared" ca="1" si="6"/>
        <v>-0.23693463057127206</v>
      </c>
      <c r="F38" s="1">
        <f t="shared" ca="1" si="6"/>
        <v>-0.20282183043739263</v>
      </c>
      <c r="H38" s="2">
        <f ca="1">E38*F38</f>
        <v>4.8055515466472805E-2</v>
      </c>
      <c r="I38" s="3">
        <f ca="1">E38*E38</f>
        <v>5.6138019163945174E-2</v>
      </c>
      <c r="J38" s="3">
        <f t="shared" ca="1" si="8"/>
        <v>4.1136694901974448E-2</v>
      </c>
    </row>
    <row r="39" spans="1:10" x14ac:dyDescent="0.35">
      <c r="A39">
        <v>2007</v>
      </c>
      <c r="B39" s="1">
        <f t="shared" ca="1" si="5"/>
        <v>-0.48205576465947308</v>
      </c>
      <c r="C39" s="1">
        <f ca="1">RAND()-0.5</f>
        <v>-0.42602344662982927</v>
      </c>
      <c r="E39" s="1">
        <f t="shared" ca="1" si="6"/>
        <v>-0.44332680039266914</v>
      </c>
      <c r="F39" s="1">
        <f t="shared" ca="1" si="6"/>
        <v>-0.35694890942826951</v>
      </c>
      <c r="H39" s="2">
        <f ca="1">E39*F39</f>
        <v>0.15824501792048737</v>
      </c>
      <c r="I39" s="3">
        <f t="shared" ca="1" si="7"/>
        <v>0.19653865194640149</v>
      </c>
      <c r="J39" s="3">
        <f t="shared" ca="1" si="8"/>
        <v>0.12741252394203095</v>
      </c>
    </row>
    <row r="40" spans="1:10" x14ac:dyDescent="0.35">
      <c r="A40">
        <v>2008</v>
      </c>
      <c r="B40" s="1">
        <f t="shared" ca="1" si="5"/>
        <v>-0.36770344748147876</v>
      </c>
      <c r="C40" s="1">
        <f t="shared" ca="1" si="5"/>
        <v>0.13881897074716754</v>
      </c>
      <c r="E40" s="1">
        <f t="shared" ca="1" si="6"/>
        <v>-0.32897448321467482</v>
      </c>
      <c r="F40" s="1">
        <f t="shared" ca="1" si="6"/>
        <v>0.20789350794872732</v>
      </c>
      <c r="H40" s="2">
        <f ca="1">E40*F40</f>
        <v>-6.839165934111846E-2</v>
      </c>
      <c r="I40" s="3">
        <f t="shared" ca="1" si="7"/>
        <v>0.10822421060636236</v>
      </c>
      <c r="J40" s="3">
        <f t="shared" ca="1" si="8"/>
        <v>4.3219710647227551E-2</v>
      </c>
    </row>
    <row r="41" spans="1:10" x14ac:dyDescent="0.35">
      <c r="A41">
        <v>2009</v>
      </c>
      <c r="B41" s="1">
        <f t="shared" ca="1" si="5"/>
        <v>0.23369818987390389</v>
      </c>
      <c r="C41" s="1">
        <f t="shared" ca="1" si="5"/>
        <v>0.19471632512888493</v>
      </c>
      <c r="E41" s="1">
        <f t="shared" ca="1" si="6"/>
        <v>0.27242715414070784</v>
      </c>
      <c r="F41" s="1">
        <f t="shared" ca="1" si="6"/>
        <v>0.26379086233044469</v>
      </c>
      <c r="H41" s="2">
        <f t="shared" ca="1" si="9"/>
        <v>7.1863793913006291E-2</v>
      </c>
      <c r="I41" s="3">
        <f ca="1">E41*E41</f>
        <v>7.4216554313204994E-2</v>
      </c>
      <c r="J41" s="3">
        <f t="shared" ca="1" si="8"/>
        <v>6.9585619049039621E-2</v>
      </c>
    </row>
    <row r="42" spans="1:10" x14ac:dyDescent="0.35">
      <c r="A42">
        <v>2010</v>
      </c>
      <c r="B42" s="1">
        <f t="shared" ca="1" si="5"/>
        <v>0.21679562254024209</v>
      </c>
      <c r="C42" s="1">
        <f t="shared" ca="1" si="5"/>
        <v>-0.13464396395243761</v>
      </c>
      <c r="E42" s="1">
        <f t="shared" ca="1" si="6"/>
        <v>0.25552458680704604</v>
      </c>
      <c r="F42" s="1">
        <f t="shared" ca="1" si="6"/>
        <v>-6.5569426750877818E-2</v>
      </c>
      <c r="H42" s="2">
        <f ca="1">E42*F42</f>
        <v>-1.6754600677692928E-2</v>
      </c>
      <c r="I42" s="3">
        <f ca="1">E42*E42</f>
        <v>6.5292814462911603E-2</v>
      </c>
      <c r="J42" s="3">
        <f t="shared" ca="1" si="8"/>
        <v>4.2993497244387313E-3</v>
      </c>
    </row>
    <row r="44" spans="1:10" x14ac:dyDescent="0.35">
      <c r="A44" t="s">
        <v>3</v>
      </c>
      <c r="B44" s="1">
        <f ca="1">AVERAGE(B27:B42)</f>
        <v>-3.8728964266803959E-2</v>
      </c>
      <c r="C44" s="1">
        <f ca="1">AVERAGE(C27:C42)</f>
        <v>-6.9074537201559788E-2</v>
      </c>
      <c r="H44" s="2">
        <f ca="1">SUM(H27:H42)</f>
        <v>0.24332814626708785</v>
      </c>
      <c r="I44" s="2">
        <f t="shared" ref="I44:J44" ca="1" si="10">SUM(I27:I42)</f>
        <v>1.0398375401005582</v>
      </c>
      <c r="J44" s="2">
        <f t="shared" ca="1" si="10"/>
        <v>1.1772888295067261</v>
      </c>
    </row>
    <row r="45" spans="1:10" x14ac:dyDescent="0.35">
      <c r="I45">
        <f ca="1">SQRT(I44)</f>
        <v>1.0197242470886716</v>
      </c>
      <c r="J45">
        <f ca="1">SQRT(J44)</f>
        <v>1.0850294141205232</v>
      </c>
    </row>
    <row r="48" spans="1:10" x14ac:dyDescent="0.35">
      <c r="H48" t="s">
        <v>9</v>
      </c>
      <c r="I48">
        <f ca="1">H44/(I45*J45)</f>
        <v>0.2199217029596334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07831-C7BA-4CE4-8057-60F848CE77D2}">
  <dimension ref="A1:J21"/>
  <sheetViews>
    <sheetView topLeftCell="A4" workbookViewId="0">
      <selection activeCell="H2" sqref="H2"/>
    </sheetView>
  </sheetViews>
  <sheetFormatPr defaultRowHeight="14.5" x14ac:dyDescent="0.35"/>
  <cols>
    <col min="1" max="1" width="4.81640625" bestFit="1" customWidth="1"/>
    <col min="2" max="2" width="11.453125" bestFit="1" customWidth="1"/>
    <col min="3" max="3" width="17.36328125" bestFit="1" customWidth="1"/>
    <col min="8" max="9" width="22.1796875" bestFit="1" customWidth="1"/>
    <col min="10" max="10" width="22.81640625" bestFit="1" customWidth="1"/>
  </cols>
  <sheetData>
    <row r="1" spans="1:10" x14ac:dyDescent="0.35">
      <c r="A1" t="s">
        <v>0</v>
      </c>
      <c r="B1" t="s">
        <v>1</v>
      </c>
      <c r="C1" t="s">
        <v>2</v>
      </c>
    </row>
    <row r="2" spans="1:10" x14ac:dyDescent="0.35">
      <c r="A2">
        <v>1995</v>
      </c>
      <c r="B2" s="1">
        <v>2.5000000000000001E-2</v>
      </c>
      <c r="C2" s="1">
        <v>5.6000000000000001E-2</v>
      </c>
      <c r="E2" s="1">
        <f>B2-B$19</f>
        <v>8.1249999999999725E-4</v>
      </c>
      <c r="F2" s="1">
        <f>C2-C$19</f>
        <v>-1.2500000000000011E-3</v>
      </c>
      <c r="H2" s="3">
        <f>E2*E2</f>
        <v>6.6015624999999551E-7</v>
      </c>
      <c r="I2" s="3">
        <f>F2*F2</f>
        <v>1.5625000000000028E-6</v>
      </c>
      <c r="J2" s="3">
        <f>E2*F2</f>
        <v>-1.0156249999999974E-6</v>
      </c>
    </row>
    <row r="3" spans="1:10" x14ac:dyDescent="0.35">
      <c r="A3">
        <v>1996</v>
      </c>
      <c r="B3" s="1">
        <v>3.3000000000000002E-2</v>
      </c>
      <c r="C3" s="1">
        <v>5.3999999999999999E-2</v>
      </c>
      <c r="E3" s="1">
        <f t="shared" ref="E3:F16" si="0">B3-B$19</f>
        <v>8.8124999999999974E-3</v>
      </c>
      <c r="F3" s="1">
        <f t="shared" si="0"/>
        <v>-3.2500000000000029E-3</v>
      </c>
      <c r="H3" s="3">
        <f t="shared" ref="H3:I17" si="1">E3*E3</f>
        <v>7.7660156249999957E-5</v>
      </c>
      <c r="I3" s="3">
        <f t="shared" si="1"/>
        <v>1.056250000000002E-5</v>
      </c>
      <c r="J3" s="3">
        <f t="shared" ref="J3:J16" si="2">E3*F3</f>
        <v>-2.8640625000000017E-5</v>
      </c>
    </row>
    <row r="4" spans="1:10" x14ac:dyDescent="0.35">
      <c r="A4">
        <v>1997</v>
      </c>
      <c r="B4" s="1">
        <v>1.7000000000000001E-2</v>
      </c>
      <c r="C4" s="1">
        <v>4.7E-2</v>
      </c>
      <c r="E4" s="1">
        <f t="shared" si="0"/>
        <v>-7.1875000000000029E-3</v>
      </c>
      <c r="F4" s="1">
        <f t="shared" si="0"/>
        <v>-1.0250000000000002E-2</v>
      </c>
      <c r="H4" s="3">
        <f t="shared" si="1"/>
        <v>5.1660156250000043E-5</v>
      </c>
      <c r="I4" s="3">
        <f t="shared" si="1"/>
        <v>1.0506250000000004E-4</v>
      </c>
      <c r="J4" s="3">
        <f t="shared" si="2"/>
        <v>7.3671875000000048E-5</v>
      </c>
    </row>
    <row r="5" spans="1:10" x14ac:dyDescent="0.35">
      <c r="A5">
        <v>1998</v>
      </c>
      <c r="B5" s="1">
        <v>1.6E-2</v>
      </c>
      <c r="C5" s="1">
        <v>4.3999999999999997E-2</v>
      </c>
      <c r="E5" s="1">
        <f t="shared" si="0"/>
        <v>-8.1875000000000038E-3</v>
      </c>
      <c r="F5" s="1">
        <f t="shared" si="0"/>
        <v>-1.3250000000000005E-2</v>
      </c>
      <c r="H5" s="3">
        <f t="shared" si="1"/>
        <v>6.7035156250000065E-5</v>
      </c>
      <c r="I5" s="3">
        <f t="shared" si="1"/>
        <v>1.7556250000000013E-4</v>
      </c>
      <c r="J5" s="3">
        <f t="shared" si="2"/>
        <v>1.0848437500000009E-4</v>
      </c>
    </row>
    <row r="6" spans="1:10" x14ac:dyDescent="0.35">
      <c r="A6">
        <v>1999</v>
      </c>
      <c r="B6" s="1">
        <v>2.7E-2</v>
      </c>
      <c r="C6" s="1">
        <v>0.04</v>
      </c>
      <c r="E6" s="1">
        <f t="shared" si="0"/>
        <v>2.8124999999999956E-3</v>
      </c>
      <c r="F6" s="1">
        <f t="shared" si="0"/>
        <v>-1.7250000000000001E-2</v>
      </c>
      <c r="H6" s="3">
        <f t="shared" si="1"/>
        <v>7.9101562499999759E-6</v>
      </c>
      <c r="I6" s="3">
        <f t="shared" si="1"/>
        <v>2.9756250000000003E-4</v>
      </c>
      <c r="J6" s="3">
        <f t="shared" si="2"/>
        <v>-4.8515624999999927E-5</v>
      </c>
    </row>
    <row r="7" spans="1:10" x14ac:dyDescent="0.35">
      <c r="A7">
        <v>2000</v>
      </c>
      <c r="B7" s="1">
        <v>3.4000000000000002E-2</v>
      </c>
      <c r="C7" s="1">
        <v>3.9E-2</v>
      </c>
      <c r="E7" s="1">
        <f t="shared" si="0"/>
        <v>9.8124999999999983E-3</v>
      </c>
      <c r="F7" s="1">
        <f t="shared" si="0"/>
        <v>-1.8250000000000002E-2</v>
      </c>
      <c r="H7" s="3">
        <f t="shared" si="1"/>
        <v>9.6285156249999962E-5</v>
      </c>
      <c r="I7" s="3">
        <f t="shared" si="1"/>
        <v>3.3306250000000008E-4</v>
      </c>
      <c r="J7" s="3">
        <f t="shared" si="2"/>
        <v>-1.7907812499999998E-4</v>
      </c>
    </row>
    <row r="8" spans="1:10" x14ac:dyDescent="0.35">
      <c r="A8">
        <v>2001</v>
      </c>
      <c r="B8" s="1">
        <v>1.6E-2</v>
      </c>
      <c r="C8" s="1">
        <v>5.7000000000000002E-2</v>
      </c>
      <c r="E8" s="1">
        <f t="shared" si="0"/>
        <v>-8.1875000000000038E-3</v>
      </c>
      <c r="F8" s="1">
        <f t="shared" si="0"/>
        <v>-2.5000000000000022E-4</v>
      </c>
      <c r="H8" s="3">
        <f t="shared" si="1"/>
        <v>6.7035156250000065E-5</v>
      </c>
      <c r="I8" s="3">
        <f t="shared" si="1"/>
        <v>6.2500000000000116E-8</v>
      </c>
      <c r="J8" s="3">
        <f t="shared" si="2"/>
        <v>2.0468750000000027E-6</v>
      </c>
    </row>
    <row r="9" spans="1:10" x14ac:dyDescent="0.35">
      <c r="A9">
        <v>2002</v>
      </c>
      <c r="B9" s="1">
        <v>2.4E-2</v>
      </c>
      <c r="C9" s="1">
        <v>0.06</v>
      </c>
      <c r="E9" s="1">
        <f t="shared" si="0"/>
        <v>-1.8750000000000364E-4</v>
      </c>
      <c r="F9" s="1">
        <f t="shared" si="0"/>
        <v>2.7499999999999955E-3</v>
      </c>
      <c r="H9" s="3">
        <f t="shared" si="1"/>
        <v>3.5156250000001364E-8</v>
      </c>
      <c r="I9" s="3">
        <f t="shared" si="1"/>
        <v>7.5624999999999755E-6</v>
      </c>
      <c r="J9" s="3">
        <f t="shared" si="2"/>
        <v>-5.1562500000000915E-7</v>
      </c>
    </row>
    <row r="10" spans="1:10" x14ac:dyDescent="0.35">
      <c r="A10">
        <v>2003</v>
      </c>
      <c r="B10" s="1">
        <v>1.9E-2</v>
      </c>
      <c r="C10" s="1">
        <v>5.7000000000000002E-2</v>
      </c>
      <c r="E10" s="1">
        <f t="shared" si="0"/>
        <v>-5.1875000000000046E-3</v>
      </c>
      <c r="F10" s="1">
        <f t="shared" si="0"/>
        <v>-2.5000000000000022E-4</v>
      </c>
      <c r="H10" s="3">
        <f t="shared" si="1"/>
        <v>2.6910156250000048E-5</v>
      </c>
      <c r="I10" s="3">
        <f t="shared" si="1"/>
        <v>6.2500000000000116E-8</v>
      </c>
      <c r="J10" s="3">
        <f t="shared" si="2"/>
        <v>1.2968750000000023E-6</v>
      </c>
    </row>
    <row r="11" spans="1:10" x14ac:dyDescent="0.35">
      <c r="A11">
        <v>2004</v>
      </c>
      <c r="B11" s="1">
        <v>3.3000000000000002E-2</v>
      </c>
      <c r="C11" s="1">
        <v>5.3999999999999999E-2</v>
      </c>
      <c r="E11" s="1">
        <f t="shared" si="0"/>
        <v>8.8124999999999974E-3</v>
      </c>
      <c r="F11" s="1">
        <f t="shared" si="0"/>
        <v>-3.2500000000000029E-3</v>
      </c>
      <c r="H11" s="3">
        <f t="shared" si="1"/>
        <v>7.7660156249999957E-5</v>
      </c>
      <c r="I11" s="3">
        <f t="shared" si="1"/>
        <v>1.056250000000002E-5</v>
      </c>
      <c r="J11" s="3">
        <f t="shared" si="2"/>
        <v>-2.8640625000000017E-5</v>
      </c>
    </row>
    <row r="12" spans="1:10" x14ac:dyDescent="0.35">
      <c r="A12">
        <v>2005</v>
      </c>
      <c r="B12" s="1">
        <v>3.4000000000000002E-2</v>
      </c>
      <c r="C12" s="1">
        <v>4.9000000000000002E-2</v>
      </c>
      <c r="E12" s="1">
        <f t="shared" si="0"/>
        <v>9.8124999999999983E-3</v>
      </c>
      <c r="F12" s="1">
        <f t="shared" si="0"/>
        <v>-8.2500000000000004E-3</v>
      </c>
      <c r="H12" s="3">
        <f t="shared" si="1"/>
        <v>9.6285156249999962E-5</v>
      </c>
      <c r="I12" s="3">
        <f t="shared" si="1"/>
        <v>6.8062500000000008E-5</v>
      </c>
      <c r="J12" s="3">
        <f t="shared" si="2"/>
        <v>-8.0953124999999984E-5</v>
      </c>
    </row>
    <row r="13" spans="1:10" x14ac:dyDescent="0.35">
      <c r="A13">
        <v>2006</v>
      </c>
      <c r="B13" s="1">
        <v>2.5000000000000001E-2</v>
      </c>
      <c r="C13" s="1">
        <v>4.3999999999999997E-2</v>
      </c>
      <c r="E13" s="1">
        <f t="shared" si="0"/>
        <v>8.1249999999999725E-4</v>
      </c>
      <c r="F13" s="1">
        <f t="shared" si="0"/>
        <v>-1.3250000000000005E-2</v>
      </c>
      <c r="H13" s="3">
        <f t="shared" si="1"/>
        <v>6.6015624999999551E-7</v>
      </c>
      <c r="I13" s="3">
        <f t="shared" si="1"/>
        <v>1.7556250000000013E-4</v>
      </c>
      <c r="J13" s="3">
        <f t="shared" si="2"/>
        <v>-1.0765624999999967E-5</v>
      </c>
    </row>
    <row r="14" spans="1:10" x14ac:dyDescent="0.35">
      <c r="A14">
        <v>2007</v>
      </c>
      <c r="B14" s="1">
        <v>4.1000000000000002E-2</v>
      </c>
      <c r="C14" s="1">
        <v>0.05</v>
      </c>
      <c r="E14" s="1">
        <f t="shared" si="0"/>
        <v>1.6812499999999998E-2</v>
      </c>
      <c r="F14" s="1">
        <f t="shared" si="0"/>
        <v>-7.2499999999999995E-3</v>
      </c>
      <c r="H14" s="3">
        <f t="shared" si="1"/>
        <v>2.8266015624999993E-4</v>
      </c>
      <c r="I14" s="3">
        <f t="shared" si="1"/>
        <v>5.256249999999999E-5</v>
      </c>
      <c r="J14" s="3">
        <f t="shared" si="2"/>
        <v>-1.2189062499999997E-4</v>
      </c>
    </row>
    <row r="15" spans="1:10" x14ac:dyDescent="0.35">
      <c r="A15">
        <v>2008</v>
      </c>
      <c r="B15" s="1">
        <v>1E-3</v>
      </c>
      <c r="C15" s="1">
        <v>7.2999999999999995E-2</v>
      </c>
      <c r="E15" s="1">
        <f t="shared" si="0"/>
        <v>-2.3187500000000003E-2</v>
      </c>
      <c r="F15" s="1">
        <f t="shared" si="0"/>
        <v>1.5749999999999993E-2</v>
      </c>
      <c r="H15" s="3">
        <f t="shared" si="1"/>
        <v>5.3766015625000016E-4</v>
      </c>
      <c r="I15" s="3">
        <f t="shared" si="1"/>
        <v>2.480624999999998E-4</v>
      </c>
      <c r="J15" s="3">
        <f t="shared" si="2"/>
        <v>-3.6520312499999991E-4</v>
      </c>
    </row>
    <row r="16" spans="1:10" x14ac:dyDescent="0.35">
      <c r="A16">
        <v>2009</v>
      </c>
      <c r="B16" s="1">
        <v>2.7E-2</v>
      </c>
      <c r="C16" s="1">
        <v>9.9000000000000005E-2</v>
      </c>
      <c r="E16" s="1">
        <f t="shared" si="0"/>
        <v>2.8124999999999956E-3</v>
      </c>
      <c r="F16" s="1">
        <f t="shared" si="0"/>
        <v>4.1750000000000002E-2</v>
      </c>
      <c r="H16" s="3">
        <f t="shared" si="1"/>
        <v>7.9101562499999759E-6</v>
      </c>
      <c r="I16" s="3">
        <f t="shared" si="1"/>
        <v>1.7430625000000003E-3</v>
      </c>
      <c r="J16" s="3">
        <f t="shared" si="2"/>
        <v>1.1742187499999982E-4</v>
      </c>
    </row>
    <row r="17" spans="1:10" x14ac:dyDescent="0.35">
      <c r="A17">
        <v>2010</v>
      </c>
      <c r="B17" s="1">
        <v>1.4999999999999999E-2</v>
      </c>
      <c r="C17" s="1">
        <v>9.2999999999999999E-2</v>
      </c>
      <c r="E17" s="1">
        <f>B17-B$19</f>
        <v>-9.1875000000000047E-3</v>
      </c>
      <c r="F17" s="1">
        <f>C17-C$19</f>
        <v>3.5749999999999997E-2</v>
      </c>
      <c r="H17" s="3">
        <f t="shared" si="1"/>
        <v>8.441015625000008E-5</v>
      </c>
      <c r="I17" s="3">
        <f t="shared" si="1"/>
        <v>1.2780624999999997E-3</v>
      </c>
      <c r="J17" s="3">
        <f>E17*F17</f>
        <v>-3.2845312500000013E-4</v>
      </c>
    </row>
    <row r="19" spans="1:10" x14ac:dyDescent="0.35">
      <c r="A19" t="s">
        <v>3</v>
      </c>
      <c r="B19">
        <f>SUM(B2:B17)/16</f>
        <v>2.4187500000000004E-2</v>
      </c>
      <c r="C19">
        <f>SUM(C2:C17)/16</f>
        <v>5.7250000000000002E-2</v>
      </c>
      <c r="H19" s="3">
        <f>SUM(H2:H17)</f>
        <v>1.4824375000000002E-3</v>
      </c>
      <c r="I19" s="3">
        <f t="shared" ref="I19:J19" si="3">SUM(I2:I17)</f>
        <v>4.5070000000000006E-3</v>
      </c>
      <c r="J19" s="3">
        <f t="shared" si="3"/>
        <v>-8.9075000000000005E-4</v>
      </c>
    </row>
    <row r="21" spans="1:10" x14ac:dyDescent="0.35">
      <c r="H21" s="4">
        <f>J19/SQRT(H19*I19)</f>
        <v>-0.34460681015426831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7CD9E0-428A-4F16-8963-16D3735B8EA1}">
  <dimension ref="A1:N35"/>
  <sheetViews>
    <sheetView tabSelected="1" workbookViewId="0">
      <selection activeCell="G6" sqref="G6"/>
    </sheetView>
  </sheetViews>
  <sheetFormatPr defaultRowHeight="14.5" x14ac:dyDescent="0.35"/>
  <sheetData>
    <row r="1" spans="1:14" x14ac:dyDescent="0.35"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36</v>
      </c>
      <c r="H1" t="s">
        <v>37</v>
      </c>
      <c r="I1" t="s">
        <v>38</v>
      </c>
      <c r="J1" t="s">
        <v>35</v>
      </c>
    </row>
    <row r="2" spans="1:14" x14ac:dyDescent="0.35">
      <c r="A2" t="s">
        <v>10</v>
      </c>
      <c r="B2">
        <v>100</v>
      </c>
      <c r="C2">
        <v>100</v>
      </c>
      <c r="D2">
        <v>100</v>
      </c>
      <c r="E2">
        <v>100</v>
      </c>
      <c r="F2">
        <f>0.15*B2+0.2*C2+0.3*D2+0.35*E2</f>
        <v>100</v>
      </c>
      <c r="G2">
        <f>B2*$J$2+C2*$J$3+D2*$J$4+E2*$J$5</f>
        <v>100</v>
      </c>
      <c r="H2">
        <f>ROUND(G2,0)</f>
        <v>100</v>
      </c>
      <c r="I2">
        <f>ROUND(F2,0)</f>
        <v>100</v>
      </c>
      <c r="J2">
        <v>0.2</v>
      </c>
    </row>
    <row r="3" spans="1:14" x14ac:dyDescent="0.35">
      <c r="A3" t="s">
        <v>11</v>
      </c>
      <c r="B3">
        <v>83</v>
      </c>
      <c r="C3">
        <v>93</v>
      </c>
      <c r="D3">
        <v>97</v>
      </c>
      <c r="E3">
        <v>57</v>
      </c>
      <c r="F3">
        <f t="shared" ref="F3:F6" si="0">0.15*B3+0.2*C3+0.3*D3+0.35*E3</f>
        <v>80.099999999999994</v>
      </c>
      <c r="G3">
        <f t="shared" ref="G3:G6" si="1">B3*$J$2+C3*$J$3+D3*$J$4+E3*$J$5</f>
        <v>83.2</v>
      </c>
      <c r="H3">
        <f t="shared" ref="H3:H6" si="2">ROUND(G3,0)</f>
        <v>83</v>
      </c>
      <c r="I3">
        <f t="shared" ref="I3:I6" si="3">ROUND(F3,0)</f>
        <v>80</v>
      </c>
      <c r="J3">
        <v>0.25</v>
      </c>
    </row>
    <row r="4" spans="1:14" x14ac:dyDescent="0.35">
      <c r="A4" t="s">
        <v>12</v>
      </c>
      <c r="B4">
        <v>82</v>
      </c>
      <c r="C4">
        <v>60</v>
      </c>
      <c r="D4">
        <v>99</v>
      </c>
      <c r="E4">
        <v>79</v>
      </c>
      <c r="F4">
        <f t="shared" si="0"/>
        <v>81.650000000000006</v>
      </c>
      <c r="G4">
        <f t="shared" si="1"/>
        <v>80.849999999999994</v>
      </c>
      <c r="H4">
        <f t="shared" si="2"/>
        <v>81</v>
      </c>
      <c r="I4">
        <f t="shared" si="3"/>
        <v>82</v>
      </c>
      <c r="J4">
        <v>0.3</v>
      </c>
    </row>
    <row r="5" spans="1:14" x14ac:dyDescent="0.35">
      <c r="A5" t="s">
        <v>13</v>
      </c>
      <c r="B5">
        <v>93</v>
      </c>
      <c r="C5">
        <v>96</v>
      </c>
      <c r="D5">
        <v>85</v>
      </c>
      <c r="E5">
        <v>89</v>
      </c>
      <c r="F5">
        <f t="shared" si="0"/>
        <v>89.800000000000011</v>
      </c>
      <c r="G5">
        <f t="shared" si="1"/>
        <v>90.35</v>
      </c>
      <c r="H5">
        <f t="shared" si="2"/>
        <v>90</v>
      </c>
      <c r="I5">
        <f t="shared" si="3"/>
        <v>90</v>
      </c>
      <c r="J5">
        <v>0.25</v>
      </c>
    </row>
    <row r="6" spans="1:14" x14ac:dyDescent="0.35">
      <c r="A6" t="s">
        <v>14</v>
      </c>
      <c r="B6">
        <v>98</v>
      </c>
      <c r="C6">
        <v>91</v>
      </c>
      <c r="D6">
        <v>99</v>
      </c>
      <c r="E6">
        <v>68</v>
      </c>
      <c r="F6">
        <f t="shared" si="0"/>
        <v>86.399999999999991</v>
      </c>
      <c r="G6">
        <f t="shared" si="1"/>
        <v>89.05</v>
      </c>
      <c r="H6">
        <f t="shared" si="2"/>
        <v>89</v>
      </c>
      <c r="I6">
        <f t="shared" si="3"/>
        <v>86</v>
      </c>
    </row>
    <row r="9" spans="1:14" x14ac:dyDescent="0.35">
      <c r="B9">
        <f ca="1">RAND()</f>
        <v>0.56139139746361266</v>
      </c>
      <c r="C9">
        <f t="shared" ref="C9:N9" ca="1" si="4">RAND()</f>
        <v>0.23953059355121709</v>
      </c>
      <c r="D9">
        <f t="shared" ca="1" si="4"/>
        <v>0.3541786862001125</v>
      </c>
      <c r="E9">
        <f t="shared" ca="1" si="4"/>
        <v>0.72940637413185072</v>
      </c>
      <c r="F9">
        <f t="shared" ca="1" si="4"/>
        <v>0.82597897114104546</v>
      </c>
      <c r="G9">
        <f t="shared" ca="1" si="4"/>
        <v>0.31235768248384721</v>
      </c>
      <c r="H9">
        <f t="shared" ca="1" si="4"/>
        <v>0.44069475430261107</v>
      </c>
      <c r="I9">
        <f t="shared" ca="1" si="4"/>
        <v>0.5736399659638135</v>
      </c>
      <c r="J9">
        <f t="shared" ca="1" si="4"/>
        <v>0.87216694931688243</v>
      </c>
      <c r="K9">
        <f t="shared" ca="1" si="4"/>
        <v>0.20240520049488209</v>
      </c>
      <c r="L9">
        <f t="shared" ca="1" si="4"/>
        <v>0.99443549422807898</v>
      </c>
      <c r="M9">
        <f t="shared" ca="1" si="4"/>
        <v>0.34400515411622479</v>
      </c>
      <c r="N9">
        <f t="shared" ca="1" si="4"/>
        <v>0.53251212003762782</v>
      </c>
    </row>
    <row r="10" spans="1:14" x14ac:dyDescent="0.35">
      <c r="A10">
        <f>7</f>
        <v>7</v>
      </c>
      <c r="B10">
        <f ca="1">100-100*EXP(B9*$A10)/EXP($A10)</f>
        <v>95.35909231797288</v>
      </c>
      <c r="C10">
        <f t="shared" ref="C10:N10" ca="1" si="5">100-100*EXP(C9*$A10)/EXP($A10)</f>
        <v>99.512329672173436</v>
      </c>
      <c r="D10">
        <f t="shared" ca="1" si="5"/>
        <v>98.911913129572952</v>
      </c>
      <c r="E10">
        <f t="shared" ca="1" si="5"/>
        <v>84.955464961112241</v>
      </c>
      <c r="F10">
        <f t="shared" ca="1" si="5"/>
        <v>70.42223241618332</v>
      </c>
      <c r="G10">
        <f t="shared" ca="1" si="5"/>
        <v>99.188057729365028</v>
      </c>
      <c r="H10">
        <f t="shared" ca="1" si="5"/>
        <v>98.006217743744344</v>
      </c>
      <c r="I10">
        <f t="shared" ca="1" si="5"/>
        <v>94.943624371306285</v>
      </c>
      <c r="J10">
        <f t="shared" ca="1" si="5"/>
        <v>59.132348583055624</v>
      </c>
      <c r="K10">
        <f t="shared" ca="1" si="5"/>
        <v>99.623935049774161</v>
      </c>
      <c r="L10">
        <f t="shared" ca="1" si="5"/>
        <v>3.8202683673010398</v>
      </c>
      <c r="M10">
        <f t="shared" ca="1" si="5"/>
        <v>98.986706147338538</v>
      </c>
      <c r="N10">
        <f t="shared" ca="1" si="5"/>
        <v>96.208525376073368</v>
      </c>
    </row>
    <row r="13" spans="1:14" x14ac:dyDescent="0.35">
      <c r="B13">
        <f>100-100*EXP(1*100)/EXP(100)</f>
        <v>0</v>
      </c>
      <c r="C13">
        <f>100-100*EXP(0*100)/EXP(100)</f>
        <v>100</v>
      </c>
    </row>
    <row r="15" spans="1:14" x14ac:dyDescent="0.35">
      <c r="B15" t="s">
        <v>15</v>
      </c>
      <c r="C15" t="s">
        <v>23</v>
      </c>
      <c r="D15" t="s">
        <v>18</v>
      </c>
      <c r="E15" t="s">
        <v>19</v>
      </c>
      <c r="F15" t="s">
        <v>24</v>
      </c>
      <c r="G15" t="s">
        <v>34</v>
      </c>
    </row>
    <row r="16" spans="1:14" x14ac:dyDescent="0.35">
      <c r="A16" t="s">
        <v>10</v>
      </c>
      <c r="B16">
        <v>100</v>
      </c>
      <c r="C16">
        <v>100</v>
      </c>
      <c r="D16">
        <v>100</v>
      </c>
      <c r="E16">
        <f>0.1*B16+0.3*C16+0.6*D16</f>
        <v>100</v>
      </c>
      <c r="F16" t="str">
        <f>VLOOKUP(E16,A$26:B$34,2,TRUE)</f>
        <v>A</v>
      </c>
      <c r="G16" t="str">
        <f>VLOOKUP(E16,D$26:E$34,2,TRUE)</f>
        <v>A</v>
      </c>
    </row>
    <row r="17" spans="1:7" x14ac:dyDescent="0.35">
      <c r="A17" t="s">
        <v>11</v>
      </c>
      <c r="B17">
        <v>94</v>
      </c>
      <c r="C17">
        <v>86</v>
      </c>
      <c r="D17">
        <v>97</v>
      </c>
      <c r="E17">
        <f t="shared" ref="E17:E23" si="6">0.1*B17+0.3*C17+0.6*D17</f>
        <v>93.4</v>
      </c>
      <c r="F17" t="str">
        <f t="shared" ref="F17:F23" si="7">VLOOKUP(E17,A$26:B$34,2,TRUE)</f>
        <v>A</v>
      </c>
      <c r="G17" t="str">
        <f t="shared" ref="G17:G23" si="8">VLOOKUP(E17,D$26:E$34,2,TRUE)</f>
        <v>A</v>
      </c>
    </row>
    <row r="18" spans="1:7" x14ac:dyDescent="0.35">
      <c r="A18" t="s">
        <v>12</v>
      </c>
      <c r="B18">
        <v>71</v>
      </c>
      <c r="C18">
        <v>57</v>
      </c>
      <c r="D18">
        <v>71</v>
      </c>
      <c r="E18">
        <f t="shared" si="6"/>
        <v>66.8</v>
      </c>
      <c r="F18" t="str">
        <f t="shared" si="7"/>
        <v>C+</v>
      </c>
      <c r="G18" t="str">
        <f t="shared" si="8"/>
        <v>C+</v>
      </c>
    </row>
    <row r="19" spans="1:7" x14ac:dyDescent="0.35">
      <c r="A19" t="s">
        <v>13</v>
      </c>
      <c r="B19">
        <v>95</v>
      </c>
      <c r="C19">
        <v>94</v>
      </c>
      <c r="D19">
        <v>98</v>
      </c>
      <c r="E19">
        <f t="shared" si="6"/>
        <v>96.5</v>
      </c>
      <c r="F19" t="str">
        <f t="shared" si="7"/>
        <v>A</v>
      </c>
      <c r="G19" t="str">
        <f t="shared" si="8"/>
        <v>A</v>
      </c>
    </row>
    <row r="20" spans="1:7" x14ac:dyDescent="0.35">
      <c r="A20" t="s">
        <v>14</v>
      </c>
      <c r="B20">
        <v>74</v>
      </c>
      <c r="C20">
        <v>66</v>
      </c>
      <c r="D20">
        <v>100</v>
      </c>
      <c r="E20">
        <f t="shared" si="6"/>
        <v>87.2</v>
      </c>
      <c r="F20" t="str">
        <f t="shared" si="7"/>
        <v>B+</v>
      </c>
      <c r="G20" t="str">
        <f t="shared" si="8"/>
        <v>B+</v>
      </c>
    </row>
    <row r="21" spans="1:7" x14ac:dyDescent="0.35">
      <c r="A21" t="s">
        <v>20</v>
      </c>
      <c r="B21">
        <v>98</v>
      </c>
      <c r="C21">
        <v>33</v>
      </c>
      <c r="D21">
        <v>77</v>
      </c>
      <c r="E21">
        <f t="shared" si="6"/>
        <v>65.900000000000006</v>
      </c>
      <c r="F21" t="str">
        <f t="shared" si="7"/>
        <v>C</v>
      </c>
      <c r="G21" t="str">
        <f t="shared" si="8"/>
        <v>C+</v>
      </c>
    </row>
    <row r="22" spans="1:7" x14ac:dyDescent="0.35">
      <c r="A22" t="s">
        <v>21</v>
      </c>
      <c r="B22">
        <v>75</v>
      </c>
      <c r="C22">
        <v>26</v>
      </c>
      <c r="D22">
        <v>63</v>
      </c>
      <c r="E22">
        <f t="shared" si="6"/>
        <v>53.099999999999994</v>
      </c>
      <c r="F22" t="str">
        <f t="shared" si="7"/>
        <v>D</v>
      </c>
      <c r="G22" t="str">
        <f t="shared" si="8"/>
        <v>D</v>
      </c>
    </row>
    <row r="23" spans="1:7" x14ac:dyDescent="0.35">
      <c r="A23" t="s">
        <v>22</v>
      </c>
      <c r="B23">
        <v>100</v>
      </c>
      <c r="C23">
        <v>100</v>
      </c>
      <c r="D23">
        <v>86</v>
      </c>
      <c r="E23">
        <f t="shared" si="6"/>
        <v>91.6</v>
      </c>
      <c r="F23" t="str">
        <f t="shared" si="7"/>
        <v>A-</v>
      </c>
      <c r="G23" t="str">
        <f t="shared" si="8"/>
        <v>A-</v>
      </c>
    </row>
    <row r="25" spans="1:7" x14ac:dyDescent="0.35">
      <c r="A25">
        <v>0</v>
      </c>
      <c r="B25" t="s">
        <v>18</v>
      </c>
      <c r="D25">
        <f>A25-0.5</f>
        <v>-0.5</v>
      </c>
      <c r="E25" t="s">
        <v>18</v>
      </c>
    </row>
    <row r="26" spans="1:7" x14ac:dyDescent="0.35">
      <c r="A26">
        <v>50</v>
      </c>
      <c r="B26" t="s">
        <v>33</v>
      </c>
      <c r="D26">
        <f t="shared" ref="D26:D34" si="9">A26-0.5</f>
        <v>49.5</v>
      </c>
      <c r="E26" t="s">
        <v>33</v>
      </c>
    </row>
    <row r="27" spans="1:7" x14ac:dyDescent="0.35">
      <c r="A27">
        <v>56</v>
      </c>
      <c r="B27" t="s">
        <v>32</v>
      </c>
      <c r="D27">
        <f t="shared" si="9"/>
        <v>55.5</v>
      </c>
      <c r="E27" t="s">
        <v>32</v>
      </c>
    </row>
    <row r="28" spans="1:7" x14ac:dyDescent="0.35">
      <c r="A28">
        <v>61</v>
      </c>
      <c r="B28" t="s">
        <v>31</v>
      </c>
      <c r="D28">
        <f t="shared" si="9"/>
        <v>60.5</v>
      </c>
      <c r="E28" t="s">
        <v>31</v>
      </c>
    </row>
    <row r="29" spans="1:7" x14ac:dyDescent="0.35">
      <c r="A29">
        <v>66</v>
      </c>
      <c r="B29" t="s">
        <v>30</v>
      </c>
      <c r="D29">
        <f t="shared" si="9"/>
        <v>65.5</v>
      </c>
      <c r="E29" t="s">
        <v>30</v>
      </c>
    </row>
    <row r="30" spans="1:7" x14ac:dyDescent="0.35">
      <c r="A30">
        <v>71</v>
      </c>
      <c r="B30" t="s">
        <v>28</v>
      </c>
      <c r="D30">
        <f t="shared" si="9"/>
        <v>70.5</v>
      </c>
      <c r="E30" t="s">
        <v>28</v>
      </c>
    </row>
    <row r="31" spans="1:7" x14ac:dyDescent="0.35">
      <c r="A31">
        <v>76</v>
      </c>
      <c r="B31" t="s">
        <v>29</v>
      </c>
      <c r="D31">
        <f t="shared" si="9"/>
        <v>75.5</v>
      </c>
      <c r="E31" t="s">
        <v>29</v>
      </c>
    </row>
    <row r="32" spans="1:7" x14ac:dyDescent="0.35">
      <c r="A32">
        <v>83</v>
      </c>
      <c r="B32" t="s">
        <v>27</v>
      </c>
      <c r="D32">
        <f t="shared" si="9"/>
        <v>82.5</v>
      </c>
      <c r="E32" t="s">
        <v>27</v>
      </c>
    </row>
    <row r="33" spans="1:5" x14ac:dyDescent="0.35">
      <c r="A33">
        <v>88</v>
      </c>
      <c r="B33" t="s">
        <v>26</v>
      </c>
      <c r="D33">
        <f t="shared" si="9"/>
        <v>87.5</v>
      </c>
      <c r="E33" t="s">
        <v>26</v>
      </c>
    </row>
    <row r="34" spans="1:5" x14ac:dyDescent="0.35">
      <c r="A34">
        <v>93</v>
      </c>
      <c r="B34" t="s">
        <v>25</v>
      </c>
      <c r="D34">
        <f t="shared" si="9"/>
        <v>92.5</v>
      </c>
      <c r="E34" t="s">
        <v>25</v>
      </c>
    </row>
    <row r="35" spans="1:5" x14ac:dyDescent="0.35">
      <c r="A35">
        <v>100</v>
      </c>
      <c r="D35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Robly 18</dc:creator>
  <cp:lastModifiedBy>Robly 18</cp:lastModifiedBy>
  <dcterms:created xsi:type="dcterms:W3CDTF">2025-04-20T20:30:05Z</dcterms:created>
  <dcterms:modified xsi:type="dcterms:W3CDTF">2025-05-25T02:10:30Z</dcterms:modified>
</cp:coreProperties>
</file>