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barre\Documents\RoboIME\Robo 2021\SSL\Robô\Conjunto Motriz\"/>
    </mc:Choice>
  </mc:AlternateContent>
  <xr:revisionPtr revIDLastSave="0" documentId="13_ncr:1_{792BE64D-0970-41C6-9025-1E75D9D952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D30" i="1"/>
  <c r="D32" i="1" s="1"/>
  <c r="C30" i="1"/>
  <c r="C31" i="1" s="1"/>
  <c r="B30" i="1"/>
  <c r="B32" i="1" s="1"/>
  <c r="D29" i="1"/>
  <c r="C29" i="1"/>
  <c r="D28" i="1"/>
  <c r="C28" i="1"/>
  <c r="B28" i="1"/>
  <c r="B24" i="1"/>
  <c r="B29" i="1" s="1"/>
  <c r="D19" i="1"/>
  <c r="D21" i="1" s="1"/>
  <c r="C19" i="1"/>
  <c r="C20" i="1" s="1"/>
  <c r="B19" i="1"/>
  <c r="B20" i="1" s="1"/>
  <c r="D18" i="1"/>
  <c r="C18" i="1"/>
  <c r="D17" i="1"/>
  <c r="C17" i="1"/>
  <c r="B17" i="1"/>
  <c r="B13" i="1"/>
  <c r="B18" i="1" s="1"/>
  <c r="D8" i="1"/>
  <c r="D10" i="1" s="1"/>
  <c r="D7" i="1"/>
  <c r="B2" i="1"/>
  <c r="B7" i="1" s="1"/>
  <c r="B8" i="1"/>
  <c r="B9" i="1" s="1"/>
  <c r="C7" i="1"/>
  <c r="B6" i="1"/>
  <c r="C8" i="1"/>
  <c r="C9" i="1" s="1"/>
  <c r="D9" i="1" l="1"/>
  <c r="C10" i="1"/>
  <c r="B10" i="1"/>
  <c r="D31" i="1"/>
  <c r="B31" i="1"/>
  <c r="C32" i="1"/>
  <c r="D20" i="1"/>
  <c r="B21" i="1"/>
  <c r="C21" i="1"/>
</calcChain>
</file>

<file path=xl/sharedStrings.xml><?xml version="1.0" encoding="utf-8"?>
<sst xmlns="http://schemas.openxmlformats.org/spreadsheetml/2006/main" count="60" uniqueCount="16">
  <si>
    <t>Torque parado</t>
  </si>
  <si>
    <t>Torque Ótimo</t>
  </si>
  <si>
    <t>Tamanho da roda</t>
  </si>
  <si>
    <t>N de dentes na engrenagem</t>
  </si>
  <si>
    <t>Força parado</t>
  </si>
  <si>
    <t>Força ótimo</t>
  </si>
  <si>
    <t>V ang Ótimo</t>
  </si>
  <si>
    <t>rad/s</t>
  </si>
  <si>
    <t>mm</t>
  </si>
  <si>
    <t>Velocidade ótimo</t>
  </si>
  <si>
    <t>Dentes</t>
  </si>
  <si>
    <t>N</t>
  </si>
  <si>
    <t>m/s</t>
  </si>
  <si>
    <t>Ncm</t>
  </si>
  <si>
    <t>Velocidade Y</t>
  </si>
  <si>
    <t>Velocidade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</si>
</sst>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C7" sqref="C7"/>
    </sheetView>
  </sheetViews>
  <sheetFormatPr defaultRowHeight="15" x14ac:dyDescent="0.25"/>
  <cols>
    <col min="1" max="1" width="26.42578125" bestFit="1" customWidth="1"/>
    <col min="3" max="3" width="12" bestFit="1" customWidth="1"/>
  </cols>
  <sheetData>
    <row r="1" spans="1:5" x14ac:dyDescent="0.25">
      <c r="A1" t="s">
        <v>0</v>
      </c>
      <c r="B1" s="1">
        <v>4</v>
      </c>
      <c r="C1" s="1">
        <v>4</v>
      </c>
      <c r="D1" s="1">
        <v>4</v>
      </c>
      <c r="E1" t="s">
        <v>13</v>
      </c>
    </row>
    <row r="2" spans="1:5" x14ac:dyDescent="0.25">
      <c r="A2" t="s">
        <v>1</v>
      </c>
      <c r="B2" s="1">
        <f>0.31/43.8*100</f>
        <v>0.70776255707762559</v>
      </c>
      <c r="C2" s="1">
        <v>0.70776255707762559</v>
      </c>
      <c r="D2" s="1">
        <v>0.70776255707762559</v>
      </c>
      <c r="E2" t="s">
        <v>13</v>
      </c>
    </row>
    <row r="3" spans="1:5" x14ac:dyDescent="0.25">
      <c r="A3" t="s">
        <v>6</v>
      </c>
      <c r="B3" s="1">
        <v>935.6</v>
      </c>
      <c r="C3" s="1">
        <v>935.6</v>
      </c>
      <c r="D3" s="1">
        <v>935.6</v>
      </c>
      <c r="E3" t="s">
        <v>7</v>
      </c>
    </row>
    <row r="4" spans="1:5" x14ac:dyDescent="0.25">
      <c r="A4" t="s">
        <v>2</v>
      </c>
      <c r="B4" s="1">
        <v>45</v>
      </c>
      <c r="C4" s="1">
        <v>45</v>
      </c>
      <c r="D4" s="1">
        <v>45</v>
      </c>
      <c r="E4" t="s">
        <v>8</v>
      </c>
    </row>
    <row r="5" spans="1:5" x14ac:dyDescent="0.25">
      <c r="A5" t="s">
        <v>3</v>
      </c>
      <c r="B5" s="1">
        <v>30</v>
      </c>
      <c r="C5" s="1">
        <v>36</v>
      </c>
      <c r="D5" s="1">
        <v>40</v>
      </c>
      <c r="E5" t="s">
        <v>10</v>
      </c>
    </row>
    <row r="6" spans="1:5" x14ac:dyDescent="0.25">
      <c r="A6" t="s">
        <v>4</v>
      </c>
      <c r="B6" s="1">
        <f>((B1/1000)*B5)/(B4/2000)</f>
        <v>5.333333333333333</v>
      </c>
      <c r="C6" s="1">
        <f>((C1/1000)*C5)/(C4/2000)</f>
        <v>6.4000000000000012</v>
      </c>
      <c r="D6" s="1">
        <f>((D1/1000)*D5)/(D4/2000)</f>
        <v>7.1111111111111116</v>
      </c>
      <c r="E6" t="s">
        <v>11</v>
      </c>
    </row>
    <row r="7" spans="1:5" x14ac:dyDescent="0.25">
      <c r="A7" t="s">
        <v>5</v>
      </c>
      <c r="B7" s="1">
        <f>((B2/1000)*B5)/(B4/2000)</f>
        <v>0.94368340943683415</v>
      </c>
      <c r="C7" s="1">
        <f t="shared" ref="C7" si="0">((C2/1000)*C5)/(C4/2000)</f>
        <v>1.1324200913242011</v>
      </c>
      <c r="D7" s="1">
        <f t="shared" ref="D7" si="1">((D2/1000)*D5)/(D4/2000)</f>
        <v>1.2582445459157789</v>
      </c>
      <c r="E7" t="s">
        <v>11</v>
      </c>
    </row>
    <row r="8" spans="1:5" x14ac:dyDescent="0.25">
      <c r="A8" t="s">
        <v>9</v>
      </c>
      <c r="B8" s="1">
        <f>B3*10/B5*B4/2000</f>
        <v>7.0170000000000003</v>
      </c>
      <c r="C8" s="1">
        <f>C3*10/C5*C4/2000</f>
        <v>5.847500000000001</v>
      </c>
      <c r="D8" s="1">
        <f>D3*10/D5*D4/2000</f>
        <v>5.2627499999999996</v>
      </c>
      <c r="E8" t="s">
        <v>12</v>
      </c>
    </row>
    <row r="9" spans="1:5" x14ac:dyDescent="0.25">
      <c r="A9" t="s">
        <v>14</v>
      </c>
      <c r="B9" s="1">
        <f>B$8*COS(40*PI()/180)</f>
        <v>5.3753338573658693</v>
      </c>
      <c r="C9" s="1">
        <f t="shared" ref="C9:D9" si="2">C$8*COS(40*PI()/180)</f>
        <v>4.4794448811382246</v>
      </c>
      <c r="D9" s="1">
        <f t="shared" si="2"/>
        <v>4.0315003930244009</v>
      </c>
      <c r="E9" t="s">
        <v>12</v>
      </c>
    </row>
    <row r="10" spans="1:5" x14ac:dyDescent="0.25">
      <c r="A10" t="s">
        <v>15</v>
      </c>
      <c r="B10" s="1">
        <f>B$8*SIN(40*PI()/180)</f>
        <v>4.5104406571704461</v>
      </c>
      <c r="C10" s="1">
        <f t="shared" ref="C10:D10" si="3">C$8*SIN(40*PI()/180)</f>
        <v>3.758700547642039</v>
      </c>
      <c r="D10" s="1">
        <f t="shared" si="3"/>
        <v>3.3828304928778343</v>
      </c>
      <c r="E10" t="s">
        <v>12</v>
      </c>
    </row>
    <row r="12" spans="1:5" x14ac:dyDescent="0.25">
      <c r="A12" t="s">
        <v>0</v>
      </c>
      <c r="B12" s="1">
        <v>4</v>
      </c>
      <c r="C12" s="1">
        <v>4</v>
      </c>
      <c r="D12" s="1">
        <v>4</v>
      </c>
      <c r="E12" t="s">
        <v>13</v>
      </c>
    </row>
    <row r="13" spans="1:5" x14ac:dyDescent="0.25">
      <c r="A13" t="s">
        <v>1</v>
      </c>
      <c r="B13" s="1">
        <f>0.31/43.8*100</f>
        <v>0.70776255707762559</v>
      </c>
      <c r="C13" s="1">
        <v>0.70776255707762559</v>
      </c>
      <c r="D13" s="1">
        <v>0.70776255707762559</v>
      </c>
      <c r="E13" t="s">
        <v>13</v>
      </c>
    </row>
    <row r="14" spans="1:5" x14ac:dyDescent="0.25">
      <c r="A14" t="s">
        <v>6</v>
      </c>
      <c r="B14" s="1">
        <v>935.6</v>
      </c>
      <c r="C14" s="1">
        <v>935.6</v>
      </c>
      <c r="D14" s="1">
        <v>935.6</v>
      </c>
      <c r="E14" t="s">
        <v>7</v>
      </c>
    </row>
    <row r="15" spans="1:5" x14ac:dyDescent="0.25">
      <c r="A15" t="s">
        <v>2</v>
      </c>
      <c r="B15" s="1">
        <v>51</v>
      </c>
      <c r="C15" s="1">
        <v>51</v>
      </c>
      <c r="D15" s="1">
        <v>51</v>
      </c>
      <c r="E15" t="s">
        <v>8</v>
      </c>
    </row>
    <row r="16" spans="1:5" x14ac:dyDescent="0.25">
      <c r="A16" t="s">
        <v>3</v>
      </c>
      <c r="B16" s="1">
        <v>30</v>
      </c>
      <c r="C16" s="1">
        <v>36</v>
      </c>
      <c r="D16" s="1">
        <v>42</v>
      </c>
      <c r="E16" t="s">
        <v>10</v>
      </c>
    </row>
    <row r="17" spans="1:5" x14ac:dyDescent="0.25">
      <c r="A17" t="s">
        <v>4</v>
      </c>
      <c r="B17" s="1">
        <f>((B12/1000)*B16)/(B15/2000)</f>
        <v>4.7058823529411766</v>
      </c>
      <c r="C17" s="1">
        <f>((C12/1000)*C16)/(C15/2000)</f>
        <v>5.647058823529413</v>
      </c>
      <c r="D17" s="1">
        <f>((D12/1000)*D16)/(D15/2000)</f>
        <v>6.5882352941176476</v>
      </c>
      <c r="E17" t="s">
        <v>11</v>
      </c>
    </row>
    <row r="18" spans="1:5" x14ac:dyDescent="0.25">
      <c r="A18" t="s">
        <v>5</v>
      </c>
      <c r="B18" s="1">
        <f>((B13/1000)*B16)/(B15/2000)</f>
        <v>0.83266183185603015</v>
      </c>
      <c r="C18" s="1">
        <f t="shared" ref="C18:D18" si="4">((C13/1000)*C16)/(C15/2000)</f>
        <v>0.99919419822723621</v>
      </c>
      <c r="D18" s="1">
        <f t="shared" si="4"/>
        <v>1.1657265645984423</v>
      </c>
      <c r="E18" t="s">
        <v>11</v>
      </c>
    </row>
    <row r="19" spans="1:5" x14ac:dyDescent="0.25">
      <c r="A19" t="s">
        <v>9</v>
      </c>
      <c r="B19" s="1">
        <f>B14*10/B16*B15/2000</f>
        <v>7.9526000000000003</v>
      </c>
      <c r="C19" s="1">
        <f>C14*10/C16*C15/2000</f>
        <v>6.6271666666666667</v>
      </c>
      <c r="D19" s="1">
        <f>D14*10/D16*D15/2000</f>
        <v>5.6804285714285712</v>
      </c>
      <c r="E19" t="s">
        <v>12</v>
      </c>
    </row>
    <row r="20" spans="1:5" x14ac:dyDescent="0.25">
      <c r="A20" t="s">
        <v>14</v>
      </c>
      <c r="B20" s="1">
        <f>B19/1.4</f>
        <v>5.680428571428572</v>
      </c>
      <c r="C20" s="1">
        <f t="shared" ref="C20" si="5">C19/1.4</f>
        <v>4.7336904761904766</v>
      </c>
      <c r="D20" s="1">
        <f t="shared" ref="D20" si="6">D19/1.4</f>
        <v>4.0574489795918369</v>
      </c>
      <c r="E20" t="s">
        <v>12</v>
      </c>
    </row>
    <row r="21" spans="1:5" x14ac:dyDescent="0.25">
      <c r="A21" t="s">
        <v>15</v>
      </c>
      <c r="B21" s="1">
        <f>B19/2</f>
        <v>3.9763000000000002</v>
      </c>
      <c r="C21" s="1">
        <f>C19/2</f>
        <v>3.3135833333333333</v>
      </c>
      <c r="D21" s="1">
        <f>D19/2</f>
        <v>2.8402142857142856</v>
      </c>
      <c r="E21" t="s">
        <v>12</v>
      </c>
    </row>
    <row r="23" spans="1:5" x14ac:dyDescent="0.25">
      <c r="A23" t="s">
        <v>0</v>
      </c>
      <c r="B23" s="1">
        <v>4</v>
      </c>
      <c r="C23" s="1">
        <v>4</v>
      </c>
      <c r="D23" s="1">
        <v>4</v>
      </c>
      <c r="E23" t="s">
        <v>13</v>
      </c>
    </row>
    <row r="24" spans="1:5" x14ac:dyDescent="0.25">
      <c r="A24" t="s">
        <v>1</v>
      </c>
      <c r="B24" s="1">
        <f>0.31/43.8*100</f>
        <v>0.70776255707762559</v>
      </c>
      <c r="C24" s="1">
        <v>0.70776255707762559</v>
      </c>
      <c r="D24" s="1">
        <v>0.70776255707762559</v>
      </c>
      <c r="E24" t="s">
        <v>13</v>
      </c>
    </row>
    <row r="25" spans="1:5" x14ac:dyDescent="0.25">
      <c r="A25" t="s">
        <v>6</v>
      </c>
      <c r="B25" s="1">
        <v>935.6</v>
      </c>
      <c r="C25" s="1">
        <v>935.6</v>
      </c>
      <c r="D25" s="1">
        <v>935.6</v>
      </c>
      <c r="E25" t="s">
        <v>7</v>
      </c>
    </row>
    <row r="26" spans="1:5" x14ac:dyDescent="0.25">
      <c r="A26" t="s">
        <v>2</v>
      </c>
      <c r="B26" s="1">
        <v>60</v>
      </c>
      <c r="C26" s="1">
        <v>60</v>
      </c>
      <c r="D26" s="1">
        <v>60</v>
      </c>
      <c r="E26" t="s">
        <v>8</v>
      </c>
    </row>
    <row r="27" spans="1:5" x14ac:dyDescent="0.25">
      <c r="A27" t="s">
        <v>3</v>
      </c>
      <c r="B27" s="1">
        <v>30</v>
      </c>
      <c r="C27" s="1">
        <v>36</v>
      </c>
      <c r="D27" s="1">
        <v>42</v>
      </c>
      <c r="E27" t="s">
        <v>10</v>
      </c>
    </row>
    <row r="28" spans="1:5" x14ac:dyDescent="0.25">
      <c r="A28" t="s">
        <v>4</v>
      </c>
      <c r="B28" s="1">
        <f>((B23/1000)*B27)/(B26/2000)</f>
        <v>4</v>
      </c>
      <c r="C28" s="1">
        <f>((C23/1000)*C27)/(C26/2000)</f>
        <v>4.8000000000000007</v>
      </c>
      <c r="D28" s="1">
        <f>((D23/1000)*D27)/(D26/2000)</f>
        <v>5.6000000000000005</v>
      </c>
      <c r="E28" t="s">
        <v>11</v>
      </c>
    </row>
    <row r="29" spans="1:5" x14ac:dyDescent="0.25">
      <c r="A29" t="s">
        <v>5</v>
      </c>
      <c r="B29" s="1">
        <f>((B24/1000)*B27)/(B26/2000)</f>
        <v>0.70776255707762559</v>
      </c>
      <c r="C29" s="1">
        <f t="shared" ref="C29:D29" si="7">((C24/1000)*C27)/(C26/2000)</f>
        <v>0.84931506849315075</v>
      </c>
      <c r="D29" s="1">
        <f t="shared" si="7"/>
        <v>0.99086757990867591</v>
      </c>
      <c r="E29" t="s">
        <v>11</v>
      </c>
    </row>
    <row r="30" spans="1:5" x14ac:dyDescent="0.25">
      <c r="A30" t="s">
        <v>9</v>
      </c>
      <c r="B30" s="1">
        <f>B25*10/B27*B26/2000</f>
        <v>9.3559999999999999</v>
      </c>
      <c r="C30" s="1">
        <f>C25*10/C27*C26/2000</f>
        <v>7.7966666666666677</v>
      </c>
      <c r="D30" s="1">
        <f>D25*10/D27*D26/2000</f>
        <v>6.6828571428571433</v>
      </c>
      <c r="E30" t="s">
        <v>12</v>
      </c>
    </row>
    <row r="31" spans="1:5" x14ac:dyDescent="0.25">
      <c r="A31" t="s">
        <v>14</v>
      </c>
      <c r="B31" s="1">
        <f>B30/1.4</f>
        <v>6.6828571428571433</v>
      </c>
      <c r="C31" s="1">
        <f t="shared" ref="C31" si="8">C30/1.4</f>
        <v>5.5690476190476206</v>
      </c>
      <c r="D31" s="1">
        <f t="shared" ref="D31" si="9">D30/1.4</f>
        <v>4.7734693877551022</v>
      </c>
      <c r="E31" t="s">
        <v>12</v>
      </c>
    </row>
    <row r="32" spans="1:5" x14ac:dyDescent="0.25">
      <c r="A32" t="s">
        <v>15</v>
      </c>
      <c r="B32" s="1">
        <f>B30/2</f>
        <v>4.6779999999999999</v>
      </c>
      <c r="C32" s="1">
        <f>C30/2</f>
        <v>3.8983333333333339</v>
      </c>
      <c r="D32" s="1">
        <f>D30/2</f>
        <v>3.3414285714285716</v>
      </c>
      <c r="E32" t="s">
        <v>12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EA307-D7B5-4EFD-84A3-B5C91164472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Barreto</dc:creator>
  <cp:lastModifiedBy>Henrique Barreto</cp:lastModifiedBy>
  <cp:lastPrinted>2021-04-19T14:16:26Z</cp:lastPrinted>
  <dcterms:created xsi:type="dcterms:W3CDTF">2015-06-05T18:19:34Z</dcterms:created>
  <dcterms:modified xsi:type="dcterms:W3CDTF">2021-07-20T17:02:33Z</dcterms:modified>
</cp:coreProperties>
</file>