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Game Desing\"/>
    </mc:Choice>
  </mc:AlternateContent>
  <bookViews>
    <workbookView xWindow="120" yWindow="165" windowWidth="28515" windowHeight="12525" activeTab="3"/>
  </bookViews>
  <sheets>
    <sheet name="Hero" sheetId="4" r:id="rId1"/>
    <sheet name="Ennemis" sheetId="1" r:id="rId2"/>
    <sheet name="Équipement" sheetId="2" r:id="rId3"/>
    <sheet name="Niveaux" sheetId="3" r:id="rId4"/>
  </sheets>
  <definedNames>
    <definedName name="Monstres">Ennemis!$B$2:$B$17</definedName>
  </definedNames>
  <calcPr calcId="162913"/>
</workbook>
</file>

<file path=xl/calcChain.xml><?xml version="1.0" encoding="utf-8"?>
<calcChain xmlns="http://schemas.openxmlformats.org/spreadsheetml/2006/main">
  <c r="AS4" i="3" l="1"/>
  <c r="AS5" i="3"/>
  <c r="AS6" i="3"/>
  <c r="AS7" i="3"/>
  <c r="AS8" i="3"/>
  <c r="AS9" i="3"/>
  <c r="AS10" i="3"/>
  <c r="AS11" i="3"/>
  <c r="AS12" i="3"/>
  <c r="AS3" i="3"/>
  <c r="AR4" i="3"/>
  <c r="AR6" i="3"/>
  <c r="AR11" i="3"/>
  <c r="AR12" i="3"/>
  <c r="X3" i="3"/>
  <c r="AR3" i="3" s="1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X5" i="3"/>
  <c r="Y5" i="3"/>
  <c r="Z5" i="3"/>
  <c r="AA5" i="3"/>
  <c r="AB5" i="3"/>
  <c r="AR5" i="3" s="1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X7" i="3"/>
  <c r="Y7" i="3"/>
  <c r="Z7" i="3"/>
  <c r="AA7" i="3"/>
  <c r="AB7" i="3"/>
  <c r="AR7" i="3" s="1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R8" i="3" s="1"/>
  <c r="AL8" i="3"/>
  <c r="AM8" i="3"/>
  <c r="AN8" i="3"/>
  <c r="AO8" i="3"/>
  <c r="AP8" i="3"/>
  <c r="AQ8" i="3"/>
  <c r="X9" i="3"/>
  <c r="Y9" i="3"/>
  <c r="Z9" i="3"/>
  <c r="AA9" i="3"/>
  <c r="AB9" i="3"/>
  <c r="AC9" i="3"/>
  <c r="AD9" i="3"/>
  <c r="AE9" i="3"/>
  <c r="AF9" i="3"/>
  <c r="AG9" i="3"/>
  <c r="AH9" i="3"/>
  <c r="AI9" i="3"/>
  <c r="AR9" i="3" s="1"/>
  <c r="AJ9" i="3"/>
  <c r="AK9" i="3"/>
  <c r="AL9" i="3"/>
  <c r="AM9" i="3"/>
  <c r="AN9" i="3"/>
  <c r="AO9" i="3"/>
  <c r="AP9" i="3"/>
  <c r="AQ9" i="3"/>
  <c r="X10" i="3"/>
  <c r="Y10" i="3"/>
  <c r="Z10" i="3"/>
  <c r="AA10" i="3"/>
  <c r="AB10" i="3"/>
  <c r="AC10" i="3"/>
  <c r="AD10" i="3"/>
  <c r="AR10" i="3" s="1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W4" i="3"/>
  <c r="W5" i="3"/>
  <c r="W6" i="3"/>
  <c r="W7" i="3"/>
  <c r="W8" i="3"/>
  <c r="W9" i="3"/>
  <c r="W10" i="3"/>
  <c r="W11" i="3"/>
  <c r="W12" i="3"/>
  <c r="W3" i="3"/>
  <c r="D4" i="2" l="1"/>
  <c r="D5" i="2"/>
  <c r="D6" i="2"/>
  <c r="D7" i="2"/>
  <c r="D8" i="2"/>
  <c r="D9" i="2"/>
  <c r="D10" i="2"/>
  <c r="D11" i="2"/>
  <c r="D12" i="2"/>
  <c r="D3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4" i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</calcChain>
</file>

<file path=xl/sharedStrings.xml><?xml version="1.0" encoding="utf-8"?>
<sst xmlns="http://schemas.openxmlformats.org/spreadsheetml/2006/main" count="255" uniqueCount="45">
  <si>
    <t>Gain en $</t>
  </si>
  <si>
    <t>Item</t>
  </si>
  <si>
    <t>Coût</t>
  </si>
  <si>
    <t>Épée 1</t>
  </si>
  <si>
    <t>Main nue</t>
  </si>
  <si>
    <t>Pouvoir</t>
  </si>
  <si>
    <t>Épée 2</t>
  </si>
  <si>
    <t>Épée 3</t>
  </si>
  <si>
    <t>Épée 4</t>
  </si>
  <si>
    <t>Épée 5</t>
  </si>
  <si>
    <t>Épée 6</t>
  </si>
  <si>
    <t>Épée 7</t>
  </si>
  <si>
    <t>Épée 8</t>
  </si>
  <si>
    <t>Épée 9</t>
  </si>
  <si>
    <t>Épée 10</t>
  </si>
  <si>
    <t>Puissance</t>
  </si>
  <si>
    <t>HP</t>
  </si>
  <si>
    <t>Pouvoir sans arme</t>
  </si>
  <si>
    <t>Niveau</t>
  </si>
  <si>
    <t>Monstre 1</t>
  </si>
  <si>
    <t>Si pouvoir du héro &gt; pouvoir de l'ennemi x 2</t>
  </si>
  <si>
    <t>Si pouvoir du héro &gt; pouvoir de l'ennemi et &lt;= pouvoir de l'ennemi x 2</t>
  </si>
  <si>
    <t>Si pouvoir du héro &lt;= pouvoir de l'ennemi</t>
  </si>
  <si>
    <t>Recontres</t>
  </si>
  <si>
    <t>Monstre 15</t>
  </si>
  <si>
    <t>Valeur de difficulté</t>
  </si>
  <si>
    <t>Monstre 2</t>
  </si>
  <si>
    <t>Monstre 3</t>
  </si>
  <si>
    <t>Monstre 4</t>
  </si>
  <si>
    <t>Monstre 5</t>
  </si>
  <si>
    <t>Monstre 6</t>
  </si>
  <si>
    <t>Monstre 7</t>
  </si>
  <si>
    <t>Monstre 8</t>
  </si>
  <si>
    <t>Monstre 9</t>
  </si>
  <si>
    <t>Monstre 10</t>
  </si>
  <si>
    <t>Monstre 11</t>
  </si>
  <si>
    <t>Monstre 12</t>
  </si>
  <si>
    <t>Monstre 13</t>
  </si>
  <si>
    <t>Monstre 14</t>
  </si>
  <si>
    <t>Valeur de difficulté de la rencontre</t>
  </si>
  <si>
    <t>NA</t>
  </si>
  <si>
    <t>Dégât reçu</t>
  </si>
  <si>
    <t>Force du joueur</t>
  </si>
  <si>
    <t>Difficulté ajustée</t>
  </si>
  <si>
    <t>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</si>
</sst>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Niveaux!$AR$2</c:f>
              <c:strCache>
                <c:ptCount val="1"/>
                <c:pt idx="0">
                  <c:v>Valeur de difficulté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Niveaux!$AR$3:$AR$12</c:f>
              <c:numCache>
                <c:formatCode>General</c:formatCode>
                <c:ptCount val="10"/>
                <c:pt idx="0">
                  <c:v>230</c:v>
                </c:pt>
                <c:pt idx="1">
                  <c:v>225</c:v>
                </c:pt>
                <c:pt idx="2">
                  <c:v>226</c:v>
                </c:pt>
                <c:pt idx="3">
                  <c:v>225</c:v>
                </c:pt>
                <c:pt idx="4">
                  <c:v>230</c:v>
                </c:pt>
                <c:pt idx="5">
                  <c:v>220</c:v>
                </c:pt>
                <c:pt idx="6">
                  <c:v>227</c:v>
                </c:pt>
                <c:pt idx="7">
                  <c:v>231</c:v>
                </c:pt>
                <c:pt idx="8">
                  <c:v>220</c:v>
                </c:pt>
                <c:pt idx="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C-4C05-9458-A6C2C5C53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69184"/>
        <c:axId val="472568856"/>
      </c:lineChart>
      <c:catAx>
        <c:axId val="47256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568856"/>
        <c:crosses val="autoZero"/>
        <c:auto val="1"/>
        <c:lblAlgn val="ctr"/>
        <c:lblOffset val="100"/>
        <c:noMultiLvlLbl val="0"/>
      </c:catAx>
      <c:valAx>
        <c:axId val="4725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5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Niveaux!$AS$2</c:f>
              <c:strCache>
                <c:ptCount val="1"/>
                <c:pt idx="0">
                  <c:v>Force du joueur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Niveaux!$AS$3:$AS$12</c:f>
              <c:numCache>
                <c:formatCode>0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B-4331-9C84-EF92F010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75840"/>
        <c:axId val="476976168"/>
      </c:lineChart>
      <c:catAx>
        <c:axId val="47697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6976168"/>
        <c:crosses val="autoZero"/>
        <c:auto val="1"/>
        <c:lblAlgn val="ctr"/>
        <c:lblOffset val="100"/>
        <c:noMultiLvlLbl val="0"/>
      </c:catAx>
      <c:valAx>
        <c:axId val="4769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69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Niveaux!$AT$2</c:f>
              <c:strCache>
                <c:ptCount val="1"/>
                <c:pt idx="0">
                  <c:v>Difficulté ajustée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Niveaux!$AT$3:$AT$12</c:f>
              <c:numCache>
                <c:formatCode>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8-4C24-A6C3-D7993BF4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816408"/>
        <c:axId val="472815096"/>
      </c:lineChart>
      <c:catAx>
        <c:axId val="472816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815096"/>
        <c:crosses val="autoZero"/>
        <c:auto val="1"/>
        <c:lblAlgn val="ctr"/>
        <c:lblOffset val="100"/>
        <c:noMultiLvlLbl val="0"/>
      </c:catAx>
      <c:valAx>
        <c:axId val="472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81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Niveaux!$AR$3:$AR$12</c:f>
              <c:numCache>
                <c:formatCode>General</c:formatCode>
                <c:ptCount val="10"/>
                <c:pt idx="0">
                  <c:v>230</c:v>
                </c:pt>
                <c:pt idx="1">
                  <c:v>225</c:v>
                </c:pt>
                <c:pt idx="2">
                  <c:v>226</c:v>
                </c:pt>
                <c:pt idx="3">
                  <c:v>225</c:v>
                </c:pt>
                <c:pt idx="4">
                  <c:v>230</c:v>
                </c:pt>
                <c:pt idx="5">
                  <c:v>220</c:v>
                </c:pt>
                <c:pt idx="6">
                  <c:v>227</c:v>
                </c:pt>
                <c:pt idx="7">
                  <c:v>231</c:v>
                </c:pt>
                <c:pt idx="8">
                  <c:v>220</c:v>
                </c:pt>
                <c:pt idx="9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F-4C33-959B-9B1E743B1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28176"/>
        <c:axId val="555628504"/>
      </c:radarChart>
      <c:catAx>
        <c:axId val="55562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628504"/>
        <c:crosses val="autoZero"/>
        <c:auto val="1"/>
        <c:lblAlgn val="ctr"/>
        <c:lblOffset val="100"/>
        <c:noMultiLvlLbl val="0"/>
      </c:catAx>
      <c:valAx>
        <c:axId val="5556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62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81644</xdr:colOff>
      <xdr:row>16</xdr:row>
      <xdr:rowOff>43543</xdr:rowOff>
    </xdr:from>
    <xdr:to>
      <xdr:col>9</xdr:col>
      <xdr:colOff>326572</xdr:colOff>
      <xdr:row>30</xdr:row>
      <xdr:rowOff>119743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16</xdr:row>
      <xdr:rowOff>43543</xdr:rowOff>
    </xdr:from>
    <xdr:to>
      <xdr:col>16</xdr:col>
      <xdr:colOff>0</xdr:colOff>
      <xdr:row>30</xdr:row>
      <xdr:rowOff>119743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707571</xdr:colOff>
      <xdr:row>31</xdr:row>
      <xdr:rowOff>125187</xdr:rowOff>
    </xdr:from>
    <xdr:to>
      <xdr:col>9</xdr:col>
      <xdr:colOff>231321</xdr:colOff>
      <xdr:row>46</xdr:row>
      <xdr:rowOff>10887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503464</xdr:colOff>
      <xdr:row>32</xdr:row>
      <xdr:rowOff>2722</xdr:rowOff>
    </xdr:from>
    <xdr:to>
      <xdr:col>16</xdr:col>
      <xdr:colOff>27214</xdr:colOff>
      <xdr:row>46</xdr:row>
      <xdr:rowOff>78922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7" sqref="C7"/>
    </sheetView>
  </sheetViews>
  <sheetFormatPr baseColWidth="10" defaultRowHeight="15" x14ac:dyDescent="0.25"/>
  <cols>
    <col min="1" max="1" width="64.42578125" customWidth="1"/>
    <col min="2" max="2" width="11.42578125" style="1"/>
  </cols>
  <sheetData>
    <row r="1" spans="1:2" x14ac:dyDescent="0.25">
      <c r="A1" s="1"/>
    </row>
    <row r="2" spans="1:2" x14ac:dyDescent="0.25">
      <c r="A2" s="8" t="s">
        <v>17</v>
      </c>
      <c r="B2" s="4">
        <v>1</v>
      </c>
    </row>
    <row r="3" spans="1:2" x14ac:dyDescent="0.25">
      <c r="A3" s="7" t="s">
        <v>16</v>
      </c>
      <c r="B3" s="1">
        <v>100</v>
      </c>
    </row>
    <row r="5" spans="1:2" x14ac:dyDescent="0.25">
      <c r="A5" s="6" t="s">
        <v>41</v>
      </c>
    </row>
    <row r="6" spans="1:2" x14ac:dyDescent="0.25">
      <c r="A6" s="7" t="s">
        <v>20</v>
      </c>
      <c r="B6" s="1">
        <v>0</v>
      </c>
    </row>
    <row r="7" spans="1:2" x14ac:dyDescent="0.25">
      <c r="A7" s="7" t="s">
        <v>21</v>
      </c>
      <c r="B7" s="1">
        <v>5</v>
      </c>
    </row>
    <row r="8" spans="1:2" x14ac:dyDescent="0.25">
      <c r="A8" s="7" t="s">
        <v>22</v>
      </c>
      <c r="B8" s="1">
        <v>20</v>
      </c>
    </row>
    <row r="17" spans="2:2" x14ac:dyDescent="0.25">
      <c r="B17" s="3"/>
    </row>
    <row r="19" spans="2:2" x14ac:dyDescent="0.25">
      <c r="B19" s="3"/>
    </row>
    <row r="21" spans="2:2" x14ac:dyDescent="0.25">
      <c r="B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12" sqref="G12"/>
    </sheetView>
  </sheetViews>
  <sheetFormatPr baseColWidth="10" defaultRowHeight="15" x14ac:dyDescent="0.25"/>
  <cols>
    <col min="2" max="2" width="13.28515625" customWidth="1"/>
    <col min="3" max="3" width="9.7109375" bestFit="1" customWidth="1"/>
    <col min="4" max="4" width="9.140625" bestFit="1" customWidth="1"/>
  </cols>
  <sheetData>
    <row r="1" spans="1:4" x14ac:dyDescent="0.25">
      <c r="C1" t="s">
        <v>15</v>
      </c>
      <c r="D1" t="s">
        <v>0</v>
      </c>
    </row>
    <row r="2" spans="1:4" x14ac:dyDescent="0.25">
      <c r="A2">
        <v>1</v>
      </c>
      <c r="B2" t="s">
        <v>19</v>
      </c>
      <c r="C2" s="5">
        <v>5</v>
      </c>
      <c r="D2" s="5">
        <v>100</v>
      </c>
    </row>
    <row r="3" spans="1:4" x14ac:dyDescent="0.25">
      <c r="A3">
        <v>2</v>
      </c>
      <c r="B3" t="s">
        <v>26</v>
      </c>
      <c r="C3" s="5">
        <f>C2 +$C$17</f>
        <v>6</v>
      </c>
      <c r="D3" s="5">
        <f>D2*$D$17^(A3-1)</f>
        <v>103</v>
      </c>
    </row>
    <row r="4" spans="1:4" x14ac:dyDescent="0.25">
      <c r="A4">
        <v>3</v>
      </c>
      <c r="B4" t="s">
        <v>27</v>
      </c>
      <c r="C4" s="5">
        <f t="shared" ref="C4:C16" si="0">C3 +$C$17</f>
        <v>7</v>
      </c>
      <c r="D4" s="5">
        <f>ROUND(D3*$D$17^(A4-1),0)</f>
        <v>109</v>
      </c>
    </row>
    <row r="5" spans="1:4" x14ac:dyDescent="0.25">
      <c r="A5">
        <v>4</v>
      </c>
      <c r="B5" t="s">
        <v>28</v>
      </c>
      <c r="C5" s="5">
        <f t="shared" si="0"/>
        <v>8</v>
      </c>
      <c r="D5" s="5">
        <f t="shared" ref="D5:D16" si="1">ROUND(D4*$D$17^(A5-1),0)</f>
        <v>119</v>
      </c>
    </row>
    <row r="6" spans="1:4" x14ac:dyDescent="0.25">
      <c r="A6">
        <v>5</v>
      </c>
      <c r="B6" t="s">
        <v>29</v>
      </c>
      <c r="C6" s="5">
        <f t="shared" si="0"/>
        <v>9</v>
      </c>
      <c r="D6" s="5">
        <f t="shared" si="1"/>
        <v>134</v>
      </c>
    </row>
    <row r="7" spans="1:4" x14ac:dyDescent="0.25">
      <c r="A7">
        <v>6</v>
      </c>
      <c r="B7" t="s">
        <v>30</v>
      </c>
      <c r="C7" s="5">
        <f t="shared" si="0"/>
        <v>10</v>
      </c>
      <c r="D7" s="5">
        <f t="shared" si="1"/>
        <v>155</v>
      </c>
    </row>
    <row r="8" spans="1:4" x14ac:dyDescent="0.25">
      <c r="A8">
        <v>7</v>
      </c>
      <c r="B8" t="s">
        <v>31</v>
      </c>
      <c r="C8" s="5">
        <f t="shared" si="0"/>
        <v>11</v>
      </c>
      <c r="D8" s="5">
        <f t="shared" si="1"/>
        <v>185</v>
      </c>
    </row>
    <row r="9" spans="1:4" x14ac:dyDescent="0.25">
      <c r="A9">
        <v>8</v>
      </c>
      <c r="B9" t="s">
        <v>32</v>
      </c>
      <c r="C9" s="5">
        <f t="shared" si="0"/>
        <v>12</v>
      </c>
      <c r="D9" s="5">
        <f t="shared" si="1"/>
        <v>228</v>
      </c>
    </row>
    <row r="10" spans="1:4" x14ac:dyDescent="0.25">
      <c r="A10">
        <v>9</v>
      </c>
      <c r="B10" t="s">
        <v>33</v>
      </c>
      <c r="C10" s="5">
        <f t="shared" si="0"/>
        <v>13</v>
      </c>
      <c r="D10" s="5">
        <f t="shared" si="1"/>
        <v>289</v>
      </c>
    </row>
    <row r="11" spans="1:4" x14ac:dyDescent="0.25">
      <c r="A11">
        <v>10</v>
      </c>
      <c r="B11" t="s">
        <v>34</v>
      </c>
      <c r="C11" s="5">
        <f t="shared" si="0"/>
        <v>14</v>
      </c>
      <c r="D11" s="5">
        <f t="shared" si="1"/>
        <v>377</v>
      </c>
    </row>
    <row r="12" spans="1:4" x14ac:dyDescent="0.25">
      <c r="A12">
        <v>11</v>
      </c>
      <c r="B12" t="s">
        <v>35</v>
      </c>
      <c r="C12" s="5">
        <f t="shared" si="0"/>
        <v>15</v>
      </c>
      <c r="D12" s="5">
        <f t="shared" si="1"/>
        <v>507</v>
      </c>
    </row>
    <row r="13" spans="1:4" x14ac:dyDescent="0.25">
      <c r="A13">
        <v>12</v>
      </c>
      <c r="B13" t="s">
        <v>36</v>
      </c>
      <c r="C13" s="5">
        <f t="shared" si="0"/>
        <v>16</v>
      </c>
      <c r="D13" s="5">
        <f t="shared" si="1"/>
        <v>702</v>
      </c>
    </row>
    <row r="14" spans="1:4" x14ac:dyDescent="0.25">
      <c r="A14">
        <v>13</v>
      </c>
      <c r="B14" t="s">
        <v>37</v>
      </c>
      <c r="C14" s="5">
        <f t="shared" si="0"/>
        <v>17</v>
      </c>
      <c r="D14" s="5">
        <f t="shared" si="1"/>
        <v>1001</v>
      </c>
    </row>
    <row r="15" spans="1:4" x14ac:dyDescent="0.25">
      <c r="A15">
        <v>14</v>
      </c>
      <c r="B15" t="s">
        <v>38</v>
      </c>
      <c r="C15" s="5">
        <f t="shared" si="0"/>
        <v>18</v>
      </c>
      <c r="D15" s="5">
        <f t="shared" si="1"/>
        <v>1470</v>
      </c>
    </row>
    <row r="16" spans="1:4" x14ac:dyDescent="0.25">
      <c r="A16">
        <v>15</v>
      </c>
      <c r="B16" t="s">
        <v>24</v>
      </c>
      <c r="C16" s="5">
        <f t="shared" si="0"/>
        <v>19</v>
      </c>
      <c r="D16" s="5">
        <f t="shared" si="1"/>
        <v>2224</v>
      </c>
    </row>
    <row r="17" spans="2:4" x14ac:dyDescent="0.25">
      <c r="B17" t="s">
        <v>40</v>
      </c>
      <c r="C17" s="5">
        <v>1</v>
      </c>
      <c r="D17">
        <v>1.03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2" sqref="E12"/>
    </sheetView>
  </sheetViews>
  <sheetFormatPr baseColWidth="10" defaultRowHeight="15" x14ac:dyDescent="0.25"/>
  <cols>
    <col min="1" max="1" width="3" style="1" bestFit="1" customWidth="1"/>
    <col min="2" max="2" width="15.7109375" style="1" customWidth="1"/>
    <col min="3" max="3" width="11.42578125" style="1"/>
  </cols>
  <sheetData>
    <row r="1" spans="1:4" x14ac:dyDescent="0.25">
      <c r="B1" s="2" t="s">
        <v>1</v>
      </c>
      <c r="C1" s="2" t="s">
        <v>5</v>
      </c>
      <c r="D1" s="2" t="s">
        <v>2</v>
      </c>
    </row>
    <row r="2" spans="1:4" x14ac:dyDescent="0.25">
      <c r="B2" s="3" t="s">
        <v>4</v>
      </c>
      <c r="C2" s="4">
        <f>Hero!$B$2</f>
        <v>1</v>
      </c>
      <c r="D2" s="1">
        <v>0</v>
      </c>
    </row>
    <row r="3" spans="1:4" x14ac:dyDescent="0.25">
      <c r="A3" s="1">
        <v>1</v>
      </c>
      <c r="B3" s="3" t="s">
        <v>3</v>
      </c>
      <c r="C3" s="4">
        <f>C2+$C$13</f>
        <v>5</v>
      </c>
      <c r="D3" s="1">
        <f>ROUND(100*$D$13^A3,0)</f>
        <v>160</v>
      </c>
    </row>
    <row r="4" spans="1:4" x14ac:dyDescent="0.25">
      <c r="A4" s="1">
        <v>2</v>
      </c>
      <c r="B4" s="3" t="s">
        <v>6</v>
      </c>
      <c r="C4" s="4">
        <f t="shared" ref="C4:C12" si="0">C3+$C$13</f>
        <v>9</v>
      </c>
      <c r="D4" s="1">
        <f t="shared" ref="D4:D12" si="1">ROUND(100*$D$13^A4,0)</f>
        <v>256</v>
      </c>
    </row>
    <row r="5" spans="1:4" x14ac:dyDescent="0.25">
      <c r="A5" s="1">
        <v>3</v>
      </c>
      <c r="B5" s="3" t="s">
        <v>7</v>
      </c>
      <c r="C5" s="4">
        <f t="shared" si="0"/>
        <v>13</v>
      </c>
      <c r="D5" s="1">
        <f t="shared" si="1"/>
        <v>410</v>
      </c>
    </row>
    <row r="6" spans="1:4" x14ac:dyDescent="0.25">
      <c r="A6" s="1">
        <v>4</v>
      </c>
      <c r="B6" s="3" t="s">
        <v>8</v>
      </c>
      <c r="C6" s="4">
        <f t="shared" si="0"/>
        <v>17</v>
      </c>
      <c r="D6" s="1">
        <f t="shared" si="1"/>
        <v>655</v>
      </c>
    </row>
    <row r="7" spans="1:4" x14ac:dyDescent="0.25">
      <c r="A7" s="1">
        <v>5</v>
      </c>
      <c r="B7" s="3" t="s">
        <v>9</v>
      </c>
      <c r="C7" s="4">
        <f t="shared" si="0"/>
        <v>21</v>
      </c>
      <c r="D7" s="1">
        <f t="shared" si="1"/>
        <v>1049</v>
      </c>
    </row>
    <row r="8" spans="1:4" x14ac:dyDescent="0.25">
      <c r="A8" s="1">
        <v>6</v>
      </c>
      <c r="B8" s="3" t="s">
        <v>10</v>
      </c>
      <c r="C8" s="4">
        <f t="shared" si="0"/>
        <v>25</v>
      </c>
      <c r="D8" s="1">
        <f t="shared" si="1"/>
        <v>1678</v>
      </c>
    </row>
    <row r="9" spans="1:4" x14ac:dyDescent="0.25">
      <c r="A9" s="1">
        <v>7</v>
      </c>
      <c r="B9" s="3" t="s">
        <v>11</v>
      </c>
      <c r="C9" s="4">
        <f t="shared" si="0"/>
        <v>29</v>
      </c>
      <c r="D9" s="1">
        <f t="shared" si="1"/>
        <v>2684</v>
      </c>
    </row>
    <row r="10" spans="1:4" x14ac:dyDescent="0.25">
      <c r="A10" s="1">
        <v>8</v>
      </c>
      <c r="B10" s="3" t="s">
        <v>12</v>
      </c>
      <c r="C10" s="4">
        <f t="shared" si="0"/>
        <v>33</v>
      </c>
      <c r="D10" s="1">
        <f t="shared" si="1"/>
        <v>4295</v>
      </c>
    </row>
    <row r="11" spans="1:4" x14ac:dyDescent="0.25">
      <c r="A11" s="1">
        <v>9</v>
      </c>
      <c r="B11" s="3" t="s">
        <v>13</v>
      </c>
      <c r="C11" s="4">
        <f t="shared" si="0"/>
        <v>37</v>
      </c>
      <c r="D11" s="1">
        <f t="shared" si="1"/>
        <v>6872</v>
      </c>
    </row>
    <row r="12" spans="1:4" x14ac:dyDescent="0.25">
      <c r="A12" s="1">
        <v>10</v>
      </c>
      <c r="B12" s="3" t="s">
        <v>14</v>
      </c>
      <c r="C12" s="4">
        <f t="shared" si="0"/>
        <v>41</v>
      </c>
      <c r="D12" s="1">
        <f t="shared" si="1"/>
        <v>10995</v>
      </c>
    </row>
    <row r="13" spans="1:4" x14ac:dyDescent="0.25">
      <c r="B13" s="1" t="s">
        <v>44</v>
      </c>
      <c r="C13" s="1">
        <v>4</v>
      </c>
      <c r="D13" s="1">
        <v>1.6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"/>
  <sheetViews>
    <sheetView tabSelected="1" topLeftCell="J1" zoomScale="70" zoomScaleNormal="70" workbookViewId="0">
      <selection activeCell="AS3" sqref="AS3:AS12"/>
    </sheetView>
  </sheetViews>
  <sheetFormatPr baseColWidth="10" defaultRowHeight="15" outlineLevelCol="1" x14ac:dyDescent="0.25"/>
  <cols>
    <col min="1" max="1" width="7.28515625" bestFit="1" customWidth="1"/>
    <col min="2" max="22" width="10.85546875" bestFit="1" customWidth="1"/>
    <col min="23" max="43" width="6" customWidth="1" outlineLevel="1"/>
    <col min="44" max="44" width="23.140625" customWidth="1"/>
    <col min="45" max="45" width="19.5703125" bestFit="1" customWidth="1"/>
    <col min="46" max="46" width="21" bestFit="1" customWidth="1"/>
  </cols>
  <sheetData>
    <row r="1" spans="1:46" x14ac:dyDescent="0.25">
      <c r="B1" s="12" t="s">
        <v>23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 t="s">
        <v>39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9"/>
    </row>
    <row r="2" spans="1:46" x14ac:dyDescent="0.25">
      <c r="A2" t="s">
        <v>18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1</v>
      </c>
      <c r="X2" s="2">
        <v>2</v>
      </c>
      <c r="Y2" s="2">
        <v>3</v>
      </c>
      <c r="Z2" s="2">
        <v>4</v>
      </c>
      <c r="AA2" s="2">
        <v>5</v>
      </c>
      <c r="AB2" s="2">
        <v>6</v>
      </c>
      <c r="AC2" s="2">
        <v>7</v>
      </c>
      <c r="AD2" s="2">
        <v>8</v>
      </c>
      <c r="AE2" s="2">
        <v>9</v>
      </c>
      <c r="AF2" s="2">
        <v>10</v>
      </c>
      <c r="AG2" s="2">
        <v>11</v>
      </c>
      <c r="AH2" s="2">
        <v>12</v>
      </c>
      <c r="AI2" s="2">
        <v>13</v>
      </c>
      <c r="AJ2" s="2">
        <v>14</v>
      </c>
      <c r="AK2" s="2">
        <v>15</v>
      </c>
      <c r="AL2" s="2">
        <v>16</v>
      </c>
      <c r="AM2" s="2">
        <v>17</v>
      </c>
      <c r="AN2" s="2">
        <v>18</v>
      </c>
      <c r="AO2" s="2">
        <v>19</v>
      </c>
      <c r="AP2" s="2">
        <v>20</v>
      </c>
      <c r="AQ2" s="2">
        <v>21</v>
      </c>
      <c r="AR2" s="10" t="s">
        <v>25</v>
      </c>
      <c r="AS2" s="11" t="s">
        <v>42</v>
      </c>
      <c r="AT2" s="11" t="s">
        <v>43</v>
      </c>
    </row>
    <row r="3" spans="1:46" x14ac:dyDescent="0.25">
      <c r="A3">
        <v>1</v>
      </c>
      <c r="B3" t="s">
        <v>19</v>
      </c>
      <c r="C3" t="s">
        <v>31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24</v>
      </c>
      <c r="Q3" t="s">
        <v>19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>
        <f>VLOOKUP(B3,Ennemis!$B$2:$C$17,2,FALSE)</f>
        <v>5</v>
      </c>
      <c r="X3">
        <f>VLOOKUP(C3,Ennemis!$B$2:$C$17,2,FALSE)</f>
        <v>11</v>
      </c>
      <c r="Y3">
        <f>VLOOKUP(D3,Ennemis!$B$2:$C$17,2,FALSE)</f>
        <v>7</v>
      </c>
      <c r="Z3">
        <f>VLOOKUP(E3,Ennemis!$B$2:$C$17,2,FALSE)</f>
        <v>8</v>
      </c>
      <c r="AA3">
        <f>VLOOKUP(F3,Ennemis!$B$2:$C$17,2,FALSE)</f>
        <v>9</v>
      </c>
      <c r="AB3">
        <f>VLOOKUP(G3,Ennemis!$B$2:$C$17,2,FALSE)</f>
        <v>10</v>
      </c>
      <c r="AC3">
        <f>VLOOKUP(H3,Ennemis!$B$2:$C$17,2,FALSE)</f>
        <v>11</v>
      </c>
      <c r="AD3">
        <f>VLOOKUP(I3,Ennemis!$B$2:$C$17,2,FALSE)</f>
        <v>12</v>
      </c>
      <c r="AE3">
        <f>VLOOKUP(J3,Ennemis!$B$2:$C$17,2,FALSE)</f>
        <v>13</v>
      </c>
      <c r="AF3">
        <f>VLOOKUP(K3,Ennemis!$B$2:$C$17,2,FALSE)</f>
        <v>14</v>
      </c>
      <c r="AG3">
        <f>VLOOKUP(L3,Ennemis!$B$2:$C$17,2,FALSE)</f>
        <v>15</v>
      </c>
      <c r="AH3">
        <f>VLOOKUP(M3,Ennemis!$B$2:$C$17,2,FALSE)</f>
        <v>16</v>
      </c>
      <c r="AI3">
        <f>VLOOKUP(N3,Ennemis!$B$2:$C$17,2,FALSE)</f>
        <v>17</v>
      </c>
      <c r="AJ3">
        <f>VLOOKUP(O3,Ennemis!$B$2:$C$17,2,FALSE)</f>
        <v>18</v>
      </c>
      <c r="AK3">
        <f>VLOOKUP(P3,Ennemis!$B$2:$C$17,2,FALSE)</f>
        <v>19</v>
      </c>
      <c r="AL3">
        <f>VLOOKUP(Q3,Ennemis!$B$2:$C$17,2,FALSE)</f>
        <v>5</v>
      </c>
      <c r="AM3">
        <f>VLOOKUP(R3,Ennemis!$B$2:$C$17,2,FALSE)</f>
        <v>6</v>
      </c>
      <c r="AN3">
        <f>VLOOKUP(S3,Ennemis!$B$2:$C$17,2,FALSE)</f>
        <v>7</v>
      </c>
      <c r="AO3">
        <f>VLOOKUP(T3,Ennemis!$B$2:$C$17,2,FALSE)</f>
        <v>8</v>
      </c>
      <c r="AP3">
        <f>VLOOKUP(U3,Ennemis!$B$2:$C$17,2,FALSE)</f>
        <v>9</v>
      </c>
      <c r="AQ3">
        <f>VLOOKUP(V3,Ennemis!$B$2:$C$17,2,FALSE)</f>
        <v>10</v>
      </c>
      <c r="AR3" s="1">
        <f>SUM(W3:AQ3)</f>
        <v>230</v>
      </c>
      <c r="AS3" s="5">
        <f>Équipement!C3</f>
        <v>5</v>
      </c>
      <c r="AT3" s="5"/>
    </row>
    <row r="4" spans="1:46" x14ac:dyDescent="0.25">
      <c r="A4">
        <v>2</v>
      </c>
      <c r="B4" t="s">
        <v>19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24</v>
      </c>
      <c r="Q4" t="s">
        <v>19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>
        <f>VLOOKUP(B4,Ennemis!$B$2:$C$17,2,FALSE)</f>
        <v>5</v>
      </c>
      <c r="X4">
        <f>VLOOKUP(C4,Ennemis!$B$2:$C$17,2,FALSE)</f>
        <v>6</v>
      </c>
      <c r="Y4">
        <f>VLOOKUP(D4,Ennemis!$B$2:$C$17,2,FALSE)</f>
        <v>7</v>
      </c>
      <c r="Z4">
        <f>VLOOKUP(E4,Ennemis!$B$2:$C$17,2,FALSE)</f>
        <v>8</v>
      </c>
      <c r="AA4">
        <f>VLOOKUP(F4,Ennemis!$B$2:$C$17,2,FALSE)</f>
        <v>9</v>
      </c>
      <c r="AB4">
        <f>VLOOKUP(G4,Ennemis!$B$2:$C$17,2,FALSE)</f>
        <v>10</v>
      </c>
      <c r="AC4">
        <f>VLOOKUP(H4,Ennemis!$B$2:$C$17,2,FALSE)</f>
        <v>11</v>
      </c>
      <c r="AD4">
        <f>VLOOKUP(I4,Ennemis!$B$2:$C$17,2,FALSE)</f>
        <v>12</v>
      </c>
      <c r="AE4">
        <f>VLOOKUP(J4,Ennemis!$B$2:$C$17,2,FALSE)</f>
        <v>13</v>
      </c>
      <c r="AF4">
        <f>VLOOKUP(K4,Ennemis!$B$2:$C$17,2,FALSE)</f>
        <v>14</v>
      </c>
      <c r="AG4">
        <f>VLOOKUP(L4,Ennemis!$B$2:$C$17,2,FALSE)</f>
        <v>15</v>
      </c>
      <c r="AH4">
        <f>VLOOKUP(M4,Ennemis!$B$2:$C$17,2,FALSE)</f>
        <v>16</v>
      </c>
      <c r="AI4">
        <f>VLOOKUP(N4,Ennemis!$B$2:$C$17,2,FALSE)</f>
        <v>17</v>
      </c>
      <c r="AJ4">
        <f>VLOOKUP(O4,Ennemis!$B$2:$C$17,2,FALSE)</f>
        <v>18</v>
      </c>
      <c r="AK4">
        <f>VLOOKUP(P4,Ennemis!$B$2:$C$17,2,FALSE)</f>
        <v>19</v>
      </c>
      <c r="AL4">
        <f>VLOOKUP(Q4,Ennemis!$B$2:$C$17,2,FALSE)</f>
        <v>5</v>
      </c>
      <c r="AM4">
        <f>VLOOKUP(R4,Ennemis!$B$2:$C$17,2,FALSE)</f>
        <v>6</v>
      </c>
      <c r="AN4">
        <f>VLOOKUP(S4,Ennemis!$B$2:$C$17,2,FALSE)</f>
        <v>7</v>
      </c>
      <c r="AO4">
        <f>VLOOKUP(T4,Ennemis!$B$2:$C$17,2,FALSE)</f>
        <v>8</v>
      </c>
      <c r="AP4">
        <f>VLOOKUP(U4,Ennemis!$B$2:$C$17,2,FALSE)</f>
        <v>9</v>
      </c>
      <c r="AQ4">
        <f>VLOOKUP(V4,Ennemis!$B$2:$C$17,2,FALSE)</f>
        <v>10</v>
      </c>
      <c r="AR4" s="1">
        <f t="shared" ref="AR4:AR12" si="0">SUM(W4:AQ4)</f>
        <v>225</v>
      </c>
      <c r="AS4" s="5">
        <f>Équipement!C4</f>
        <v>9</v>
      </c>
      <c r="AT4" s="5"/>
    </row>
    <row r="5" spans="1:46" x14ac:dyDescent="0.25">
      <c r="A5">
        <v>3</v>
      </c>
      <c r="B5" t="s">
        <v>19</v>
      </c>
      <c r="C5" t="s">
        <v>26</v>
      </c>
      <c r="D5" t="s">
        <v>27</v>
      </c>
      <c r="E5" t="s">
        <v>28</v>
      </c>
      <c r="F5" t="s">
        <v>29</v>
      </c>
      <c r="G5" t="s">
        <v>31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 t="s">
        <v>24</v>
      </c>
      <c r="Q5" t="s">
        <v>19</v>
      </c>
      <c r="R5" t="s">
        <v>26</v>
      </c>
      <c r="S5" t="s">
        <v>27</v>
      </c>
      <c r="T5" t="s">
        <v>28</v>
      </c>
      <c r="U5" t="s">
        <v>29</v>
      </c>
      <c r="V5" t="s">
        <v>30</v>
      </c>
      <c r="W5">
        <f>VLOOKUP(B5,Ennemis!$B$2:$C$17,2,FALSE)</f>
        <v>5</v>
      </c>
      <c r="X5">
        <f>VLOOKUP(C5,Ennemis!$B$2:$C$17,2,FALSE)</f>
        <v>6</v>
      </c>
      <c r="Y5">
        <f>VLOOKUP(D5,Ennemis!$B$2:$C$17,2,FALSE)</f>
        <v>7</v>
      </c>
      <c r="Z5">
        <f>VLOOKUP(E5,Ennemis!$B$2:$C$17,2,FALSE)</f>
        <v>8</v>
      </c>
      <c r="AA5">
        <f>VLOOKUP(F5,Ennemis!$B$2:$C$17,2,FALSE)</f>
        <v>9</v>
      </c>
      <c r="AB5">
        <f>VLOOKUP(G5,Ennemis!$B$2:$C$17,2,FALSE)</f>
        <v>11</v>
      </c>
      <c r="AC5">
        <f>VLOOKUP(H5,Ennemis!$B$2:$C$17,2,FALSE)</f>
        <v>11</v>
      </c>
      <c r="AD5">
        <f>VLOOKUP(I5,Ennemis!$B$2:$C$17,2,FALSE)</f>
        <v>12</v>
      </c>
      <c r="AE5">
        <f>VLOOKUP(J5,Ennemis!$B$2:$C$17,2,FALSE)</f>
        <v>13</v>
      </c>
      <c r="AF5">
        <f>VLOOKUP(K5,Ennemis!$B$2:$C$17,2,FALSE)</f>
        <v>14</v>
      </c>
      <c r="AG5">
        <f>VLOOKUP(L5,Ennemis!$B$2:$C$17,2,FALSE)</f>
        <v>15</v>
      </c>
      <c r="AH5">
        <f>VLOOKUP(M5,Ennemis!$B$2:$C$17,2,FALSE)</f>
        <v>16</v>
      </c>
      <c r="AI5">
        <f>VLOOKUP(N5,Ennemis!$B$2:$C$17,2,FALSE)</f>
        <v>17</v>
      </c>
      <c r="AJ5">
        <f>VLOOKUP(O5,Ennemis!$B$2:$C$17,2,FALSE)</f>
        <v>18</v>
      </c>
      <c r="AK5">
        <f>VLOOKUP(P5,Ennemis!$B$2:$C$17,2,FALSE)</f>
        <v>19</v>
      </c>
      <c r="AL5">
        <f>VLOOKUP(Q5,Ennemis!$B$2:$C$17,2,FALSE)</f>
        <v>5</v>
      </c>
      <c r="AM5">
        <f>VLOOKUP(R5,Ennemis!$B$2:$C$17,2,FALSE)</f>
        <v>6</v>
      </c>
      <c r="AN5">
        <f>VLOOKUP(S5,Ennemis!$B$2:$C$17,2,FALSE)</f>
        <v>7</v>
      </c>
      <c r="AO5">
        <f>VLOOKUP(T5,Ennemis!$B$2:$C$17,2,FALSE)</f>
        <v>8</v>
      </c>
      <c r="AP5">
        <f>VLOOKUP(U5,Ennemis!$B$2:$C$17,2,FALSE)</f>
        <v>9</v>
      </c>
      <c r="AQ5">
        <f>VLOOKUP(V5,Ennemis!$B$2:$C$17,2,FALSE)</f>
        <v>10</v>
      </c>
      <c r="AR5" s="1">
        <f t="shared" si="0"/>
        <v>226</v>
      </c>
      <c r="AS5" s="5">
        <f>Équipement!C5</f>
        <v>13</v>
      </c>
      <c r="AT5" s="5"/>
    </row>
    <row r="6" spans="1:46" x14ac:dyDescent="0.25">
      <c r="A6">
        <v>4</v>
      </c>
      <c r="B6" t="s">
        <v>19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 t="s">
        <v>33</v>
      </c>
      <c r="K6" t="s">
        <v>34</v>
      </c>
      <c r="L6" t="s">
        <v>35</v>
      </c>
      <c r="M6" t="s">
        <v>36</v>
      </c>
      <c r="N6" t="s">
        <v>37</v>
      </c>
      <c r="O6" t="s">
        <v>38</v>
      </c>
      <c r="P6" t="s">
        <v>24</v>
      </c>
      <c r="Q6" t="s">
        <v>19</v>
      </c>
      <c r="R6" t="s">
        <v>26</v>
      </c>
      <c r="S6" t="s">
        <v>27</v>
      </c>
      <c r="T6" t="s">
        <v>28</v>
      </c>
      <c r="U6" t="s">
        <v>29</v>
      </c>
      <c r="V6" t="s">
        <v>30</v>
      </c>
      <c r="W6">
        <f>VLOOKUP(B6,Ennemis!$B$2:$C$17,2,FALSE)</f>
        <v>5</v>
      </c>
      <c r="X6">
        <f>VLOOKUP(C6,Ennemis!$B$2:$C$17,2,FALSE)</f>
        <v>6</v>
      </c>
      <c r="Y6">
        <f>VLOOKUP(D6,Ennemis!$B$2:$C$17,2,FALSE)</f>
        <v>7</v>
      </c>
      <c r="Z6">
        <f>VLOOKUP(E6,Ennemis!$B$2:$C$17,2,FALSE)</f>
        <v>8</v>
      </c>
      <c r="AA6">
        <f>VLOOKUP(F6,Ennemis!$B$2:$C$17,2,FALSE)</f>
        <v>9</v>
      </c>
      <c r="AB6">
        <f>VLOOKUP(G6,Ennemis!$B$2:$C$17,2,FALSE)</f>
        <v>10</v>
      </c>
      <c r="AC6">
        <f>VLOOKUP(H6,Ennemis!$B$2:$C$17,2,FALSE)</f>
        <v>11</v>
      </c>
      <c r="AD6">
        <f>VLOOKUP(I6,Ennemis!$B$2:$C$17,2,FALSE)</f>
        <v>12</v>
      </c>
      <c r="AE6">
        <f>VLOOKUP(J6,Ennemis!$B$2:$C$17,2,FALSE)</f>
        <v>13</v>
      </c>
      <c r="AF6">
        <f>VLOOKUP(K6,Ennemis!$B$2:$C$17,2,FALSE)</f>
        <v>14</v>
      </c>
      <c r="AG6">
        <f>VLOOKUP(L6,Ennemis!$B$2:$C$17,2,FALSE)</f>
        <v>15</v>
      </c>
      <c r="AH6">
        <f>VLOOKUP(M6,Ennemis!$B$2:$C$17,2,FALSE)</f>
        <v>16</v>
      </c>
      <c r="AI6">
        <f>VLOOKUP(N6,Ennemis!$B$2:$C$17,2,FALSE)</f>
        <v>17</v>
      </c>
      <c r="AJ6">
        <f>VLOOKUP(O6,Ennemis!$B$2:$C$17,2,FALSE)</f>
        <v>18</v>
      </c>
      <c r="AK6">
        <f>VLOOKUP(P6,Ennemis!$B$2:$C$17,2,FALSE)</f>
        <v>19</v>
      </c>
      <c r="AL6">
        <f>VLOOKUP(Q6,Ennemis!$B$2:$C$17,2,FALSE)</f>
        <v>5</v>
      </c>
      <c r="AM6">
        <f>VLOOKUP(R6,Ennemis!$B$2:$C$17,2,FALSE)</f>
        <v>6</v>
      </c>
      <c r="AN6">
        <f>VLOOKUP(S6,Ennemis!$B$2:$C$17,2,FALSE)</f>
        <v>7</v>
      </c>
      <c r="AO6">
        <f>VLOOKUP(T6,Ennemis!$B$2:$C$17,2,FALSE)</f>
        <v>8</v>
      </c>
      <c r="AP6">
        <f>VLOOKUP(U6,Ennemis!$B$2:$C$17,2,FALSE)</f>
        <v>9</v>
      </c>
      <c r="AQ6">
        <f>VLOOKUP(V6,Ennemis!$B$2:$C$17,2,FALSE)</f>
        <v>10</v>
      </c>
      <c r="AR6" s="1">
        <f t="shared" si="0"/>
        <v>225</v>
      </c>
      <c r="AS6" s="5">
        <f>Équipement!C6</f>
        <v>17</v>
      </c>
      <c r="AT6" s="5"/>
    </row>
    <row r="7" spans="1:46" x14ac:dyDescent="0.25">
      <c r="A7">
        <v>5</v>
      </c>
      <c r="B7" t="s">
        <v>19</v>
      </c>
      <c r="C7" t="s">
        <v>26</v>
      </c>
      <c r="D7" t="s">
        <v>27</v>
      </c>
      <c r="E7" t="s">
        <v>28</v>
      </c>
      <c r="F7" t="s">
        <v>29</v>
      </c>
      <c r="G7" t="s">
        <v>35</v>
      </c>
      <c r="H7" t="s">
        <v>31</v>
      </c>
      <c r="I7" t="s">
        <v>32</v>
      </c>
      <c r="J7" t="s">
        <v>33</v>
      </c>
      <c r="K7" t="s">
        <v>34</v>
      </c>
      <c r="L7" t="s">
        <v>35</v>
      </c>
      <c r="M7" t="s">
        <v>36</v>
      </c>
      <c r="N7" t="s">
        <v>37</v>
      </c>
      <c r="O7" t="s">
        <v>38</v>
      </c>
      <c r="P7" t="s">
        <v>24</v>
      </c>
      <c r="Q7" t="s">
        <v>19</v>
      </c>
      <c r="R7" t="s">
        <v>26</v>
      </c>
      <c r="S7" t="s">
        <v>27</v>
      </c>
      <c r="T7" t="s">
        <v>28</v>
      </c>
      <c r="U7" t="s">
        <v>29</v>
      </c>
      <c r="V7" t="s">
        <v>30</v>
      </c>
      <c r="W7">
        <f>VLOOKUP(B7,Ennemis!$B$2:$C$17,2,FALSE)</f>
        <v>5</v>
      </c>
      <c r="X7">
        <f>VLOOKUP(C7,Ennemis!$B$2:$C$17,2,FALSE)</f>
        <v>6</v>
      </c>
      <c r="Y7">
        <f>VLOOKUP(D7,Ennemis!$B$2:$C$17,2,FALSE)</f>
        <v>7</v>
      </c>
      <c r="Z7">
        <f>VLOOKUP(E7,Ennemis!$B$2:$C$17,2,FALSE)</f>
        <v>8</v>
      </c>
      <c r="AA7">
        <f>VLOOKUP(F7,Ennemis!$B$2:$C$17,2,FALSE)</f>
        <v>9</v>
      </c>
      <c r="AB7">
        <f>VLOOKUP(G7,Ennemis!$B$2:$C$17,2,FALSE)</f>
        <v>15</v>
      </c>
      <c r="AC7">
        <f>VLOOKUP(H7,Ennemis!$B$2:$C$17,2,FALSE)</f>
        <v>11</v>
      </c>
      <c r="AD7">
        <f>VLOOKUP(I7,Ennemis!$B$2:$C$17,2,FALSE)</f>
        <v>12</v>
      </c>
      <c r="AE7">
        <f>VLOOKUP(J7,Ennemis!$B$2:$C$17,2,FALSE)</f>
        <v>13</v>
      </c>
      <c r="AF7">
        <f>VLOOKUP(K7,Ennemis!$B$2:$C$17,2,FALSE)</f>
        <v>14</v>
      </c>
      <c r="AG7">
        <f>VLOOKUP(L7,Ennemis!$B$2:$C$17,2,FALSE)</f>
        <v>15</v>
      </c>
      <c r="AH7">
        <f>VLOOKUP(M7,Ennemis!$B$2:$C$17,2,FALSE)</f>
        <v>16</v>
      </c>
      <c r="AI7">
        <f>VLOOKUP(N7,Ennemis!$B$2:$C$17,2,FALSE)</f>
        <v>17</v>
      </c>
      <c r="AJ7">
        <f>VLOOKUP(O7,Ennemis!$B$2:$C$17,2,FALSE)</f>
        <v>18</v>
      </c>
      <c r="AK7">
        <f>VLOOKUP(P7,Ennemis!$B$2:$C$17,2,FALSE)</f>
        <v>19</v>
      </c>
      <c r="AL7">
        <f>VLOOKUP(Q7,Ennemis!$B$2:$C$17,2,FALSE)</f>
        <v>5</v>
      </c>
      <c r="AM7">
        <f>VLOOKUP(R7,Ennemis!$B$2:$C$17,2,FALSE)</f>
        <v>6</v>
      </c>
      <c r="AN7">
        <f>VLOOKUP(S7,Ennemis!$B$2:$C$17,2,FALSE)</f>
        <v>7</v>
      </c>
      <c r="AO7">
        <f>VLOOKUP(T7,Ennemis!$B$2:$C$17,2,FALSE)</f>
        <v>8</v>
      </c>
      <c r="AP7">
        <f>VLOOKUP(U7,Ennemis!$B$2:$C$17,2,FALSE)</f>
        <v>9</v>
      </c>
      <c r="AQ7">
        <f>VLOOKUP(V7,Ennemis!$B$2:$C$17,2,FALSE)</f>
        <v>10</v>
      </c>
      <c r="AR7" s="1">
        <f t="shared" si="0"/>
        <v>230</v>
      </c>
      <c r="AS7" s="5">
        <f>Équipement!C7</f>
        <v>21</v>
      </c>
      <c r="AT7" s="5"/>
    </row>
    <row r="8" spans="1:46" x14ac:dyDescent="0.25">
      <c r="A8">
        <v>6</v>
      </c>
      <c r="B8" t="s">
        <v>19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 t="s">
        <v>33</v>
      </c>
      <c r="K8" t="s">
        <v>34</v>
      </c>
      <c r="L8" t="s">
        <v>35</v>
      </c>
      <c r="M8" t="s">
        <v>36</v>
      </c>
      <c r="N8" t="s">
        <v>37</v>
      </c>
      <c r="O8" t="s">
        <v>38</v>
      </c>
      <c r="P8" t="s">
        <v>34</v>
      </c>
      <c r="Q8" t="s">
        <v>19</v>
      </c>
      <c r="R8" t="s">
        <v>26</v>
      </c>
      <c r="S8" t="s">
        <v>27</v>
      </c>
      <c r="T8" t="s">
        <v>28</v>
      </c>
      <c r="U8" t="s">
        <v>29</v>
      </c>
      <c r="V8" t="s">
        <v>30</v>
      </c>
      <c r="W8">
        <f>VLOOKUP(B8,Ennemis!$B$2:$C$17,2,FALSE)</f>
        <v>5</v>
      </c>
      <c r="X8">
        <f>VLOOKUP(C8,Ennemis!$B$2:$C$17,2,FALSE)</f>
        <v>6</v>
      </c>
      <c r="Y8">
        <f>VLOOKUP(D8,Ennemis!$B$2:$C$17,2,FALSE)</f>
        <v>7</v>
      </c>
      <c r="Z8">
        <f>VLOOKUP(E8,Ennemis!$B$2:$C$17,2,FALSE)</f>
        <v>8</v>
      </c>
      <c r="AA8">
        <f>VLOOKUP(F8,Ennemis!$B$2:$C$17,2,FALSE)</f>
        <v>9</v>
      </c>
      <c r="AB8">
        <f>VLOOKUP(G8,Ennemis!$B$2:$C$17,2,FALSE)</f>
        <v>10</v>
      </c>
      <c r="AC8">
        <f>VLOOKUP(H8,Ennemis!$B$2:$C$17,2,FALSE)</f>
        <v>11</v>
      </c>
      <c r="AD8">
        <f>VLOOKUP(I8,Ennemis!$B$2:$C$17,2,FALSE)</f>
        <v>12</v>
      </c>
      <c r="AE8">
        <f>VLOOKUP(J8,Ennemis!$B$2:$C$17,2,FALSE)</f>
        <v>13</v>
      </c>
      <c r="AF8">
        <f>VLOOKUP(K8,Ennemis!$B$2:$C$17,2,FALSE)</f>
        <v>14</v>
      </c>
      <c r="AG8">
        <f>VLOOKUP(L8,Ennemis!$B$2:$C$17,2,FALSE)</f>
        <v>15</v>
      </c>
      <c r="AH8">
        <f>VLOOKUP(M8,Ennemis!$B$2:$C$17,2,FALSE)</f>
        <v>16</v>
      </c>
      <c r="AI8">
        <f>VLOOKUP(N8,Ennemis!$B$2:$C$17,2,FALSE)</f>
        <v>17</v>
      </c>
      <c r="AJ8">
        <f>VLOOKUP(O8,Ennemis!$B$2:$C$17,2,FALSE)</f>
        <v>18</v>
      </c>
      <c r="AK8">
        <f>VLOOKUP(P8,Ennemis!$B$2:$C$17,2,FALSE)</f>
        <v>14</v>
      </c>
      <c r="AL8">
        <f>VLOOKUP(Q8,Ennemis!$B$2:$C$17,2,FALSE)</f>
        <v>5</v>
      </c>
      <c r="AM8">
        <f>VLOOKUP(R8,Ennemis!$B$2:$C$17,2,FALSE)</f>
        <v>6</v>
      </c>
      <c r="AN8">
        <f>VLOOKUP(S8,Ennemis!$B$2:$C$17,2,FALSE)</f>
        <v>7</v>
      </c>
      <c r="AO8">
        <f>VLOOKUP(T8,Ennemis!$B$2:$C$17,2,FALSE)</f>
        <v>8</v>
      </c>
      <c r="AP8">
        <f>VLOOKUP(U8,Ennemis!$B$2:$C$17,2,FALSE)</f>
        <v>9</v>
      </c>
      <c r="AQ8">
        <f>VLOOKUP(V8,Ennemis!$B$2:$C$17,2,FALSE)</f>
        <v>10</v>
      </c>
      <c r="AR8" s="1">
        <f t="shared" si="0"/>
        <v>220</v>
      </c>
      <c r="AS8" s="5">
        <f>Équipement!C8</f>
        <v>25</v>
      </c>
      <c r="AT8" s="5"/>
    </row>
    <row r="9" spans="1:46" x14ac:dyDescent="0.25">
      <c r="A9">
        <v>7</v>
      </c>
      <c r="B9" t="s">
        <v>19</v>
      </c>
      <c r="C9" t="s">
        <v>26</v>
      </c>
      <c r="D9" t="s">
        <v>27</v>
      </c>
      <c r="E9" t="s">
        <v>28</v>
      </c>
      <c r="F9" t="s">
        <v>29</v>
      </c>
      <c r="G9" t="s">
        <v>30</v>
      </c>
      <c r="H9" t="s">
        <v>31</v>
      </c>
      <c r="I9" t="s">
        <v>32</v>
      </c>
      <c r="J9" t="s">
        <v>33</v>
      </c>
      <c r="K9" t="s">
        <v>34</v>
      </c>
      <c r="L9" t="s">
        <v>35</v>
      </c>
      <c r="M9" t="s">
        <v>36</v>
      </c>
      <c r="N9" t="s">
        <v>24</v>
      </c>
      <c r="O9" t="s">
        <v>38</v>
      </c>
      <c r="P9" t="s">
        <v>24</v>
      </c>
      <c r="Q9" t="s">
        <v>19</v>
      </c>
      <c r="R9" t="s">
        <v>26</v>
      </c>
      <c r="S9" t="s">
        <v>27</v>
      </c>
      <c r="T9" t="s">
        <v>28</v>
      </c>
      <c r="U9" t="s">
        <v>29</v>
      </c>
      <c r="V9" t="s">
        <v>30</v>
      </c>
      <c r="W9">
        <f>VLOOKUP(B9,Ennemis!$B$2:$C$17,2,FALSE)</f>
        <v>5</v>
      </c>
      <c r="X9">
        <f>VLOOKUP(C9,Ennemis!$B$2:$C$17,2,FALSE)</f>
        <v>6</v>
      </c>
      <c r="Y9">
        <f>VLOOKUP(D9,Ennemis!$B$2:$C$17,2,FALSE)</f>
        <v>7</v>
      </c>
      <c r="Z9">
        <f>VLOOKUP(E9,Ennemis!$B$2:$C$17,2,FALSE)</f>
        <v>8</v>
      </c>
      <c r="AA9">
        <f>VLOOKUP(F9,Ennemis!$B$2:$C$17,2,FALSE)</f>
        <v>9</v>
      </c>
      <c r="AB9">
        <f>VLOOKUP(G9,Ennemis!$B$2:$C$17,2,FALSE)</f>
        <v>10</v>
      </c>
      <c r="AC9">
        <f>VLOOKUP(H9,Ennemis!$B$2:$C$17,2,FALSE)</f>
        <v>11</v>
      </c>
      <c r="AD9">
        <f>VLOOKUP(I9,Ennemis!$B$2:$C$17,2,FALSE)</f>
        <v>12</v>
      </c>
      <c r="AE9">
        <f>VLOOKUP(J9,Ennemis!$B$2:$C$17,2,FALSE)</f>
        <v>13</v>
      </c>
      <c r="AF9">
        <f>VLOOKUP(K9,Ennemis!$B$2:$C$17,2,FALSE)</f>
        <v>14</v>
      </c>
      <c r="AG9">
        <f>VLOOKUP(L9,Ennemis!$B$2:$C$17,2,FALSE)</f>
        <v>15</v>
      </c>
      <c r="AH9">
        <f>VLOOKUP(M9,Ennemis!$B$2:$C$17,2,FALSE)</f>
        <v>16</v>
      </c>
      <c r="AI9">
        <f>VLOOKUP(N9,Ennemis!$B$2:$C$17,2,FALSE)</f>
        <v>19</v>
      </c>
      <c r="AJ9">
        <f>VLOOKUP(O9,Ennemis!$B$2:$C$17,2,FALSE)</f>
        <v>18</v>
      </c>
      <c r="AK9">
        <f>VLOOKUP(P9,Ennemis!$B$2:$C$17,2,FALSE)</f>
        <v>19</v>
      </c>
      <c r="AL9">
        <f>VLOOKUP(Q9,Ennemis!$B$2:$C$17,2,FALSE)</f>
        <v>5</v>
      </c>
      <c r="AM9">
        <f>VLOOKUP(R9,Ennemis!$B$2:$C$17,2,FALSE)</f>
        <v>6</v>
      </c>
      <c r="AN9">
        <f>VLOOKUP(S9,Ennemis!$B$2:$C$17,2,FALSE)</f>
        <v>7</v>
      </c>
      <c r="AO9">
        <f>VLOOKUP(T9,Ennemis!$B$2:$C$17,2,FALSE)</f>
        <v>8</v>
      </c>
      <c r="AP9">
        <f>VLOOKUP(U9,Ennemis!$B$2:$C$17,2,FALSE)</f>
        <v>9</v>
      </c>
      <c r="AQ9">
        <f>VLOOKUP(V9,Ennemis!$B$2:$C$17,2,FALSE)</f>
        <v>10</v>
      </c>
      <c r="AR9" s="1">
        <f t="shared" si="0"/>
        <v>227</v>
      </c>
      <c r="AS9" s="5">
        <f>Équipement!C9</f>
        <v>29</v>
      </c>
      <c r="AT9" s="5"/>
    </row>
    <row r="10" spans="1:46" x14ac:dyDescent="0.25">
      <c r="A10">
        <v>8</v>
      </c>
      <c r="B10" t="s">
        <v>19</v>
      </c>
      <c r="C10" t="s">
        <v>26</v>
      </c>
      <c r="D10" t="s">
        <v>27</v>
      </c>
      <c r="E10" t="s">
        <v>28</v>
      </c>
      <c r="F10" t="s">
        <v>29</v>
      </c>
      <c r="G10" t="s">
        <v>30</v>
      </c>
      <c r="H10" t="s">
        <v>31</v>
      </c>
      <c r="I10" t="s">
        <v>38</v>
      </c>
      <c r="J10" t="s">
        <v>33</v>
      </c>
      <c r="K10" t="s">
        <v>34</v>
      </c>
      <c r="L10" t="s">
        <v>35</v>
      </c>
      <c r="M10" t="s">
        <v>36</v>
      </c>
      <c r="N10" t="s">
        <v>37</v>
      </c>
      <c r="O10" t="s">
        <v>38</v>
      </c>
      <c r="P10" t="s">
        <v>24</v>
      </c>
      <c r="Q10" t="s">
        <v>19</v>
      </c>
      <c r="R10" t="s">
        <v>26</v>
      </c>
      <c r="S10" t="s">
        <v>27</v>
      </c>
      <c r="T10" t="s">
        <v>28</v>
      </c>
      <c r="U10" t="s">
        <v>29</v>
      </c>
      <c r="V10" t="s">
        <v>30</v>
      </c>
      <c r="W10">
        <f>VLOOKUP(B10,Ennemis!$B$2:$C$17,2,FALSE)</f>
        <v>5</v>
      </c>
      <c r="X10">
        <f>VLOOKUP(C10,Ennemis!$B$2:$C$17,2,FALSE)</f>
        <v>6</v>
      </c>
      <c r="Y10">
        <f>VLOOKUP(D10,Ennemis!$B$2:$C$17,2,FALSE)</f>
        <v>7</v>
      </c>
      <c r="Z10">
        <f>VLOOKUP(E10,Ennemis!$B$2:$C$17,2,FALSE)</f>
        <v>8</v>
      </c>
      <c r="AA10">
        <f>VLOOKUP(F10,Ennemis!$B$2:$C$17,2,FALSE)</f>
        <v>9</v>
      </c>
      <c r="AB10">
        <f>VLOOKUP(G10,Ennemis!$B$2:$C$17,2,FALSE)</f>
        <v>10</v>
      </c>
      <c r="AC10">
        <f>VLOOKUP(H10,Ennemis!$B$2:$C$17,2,FALSE)</f>
        <v>11</v>
      </c>
      <c r="AD10">
        <f>VLOOKUP(I10,Ennemis!$B$2:$C$17,2,FALSE)</f>
        <v>18</v>
      </c>
      <c r="AE10">
        <f>VLOOKUP(J10,Ennemis!$B$2:$C$17,2,FALSE)</f>
        <v>13</v>
      </c>
      <c r="AF10">
        <f>VLOOKUP(K10,Ennemis!$B$2:$C$17,2,FALSE)</f>
        <v>14</v>
      </c>
      <c r="AG10">
        <f>VLOOKUP(L10,Ennemis!$B$2:$C$17,2,FALSE)</f>
        <v>15</v>
      </c>
      <c r="AH10">
        <f>VLOOKUP(M10,Ennemis!$B$2:$C$17,2,FALSE)</f>
        <v>16</v>
      </c>
      <c r="AI10">
        <f>VLOOKUP(N10,Ennemis!$B$2:$C$17,2,FALSE)</f>
        <v>17</v>
      </c>
      <c r="AJ10">
        <f>VLOOKUP(O10,Ennemis!$B$2:$C$17,2,FALSE)</f>
        <v>18</v>
      </c>
      <c r="AK10">
        <f>VLOOKUP(P10,Ennemis!$B$2:$C$17,2,FALSE)</f>
        <v>19</v>
      </c>
      <c r="AL10">
        <f>VLOOKUP(Q10,Ennemis!$B$2:$C$17,2,FALSE)</f>
        <v>5</v>
      </c>
      <c r="AM10">
        <f>VLOOKUP(R10,Ennemis!$B$2:$C$17,2,FALSE)</f>
        <v>6</v>
      </c>
      <c r="AN10">
        <f>VLOOKUP(S10,Ennemis!$B$2:$C$17,2,FALSE)</f>
        <v>7</v>
      </c>
      <c r="AO10">
        <f>VLOOKUP(T10,Ennemis!$B$2:$C$17,2,FALSE)</f>
        <v>8</v>
      </c>
      <c r="AP10">
        <f>VLOOKUP(U10,Ennemis!$B$2:$C$17,2,FALSE)</f>
        <v>9</v>
      </c>
      <c r="AQ10">
        <f>VLOOKUP(V10,Ennemis!$B$2:$C$17,2,FALSE)</f>
        <v>10</v>
      </c>
      <c r="AR10" s="1">
        <f t="shared" si="0"/>
        <v>231</v>
      </c>
      <c r="AS10" s="5">
        <f>Équipement!C10</f>
        <v>33</v>
      </c>
      <c r="AT10" s="5"/>
    </row>
    <row r="11" spans="1:46" x14ac:dyDescent="0.25">
      <c r="A11">
        <v>9</v>
      </c>
      <c r="B11" t="s">
        <v>19</v>
      </c>
      <c r="C11" t="s">
        <v>26</v>
      </c>
      <c r="D11" t="s">
        <v>27</v>
      </c>
      <c r="E11" t="s">
        <v>28</v>
      </c>
      <c r="F11" t="s">
        <v>29</v>
      </c>
      <c r="G11" t="s">
        <v>30</v>
      </c>
      <c r="H11" t="s">
        <v>31</v>
      </c>
      <c r="I11" t="s">
        <v>32</v>
      </c>
      <c r="J11" t="s">
        <v>33</v>
      </c>
      <c r="K11" t="s">
        <v>34</v>
      </c>
      <c r="L11" t="s">
        <v>35</v>
      </c>
      <c r="M11" t="s">
        <v>36</v>
      </c>
      <c r="N11" t="s">
        <v>37</v>
      </c>
      <c r="O11" t="s">
        <v>38</v>
      </c>
      <c r="P11" t="s">
        <v>34</v>
      </c>
      <c r="Q11" t="s">
        <v>19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>
        <f>VLOOKUP(B11,Ennemis!$B$2:$C$17,2,FALSE)</f>
        <v>5</v>
      </c>
      <c r="X11">
        <f>VLOOKUP(C11,Ennemis!$B$2:$C$17,2,FALSE)</f>
        <v>6</v>
      </c>
      <c r="Y11">
        <f>VLOOKUP(D11,Ennemis!$B$2:$C$17,2,FALSE)</f>
        <v>7</v>
      </c>
      <c r="Z11">
        <f>VLOOKUP(E11,Ennemis!$B$2:$C$17,2,FALSE)</f>
        <v>8</v>
      </c>
      <c r="AA11">
        <f>VLOOKUP(F11,Ennemis!$B$2:$C$17,2,FALSE)</f>
        <v>9</v>
      </c>
      <c r="AB11">
        <f>VLOOKUP(G11,Ennemis!$B$2:$C$17,2,FALSE)</f>
        <v>10</v>
      </c>
      <c r="AC11">
        <f>VLOOKUP(H11,Ennemis!$B$2:$C$17,2,FALSE)</f>
        <v>11</v>
      </c>
      <c r="AD11">
        <f>VLOOKUP(I11,Ennemis!$B$2:$C$17,2,FALSE)</f>
        <v>12</v>
      </c>
      <c r="AE11">
        <f>VLOOKUP(J11,Ennemis!$B$2:$C$17,2,FALSE)</f>
        <v>13</v>
      </c>
      <c r="AF11">
        <f>VLOOKUP(K11,Ennemis!$B$2:$C$17,2,FALSE)</f>
        <v>14</v>
      </c>
      <c r="AG11">
        <f>VLOOKUP(L11,Ennemis!$B$2:$C$17,2,FALSE)</f>
        <v>15</v>
      </c>
      <c r="AH11">
        <f>VLOOKUP(M11,Ennemis!$B$2:$C$17,2,FALSE)</f>
        <v>16</v>
      </c>
      <c r="AI11">
        <f>VLOOKUP(N11,Ennemis!$B$2:$C$17,2,FALSE)</f>
        <v>17</v>
      </c>
      <c r="AJ11">
        <f>VLOOKUP(O11,Ennemis!$B$2:$C$17,2,FALSE)</f>
        <v>18</v>
      </c>
      <c r="AK11">
        <f>VLOOKUP(P11,Ennemis!$B$2:$C$17,2,FALSE)</f>
        <v>14</v>
      </c>
      <c r="AL11">
        <f>VLOOKUP(Q11,Ennemis!$B$2:$C$17,2,FALSE)</f>
        <v>5</v>
      </c>
      <c r="AM11">
        <f>VLOOKUP(R11,Ennemis!$B$2:$C$17,2,FALSE)</f>
        <v>6</v>
      </c>
      <c r="AN11">
        <f>VLOOKUP(S11,Ennemis!$B$2:$C$17,2,FALSE)</f>
        <v>7</v>
      </c>
      <c r="AO11">
        <f>VLOOKUP(T11,Ennemis!$B$2:$C$17,2,FALSE)</f>
        <v>8</v>
      </c>
      <c r="AP11">
        <f>VLOOKUP(U11,Ennemis!$B$2:$C$17,2,FALSE)</f>
        <v>9</v>
      </c>
      <c r="AQ11">
        <f>VLOOKUP(V11,Ennemis!$B$2:$C$17,2,FALSE)</f>
        <v>10</v>
      </c>
      <c r="AR11" s="1">
        <f t="shared" si="0"/>
        <v>220</v>
      </c>
      <c r="AS11" s="5">
        <f>Équipement!C11</f>
        <v>37</v>
      </c>
      <c r="AT11" s="5"/>
    </row>
    <row r="12" spans="1:46" x14ac:dyDescent="0.25">
      <c r="A12">
        <v>10</v>
      </c>
      <c r="B12" t="s">
        <v>19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  <c r="M12" t="s">
        <v>36</v>
      </c>
      <c r="N12" t="s">
        <v>37</v>
      </c>
      <c r="O12" t="s">
        <v>38</v>
      </c>
      <c r="P12" t="s">
        <v>24</v>
      </c>
      <c r="Q12" t="s">
        <v>19</v>
      </c>
      <c r="R12" t="s">
        <v>26</v>
      </c>
      <c r="S12" t="s">
        <v>27</v>
      </c>
      <c r="T12" t="s">
        <v>28</v>
      </c>
      <c r="U12" t="s">
        <v>29</v>
      </c>
      <c r="V12" t="s">
        <v>30</v>
      </c>
      <c r="W12">
        <f>VLOOKUP(B12,Ennemis!$B$2:$C$17,2,FALSE)</f>
        <v>5</v>
      </c>
      <c r="X12">
        <f>VLOOKUP(C12,Ennemis!$B$2:$C$17,2,FALSE)</f>
        <v>6</v>
      </c>
      <c r="Y12">
        <f>VLOOKUP(D12,Ennemis!$B$2:$C$17,2,FALSE)</f>
        <v>7</v>
      </c>
      <c r="Z12">
        <f>VLOOKUP(E12,Ennemis!$B$2:$C$17,2,FALSE)</f>
        <v>8</v>
      </c>
      <c r="AA12">
        <f>VLOOKUP(F12,Ennemis!$B$2:$C$17,2,FALSE)</f>
        <v>9</v>
      </c>
      <c r="AB12">
        <f>VLOOKUP(G12,Ennemis!$B$2:$C$17,2,FALSE)</f>
        <v>10</v>
      </c>
      <c r="AC12">
        <f>VLOOKUP(H12,Ennemis!$B$2:$C$17,2,FALSE)</f>
        <v>11</v>
      </c>
      <c r="AD12">
        <f>VLOOKUP(I12,Ennemis!$B$2:$C$17,2,FALSE)</f>
        <v>12</v>
      </c>
      <c r="AE12">
        <f>VLOOKUP(J12,Ennemis!$B$2:$C$17,2,FALSE)</f>
        <v>13</v>
      </c>
      <c r="AF12">
        <f>VLOOKUP(K12,Ennemis!$B$2:$C$17,2,FALSE)</f>
        <v>14</v>
      </c>
      <c r="AG12">
        <f>VLOOKUP(L12,Ennemis!$B$2:$C$17,2,FALSE)</f>
        <v>15</v>
      </c>
      <c r="AH12">
        <f>VLOOKUP(M12,Ennemis!$B$2:$C$17,2,FALSE)</f>
        <v>16</v>
      </c>
      <c r="AI12">
        <f>VLOOKUP(N12,Ennemis!$B$2:$C$17,2,FALSE)</f>
        <v>17</v>
      </c>
      <c r="AJ12">
        <f>VLOOKUP(O12,Ennemis!$B$2:$C$17,2,FALSE)</f>
        <v>18</v>
      </c>
      <c r="AK12">
        <f>VLOOKUP(P12,Ennemis!$B$2:$C$17,2,FALSE)</f>
        <v>19</v>
      </c>
      <c r="AL12">
        <f>VLOOKUP(Q12,Ennemis!$B$2:$C$17,2,FALSE)</f>
        <v>5</v>
      </c>
      <c r="AM12">
        <f>VLOOKUP(R12,Ennemis!$B$2:$C$17,2,FALSE)</f>
        <v>6</v>
      </c>
      <c r="AN12">
        <f>VLOOKUP(S12,Ennemis!$B$2:$C$17,2,FALSE)</f>
        <v>7</v>
      </c>
      <c r="AO12">
        <f>VLOOKUP(T12,Ennemis!$B$2:$C$17,2,FALSE)</f>
        <v>8</v>
      </c>
      <c r="AP12">
        <f>VLOOKUP(U12,Ennemis!$B$2:$C$17,2,FALSE)</f>
        <v>9</v>
      </c>
      <c r="AQ12">
        <f>VLOOKUP(V12,Ennemis!$B$2:$C$17,2,FALSE)</f>
        <v>10</v>
      </c>
      <c r="AR12" s="1">
        <f t="shared" si="0"/>
        <v>225</v>
      </c>
      <c r="AS12" s="5">
        <f>Équipement!C12</f>
        <v>41</v>
      </c>
      <c r="AT12" s="5"/>
    </row>
  </sheetData>
  <mergeCells count="2">
    <mergeCell ref="B1:V1"/>
    <mergeCell ref="W1:AQ1"/>
  </mergeCells>
  <dataValidations count="1">
    <dataValidation type="list" allowBlank="1" showInputMessage="1" showErrorMessage="1" sqref="B3:V13">
      <formula1>Monstres</formula1>
    </dataValidation>
  </dataValidation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Hero</vt:lpstr>
      <vt:lpstr>Ennemis</vt:lpstr>
      <vt:lpstr>Équipement</vt:lpstr>
      <vt:lpstr>Niveaux</vt:lpstr>
      <vt:lpstr>Monstres</vt:lpstr>
    </vt:vector>
  </TitlesOfParts>
  <Company>Mouvement des caisses Desjardins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Lefebvre</dc:creator>
  <cp:lastModifiedBy>Mailly-Legare,Alexandre</cp:lastModifiedBy>
  <dcterms:created xsi:type="dcterms:W3CDTF">2017-05-11T15:44:32Z</dcterms:created>
  <dcterms:modified xsi:type="dcterms:W3CDTF">2018-05-01T14:44:45Z</dcterms:modified>
</cp:coreProperties>
</file>