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Liste d'assets" sheetId="7" r:id="rId1"/>
    <sheet name="Liste de sons" sheetId="8" r:id="rId2"/>
    <sheet name="Bases des cartes" sheetId="1" r:id="rId3"/>
    <sheet name="Effets de combinaison des carte" sheetId="2" r:id="rId4"/>
    <sheet name="Effets des cartes" sheetId="6" r:id="rId5"/>
    <sheet name="Equations" sheetId="5" r:id="rId6"/>
    <sheet name="Paquets" sheetId="3" r:id="rId7"/>
  </sheets>
  <definedNames>
    <definedName name="Composantes">'Effets des cartes'!$A$2:$A$9</definedName>
    <definedName name="TypeDeCartes">'Effets de combinaison des carte'!$A$1:$A$15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AC9" i="5" l="1"/>
  <c r="AC7" i="5"/>
  <c r="AC8" i="5"/>
  <c r="AC10" i="5"/>
  <c r="AC6" i="5"/>
  <c r="AB6" i="5"/>
  <c r="AB7" i="5"/>
  <c r="AB8" i="5"/>
  <c r="AB9" i="5"/>
  <c r="AB10" i="5"/>
  <c r="AA6" i="5"/>
  <c r="AA7" i="5"/>
  <c r="AA8" i="5"/>
  <c r="AA9" i="5"/>
  <c r="AA10" i="5"/>
  <c r="Z6" i="5"/>
  <c r="Z7" i="5"/>
  <c r="Z8" i="5"/>
  <c r="Z9" i="5"/>
  <c r="Z10" i="5"/>
  <c r="Y6" i="5"/>
  <c r="Y7" i="5"/>
  <c r="Y8" i="5"/>
  <c r="Y9" i="5"/>
  <c r="Y10" i="5"/>
  <c r="X7" i="5"/>
  <c r="X8" i="5"/>
  <c r="X9" i="5"/>
  <c r="X10" i="5"/>
  <c r="X6" i="5"/>
  <c r="W7" i="5"/>
  <c r="W8" i="5"/>
  <c r="W9" i="5"/>
  <c r="W10" i="5"/>
  <c r="W6" i="5"/>
  <c r="V6" i="5"/>
  <c r="V7" i="5"/>
  <c r="V8" i="5"/>
  <c r="V9" i="5"/>
  <c r="V10" i="5"/>
  <c r="U6" i="5"/>
  <c r="U7" i="5"/>
  <c r="U8" i="5"/>
  <c r="U9" i="5"/>
  <c r="U10" i="5"/>
  <c r="T6" i="5"/>
  <c r="T7" i="5"/>
  <c r="T8" i="5"/>
  <c r="T9" i="5"/>
  <c r="T10" i="5"/>
  <c r="S7" i="5"/>
  <c r="S8" i="5"/>
  <c r="S9" i="5"/>
  <c r="S10" i="5"/>
  <c r="S6" i="5"/>
  <c r="R6" i="5"/>
  <c r="R7" i="5"/>
  <c r="R8" i="5"/>
  <c r="R9" i="5"/>
  <c r="R10" i="5"/>
  <c r="Q7" i="5"/>
  <c r="Q8" i="5"/>
  <c r="Q9" i="5"/>
  <c r="Q10" i="5"/>
  <c r="Q6" i="5"/>
  <c r="P6" i="5"/>
  <c r="P7" i="5"/>
  <c r="P8" i="5"/>
  <c r="P9" i="5"/>
  <c r="P10" i="5"/>
  <c r="O6" i="5"/>
  <c r="AG2" i="5" l="1"/>
  <c r="AF2" i="5"/>
  <c r="AD2" i="5"/>
  <c r="B7" i="5"/>
  <c r="B8" i="5"/>
  <c r="B9" i="5"/>
  <c r="B10" i="5"/>
  <c r="B6" i="5"/>
  <c r="C10" i="5"/>
  <c r="C9" i="5"/>
  <c r="C7" i="5"/>
  <c r="C6" i="5"/>
  <c r="O7" i="5"/>
  <c r="O8" i="5"/>
  <c r="O9" i="5"/>
  <c r="O10" i="5"/>
  <c r="N6" i="5"/>
  <c r="N7" i="5"/>
  <c r="N8" i="5"/>
  <c r="N9" i="5"/>
  <c r="N10" i="5"/>
  <c r="M6" i="5"/>
  <c r="M7" i="5"/>
  <c r="M8" i="5"/>
  <c r="M9" i="5"/>
  <c r="M10" i="5"/>
  <c r="L6" i="5"/>
  <c r="L7" i="5"/>
  <c r="L8" i="5"/>
  <c r="L9" i="5"/>
  <c r="L10" i="5"/>
  <c r="K6" i="5"/>
  <c r="K7" i="5"/>
  <c r="K8" i="5"/>
  <c r="K9" i="5"/>
  <c r="K10" i="5"/>
  <c r="J7" i="5"/>
  <c r="J8" i="5"/>
  <c r="J9" i="5"/>
  <c r="J10" i="5"/>
  <c r="J6" i="5"/>
  <c r="I6" i="5"/>
  <c r="I7" i="5"/>
  <c r="I8" i="5"/>
  <c r="I9" i="5"/>
  <c r="I10" i="5"/>
  <c r="H6" i="5"/>
  <c r="H7" i="5"/>
  <c r="H8" i="5"/>
  <c r="H9" i="5"/>
  <c r="H10" i="5"/>
  <c r="G6" i="5"/>
  <c r="G7" i="5"/>
  <c r="G8" i="5"/>
  <c r="G9" i="5"/>
  <c r="G10" i="5"/>
  <c r="F6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D10" i="5"/>
  <c r="E10" i="5"/>
  <c r="F10" i="5"/>
  <c r="D9" i="5"/>
  <c r="E9" i="5"/>
  <c r="F9" i="5"/>
  <c r="D8" i="5"/>
  <c r="E8" i="5"/>
  <c r="F8" i="5"/>
  <c r="D7" i="5"/>
  <c r="E7" i="5"/>
  <c r="F7" i="5"/>
  <c r="D6" i="5"/>
  <c r="E6" i="5"/>
  <c r="AH2" i="5"/>
  <c r="AE2" i="5"/>
  <c r="C4" i="6"/>
  <c r="B4" i="6"/>
  <c r="C3" i="6"/>
  <c r="B3" i="6"/>
  <c r="C2" i="6"/>
  <c r="B2" i="6"/>
  <c r="D2" i="5" l="1"/>
  <c r="E2" i="5"/>
  <c r="O2" i="5"/>
  <c r="N2" i="5"/>
  <c r="M2" i="5"/>
  <c r="L2" i="5"/>
  <c r="K2" i="5"/>
  <c r="J2" i="5"/>
  <c r="H2" i="5"/>
  <c r="I2" i="5"/>
  <c r="G2" i="5"/>
  <c r="B2" i="5"/>
  <c r="C2" i="5"/>
  <c r="F2" i="5"/>
</calcChain>
</file>

<file path=xl/sharedStrings.xml><?xml version="1.0" encoding="utf-8"?>
<sst xmlns="http://schemas.openxmlformats.org/spreadsheetml/2006/main" count="492" uniqueCount="287">
  <si>
    <t>Nom</t>
  </si>
  <si>
    <t>Type</t>
  </si>
  <si>
    <t>Caractéristiques</t>
  </si>
  <si>
    <t>HP</t>
  </si>
  <si>
    <t>Attaque</t>
  </si>
  <si>
    <t>Mouvement</t>
  </si>
  <si>
    <t>Prix d'activation</t>
  </si>
  <si>
    <t>Prix d'invocation</t>
  </si>
  <si>
    <t>Soldat</t>
  </si>
  <si>
    <t>Mage</t>
  </si>
  <si>
    <t>Sort</t>
  </si>
  <si>
    <t>Mur</t>
  </si>
  <si>
    <t>Tour</t>
  </si>
  <si>
    <t>Forge</t>
  </si>
  <si>
    <t>Composante "HP"</t>
  </si>
  <si>
    <t>Composante "Attaque"</t>
  </si>
  <si>
    <t>Composante "Mouvement"</t>
  </si>
  <si>
    <t>Composante "Armure"</t>
  </si>
  <si>
    <t>Composante "Ombre"</t>
  </si>
  <si>
    <t>Arbalétrier</t>
  </si>
  <si>
    <t>Composante "Pousser"</t>
  </si>
  <si>
    <t>Créature</t>
  </si>
  <si>
    <t>Batiment</t>
  </si>
  <si>
    <t>Composante</t>
  </si>
  <si>
    <t>Portée + 2</t>
  </si>
  <si>
    <t>portée + 1, indirect</t>
  </si>
  <si>
    <t>vie *2, pas mouvement, pas attaque active</t>
  </si>
  <si>
    <t>Partage effet</t>
  </si>
  <si>
    <t>rajoute HP, Prix d'activation/Invocation</t>
  </si>
  <si>
    <t>rajoute Attaque, Prix d'activation/Invocation</t>
  </si>
  <si>
    <t>rajoute Mouvement, Prix d'activation/Invocation</t>
  </si>
  <si>
    <t>rajoute Armure, Prix d'activation/Invocation</t>
  </si>
  <si>
    <t>rajoute effet ombre, Prix d'activation/Invocation</t>
  </si>
  <si>
    <t>rajoute effet Échange, Prix d'activation/Invocation</t>
  </si>
  <si>
    <t>Composante "Échange"</t>
  </si>
  <si>
    <t>rajoute effet pousser, Prix d'activation/Invocation</t>
  </si>
  <si>
    <t>Mouvement + 1</t>
  </si>
  <si>
    <t>Armure</t>
  </si>
  <si>
    <t>Nom de l'effet</t>
  </si>
  <si>
    <t>ajout cout d'activation</t>
  </si>
  <si>
    <t>Ajout cout d'invocation</t>
  </si>
  <si>
    <t>Ombre</t>
  </si>
  <si>
    <t>Modification sur sort</t>
  </si>
  <si>
    <t>Pousser</t>
  </si>
  <si>
    <t>Echange</t>
  </si>
  <si>
    <t>porté +1</t>
  </si>
  <si>
    <t>HP +X</t>
  </si>
  <si>
    <t>HP +X*2</t>
  </si>
  <si>
    <t>Cause +X*2 de déga sur la case</t>
  </si>
  <si>
    <t>Cause +X de déga à l'entrée</t>
  </si>
  <si>
    <t>Perce +X armure</t>
  </si>
  <si>
    <t>Armure +X</t>
  </si>
  <si>
    <t>Effet +1</t>
  </si>
  <si>
    <t>Distance poussé +X</t>
  </si>
  <si>
    <t>Resiste X case être poussé</t>
  </si>
  <si>
    <t>Crée carte Armure</t>
  </si>
  <si>
    <t>Crée carte Echange</t>
  </si>
  <si>
    <t>Crée carte Pousser</t>
  </si>
  <si>
    <t>Crée carte Ombre</t>
  </si>
  <si>
    <t>Augmante le coût d'être échanger de X</t>
  </si>
  <si>
    <t>Affecte ennemy/ Réduit le coût sur ennemy de X</t>
  </si>
  <si>
    <t>La case reste cache jusqu’à X tour après la sortie de la cause</t>
  </si>
  <si>
    <t>Laisse le sort rester sur la case X tour de plus</t>
  </si>
  <si>
    <t>Entre dans la case libéré (Max +X Case)</t>
  </si>
  <si>
    <t>Peut se téléporté d'une case d'ombre à une autre si vide porté + X</t>
  </si>
  <si>
    <t>Augmente la portée possible du sort de + X</t>
  </si>
  <si>
    <t>Attaque + X</t>
  </si>
  <si>
    <t>Attaque + X*2</t>
  </si>
  <si>
    <t>Cause X déga quand attaquer au corps à corps</t>
  </si>
  <si>
    <t>Mouvement + 1, attaque *2</t>
  </si>
  <si>
    <t>Porté + 1</t>
  </si>
  <si>
    <t>Compte comme 1 case de plus pour les effets de porté qui passe par sa case</t>
  </si>
  <si>
    <t>échange une case adjecente avec une case à porté</t>
  </si>
  <si>
    <t>Échange le contenu d'une case par celui d'une autre case à porté</t>
  </si>
  <si>
    <t>réduit les dégas subis de X pour un tour après un échange</t>
  </si>
  <si>
    <t>Peut utiliser une activation pour échanger sa place avec une autre créature à porté</t>
  </si>
  <si>
    <t>Peut utiliser une activation pour placer une créature allié d'une case adjecente au batiment à une autre adjecente au bâtiment (peut paser d'un coté du bâtiment à l'autre)</t>
  </si>
  <si>
    <t>Les unitées allié peuvent se téléporté d'une case dans la zone d'effet de la forge à une autre</t>
  </si>
  <si>
    <t>une utilisation suplémentaire de l'habilité échange par tour sans augmentation du coût</t>
  </si>
  <si>
    <t>peut poussé latéralement de +1 case</t>
  </si>
  <si>
    <t>Réduit les déga subi de X pour un tour après avoir été poussé</t>
  </si>
  <si>
    <t>Crée une zone d'ombre pour 1 tour au départ et à l'arrivé</t>
  </si>
  <si>
    <t>Crée une zone d'ombre pour 1 tour dan chaque case traversé par la créature poussé</t>
  </si>
  <si>
    <t>Pousse la créature cibler de X case dans la direction voulue</t>
  </si>
  <si>
    <t>Pousse la cible de X cases quand la carte attaque.</t>
  </si>
  <si>
    <t>Pousse la cible de X cases vers l'arrière quand la carte est attaquée.</t>
  </si>
  <si>
    <t>Donne un mouvement gratuit de X cases dans une direction a toute créature invoqué dans la zone d'effet</t>
  </si>
  <si>
    <t>Unitées invoqué dans la zone, Attaque +X</t>
  </si>
  <si>
    <t>Unitées invoqué dans la zone, HP +X</t>
  </si>
  <si>
    <t>Zone d'effet de la forge +1</t>
  </si>
  <si>
    <t>Résiste +1 sort ennemi</t>
  </si>
  <si>
    <t>Armure +1 pour 1 tour après mouvement</t>
  </si>
  <si>
    <t>Crée une zone d'ombre sur la case quand la carte perd de la vie</t>
  </si>
  <si>
    <t>Si attaque perce X armure/ sinon donne x +1 armure à la case ciblé pour la duré du sort</t>
  </si>
  <si>
    <t>Plus X point d'armure</t>
  </si>
  <si>
    <t>Plus X+1 point d'armure</t>
  </si>
  <si>
    <t>Donne X point d'armure à toute créature invoqué dans la zone d'effet</t>
  </si>
  <si>
    <t>Augmente le nombre de déga néccésaire pour perdre l'ombre pour 1 tour de X</t>
  </si>
  <si>
    <t>Crée une zone d'ombre sur la case</t>
  </si>
  <si>
    <t>Ajoute Ombre sur la case occupé.</t>
  </si>
  <si>
    <t>Découvre les ombres ennemis sur les cases adjessantes</t>
  </si>
  <si>
    <t>crée une ombre pour 1 tour sur la case de toute créature alier invoqué dans la zone d'effet</t>
  </si>
  <si>
    <t>Règle d'ajout :</t>
  </si>
  <si>
    <t>1) Si la carte cible est dans la main, ajoute le prix indiqué plus haut au coût d'activation et au coût d'invocation</t>
  </si>
  <si>
    <t>1.1) Si la carte est déjà en jeu elle rajoute le prix le plus haut de ceux indiqué au coût d'activation de la carte</t>
  </si>
  <si>
    <t>Durée + 1</t>
  </si>
  <si>
    <t>Durée + 2*X</t>
  </si>
  <si>
    <t>Déga +2*X</t>
  </si>
  <si>
    <t>Portée + 1</t>
  </si>
  <si>
    <t>Carte</t>
  </si>
  <si>
    <t>Coût d'activation</t>
  </si>
  <si>
    <t>Coût d'invocation</t>
  </si>
  <si>
    <t>Combinaison 1</t>
  </si>
  <si>
    <t>Combinaison 2</t>
  </si>
  <si>
    <t>Combinaison 3</t>
  </si>
  <si>
    <t>Combinaison 4</t>
  </si>
  <si>
    <t>Combinaison 5</t>
  </si>
  <si>
    <t>Combinaisons</t>
  </si>
  <si>
    <t>Nom de la carte</t>
  </si>
  <si>
    <t>Portée</t>
  </si>
  <si>
    <t>Perce Armure</t>
  </si>
  <si>
    <t>Portée Échange</t>
  </si>
  <si>
    <t>Portée téléporte dans ombre</t>
  </si>
  <si>
    <t>Durée ombre</t>
  </si>
  <si>
    <t>Ombre sur poussé</t>
  </si>
  <si>
    <t>Résistance échange</t>
  </si>
  <si>
    <t>Réduction coût échange</t>
  </si>
  <si>
    <t>Échange adjecent</t>
  </si>
  <si>
    <t>Échange sans hausses de coût</t>
  </si>
  <si>
    <t>Réduction déga après échange</t>
  </si>
  <si>
    <t>Ombre après échange</t>
  </si>
  <si>
    <t>Résistance à être poussé</t>
  </si>
  <si>
    <t>Distance Poussé</t>
  </si>
  <si>
    <t>Distance d'avance après pousse</t>
  </si>
  <si>
    <t>Distance de pousse latérale</t>
  </si>
  <si>
    <t>Réduction de dégà après être poussé</t>
  </si>
  <si>
    <t>Armure après mouvement</t>
  </si>
  <si>
    <t>Nombre de sort ennemi ignoré</t>
  </si>
  <si>
    <t>Ombre sur perte de vie</t>
  </si>
  <si>
    <t>Déga de l'ombre sur entrée</t>
  </si>
  <si>
    <t>Déga pour perdre l'ombre pour 1 tour</t>
  </si>
  <si>
    <t>Réduit les dégà subis quand caché par l'ombre de +1</t>
  </si>
  <si>
    <t>Déga réduit dans l'ombre</t>
  </si>
  <si>
    <t>Packet pour l'avatar de base</t>
  </si>
  <si>
    <t>Nombre</t>
  </si>
  <si>
    <t>Pousse</t>
  </si>
  <si>
    <t>Échange</t>
  </si>
  <si>
    <t>Total</t>
  </si>
  <si>
    <t>Modification dans effet du sort</t>
  </si>
  <si>
    <t>Soigne 2*X point de vie sur la case</t>
  </si>
  <si>
    <t>Crée une Ombre sur la case pour la durée du sort</t>
  </si>
  <si>
    <t>Perce +2 armure sur les dégà du sort/ Ajoute +1 armure sur la casse pour la durée du sort</t>
  </si>
  <si>
    <t>Pousse la carte dans la case de +1 dans la direction choisie</t>
  </si>
  <si>
    <t>Échange le contenu d'une case par le contenu d'une autre case portée</t>
  </si>
  <si>
    <t>Dépendantes</t>
  </si>
  <si>
    <t>porté +1, pas mouvement, 1 activation gratuite par tour</t>
  </si>
  <si>
    <t>Portée +1 ou Durée + 1</t>
  </si>
  <si>
    <t>Version courte d'un bouton pour passer d'une image du panneau d'instructions à l'autre.</t>
  </si>
  <si>
    <t>Illustration 2D</t>
  </si>
  <si>
    <t>Bouton de navigation</t>
  </si>
  <si>
    <t>Bouton générique utilisé pour passer d'une page à l'autre</t>
  </si>
  <si>
    <t>Bouton de base</t>
  </si>
  <si>
    <t>Inclut le coeur pour indiquer la santé</t>
  </si>
  <si>
    <t>Montage</t>
  </si>
  <si>
    <t>Page d'instructions - Stratégie</t>
  </si>
  <si>
    <t>Page d'instructions - Tir à la souris</t>
  </si>
  <si>
    <t>Page d'instructions - Déplacement à la souris</t>
  </si>
  <si>
    <t>Page d'instructions - Manette</t>
  </si>
  <si>
    <t>Inclut le visuel des éléments bénéfiques</t>
  </si>
  <si>
    <t>Page d'instructions - Ne pas tirer</t>
  </si>
  <si>
    <t>Inclut le visuel des éléments néfastes</t>
  </si>
  <si>
    <t>Page d'instructions - Tir</t>
  </si>
  <si>
    <t>Bouton son fermé</t>
  </si>
  <si>
    <t>Bouton son ouvert</t>
  </si>
  <si>
    <t>Base de pop-up</t>
  </si>
  <si>
    <t>Modèle</t>
  </si>
  <si>
    <t>Flèches d'instruction - Texture</t>
  </si>
  <si>
    <t>Peut pointer dans toutes les directions cardinales</t>
  </si>
  <si>
    <t>Rig</t>
  </si>
  <si>
    <t>Flèches d'instruction - Modèle</t>
  </si>
  <si>
    <t>Icône de souris - Texture</t>
  </si>
  <si>
    <t>Bouton gauche de la souris marqué comme enfoncé</t>
  </si>
  <si>
    <t>Icône de souris - Modèle</t>
  </si>
  <si>
    <t>Icône de manettes - Texture</t>
  </si>
  <si>
    <t>Modèle à double sticks analogiques</t>
  </si>
  <si>
    <t>Icône de manettes - Modèle</t>
  </si>
  <si>
    <t>Base est un tableau vert, les instructions sont construites à partir d'éléments de jeu.</t>
  </si>
  <si>
    <t>Paneau d'instruction</t>
  </si>
  <si>
    <t xml:space="preserve">Les moustaches gigotent et le bâton pointe vers le haut et vers le bas en alternance. </t>
  </si>
  <si>
    <t>Animation 3D</t>
  </si>
  <si>
    <t>Général - Enseignant</t>
  </si>
  <si>
    <t>Texture</t>
  </si>
  <si>
    <t>Général - Texture</t>
  </si>
  <si>
    <t>Version moustache du lymphocyte, avec un bâton pour pointer vers le tableau</t>
  </si>
  <si>
    <t>Général - Modèle</t>
  </si>
  <si>
    <t>Général - Squelette</t>
  </si>
  <si>
    <t>Simple bannière pour la page d'instructions et des pointages</t>
  </si>
  <si>
    <t>Titres</t>
  </si>
  <si>
    <t>Réutilise des éléments visuels du jeu</t>
  </si>
  <si>
    <t>Logo de jeu</t>
  </si>
  <si>
    <t>Lors de l'affichage du menu pause et dans l'écran de meilleurs pointages</t>
  </si>
  <si>
    <t>Masque d'écran</t>
  </si>
  <si>
    <t>Interface</t>
  </si>
  <si>
    <t>Animation pour associer à l'effete de perte de santé</t>
  </si>
  <si>
    <t>Coeur de santé - Description</t>
  </si>
  <si>
    <t>Coeur de santé - Texture</t>
  </si>
  <si>
    <t>Simple coeur réutilisé avec la barre de santé et dans les effets gains de santé</t>
  </si>
  <si>
    <t>Coeur de santé - Modèle</t>
  </si>
  <si>
    <t>Accueille du texte</t>
  </si>
  <si>
    <t>Zone pointage</t>
  </si>
  <si>
    <t>Se remplit et se vide</t>
  </si>
  <si>
    <t>Barre de santé</t>
  </si>
  <si>
    <t>Modèle hamburger</t>
  </si>
  <si>
    <t>Bouton menu</t>
  </si>
  <si>
    <t>HUD</t>
  </si>
  <si>
    <t>Block de marbre où se trouvent les avatars</t>
  </si>
  <si>
    <t>Podium - Texture</t>
  </si>
  <si>
    <t>Block de pierre où on joue les cartes</t>
  </si>
  <si>
    <t>Plaques - Texture</t>
  </si>
  <si>
    <t>Terre compacter entre et autour des plaques</t>
  </si>
  <si>
    <t>Sol - Texture</t>
  </si>
  <si>
    <t>Environnement</t>
  </si>
  <si>
    <t>Effet d'explosion avec le résultat (Victoire ou defaite)</t>
  </si>
  <si>
    <t>Fx/Shader</t>
  </si>
  <si>
    <t>Fin de partie</t>
  </si>
  <si>
    <t>Effet visuel perte de sang joué sur l'avatar ciblé et changement de l'indicateur de vie</t>
  </si>
  <si>
    <t>Perte de santé  joueur/opposant</t>
  </si>
  <si>
    <t>Effet visuel de soin sur l'avatar ciblé et changement de l'indicateur de vie</t>
  </si>
  <si>
    <t>Gain de santé joueur/opposant</t>
  </si>
  <si>
    <t>Le modèle du monstre de la carte émerge de la carte quand elle est joué</t>
  </si>
  <si>
    <t>Effet d'apparition de "Monstre"</t>
  </si>
  <si>
    <t>Fait briller le bouton de fin de tour quand le joueur ne peut plus effectuer d'action</t>
  </si>
  <si>
    <t>Illuminer bouton fin de tour</t>
  </si>
  <si>
    <t>Effet sur la cible d'un sort</t>
  </si>
  <si>
    <t>Effet de Sort</t>
  </si>
  <si>
    <t>Arbalétrier - Attaque</t>
  </si>
  <si>
    <t>Pose d'attente</t>
  </si>
  <si>
    <t>Arbalétrier - Base</t>
  </si>
  <si>
    <t>Mage - Attaque</t>
  </si>
  <si>
    <t>Mage - Base</t>
  </si>
  <si>
    <t>Soldat - Attaque</t>
  </si>
  <si>
    <t>Soldat - Base</t>
  </si>
  <si>
    <t>Avatar - Joue une carte</t>
  </si>
  <si>
    <t>Avatar - Perd de la vie</t>
  </si>
  <si>
    <t>Avatar - Base</t>
  </si>
  <si>
    <t>Forge - Texture * 2</t>
  </si>
  <si>
    <t>Forge - Modèle</t>
  </si>
  <si>
    <t>Tour - Texture * 2</t>
  </si>
  <si>
    <t>Tour - Modèle</t>
  </si>
  <si>
    <t>Mur - Texture * 2</t>
  </si>
  <si>
    <t>Mur - Modèle</t>
  </si>
  <si>
    <t>Humain - Texture Arbalétrier * 2</t>
  </si>
  <si>
    <t>Humain - Texture Mage * 2</t>
  </si>
  <si>
    <t>Humain - Texture Soldat * 2</t>
  </si>
  <si>
    <t>Humain - Texture Avatar * 2</t>
  </si>
  <si>
    <t xml:space="preserve">Humain - Modèle Arbalétrier </t>
  </si>
  <si>
    <t>Humain - Modèle Mage</t>
  </si>
  <si>
    <t>Humain - Modèle Soldat</t>
  </si>
  <si>
    <t>Humain - Modèle Avatar</t>
  </si>
  <si>
    <t>Humain - Squelette</t>
  </si>
  <si>
    <t>Éléments de jeu</t>
  </si>
  <si>
    <t>Description</t>
  </si>
  <si>
    <t>Type de travail</t>
  </si>
  <si>
    <t>Élément visuel</t>
  </si>
  <si>
    <t>Simple clic standard</t>
  </si>
  <si>
    <t>FX interface</t>
  </si>
  <si>
    <t>Bouton appuyé</t>
  </si>
  <si>
    <t>Courte phrase signifiant la mort du joueur</t>
  </si>
  <si>
    <t>Stinger</t>
  </si>
  <si>
    <t>Son organique de blob éclatant sous la pression</t>
  </si>
  <si>
    <t>OUI</t>
  </si>
  <si>
    <t>FX jeu</t>
  </si>
  <si>
    <t>Perte de globule rouge</t>
  </si>
  <si>
    <t>Son générique associé au fx de perte de santé</t>
  </si>
  <si>
    <t>Perte de santé</t>
  </si>
  <si>
    <t>Associé à la destruction d'un virus ou d'une bactérie</t>
  </si>
  <si>
    <t>Gain de points</t>
  </si>
  <si>
    <t>Son organique relié au tir du groupe de projectiles et non de chaque tir individuellement.</t>
  </si>
  <si>
    <t xml:space="preserve">Tir </t>
  </si>
  <si>
    <t>Ambiance organique et aquatique. Utiliser aussi dans les écrans d'interface.</t>
  </si>
  <si>
    <t>Musique</t>
  </si>
  <si>
    <t>Musique de jeu</t>
  </si>
  <si>
    <t>Écran de jeu</t>
  </si>
  <si>
    <t>Cumulatif?</t>
  </si>
  <si>
    <t>Boucle?</t>
  </si>
  <si>
    <t>Synchro?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</si>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</sst>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2.1"/>
      <color theme="1"/>
      <name val="Arial"/>
      <family val="2"/>
    </font>
    <font>
      <b/>
      <sz val="12.1"/>
      <color theme="1"/>
      <name val="Arial"/>
      <family val="2"/>
    </font>
    <font>
      <b/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/>
    <xf numFmtId="0" fontId="0" fillId="7" borderId="0" xfId="0" applyFill="1" applyBorder="1"/>
    <xf numFmtId="0" fontId="1" fillId="8" borderId="0" xfId="0" applyFont="1" applyFill="1" applyBorder="1"/>
    <xf numFmtId="0" fontId="0" fillId="9" borderId="0" xfId="0" applyFont="1" applyFill="1" applyBorder="1"/>
    <xf numFmtId="0" fontId="0" fillId="7" borderId="0" xfId="0" applyFont="1" applyFill="1" applyBorder="1"/>
    <xf numFmtId="0" fontId="0" fillId="13" borderId="1" xfId="0" applyFill="1" applyBorder="1"/>
    <xf numFmtId="0" fontId="0" fillId="13" borderId="1" xfId="0" applyFont="1" applyFill="1" applyBorder="1"/>
    <xf numFmtId="0" fontId="0" fillId="11" borderId="1" xfId="0" applyFont="1" applyFill="1" applyBorder="1"/>
    <xf numFmtId="0" fontId="0" fillId="10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0" fillId="10" borderId="1" xfId="0" quotePrefix="1" applyFill="1" applyBorder="1"/>
    <xf numFmtId="0" fontId="0" fillId="13" borderId="1" xfId="0" quotePrefix="1" applyFill="1" applyBorder="1"/>
    <xf numFmtId="0" fontId="0" fillId="10" borderId="5" xfId="0" applyFill="1" applyBorder="1"/>
    <xf numFmtId="0" fontId="0" fillId="13" borderId="5" xfId="0" applyFill="1" applyBorder="1"/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6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6" borderId="9" xfId="0" applyFill="1" applyBorder="1"/>
    <xf numFmtId="0" fontId="0" fillId="11" borderId="10" xfId="0" applyFont="1" applyFill="1" applyBorder="1"/>
    <xf numFmtId="0" fontId="0" fillId="14" borderId="4" xfId="0" applyFont="1" applyFill="1" applyBorder="1"/>
    <xf numFmtId="0" fontId="0" fillId="11" borderId="4" xfId="0" applyFont="1" applyFill="1" applyBorder="1"/>
    <xf numFmtId="0" fontId="0" fillId="12" borderId="6" xfId="0" applyFill="1" applyBorder="1" applyAlignment="1">
      <alignment horizontal="center"/>
    </xf>
    <xf numFmtId="0" fontId="0" fillId="12" borderId="7" xfId="0" applyFill="1" applyBorder="1"/>
    <xf numFmtId="0" fontId="0" fillId="12" borderId="8" xfId="0" applyFill="1" applyBorder="1"/>
    <xf numFmtId="0" fontId="0" fillId="16" borderId="6" xfId="0" applyFill="1" applyBorder="1" applyAlignment="1">
      <alignment horizontal="center"/>
    </xf>
    <xf numFmtId="0" fontId="0" fillId="16" borderId="7" xfId="0" applyFill="1" applyBorder="1"/>
    <xf numFmtId="0" fontId="0" fillId="16" borderId="8" xfId="0" applyFill="1" applyBorder="1"/>
    <xf numFmtId="0" fontId="0" fillId="17" borderId="6" xfId="0" applyFill="1" applyBorder="1" applyAlignment="1">
      <alignment horizontal="center"/>
    </xf>
    <xf numFmtId="0" fontId="0" fillId="17" borderId="7" xfId="0" applyFill="1" applyBorder="1"/>
    <xf numFmtId="0" fontId="0" fillId="17" borderId="8" xfId="0" applyFill="1" applyBorder="1"/>
    <xf numFmtId="0" fontId="0" fillId="15" borderId="6" xfId="0" applyFill="1" applyBorder="1" applyAlignment="1">
      <alignment horizontal="center"/>
    </xf>
    <xf numFmtId="0" fontId="0" fillId="15" borderId="7" xfId="0" applyFill="1" applyBorder="1"/>
    <xf numFmtId="0" fontId="0" fillId="15" borderId="8" xfId="0" applyFill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1" xfId="0" applyFont="1" applyBorder="1"/>
    <xf numFmtId="0" fontId="0" fillId="0" borderId="0" xfId="0" applyAlignment="1"/>
    <xf numFmtId="0" fontId="2" fillId="18" borderId="1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19" borderId="5" xfId="0" applyFont="1" applyFill="1" applyBorder="1" applyAlignment="1">
      <alignment wrapText="1"/>
    </xf>
    <xf numFmtId="0" fontId="2" fillId="19" borderId="1" xfId="0" applyFont="1" applyFill="1" applyBorder="1" applyAlignment="1">
      <alignment wrapText="1"/>
    </xf>
    <xf numFmtId="0" fontId="4" fillId="0" borderId="11" xfId="0" applyFont="1" applyFill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4" fillId="0" borderId="13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wrapText="1"/>
    </xf>
    <xf numFmtId="0" fontId="5" fillId="20" borderId="15" xfId="0" applyFont="1" applyFill="1" applyBorder="1" applyAlignment="1">
      <alignment horizontal="left" wrapText="1"/>
    </xf>
    <xf numFmtId="0" fontId="2" fillId="20" borderId="14" xfId="0" applyFont="1" applyFill="1" applyBorder="1" applyAlignment="1">
      <alignment horizontal="center" wrapText="1"/>
    </xf>
    <xf numFmtId="0" fontId="2" fillId="20" borderId="14" xfId="0" applyFont="1" applyFill="1" applyBorder="1" applyAlignment="1">
      <alignment wrapText="1"/>
    </xf>
    <xf numFmtId="0" fontId="6" fillId="20" borderId="14" xfId="0" applyFont="1" applyFill="1" applyBorder="1" applyAlignment="1">
      <alignment wrapText="1"/>
    </xf>
    <xf numFmtId="0" fontId="6" fillId="20" borderId="15" xfId="0" applyFont="1" applyFill="1" applyBorder="1" applyAlignment="1">
      <alignment horizontal="left" wrapText="1"/>
    </xf>
    <xf numFmtId="0" fontId="5" fillId="0" borderId="16" xfId="0" applyFont="1" applyFill="1" applyBorder="1" applyAlignment="1">
      <alignment horizontal="left" wrapText="1"/>
    </xf>
    <xf numFmtId="0" fontId="5" fillId="0" borderId="15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relative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relative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relativeIndent="0" justifyLastLine="0" shrinkToFit="0" readingOrder="0"/>
      <border diagonalUp="0" diagonalDown="0" outline="0">
        <left/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CA" sz="1400" b="0" i="0" u="none" strike="noStrike" kern="1200" cap="none" spc="50" normalizeH="0" baseline="0" noProof="0">
                <a:ln>
                  <a:noFill/>
                </a:ln>
                <a:solidFill>
                  <a:sysClr val="window" lastClr="FFFFFF">
                    <a:lumMod val="85000"/>
                  </a:sysClr>
                </a:solidFill>
                <a:effectLst/>
                <a:uLnTx/>
                <a:uFillTx/>
                <a:latin typeface="Calibri" panose="020F0502020204030204"/>
              </a:rPr>
              <a:t>Habilitées spéciales de la carte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69804"/>
              </a:schemeClr>
            </a:solidFill>
            <a:ln w="9525" cap="flat" cmpd="sng" algn="ctr">
              <a:solidFill>
                <a:schemeClr val="accent1"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cat>
            <c:strRef>
              <c:f>Equations!$G$1:$AC$1</c:f>
              <c:strCache>
                <c:ptCount val="23"/>
                <c:pt idx="0">
                  <c:v>Armure</c:v>
                </c:pt>
                <c:pt idx="1">
                  <c:v>Perce Armure</c:v>
                </c:pt>
                <c:pt idx="2">
                  <c:v>Armure après mouvement</c:v>
                </c:pt>
                <c:pt idx="3">
                  <c:v>Nombre de sort ennemi ignoré</c:v>
                </c:pt>
                <c:pt idx="4">
                  <c:v>Ombre sur perte de vie</c:v>
                </c:pt>
                <c:pt idx="5">
                  <c:v>Portée Échange</c:v>
                </c:pt>
                <c:pt idx="6">
                  <c:v>Résistance échange</c:v>
                </c:pt>
                <c:pt idx="7">
                  <c:v>Réduction coût échange</c:v>
                </c:pt>
                <c:pt idx="8">
                  <c:v>Échange sans hausses de coût</c:v>
                </c:pt>
                <c:pt idx="9">
                  <c:v>Échange adjecent</c:v>
                </c:pt>
                <c:pt idx="10">
                  <c:v>Réduction déga après échange</c:v>
                </c:pt>
                <c:pt idx="11">
                  <c:v>Ombre après échange</c:v>
                </c:pt>
                <c:pt idx="12">
                  <c:v>Distance Poussé</c:v>
                </c:pt>
                <c:pt idx="13">
                  <c:v>Résistance à être poussé</c:v>
                </c:pt>
                <c:pt idx="14">
                  <c:v>Distance d'avance après pousse</c:v>
                </c:pt>
                <c:pt idx="15">
                  <c:v>Distance de pousse latérale</c:v>
                </c:pt>
                <c:pt idx="16">
                  <c:v>Réduction de dégà après être poussé</c:v>
                </c:pt>
                <c:pt idx="17">
                  <c:v>Ombre sur poussé</c:v>
                </c:pt>
                <c:pt idx="18">
                  <c:v>Durée ombre</c:v>
                </c:pt>
                <c:pt idx="19">
                  <c:v>Portée téléporte dans ombre</c:v>
                </c:pt>
                <c:pt idx="20">
                  <c:v>Déga réduit dans l'ombre</c:v>
                </c:pt>
                <c:pt idx="21">
                  <c:v>Déga de l'ombre sur entrée</c:v>
                </c:pt>
                <c:pt idx="22">
                  <c:v>Déga pour perdre l'ombre pour 1 tour</c:v>
                </c:pt>
              </c:strCache>
            </c:strRef>
          </c:cat>
          <c:val>
            <c:numRef>
              <c:f>Equations!$G$2:$AC$2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1-4AA9-80FE-E7E4A384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21736"/>
        <c:axId val="554722064"/>
      </c:radarChart>
      <c:catAx>
        <c:axId val="55472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722064"/>
        <c:crosses val="autoZero"/>
        <c:auto val="1"/>
        <c:lblAlgn val="ctr"/>
        <c:lblOffset val="100"/>
        <c:noMultiLvlLbl val="0"/>
      </c:catAx>
      <c:valAx>
        <c:axId val="5547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72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CA" sz="1400" b="0" i="0" u="none" strike="noStrike" kern="1200" cap="none" spc="50" normalizeH="0" baseline="0" noProof="0">
                <a:ln>
                  <a:noFill/>
                </a:ln>
                <a:solidFill>
                  <a:sysClr val="window" lastClr="FFFFFF">
                    <a:lumMod val="85000"/>
                  </a:sysClr>
                </a:solidFill>
                <a:effectLst/>
                <a:uLnTx/>
                <a:uFillTx/>
                <a:latin typeface="Calibri" panose="020F0502020204030204"/>
              </a:rPr>
              <a:t>Caractéristiques de la carte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69804"/>
              </a:schemeClr>
            </a:solidFill>
            <a:ln w="9525" cap="flat" cmpd="sng" algn="ctr">
              <a:solidFill>
                <a:schemeClr val="accent1"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cat>
            <c:strRef>
              <c:f>Equations!$B$1:$F$1</c:f>
              <c:strCache>
                <c:ptCount val="5"/>
                <c:pt idx="0">
                  <c:v>Coût d'activation</c:v>
                </c:pt>
                <c:pt idx="1">
                  <c:v>Coût d'invocation</c:v>
                </c:pt>
                <c:pt idx="2">
                  <c:v>HP</c:v>
                </c:pt>
                <c:pt idx="3">
                  <c:v>Attaque</c:v>
                </c:pt>
                <c:pt idx="4">
                  <c:v>Mouvement</c:v>
                </c:pt>
              </c:strCache>
            </c:strRef>
          </c:cat>
          <c:val>
            <c:numRef>
              <c:f>Equations!$B$2:$F$2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D-48FA-908A-B2D22917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21736"/>
        <c:axId val="554722064"/>
      </c:radarChart>
      <c:catAx>
        <c:axId val="55472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722064"/>
        <c:crosses val="autoZero"/>
        <c:auto val="1"/>
        <c:lblAlgn val="ctr"/>
        <c:lblOffset val="100"/>
        <c:noMultiLvlLbl val="0"/>
      </c:catAx>
      <c:valAx>
        <c:axId val="5547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72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10</xdr:row>
      <xdr:rowOff>95249</xdr:rowOff>
    </xdr:from>
    <xdr:to>
      <xdr:col>18</xdr:col>
      <xdr:colOff>409575</xdr:colOff>
      <xdr:row>36</xdr:row>
      <xdr:rowOff>142874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104775</xdr:rowOff>
    </xdr:from>
    <xdr:to>
      <xdr:col>9</xdr:col>
      <xdr:colOff>190501</xdr:colOff>
      <xdr:row>36</xdr:row>
      <xdr:rowOff>152400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69" totalsRowShown="0" headerRowDxfId="17" headerRowBorderDxfId="15" tableBorderDxfId="16" totalsRowBorderDxfId="14">
  <autoFilter ref="A1:C69"/>
  <tableColumns count="3">
    <tableColumn id="1" name="Élément visuel" dataDxfId="13"/>
    <tableColumn id="3" name="Type de travail" dataDxfId="12"/>
    <tableColumn id="4" name="Description" dataDxfId="11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id="3" name="Tableau14" displayName="Tableau14" ref="A1:F10" totalsRowShown="0" headerRowDxfId="10" dataDxfId="9" headerRowBorderDxfId="7" tableBorderDxfId="8" totalsRowBorderDxfId="6">
  <autoFilter ref="A1:F10"/>
  <tableColumns count="6">
    <tableColumn id="7" name="Son" dataDxfId="5"/>
    <tableColumn id="5" name="Type" dataDxfId="4"/>
    <tableColumn id="9" name="Synchro?" dataDxfId="3"/>
    <tableColumn id="10" name="Boucle?" dataDxfId="2"/>
    <tableColumn id="1" name="Cumulatif?" dataDxfId="1"/>
    <tableColumn id="2" name="Description" dataDxfId="0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id="1" name="Tableau1" displayName="Tableau1" ref="A1:H15" totalsRowShown="0" headerRowDxfId="26">
  <autoFilter ref="A1:H15"/>
  <tableColumns count="8">
    <tableColumn id="1" name="Nom" dataDxfId="25"/>
    <tableColumn id="2" name="Type" dataDxfId="24"/>
    <tableColumn id="3" name="Caractéristiques" dataDxfId="23"/>
    <tableColumn id="4" name="HP" dataDxfId="22"/>
    <tableColumn id="5" name="Attaque" dataDxfId="21"/>
    <tableColumn id="6" name="Mouvement" dataDxfId="20"/>
    <tableColumn id="7" name="Prix d'activation" dataDxfId="19"/>
    <tableColumn id="8" name="Prix d'invocation" dataDxfId="18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25" zoomScaleNormal="100" workbookViewId="0">
      <selection activeCell="A43" sqref="A43"/>
    </sheetView>
  </sheetViews>
  <sheetFormatPr baseColWidth="10" defaultColWidth="9.140625" defaultRowHeight="15" x14ac:dyDescent="0.25"/>
  <cols>
    <col min="1" max="1" width="48.5703125" style="48" bestFit="1" customWidth="1"/>
    <col min="2" max="2" width="19.5703125" style="48" bestFit="1" customWidth="1"/>
    <col min="3" max="3" width="77" style="48" bestFit="1" customWidth="1"/>
    <col min="4" max="16384" width="9.140625" style="48"/>
  </cols>
  <sheetData>
    <row r="1" spans="1:3" ht="15.75" x14ac:dyDescent="0.25">
      <c r="A1" s="62" t="s">
        <v>263</v>
      </c>
      <c r="B1" s="61" t="s">
        <v>262</v>
      </c>
      <c r="C1" s="60" t="s">
        <v>261</v>
      </c>
    </row>
    <row r="2" spans="1:3" x14ac:dyDescent="0.25">
      <c r="A2" s="59" t="s">
        <v>260</v>
      </c>
      <c r="B2" s="58"/>
      <c r="C2" s="58"/>
    </row>
    <row r="3" spans="1:3" x14ac:dyDescent="0.25">
      <c r="A3" s="52" t="s">
        <v>259</v>
      </c>
      <c r="B3" s="52" t="s">
        <v>178</v>
      </c>
      <c r="C3" s="52"/>
    </row>
    <row r="4" spans="1:3" x14ac:dyDescent="0.25">
      <c r="A4" s="52" t="s">
        <v>258</v>
      </c>
      <c r="B4" s="52" t="s">
        <v>175</v>
      </c>
      <c r="C4" s="52"/>
    </row>
    <row r="5" spans="1:3" x14ac:dyDescent="0.25">
      <c r="A5" s="52" t="s">
        <v>257</v>
      </c>
      <c r="B5" s="52" t="s">
        <v>175</v>
      </c>
      <c r="C5" s="57"/>
    </row>
    <row r="6" spans="1:3" x14ac:dyDescent="0.25">
      <c r="A6" s="52" t="s">
        <v>256</v>
      </c>
      <c r="B6" s="52" t="s">
        <v>175</v>
      </c>
      <c r="C6" s="57"/>
    </row>
    <row r="7" spans="1:3" x14ac:dyDescent="0.25">
      <c r="A7" s="52" t="s">
        <v>255</v>
      </c>
      <c r="B7" s="52" t="s">
        <v>175</v>
      </c>
      <c r="C7" s="57"/>
    </row>
    <row r="8" spans="1:3" x14ac:dyDescent="0.25">
      <c r="A8" s="52" t="s">
        <v>254</v>
      </c>
      <c r="B8" s="52" t="s">
        <v>191</v>
      </c>
      <c r="C8" s="52"/>
    </row>
    <row r="9" spans="1:3" x14ac:dyDescent="0.25">
      <c r="A9" s="52" t="s">
        <v>253</v>
      </c>
      <c r="B9" s="52" t="s">
        <v>191</v>
      </c>
      <c r="C9" s="57"/>
    </row>
    <row r="10" spans="1:3" x14ac:dyDescent="0.25">
      <c r="A10" s="52" t="s">
        <v>252</v>
      </c>
      <c r="B10" s="52" t="s">
        <v>191</v>
      </c>
      <c r="C10" s="57"/>
    </row>
    <row r="11" spans="1:3" x14ac:dyDescent="0.25">
      <c r="A11" s="52" t="s">
        <v>251</v>
      </c>
      <c r="B11" s="52" t="s">
        <v>191</v>
      </c>
      <c r="C11" s="57"/>
    </row>
    <row r="12" spans="1:3" x14ac:dyDescent="0.25">
      <c r="A12" s="52" t="s">
        <v>250</v>
      </c>
      <c r="B12" s="52" t="s">
        <v>175</v>
      </c>
      <c r="C12" s="57"/>
    </row>
    <row r="13" spans="1:3" x14ac:dyDescent="0.25">
      <c r="A13" s="52" t="s">
        <v>249</v>
      </c>
      <c r="B13" s="52" t="s">
        <v>191</v>
      </c>
      <c r="C13" s="57"/>
    </row>
    <row r="14" spans="1:3" x14ac:dyDescent="0.25">
      <c r="A14" s="52" t="s">
        <v>248</v>
      </c>
      <c r="B14" s="52" t="s">
        <v>175</v>
      </c>
      <c r="C14" s="57"/>
    </row>
    <row r="15" spans="1:3" x14ac:dyDescent="0.25">
      <c r="A15" s="52" t="s">
        <v>247</v>
      </c>
      <c r="B15" s="52" t="s">
        <v>191</v>
      </c>
      <c r="C15" s="57"/>
    </row>
    <row r="16" spans="1:3" x14ac:dyDescent="0.25">
      <c r="A16" s="52" t="s">
        <v>246</v>
      </c>
      <c r="B16" s="52" t="s">
        <v>175</v>
      </c>
      <c r="C16" s="57"/>
    </row>
    <row r="17" spans="1:3" x14ac:dyDescent="0.25">
      <c r="A17" s="52" t="s">
        <v>245</v>
      </c>
      <c r="B17" s="52" t="s">
        <v>191</v>
      </c>
      <c r="C17" s="57"/>
    </row>
    <row r="18" spans="1:3" x14ac:dyDescent="0.25">
      <c r="A18" s="52" t="s">
        <v>244</v>
      </c>
      <c r="B18" s="54" t="s">
        <v>189</v>
      </c>
      <c r="C18" s="52" t="s">
        <v>236</v>
      </c>
    </row>
    <row r="19" spans="1:3" x14ac:dyDescent="0.25">
      <c r="A19" s="52" t="s">
        <v>243</v>
      </c>
      <c r="B19" s="54" t="s">
        <v>189</v>
      </c>
      <c r="C19" s="57"/>
    </row>
    <row r="20" spans="1:3" x14ac:dyDescent="0.25">
      <c r="A20" s="52" t="s">
        <v>242</v>
      </c>
      <c r="B20" s="54" t="s">
        <v>189</v>
      </c>
      <c r="C20" s="54"/>
    </row>
    <row r="21" spans="1:3" x14ac:dyDescent="0.25">
      <c r="A21" s="52" t="s">
        <v>241</v>
      </c>
      <c r="B21" s="54" t="s">
        <v>189</v>
      </c>
      <c r="C21" s="52" t="s">
        <v>236</v>
      </c>
    </row>
    <row r="22" spans="1:3" x14ac:dyDescent="0.25">
      <c r="A22" s="52" t="s">
        <v>240</v>
      </c>
      <c r="B22" s="54" t="s">
        <v>189</v>
      </c>
      <c r="C22" s="54"/>
    </row>
    <row r="23" spans="1:3" x14ac:dyDescent="0.25">
      <c r="A23" s="52" t="s">
        <v>239</v>
      </c>
      <c r="B23" s="54" t="s">
        <v>189</v>
      </c>
      <c r="C23" s="52" t="s">
        <v>236</v>
      </c>
    </row>
    <row r="24" spans="1:3" x14ac:dyDescent="0.25">
      <c r="A24" s="52" t="s">
        <v>238</v>
      </c>
      <c r="B24" s="54" t="s">
        <v>189</v>
      </c>
      <c r="C24" s="57"/>
    </row>
    <row r="25" spans="1:3" x14ac:dyDescent="0.25">
      <c r="A25" s="52" t="s">
        <v>237</v>
      </c>
      <c r="B25" s="54" t="s">
        <v>189</v>
      </c>
      <c r="C25" s="52" t="s">
        <v>236</v>
      </c>
    </row>
    <row r="26" spans="1:3" x14ac:dyDescent="0.25">
      <c r="A26" s="52" t="s">
        <v>235</v>
      </c>
      <c r="B26" s="54" t="s">
        <v>189</v>
      </c>
      <c r="C26" s="57"/>
    </row>
    <row r="27" spans="1:3" x14ac:dyDescent="0.25">
      <c r="A27" s="54" t="s">
        <v>234</v>
      </c>
      <c r="B27" s="54" t="s">
        <v>223</v>
      </c>
      <c r="C27" s="54" t="s">
        <v>233</v>
      </c>
    </row>
    <row r="28" spans="1:3" x14ac:dyDescent="0.25">
      <c r="A28" s="54" t="s">
        <v>232</v>
      </c>
      <c r="B28" s="54" t="s">
        <v>223</v>
      </c>
      <c r="C28" s="54" t="s">
        <v>231</v>
      </c>
    </row>
    <row r="29" spans="1:3" x14ac:dyDescent="0.25">
      <c r="A29" s="54" t="s">
        <v>230</v>
      </c>
      <c r="B29" s="54" t="s">
        <v>223</v>
      </c>
      <c r="C29" s="54" t="s">
        <v>229</v>
      </c>
    </row>
    <row r="30" spans="1:3" x14ac:dyDescent="0.25">
      <c r="A30" s="54" t="s">
        <v>228</v>
      </c>
      <c r="B30" s="54" t="s">
        <v>223</v>
      </c>
      <c r="C30" s="54" t="s">
        <v>227</v>
      </c>
    </row>
    <row r="31" spans="1:3" x14ac:dyDescent="0.25">
      <c r="A31" s="54" t="s">
        <v>226</v>
      </c>
      <c r="B31" s="54" t="s">
        <v>223</v>
      </c>
      <c r="C31" s="54" t="s">
        <v>225</v>
      </c>
    </row>
    <row r="32" spans="1:3" x14ac:dyDescent="0.25">
      <c r="A32" s="54" t="s">
        <v>224</v>
      </c>
      <c r="B32" s="54" t="s">
        <v>223</v>
      </c>
      <c r="C32" s="54" t="s">
        <v>222</v>
      </c>
    </row>
    <row r="33" spans="1:6" x14ac:dyDescent="0.25">
      <c r="A33" s="56" t="s">
        <v>221</v>
      </c>
      <c r="B33" s="56"/>
      <c r="C33" s="56"/>
    </row>
    <row r="34" spans="1:6" x14ac:dyDescent="0.25">
      <c r="A34" s="54" t="s">
        <v>220</v>
      </c>
      <c r="B34" s="52" t="s">
        <v>191</v>
      </c>
      <c r="C34" s="54" t="s">
        <v>219</v>
      </c>
    </row>
    <row r="35" spans="1:6" x14ac:dyDescent="0.25">
      <c r="A35" s="52" t="s">
        <v>218</v>
      </c>
      <c r="B35" s="52" t="s">
        <v>191</v>
      </c>
      <c r="C35" s="57" t="s">
        <v>217</v>
      </c>
    </row>
    <row r="36" spans="1:6" x14ac:dyDescent="0.25">
      <c r="A36" s="52" t="s">
        <v>216</v>
      </c>
      <c r="B36" s="52" t="s">
        <v>191</v>
      </c>
      <c r="C36" s="57" t="s">
        <v>215</v>
      </c>
    </row>
    <row r="37" spans="1:6" x14ac:dyDescent="0.25">
      <c r="A37" s="56" t="s">
        <v>214</v>
      </c>
      <c r="B37" s="56"/>
      <c r="C37" s="56"/>
    </row>
    <row r="38" spans="1:6" x14ac:dyDescent="0.25">
      <c r="A38" s="54" t="s">
        <v>213</v>
      </c>
      <c r="B38" s="54" t="s">
        <v>158</v>
      </c>
      <c r="C38" s="54" t="s">
        <v>212</v>
      </c>
    </row>
    <row r="39" spans="1:6" x14ac:dyDescent="0.25">
      <c r="A39" s="54" t="s">
        <v>211</v>
      </c>
      <c r="B39" s="54" t="s">
        <v>158</v>
      </c>
      <c r="C39" s="54" t="s">
        <v>210</v>
      </c>
    </row>
    <row r="40" spans="1:6" x14ac:dyDescent="0.25">
      <c r="A40" s="54" t="s">
        <v>209</v>
      </c>
      <c r="B40" s="54" t="s">
        <v>158</v>
      </c>
      <c r="C40" s="54" t="s">
        <v>208</v>
      </c>
    </row>
    <row r="41" spans="1:6" x14ac:dyDescent="0.25">
      <c r="A41" s="54" t="s">
        <v>207</v>
      </c>
      <c r="B41" s="52" t="s">
        <v>178</v>
      </c>
      <c r="C41" s="54" t="s">
        <v>206</v>
      </c>
    </row>
    <row r="42" spans="1:6" x14ac:dyDescent="0.25">
      <c r="A42" s="54" t="s">
        <v>205</v>
      </c>
      <c r="B42" s="52" t="s">
        <v>175</v>
      </c>
      <c r="C42" s="54"/>
    </row>
    <row r="43" spans="1:6" x14ac:dyDescent="0.25">
      <c r="A43" s="54" t="s">
        <v>204</v>
      </c>
      <c r="B43" s="52" t="s">
        <v>191</v>
      </c>
      <c r="C43" s="52" t="s">
        <v>203</v>
      </c>
    </row>
    <row r="44" spans="1:6" x14ac:dyDescent="0.25">
      <c r="A44" s="56" t="s">
        <v>202</v>
      </c>
      <c r="B44" s="56"/>
      <c r="C44" s="56"/>
      <c r="E44" s="55"/>
      <c r="F44" s="55"/>
    </row>
    <row r="45" spans="1:6" x14ac:dyDescent="0.25">
      <c r="A45" s="54" t="s">
        <v>201</v>
      </c>
      <c r="B45" s="53" t="s">
        <v>158</v>
      </c>
      <c r="C45" s="54" t="s">
        <v>200</v>
      </c>
    </row>
    <row r="46" spans="1:6" x14ac:dyDescent="0.25">
      <c r="A46" s="54" t="s">
        <v>199</v>
      </c>
      <c r="B46" s="53" t="s">
        <v>163</v>
      </c>
      <c r="C46" s="54" t="s">
        <v>198</v>
      </c>
    </row>
    <row r="47" spans="1:6" x14ac:dyDescent="0.25">
      <c r="A47" s="54" t="s">
        <v>197</v>
      </c>
      <c r="B47" s="53" t="s">
        <v>158</v>
      </c>
      <c r="C47" s="54" t="s">
        <v>196</v>
      </c>
    </row>
    <row r="48" spans="1:6" x14ac:dyDescent="0.25">
      <c r="A48" s="54" t="s">
        <v>195</v>
      </c>
      <c r="B48" s="52" t="s">
        <v>178</v>
      </c>
      <c r="C48" s="54"/>
    </row>
    <row r="49" spans="1:3" x14ac:dyDescent="0.25">
      <c r="A49" s="54" t="s">
        <v>194</v>
      </c>
      <c r="B49" s="52" t="s">
        <v>175</v>
      </c>
      <c r="C49" s="54" t="s">
        <v>193</v>
      </c>
    </row>
    <row r="50" spans="1:3" x14ac:dyDescent="0.25">
      <c r="A50" s="54" t="s">
        <v>192</v>
      </c>
      <c r="B50" s="52" t="s">
        <v>191</v>
      </c>
      <c r="C50" s="54"/>
    </row>
    <row r="51" spans="1:3" x14ac:dyDescent="0.25">
      <c r="A51" s="54" t="s">
        <v>190</v>
      </c>
      <c r="B51" s="54" t="s">
        <v>189</v>
      </c>
      <c r="C51" s="54" t="s">
        <v>188</v>
      </c>
    </row>
    <row r="52" spans="1:3" x14ac:dyDescent="0.25">
      <c r="A52" s="54" t="s">
        <v>187</v>
      </c>
      <c r="B52" s="53" t="s">
        <v>158</v>
      </c>
      <c r="C52" s="54" t="s">
        <v>186</v>
      </c>
    </row>
    <row r="53" spans="1:3" x14ac:dyDescent="0.25">
      <c r="A53" s="54" t="s">
        <v>185</v>
      </c>
      <c r="B53" s="52" t="s">
        <v>178</v>
      </c>
      <c r="C53" s="52" t="s">
        <v>184</v>
      </c>
    </row>
    <row r="54" spans="1:3" x14ac:dyDescent="0.25">
      <c r="A54" s="54" t="s">
        <v>183</v>
      </c>
      <c r="B54" s="52" t="s">
        <v>175</v>
      </c>
      <c r="C54" s="52"/>
    </row>
    <row r="55" spans="1:3" x14ac:dyDescent="0.25">
      <c r="A55" s="54" t="s">
        <v>182</v>
      </c>
      <c r="B55" s="52" t="s">
        <v>178</v>
      </c>
      <c r="C55" s="52" t="s">
        <v>181</v>
      </c>
    </row>
    <row r="56" spans="1:3" x14ac:dyDescent="0.25">
      <c r="A56" s="54" t="s">
        <v>180</v>
      </c>
      <c r="B56" s="52" t="s">
        <v>175</v>
      </c>
      <c r="C56" s="52"/>
    </row>
    <row r="57" spans="1:3" x14ac:dyDescent="0.25">
      <c r="A57" s="54" t="s">
        <v>179</v>
      </c>
      <c r="B57" s="52" t="s">
        <v>178</v>
      </c>
      <c r="C57" s="52" t="s">
        <v>177</v>
      </c>
    </row>
    <row r="58" spans="1:3" x14ac:dyDescent="0.25">
      <c r="A58" s="54" t="s">
        <v>176</v>
      </c>
      <c r="B58" s="52" t="s">
        <v>175</v>
      </c>
      <c r="C58" s="52"/>
    </row>
    <row r="59" spans="1:3" x14ac:dyDescent="0.25">
      <c r="A59" s="54" t="s">
        <v>174</v>
      </c>
      <c r="B59" s="53" t="s">
        <v>158</v>
      </c>
      <c r="C59" s="52"/>
    </row>
    <row r="60" spans="1:3" x14ac:dyDescent="0.25">
      <c r="A60" s="54" t="s">
        <v>173</v>
      </c>
      <c r="B60" s="53" t="s">
        <v>158</v>
      </c>
      <c r="C60" s="52"/>
    </row>
    <row r="61" spans="1:3" x14ac:dyDescent="0.25">
      <c r="A61" s="54" t="s">
        <v>172</v>
      </c>
      <c r="B61" s="53" t="s">
        <v>158</v>
      </c>
      <c r="C61" s="52"/>
    </row>
    <row r="62" spans="1:3" x14ac:dyDescent="0.25">
      <c r="A62" s="52" t="s">
        <v>171</v>
      </c>
      <c r="B62" s="52" t="s">
        <v>163</v>
      </c>
      <c r="C62" s="52" t="s">
        <v>170</v>
      </c>
    </row>
    <row r="63" spans="1:3" x14ac:dyDescent="0.25">
      <c r="A63" s="52" t="s">
        <v>169</v>
      </c>
      <c r="B63" s="52" t="s">
        <v>163</v>
      </c>
      <c r="C63" s="52" t="s">
        <v>168</v>
      </c>
    </row>
    <row r="64" spans="1:3" x14ac:dyDescent="0.25">
      <c r="A64" s="52" t="s">
        <v>167</v>
      </c>
      <c r="B64" s="52" t="s">
        <v>163</v>
      </c>
      <c r="C64" s="52"/>
    </row>
    <row r="65" spans="1:3" x14ac:dyDescent="0.25">
      <c r="A65" s="52" t="s">
        <v>166</v>
      </c>
      <c r="B65" s="52" t="s">
        <v>163</v>
      </c>
      <c r="C65" s="52"/>
    </row>
    <row r="66" spans="1:3" x14ac:dyDescent="0.25">
      <c r="A66" s="52" t="s">
        <v>165</v>
      </c>
      <c r="B66" s="52" t="s">
        <v>163</v>
      </c>
      <c r="C66" s="52"/>
    </row>
    <row r="67" spans="1:3" x14ac:dyDescent="0.25">
      <c r="A67" s="52" t="s">
        <v>164</v>
      </c>
      <c r="B67" s="52" t="s">
        <v>163</v>
      </c>
      <c r="C67" s="52" t="s">
        <v>162</v>
      </c>
    </row>
    <row r="68" spans="1:3" x14ac:dyDescent="0.25">
      <c r="A68" s="52" t="s">
        <v>161</v>
      </c>
      <c r="B68" s="53" t="s">
        <v>158</v>
      </c>
      <c r="C68" s="52" t="s">
        <v>160</v>
      </c>
    </row>
    <row r="69" spans="1:3" x14ac:dyDescent="0.25">
      <c r="A69" s="52" t="s">
        <v>159</v>
      </c>
      <c r="B69" s="53" t="s">
        <v>158</v>
      </c>
      <c r="C69" s="52" t="s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F22" sqref="F22"/>
    </sheetView>
  </sheetViews>
  <sheetFormatPr baseColWidth="10" defaultColWidth="153.140625" defaultRowHeight="15" x14ac:dyDescent="0.25"/>
  <cols>
    <col min="1" max="1" width="44" style="48" customWidth="1"/>
    <col min="2" max="2" width="10.85546875" style="48" customWidth="1"/>
    <col min="3" max="3" width="14.28515625" style="48" bestFit="1" customWidth="1"/>
    <col min="4" max="4" width="12.7109375" style="48" bestFit="1" customWidth="1"/>
    <col min="5" max="5" width="15.42578125" style="48" bestFit="1" customWidth="1"/>
    <col min="6" max="6" width="66.42578125" style="48" customWidth="1"/>
    <col min="7" max="7" width="59.85546875" style="48" customWidth="1"/>
    <col min="8" max="16384" width="153.140625" style="48"/>
  </cols>
  <sheetData>
    <row r="1" spans="1:6" ht="16.5" thickBot="1" x14ac:dyDescent="0.3">
      <c r="A1" s="71" t="s">
        <v>286</v>
      </c>
      <c r="B1" s="71" t="s">
        <v>1</v>
      </c>
      <c r="C1" s="71" t="s">
        <v>285</v>
      </c>
      <c r="D1" s="71" t="s">
        <v>284</v>
      </c>
      <c r="E1" s="70" t="s">
        <v>283</v>
      </c>
      <c r="F1" s="70" t="s">
        <v>261</v>
      </c>
    </row>
    <row r="2" spans="1:6" ht="16.5" thickBot="1" x14ac:dyDescent="0.3">
      <c r="A2" s="69" t="s">
        <v>282</v>
      </c>
      <c r="B2" s="65"/>
      <c r="C2" s="65"/>
      <c r="D2" s="65"/>
      <c r="E2" s="65"/>
      <c r="F2" s="65"/>
    </row>
    <row r="3" spans="1:6" ht="15.75" thickBot="1" x14ac:dyDescent="0.3">
      <c r="A3" s="63" t="s">
        <v>281</v>
      </c>
      <c r="B3" s="63" t="s">
        <v>280</v>
      </c>
      <c r="C3" s="64"/>
      <c r="D3" s="64" t="s">
        <v>270</v>
      </c>
      <c r="E3" s="64"/>
      <c r="F3" s="63" t="s">
        <v>279</v>
      </c>
    </row>
    <row r="4" spans="1:6" ht="27" thickBot="1" x14ac:dyDescent="0.3">
      <c r="A4" s="63" t="s">
        <v>278</v>
      </c>
      <c r="B4" s="63" t="s">
        <v>271</v>
      </c>
      <c r="C4" s="64"/>
      <c r="D4" s="64"/>
      <c r="E4" s="64"/>
      <c r="F4" s="63" t="s">
        <v>277</v>
      </c>
    </row>
    <row r="5" spans="1:6" ht="15.75" thickBot="1" x14ac:dyDescent="0.3">
      <c r="A5" s="63" t="s">
        <v>276</v>
      </c>
      <c r="B5" s="63" t="s">
        <v>271</v>
      </c>
      <c r="C5" s="64"/>
      <c r="D5" s="64"/>
      <c r="E5" s="64"/>
      <c r="F5" s="63" t="s">
        <v>275</v>
      </c>
    </row>
    <row r="6" spans="1:6" ht="15.75" thickBot="1" x14ac:dyDescent="0.3">
      <c r="A6" s="63" t="s">
        <v>274</v>
      </c>
      <c r="B6" s="63" t="s">
        <v>271</v>
      </c>
      <c r="C6" s="64"/>
      <c r="D6" s="64"/>
      <c r="E6" s="64" t="s">
        <v>270</v>
      </c>
      <c r="F6" s="63" t="s">
        <v>273</v>
      </c>
    </row>
    <row r="7" spans="1:6" ht="15.75" thickBot="1" x14ac:dyDescent="0.3">
      <c r="A7" s="63" t="s">
        <v>272</v>
      </c>
      <c r="B7" s="63" t="s">
        <v>271</v>
      </c>
      <c r="C7" s="64"/>
      <c r="D7" s="64"/>
      <c r="E7" s="64" t="s">
        <v>270</v>
      </c>
      <c r="F7" s="63" t="s">
        <v>269</v>
      </c>
    </row>
    <row r="8" spans="1:6" ht="15.75" thickBot="1" x14ac:dyDescent="0.3">
      <c r="A8" s="63" t="s">
        <v>224</v>
      </c>
      <c r="B8" s="63" t="s">
        <v>268</v>
      </c>
      <c r="C8" s="64"/>
      <c r="D8" s="64"/>
      <c r="E8" s="64"/>
      <c r="F8" s="63" t="s">
        <v>267</v>
      </c>
    </row>
    <row r="9" spans="1:6" ht="16.5" thickBot="1" x14ac:dyDescent="0.3">
      <c r="A9" s="68" t="s">
        <v>202</v>
      </c>
      <c r="B9" s="67"/>
      <c r="C9" s="66"/>
      <c r="D9" s="66"/>
      <c r="E9" s="65"/>
      <c r="F9" s="65"/>
    </row>
    <row r="10" spans="1:6" ht="16.149999999999999" customHeight="1" thickBot="1" x14ac:dyDescent="0.3">
      <c r="A10" s="63" t="s">
        <v>266</v>
      </c>
      <c r="B10" s="63" t="s">
        <v>265</v>
      </c>
      <c r="C10" s="64"/>
      <c r="D10" s="64"/>
      <c r="E10" s="64"/>
      <c r="F10" s="63" t="s">
        <v>264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25.42578125" bestFit="1" customWidth="1"/>
    <col min="2" max="2" width="12.140625" bestFit="1" customWidth="1"/>
    <col min="3" max="3" width="50.5703125" bestFit="1" customWidth="1"/>
    <col min="4" max="4" width="8" bestFit="1" customWidth="1"/>
    <col min="5" max="5" width="12.7109375" bestFit="1" customWidth="1"/>
    <col min="6" max="6" width="16.5703125" bestFit="1" customWidth="1"/>
    <col min="7" max="7" width="19.85546875" bestFit="1" customWidth="1"/>
    <col min="8" max="8" width="20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spans="1:10" x14ac:dyDescent="0.25">
      <c r="A2" s="2" t="s">
        <v>8</v>
      </c>
      <c r="B2" s="2" t="s">
        <v>21</v>
      </c>
      <c r="C2" s="2" t="s">
        <v>69</v>
      </c>
      <c r="D2" s="2">
        <v>1</v>
      </c>
      <c r="E2" s="2">
        <v>2</v>
      </c>
      <c r="F2" s="2">
        <v>2</v>
      </c>
      <c r="G2" s="2">
        <v>1</v>
      </c>
      <c r="H2" s="2">
        <v>1</v>
      </c>
    </row>
    <row r="3" spans="1:10" x14ac:dyDescent="0.25">
      <c r="A3" s="2" t="s">
        <v>9</v>
      </c>
      <c r="B3" s="2" t="s">
        <v>21</v>
      </c>
      <c r="C3" s="2" t="s">
        <v>25</v>
      </c>
      <c r="D3" s="2">
        <v>1</v>
      </c>
      <c r="E3" s="2">
        <v>1</v>
      </c>
      <c r="F3" s="2">
        <v>1</v>
      </c>
      <c r="G3" s="2">
        <v>1</v>
      </c>
      <c r="H3" s="2">
        <v>1</v>
      </c>
    </row>
    <row r="4" spans="1:10" x14ac:dyDescent="0.25">
      <c r="A4" s="2" t="s">
        <v>19</v>
      </c>
      <c r="B4" s="2" t="s">
        <v>21</v>
      </c>
      <c r="C4" s="2" t="s">
        <v>24</v>
      </c>
      <c r="D4" s="2">
        <v>1</v>
      </c>
      <c r="E4" s="2">
        <v>1</v>
      </c>
      <c r="F4" s="2">
        <v>1</v>
      </c>
      <c r="G4" s="2">
        <v>1</v>
      </c>
      <c r="H4" s="2">
        <v>1</v>
      </c>
    </row>
    <row r="5" spans="1:10" x14ac:dyDescent="0.25">
      <c r="A5" s="2" t="s">
        <v>10</v>
      </c>
      <c r="B5" s="2" t="s">
        <v>10</v>
      </c>
      <c r="C5" s="2" t="s">
        <v>154</v>
      </c>
      <c r="D5" s="2">
        <v>0</v>
      </c>
      <c r="E5" s="2">
        <v>0</v>
      </c>
      <c r="F5" s="2">
        <v>2</v>
      </c>
      <c r="G5" s="2">
        <v>0</v>
      </c>
      <c r="H5" s="2">
        <v>1</v>
      </c>
    </row>
    <row r="6" spans="1:10" x14ac:dyDescent="0.25">
      <c r="A6" s="2" t="s">
        <v>11</v>
      </c>
      <c r="B6" s="2" t="s">
        <v>22</v>
      </c>
      <c r="C6" s="2" t="s">
        <v>26</v>
      </c>
      <c r="D6" s="2">
        <v>2</v>
      </c>
      <c r="E6" s="2">
        <v>0</v>
      </c>
      <c r="F6" s="2">
        <v>0</v>
      </c>
      <c r="G6" s="2">
        <v>0</v>
      </c>
      <c r="H6" s="2">
        <v>1</v>
      </c>
    </row>
    <row r="7" spans="1:10" x14ac:dyDescent="0.25">
      <c r="A7" s="2" t="s">
        <v>12</v>
      </c>
      <c r="B7" s="2" t="s">
        <v>22</v>
      </c>
      <c r="C7" s="2" t="s">
        <v>155</v>
      </c>
      <c r="D7" s="2">
        <v>1</v>
      </c>
      <c r="E7" s="2">
        <v>1</v>
      </c>
      <c r="F7" s="2">
        <v>0</v>
      </c>
      <c r="G7" s="2">
        <v>1</v>
      </c>
      <c r="H7" s="2">
        <v>1</v>
      </c>
    </row>
    <row r="8" spans="1:10" x14ac:dyDescent="0.25">
      <c r="A8" s="2" t="s">
        <v>13</v>
      </c>
      <c r="B8" s="2" t="s">
        <v>22</v>
      </c>
      <c r="C8" s="2" t="s">
        <v>27</v>
      </c>
      <c r="D8" s="2">
        <v>1</v>
      </c>
      <c r="E8" s="2">
        <v>0</v>
      </c>
      <c r="F8" s="2">
        <v>0</v>
      </c>
      <c r="G8" s="2">
        <v>0</v>
      </c>
      <c r="H8" s="2">
        <v>1</v>
      </c>
    </row>
    <row r="9" spans="1:10" x14ac:dyDescent="0.25">
      <c r="A9" s="2" t="s">
        <v>14</v>
      </c>
      <c r="B9" s="2" t="s">
        <v>23</v>
      </c>
      <c r="C9" s="2" t="s">
        <v>28</v>
      </c>
      <c r="D9" s="2">
        <v>1</v>
      </c>
      <c r="E9" s="2">
        <v>0</v>
      </c>
      <c r="F9" s="2">
        <v>0</v>
      </c>
      <c r="G9" s="2">
        <v>0</v>
      </c>
      <c r="H9" s="2">
        <v>1</v>
      </c>
    </row>
    <row r="10" spans="1:10" x14ac:dyDescent="0.25">
      <c r="A10" s="2" t="s">
        <v>15</v>
      </c>
      <c r="B10" s="2" t="s">
        <v>23</v>
      </c>
      <c r="C10" s="2" t="s">
        <v>29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</row>
    <row r="11" spans="1:10" x14ac:dyDescent="0.25">
      <c r="A11" s="2" t="s">
        <v>16</v>
      </c>
      <c r="B11" s="2" t="s">
        <v>23</v>
      </c>
      <c r="C11" s="2" t="s">
        <v>30</v>
      </c>
      <c r="D11" s="2">
        <v>0</v>
      </c>
      <c r="E11" s="2">
        <v>0</v>
      </c>
      <c r="F11" s="2">
        <v>1</v>
      </c>
      <c r="G11" s="2">
        <v>0</v>
      </c>
      <c r="H11" s="2">
        <v>1</v>
      </c>
    </row>
    <row r="12" spans="1:10" x14ac:dyDescent="0.25">
      <c r="A12" s="2" t="s">
        <v>17</v>
      </c>
      <c r="B12" s="2" t="s">
        <v>23</v>
      </c>
      <c r="C12" s="2" t="s">
        <v>31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</row>
    <row r="13" spans="1:10" x14ac:dyDescent="0.25">
      <c r="A13" s="2" t="s">
        <v>18</v>
      </c>
      <c r="B13" s="2" t="s">
        <v>23</v>
      </c>
      <c r="C13" s="2" t="s">
        <v>32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</row>
    <row r="14" spans="1:10" x14ac:dyDescent="0.25">
      <c r="A14" s="2" t="s">
        <v>34</v>
      </c>
      <c r="B14" s="2" t="s">
        <v>23</v>
      </c>
      <c r="C14" s="2" t="s">
        <v>33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</row>
    <row r="15" spans="1:10" x14ac:dyDescent="0.25">
      <c r="A15" s="2" t="s">
        <v>20</v>
      </c>
      <c r="B15" s="2" t="s">
        <v>23</v>
      </c>
      <c r="C15" s="2" t="s">
        <v>35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7" sqref="D17"/>
    </sheetView>
  </sheetViews>
  <sheetFormatPr baseColWidth="10" defaultRowHeight="15" x14ac:dyDescent="0.25"/>
  <cols>
    <col min="1" max="1" width="13.85546875" bestFit="1" customWidth="1"/>
    <col min="2" max="2" width="40.140625" customWidth="1"/>
    <col min="3" max="3" width="36.140625" customWidth="1"/>
    <col min="4" max="4" width="45.28515625" customWidth="1"/>
    <col min="5" max="5" width="51.42578125" bestFit="1" customWidth="1"/>
    <col min="6" max="6" width="46" bestFit="1" customWidth="1"/>
    <col min="7" max="7" width="37.5703125" bestFit="1" customWidth="1"/>
    <col min="8" max="8" width="60.140625" bestFit="1" customWidth="1"/>
    <col min="9" max="9" width="4.5703125" bestFit="1" customWidth="1"/>
  </cols>
  <sheetData>
    <row r="1" spans="1:9" x14ac:dyDescent="0.25">
      <c r="A1" s="6"/>
      <c r="B1" s="6" t="s">
        <v>3</v>
      </c>
      <c r="C1" s="6" t="s">
        <v>4</v>
      </c>
      <c r="D1" s="6" t="s">
        <v>5</v>
      </c>
      <c r="E1" s="6" t="s">
        <v>44</v>
      </c>
      <c r="F1" s="6" t="s">
        <v>43</v>
      </c>
      <c r="G1" s="6" t="s">
        <v>37</v>
      </c>
      <c r="H1" s="6" t="s">
        <v>41</v>
      </c>
      <c r="I1" s="4"/>
    </row>
    <row r="2" spans="1:9" x14ac:dyDescent="0.25">
      <c r="A2" s="6" t="s">
        <v>3</v>
      </c>
      <c r="B2" s="10" t="s">
        <v>52</v>
      </c>
      <c r="C2" s="10" t="s">
        <v>55</v>
      </c>
      <c r="D2" s="10" t="s">
        <v>58</v>
      </c>
      <c r="E2" s="10" t="s">
        <v>59</v>
      </c>
      <c r="F2" s="10" t="s">
        <v>54</v>
      </c>
      <c r="G2" s="9" t="s">
        <v>51</v>
      </c>
      <c r="H2" s="10" t="s">
        <v>61</v>
      </c>
      <c r="I2" s="5"/>
    </row>
    <row r="3" spans="1:9" x14ac:dyDescent="0.25">
      <c r="A3" s="6" t="s">
        <v>4</v>
      </c>
      <c r="B3" s="9" t="s">
        <v>55</v>
      </c>
      <c r="C3" s="9" t="s">
        <v>52</v>
      </c>
      <c r="D3" s="9" t="s">
        <v>57</v>
      </c>
      <c r="E3" s="9" t="s">
        <v>60</v>
      </c>
      <c r="F3" s="9" t="s">
        <v>53</v>
      </c>
      <c r="G3" s="9" t="s">
        <v>50</v>
      </c>
      <c r="H3" s="9" t="s">
        <v>49</v>
      </c>
      <c r="I3" s="5"/>
    </row>
    <row r="4" spans="1:9" x14ac:dyDescent="0.25">
      <c r="A4" s="6" t="s">
        <v>5</v>
      </c>
      <c r="B4" s="10" t="s">
        <v>58</v>
      </c>
      <c r="C4" s="10" t="s">
        <v>57</v>
      </c>
      <c r="D4" s="10" t="s">
        <v>56</v>
      </c>
      <c r="E4" s="10" t="s">
        <v>45</v>
      </c>
      <c r="F4" s="10" t="s">
        <v>63</v>
      </c>
      <c r="G4" s="9" t="s">
        <v>91</v>
      </c>
      <c r="H4" s="10" t="s">
        <v>64</v>
      </c>
      <c r="I4" s="5"/>
    </row>
    <row r="5" spans="1:9" ht="30" x14ac:dyDescent="0.25">
      <c r="A5" s="6" t="s">
        <v>44</v>
      </c>
      <c r="B5" s="9" t="s">
        <v>59</v>
      </c>
      <c r="C5" s="9" t="s">
        <v>60</v>
      </c>
      <c r="D5" s="9" t="s">
        <v>45</v>
      </c>
      <c r="E5" s="9" t="s">
        <v>78</v>
      </c>
      <c r="F5" s="9" t="s">
        <v>72</v>
      </c>
      <c r="G5" s="9" t="s">
        <v>74</v>
      </c>
      <c r="H5" s="9" t="s">
        <v>81</v>
      </c>
      <c r="I5" s="5"/>
    </row>
    <row r="6" spans="1:9" ht="30" x14ac:dyDescent="0.25">
      <c r="A6" s="6" t="s">
        <v>43</v>
      </c>
      <c r="B6" s="10" t="s">
        <v>54</v>
      </c>
      <c r="C6" s="10" t="s">
        <v>53</v>
      </c>
      <c r="D6" s="10" t="s">
        <v>63</v>
      </c>
      <c r="E6" s="10" t="s">
        <v>72</v>
      </c>
      <c r="F6" s="10" t="s">
        <v>79</v>
      </c>
      <c r="G6" s="10" t="s">
        <v>80</v>
      </c>
      <c r="H6" s="10" t="s">
        <v>82</v>
      </c>
      <c r="I6" s="5"/>
    </row>
    <row r="7" spans="1:9" ht="30" x14ac:dyDescent="0.25">
      <c r="A7" s="6" t="s">
        <v>37</v>
      </c>
      <c r="B7" s="9" t="s">
        <v>51</v>
      </c>
      <c r="C7" s="9" t="s">
        <v>50</v>
      </c>
      <c r="D7" s="9" t="s">
        <v>91</v>
      </c>
      <c r="E7" s="9" t="s">
        <v>74</v>
      </c>
      <c r="F7" s="9" t="s">
        <v>80</v>
      </c>
      <c r="G7" s="9" t="s">
        <v>90</v>
      </c>
      <c r="H7" s="9" t="s">
        <v>92</v>
      </c>
      <c r="I7" s="5"/>
    </row>
    <row r="8" spans="1:9" ht="30" x14ac:dyDescent="0.25">
      <c r="A8" s="6" t="s">
        <v>41</v>
      </c>
      <c r="B8" s="10" t="s">
        <v>61</v>
      </c>
      <c r="C8" s="10" t="s">
        <v>49</v>
      </c>
      <c r="D8" s="10" t="s">
        <v>64</v>
      </c>
      <c r="E8" s="10" t="s">
        <v>81</v>
      </c>
      <c r="F8" s="10" t="s">
        <v>82</v>
      </c>
      <c r="G8" s="10" t="s">
        <v>141</v>
      </c>
      <c r="H8" s="10" t="s">
        <v>97</v>
      </c>
      <c r="I8" s="5"/>
    </row>
    <row r="9" spans="1:9" ht="45" x14ac:dyDescent="0.25">
      <c r="A9" s="6" t="s">
        <v>10</v>
      </c>
      <c r="B9" s="9" t="s">
        <v>62</v>
      </c>
      <c r="C9" s="9" t="s">
        <v>48</v>
      </c>
      <c r="D9" s="9" t="s">
        <v>65</v>
      </c>
      <c r="E9" s="9" t="s">
        <v>73</v>
      </c>
      <c r="F9" s="9" t="s">
        <v>83</v>
      </c>
      <c r="G9" s="9" t="s">
        <v>93</v>
      </c>
      <c r="H9" s="9" t="s">
        <v>98</v>
      </c>
      <c r="I9" s="5"/>
    </row>
    <row r="10" spans="1:9" ht="30" x14ac:dyDescent="0.25">
      <c r="A10" s="6" t="s">
        <v>8</v>
      </c>
      <c r="B10" s="10" t="s">
        <v>46</v>
      </c>
      <c r="C10" s="10" t="s">
        <v>67</v>
      </c>
      <c r="D10" s="10" t="s">
        <v>36</v>
      </c>
      <c r="E10" s="10" t="s">
        <v>75</v>
      </c>
      <c r="F10" s="10" t="s">
        <v>84</v>
      </c>
      <c r="G10" s="10" t="s">
        <v>94</v>
      </c>
      <c r="H10" s="10" t="s">
        <v>99</v>
      </c>
      <c r="I10" s="5"/>
    </row>
    <row r="11" spans="1:9" ht="30" x14ac:dyDescent="0.25">
      <c r="A11" s="7" t="s">
        <v>9</v>
      </c>
      <c r="B11" s="9" t="s">
        <v>46</v>
      </c>
      <c r="C11" s="9" t="s">
        <v>66</v>
      </c>
      <c r="D11" s="9" t="s">
        <v>36</v>
      </c>
      <c r="E11" s="9" t="s">
        <v>75</v>
      </c>
      <c r="F11" s="9" t="s">
        <v>84</v>
      </c>
      <c r="G11" s="9" t="s">
        <v>94</v>
      </c>
      <c r="H11" s="9" t="s">
        <v>99</v>
      </c>
      <c r="I11" s="5"/>
    </row>
    <row r="12" spans="1:9" ht="30" x14ac:dyDescent="0.25">
      <c r="A12" s="7" t="s">
        <v>19</v>
      </c>
      <c r="B12" s="10" t="s">
        <v>46</v>
      </c>
      <c r="C12" s="10" t="s">
        <v>66</v>
      </c>
      <c r="D12" s="10" t="s">
        <v>36</v>
      </c>
      <c r="E12" s="10" t="s">
        <v>75</v>
      </c>
      <c r="F12" s="10" t="s">
        <v>84</v>
      </c>
      <c r="G12" s="10" t="s">
        <v>94</v>
      </c>
      <c r="H12" s="10" t="s">
        <v>99</v>
      </c>
      <c r="I12" s="5"/>
    </row>
    <row r="13" spans="1:9" ht="60" x14ac:dyDescent="0.25">
      <c r="A13" s="7" t="s">
        <v>11</v>
      </c>
      <c r="B13" s="9" t="s">
        <v>47</v>
      </c>
      <c r="C13" s="9" t="s">
        <v>68</v>
      </c>
      <c r="D13" s="9" t="s">
        <v>71</v>
      </c>
      <c r="E13" s="9" t="s">
        <v>76</v>
      </c>
      <c r="F13" s="9" t="s">
        <v>85</v>
      </c>
      <c r="G13" s="9" t="s">
        <v>95</v>
      </c>
      <c r="H13" s="9" t="s">
        <v>99</v>
      </c>
      <c r="I13" s="3"/>
    </row>
    <row r="14" spans="1:9" ht="60" x14ac:dyDescent="0.25">
      <c r="A14" s="8" t="s">
        <v>12</v>
      </c>
      <c r="B14" s="10" t="s">
        <v>46</v>
      </c>
      <c r="C14" s="10" t="s">
        <v>66</v>
      </c>
      <c r="D14" s="10" t="s">
        <v>70</v>
      </c>
      <c r="E14" s="10" t="s">
        <v>76</v>
      </c>
      <c r="F14" s="10" t="s">
        <v>84</v>
      </c>
      <c r="G14" s="10" t="s">
        <v>95</v>
      </c>
      <c r="H14" s="10" t="s">
        <v>100</v>
      </c>
      <c r="I14" s="3"/>
    </row>
    <row r="15" spans="1:9" ht="45" x14ac:dyDescent="0.25">
      <c r="A15" s="7" t="s">
        <v>13</v>
      </c>
      <c r="B15" s="9" t="s">
        <v>88</v>
      </c>
      <c r="C15" s="9" t="s">
        <v>87</v>
      </c>
      <c r="D15" s="9" t="s">
        <v>89</v>
      </c>
      <c r="E15" s="9" t="s">
        <v>77</v>
      </c>
      <c r="F15" s="9" t="s">
        <v>86</v>
      </c>
      <c r="G15" s="9" t="s">
        <v>96</v>
      </c>
      <c r="H15" s="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8" sqref="H8"/>
    </sheetView>
  </sheetViews>
  <sheetFormatPr baseColWidth="10" defaultRowHeight="15" x14ac:dyDescent="0.25"/>
  <cols>
    <col min="1" max="1" width="16.28515625" customWidth="1"/>
    <col min="2" max="2" width="20.7109375" bestFit="1" customWidth="1"/>
    <col min="3" max="3" width="21.7109375" bestFit="1" customWidth="1"/>
    <col min="4" max="6" width="21.7109375" style="11" customWidth="1"/>
    <col min="7" max="7" width="19.42578125" bestFit="1" customWidth="1"/>
    <col min="8" max="8" width="80.28515625" bestFit="1" customWidth="1"/>
  </cols>
  <sheetData>
    <row r="1" spans="1:8" x14ac:dyDescent="0.25">
      <c r="A1" t="s">
        <v>38</v>
      </c>
      <c r="B1" t="s">
        <v>39</v>
      </c>
      <c r="C1" t="s">
        <v>40</v>
      </c>
      <c r="D1" s="1" t="s">
        <v>3</v>
      </c>
      <c r="E1" s="1" t="s">
        <v>4</v>
      </c>
      <c r="F1" s="1" t="s">
        <v>5</v>
      </c>
      <c r="G1" t="s">
        <v>42</v>
      </c>
      <c r="H1" t="s">
        <v>148</v>
      </c>
    </row>
    <row r="2" spans="1:8" x14ac:dyDescent="0.25">
      <c r="A2" t="s">
        <v>3</v>
      </c>
      <c r="B2">
        <f>ROUNDDOWN(D2/2,0)</f>
        <v>0</v>
      </c>
      <c r="C2">
        <f>ROUNDUP(D2/2,0)</f>
        <v>1</v>
      </c>
      <c r="D2" s="11">
        <v>1</v>
      </c>
      <c r="E2" s="11">
        <v>0</v>
      </c>
      <c r="F2" s="11">
        <v>0</v>
      </c>
      <c r="G2" t="s">
        <v>106</v>
      </c>
      <c r="H2" t="s">
        <v>149</v>
      </c>
    </row>
    <row r="3" spans="1:8" x14ac:dyDescent="0.25">
      <c r="A3" t="s">
        <v>4</v>
      </c>
      <c r="B3" s="11">
        <f>ROUNDDOWN(E3/2,0)</f>
        <v>0</v>
      </c>
      <c r="C3" s="11">
        <f>ROUNDUP(E3/2,0)</f>
        <v>1</v>
      </c>
      <c r="D3" s="11">
        <v>0</v>
      </c>
      <c r="E3" s="11">
        <v>1</v>
      </c>
      <c r="F3" s="11">
        <v>0</v>
      </c>
      <c r="G3" t="s">
        <v>108</v>
      </c>
      <c r="H3" t="s">
        <v>107</v>
      </c>
    </row>
    <row r="4" spans="1:8" x14ac:dyDescent="0.25">
      <c r="A4" t="s">
        <v>5</v>
      </c>
      <c r="B4" s="11">
        <f>ROUNDDOWN(F4/2,0)</f>
        <v>0</v>
      </c>
      <c r="C4" s="11">
        <f>ROUNDUP(F4/2,0)</f>
        <v>1</v>
      </c>
      <c r="D4" s="11">
        <v>0</v>
      </c>
      <c r="E4" s="11">
        <v>0</v>
      </c>
      <c r="F4" s="11">
        <v>1</v>
      </c>
      <c r="G4" t="s">
        <v>108</v>
      </c>
      <c r="H4" t="s">
        <v>24</v>
      </c>
    </row>
    <row r="5" spans="1:8" x14ac:dyDescent="0.25">
      <c r="A5" t="s">
        <v>41</v>
      </c>
      <c r="B5">
        <v>1</v>
      </c>
      <c r="C5">
        <v>2</v>
      </c>
      <c r="D5" s="11">
        <v>0</v>
      </c>
      <c r="E5" s="11">
        <v>0</v>
      </c>
      <c r="F5" s="11">
        <v>0</v>
      </c>
      <c r="G5" t="s">
        <v>105</v>
      </c>
      <c r="H5" t="s">
        <v>150</v>
      </c>
    </row>
    <row r="6" spans="1:8" x14ac:dyDescent="0.25">
      <c r="A6" t="s">
        <v>37</v>
      </c>
      <c r="B6">
        <v>2</v>
      </c>
      <c r="C6">
        <v>1</v>
      </c>
      <c r="D6" s="11">
        <v>0</v>
      </c>
      <c r="E6" s="11">
        <v>0</v>
      </c>
      <c r="F6" s="11">
        <v>0</v>
      </c>
      <c r="G6" t="s">
        <v>156</v>
      </c>
      <c r="H6" t="s">
        <v>151</v>
      </c>
    </row>
    <row r="7" spans="1:8" x14ac:dyDescent="0.25">
      <c r="A7" t="s">
        <v>43</v>
      </c>
      <c r="B7">
        <v>1</v>
      </c>
      <c r="C7">
        <v>1</v>
      </c>
      <c r="D7" s="11">
        <v>0</v>
      </c>
      <c r="E7" s="11">
        <v>0</v>
      </c>
      <c r="F7" s="11">
        <v>0</v>
      </c>
      <c r="G7" t="s">
        <v>108</v>
      </c>
      <c r="H7" t="s">
        <v>152</v>
      </c>
    </row>
    <row r="8" spans="1:8" x14ac:dyDescent="0.25">
      <c r="A8" t="s">
        <v>44</v>
      </c>
      <c r="B8">
        <v>1</v>
      </c>
      <c r="C8">
        <v>1</v>
      </c>
      <c r="D8" s="11">
        <v>0</v>
      </c>
      <c r="E8" s="11">
        <v>0</v>
      </c>
      <c r="F8" s="11">
        <v>0</v>
      </c>
      <c r="G8" t="s">
        <v>108</v>
      </c>
      <c r="H8" t="s">
        <v>153</v>
      </c>
    </row>
    <row r="13" spans="1:8" x14ac:dyDescent="0.25">
      <c r="A13" s="49" t="s">
        <v>102</v>
      </c>
      <c r="B13" s="49"/>
      <c r="C13" s="49"/>
      <c r="D13" s="49"/>
      <c r="E13" s="49"/>
      <c r="F13" s="49"/>
      <c r="G13" s="49"/>
      <c r="H13" s="49"/>
    </row>
    <row r="14" spans="1:8" x14ac:dyDescent="0.25">
      <c r="B14" s="50" t="s">
        <v>103</v>
      </c>
      <c r="C14" s="50"/>
      <c r="D14" s="50"/>
      <c r="E14" s="50"/>
      <c r="F14" s="50"/>
      <c r="G14" s="50"/>
      <c r="H14" s="50"/>
    </row>
    <row r="15" spans="1:8" x14ac:dyDescent="0.25">
      <c r="B15" s="50" t="s">
        <v>104</v>
      </c>
      <c r="C15" s="50"/>
      <c r="D15" s="50"/>
      <c r="E15" s="50"/>
      <c r="F15" s="50"/>
      <c r="G15" s="50"/>
      <c r="H15" s="50"/>
    </row>
    <row r="18" spans="1:7" x14ac:dyDescent="0.25">
      <c r="A18" s="1" t="s">
        <v>118</v>
      </c>
      <c r="B18" s="1" t="s">
        <v>110</v>
      </c>
      <c r="C18" s="1" t="s">
        <v>111</v>
      </c>
      <c r="D18" s="1" t="s">
        <v>3</v>
      </c>
      <c r="E18" s="1" t="s">
        <v>4</v>
      </c>
      <c r="F18" s="1" t="s">
        <v>5</v>
      </c>
      <c r="G18" s="1" t="s">
        <v>119</v>
      </c>
    </row>
    <row r="19" spans="1:7" x14ac:dyDescent="0.25">
      <c r="A19" s="1" t="s">
        <v>8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1</v>
      </c>
    </row>
    <row r="20" spans="1:7" x14ac:dyDescent="0.25">
      <c r="A20" s="1" t="s">
        <v>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2</v>
      </c>
    </row>
    <row r="21" spans="1:7" x14ac:dyDescent="0.25">
      <c r="A21" s="1" t="s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3</v>
      </c>
    </row>
    <row r="22" spans="1:7" x14ac:dyDescent="0.25">
      <c r="A22" s="1" t="s">
        <v>11</v>
      </c>
      <c r="B22" s="1">
        <v>0</v>
      </c>
      <c r="C22" s="1">
        <v>1</v>
      </c>
      <c r="D22" s="1">
        <v>2</v>
      </c>
      <c r="E22" s="1">
        <v>0</v>
      </c>
      <c r="F22" s="1">
        <v>0</v>
      </c>
      <c r="G22" s="1">
        <v>0</v>
      </c>
    </row>
    <row r="23" spans="1:7" x14ac:dyDescent="0.25">
      <c r="A23" s="1" t="s">
        <v>12</v>
      </c>
      <c r="B23" s="1">
        <v>0</v>
      </c>
      <c r="C23" s="1">
        <v>1</v>
      </c>
      <c r="D23" s="1">
        <v>1</v>
      </c>
      <c r="E23" s="1">
        <v>1</v>
      </c>
      <c r="F23" s="1">
        <v>0</v>
      </c>
      <c r="G23" s="1">
        <v>2</v>
      </c>
    </row>
    <row r="24" spans="1:7" x14ac:dyDescent="0.25">
      <c r="A24" s="1" t="s">
        <v>13</v>
      </c>
      <c r="B24" s="1">
        <v>0</v>
      </c>
      <c r="C24" s="1">
        <v>1</v>
      </c>
      <c r="D24" s="1">
        <v>1</v>
      </c>
      <c r="E24" s="1">
        <v>0</v>
      </c>
      <c r="F24" s="1">
        <v>0</v>
      </c>
      <c r="G24" s="1">
        <v>1</v>
      </c>
    </row>
  </sheetData>
  <mergeCells count="3">
    <mergeCell ref="A13:H13"/>
    <mergeCell ref="B14:H14"/>
    <mergeCell ref="B15:H15"/>
  </mergeCells>
  <dataValidations count="1">
    <dataValidation type="whole" allowBlank="1" showInputMessage="1" showErrorMessage="1" sqref="D2:F8">
      <formula1>0</formula1>
      <formula2>10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workbookViewId="0">
      <selection activeCell="A2" sqref="A2"/>
    </sheetView>
  </sheetViews>
  <sheetFormatPr baseColWidth="10" defaultRowHeight="15" x14ac:dyDescent="0.25"/>
  <cols>
    <col min="1" max="1" width="15.5703125" customWidth="1"/>
    <col min="2" max="2" width="11.5703125" customWidth="1"/>
    <col min="3" max="3" width="12.7109375" customWidth="1"/>
    <col min="4" max="5" width="11.5703125" customWidth="1"/>
    <col min="6" max="6" width="11.85546875" bestFit="1" customWidth="1"/>
    <col min="7" max="10" width="11.5703125" style="11" customWidth="1"/>
    <col min="11" max="28" width="12.5703125" style="11" customWidth="1"/>
    <col min="29" max="29" width="13.28515625" bestFit="1" customWidth="1"/>
    <col min="30" max="34" width="14" bestFit="1" customWidth="1"/>
  </cols>
  <sheetData>
    <row r="1" spans="1:34" ht="60" x14ac:dyDescent="0.25">
      <c r="A1" s="21" t="s">
        <v>109</v>
      </c>
      <c r="B1" s="21" t="s">
        <v>110</v>
      </c>
      <c r="C1" s="21" t="s">
        <v>111</v>
      </c>
      <c r="D1" s="21" t="s">
        <v>3</v>
      </c>
      <c r="E1" s="21" t="s">
        <v>4</v>
      </c>
      <c r="F1" s="21" t="s">
        <v>5</v>
      </c>
      <c r="G1" s="21" t="s">
        <v>37</v>
      </c>
      <c r="H1" s="21" t="s">
        <v>120</v>
      </c>
      <c r="I1" s="21" t="s">
        <v>136</v>
      </c>
      <c r="J1" s="21" t="s">
        <v>137</v>
      </c>
      <c r="K1" s="21" t="s">
        <v>138</v>
      </c>
      <c r="L1" s="21" t="s">
        <v>121</v>
      </c>
      <c r="M1" s="21" t="s">
        <v>125</v>
      </c>
      <c r="N1" s="21" t="s">
        <v>126</v>
      </c>
      <c r="O1" s="21" t="s">
        <v>128</v>
      </c>
      <c r="P1" s="21" t="s">
        <v>127</v>
      </c>
      <c r="Q1" s="21" t="s">
        <v>129</v>
      </c>
      <c r="R1" s="21" t="s">
        <v>130</v>
      </c>
      <c r="S1" s="21" t="s">
        <v>132</v>
      </c>
      <c r="T1" s="21" t="s">
        <v>131</v>
      </c>
      <c r="U1" s="21" t="s">
        <v>133</v>
      </c>
      <c r="V1" s="21" t="s">
        <v>134</v>
      </c>
      <c r="W1" s="21" t="s">
        <v>135</v>
      </c>
      <c r="X1" s="21" t="s">
        <v>124</v>
      </c>
      <c r="Y1" s="21" t="s">
        <v>123</v>
      </c>
      <c r="Z1" s="21" t="s">
        <v>122</v>
      </c>
      <c r="AA1" s="21" t="s">
        <v>142</v>
      </c>
      <c r="AB1" s="21" t="s">
        <v>139</v>
      </c>
      <c r="AC1" s="26" t="s">
        <v>140</v>
      </c>
      <c r="AD1" s="29" t="s">
        <v>112</v>
      </c>
      <c r="AE1" s="36" t="s">
        <v>113</v>
      </c>
      <c r="AF1" s="39" t="s">
        <v>114</v>
      </c>
      <c r="AG1" s="42" t="s">
        <v>115</v>
      </c>
      <c r="AH1" s="45" t="s">
        <v>116</v>
      </c>
    </row>
    <row r="2" spans="1:34" x14ac:dyDescent="0.25">
      <c r="A2" s="2" t="s">
        <v>12</v>
      </c>
      <c r="B2" s="2">
        <f xml:space="preserve"> IF($A$2='Effets des cartes'!$A$19,'Effets des cartes'!B19,IF($A$2 = 'Effets des cartes'!$A$20,'Effets des cartes'!B20,IF($A$2='Effets des cartes'!$A$21,'Effets des cartes'!B21,IF($A$2='Effets des cartes'!$A$22,'Effets des cartes'!B22,IF($A$2='Effets des cartes'!$A$23,'Effets des cartes'!B23,IF($A$2='Effets des cartes'!$A$24,'Effets des cartes'!B24,IF($A$2='Effets des cartes'!$A$2,'Effets des cartes'!B2,IF($A$2='Effets des cartes'!$A$3,'Effets des cartes'!B3,IF($A$2='Effets des cartes'!$A$4,'Effets des cartes'!B4,IF($A$2='Effets des cartes'!$A$5,'Effets des cartes'!B5,IF($A$2='Effets des cartes'!$A$6,'Effets des cartes'!B6,IF($A$2='Effets des cartes'!$A$7,'Effets des cartes'!B7,IF($A$2='Effets des cartes'!$A$8,'Effets des cartes'!B8,0))))))))))))) + SUM(B6:B10)</f>
        <v>13</v>
      </c>
      <c r="C2" s="2">
        <f xml:space="preserve"> IF($A$2='Effets des cartes'!$A$19,'Effets des cartes'!C19,IF($A$2 = 'Effets des cartes'!$A$20,'Effets des cartes'!C20,IF($A$2='Effets des cartes'!$A$21,'Effets des cartes'!C21,IF($A$2='Effets des cartes'!$A$22,'Effets des cartes'!C22,IF($A$2='Effets des cartes'!$A$23,'Effets des cartes'!C23,IF($A$2='Effets des cartes'!$A$24,'Effets des cartes'!C24,IF($A$2='Effets des cartes'!$A$2,'Effets des cartes'!C2,IF($A$2='Effets des cartes'!$A$3,'Effets des cartes'!C3,IF($A$2='Effets des cartes'!$A$4,'Effets des cartes'!C4,IF($A$2='Effets des cartes'!$A$5,'Effets des cartes'!C5,IF($A$2='Effets des cartes'!$A$6,'Effets des cartes'!C6,IF($A$2='Effets des cartes'!$A$7,'Effets des cartes'!C7,IF($A$2='Effets des cartes'!$A$8,'Effets des cartes'!C8,0))))))))))))) + SUM(C6:C10)</f>
        <v>19</v>
      </c>
      <c r="D2" s="2">
        <f xml:space="preserve"> IF($A$2='Effets des cartes'!$A$19,'Effets des cartes'!D19,IF($A$2 = 'Effets des cartes'!$A$20,'Effets des cartes'!D20,IF($A$2='Effets des cartes'!$A$21,'Effets des cartes'!D21,IF($A$2='Effets des cartes'!$A$22,'Effets des cartes'!D22,IF($A$2='Effets des cartes'!$A$23,'Effets des cartes'!D23,IF($A$2='Effets des cartes'!$A$24,'Effets des cartes'!D24,IF($A$2='Effets des cartes'!$A$2,'Effets des cartes'!D2,IF($A$2='Effets des cartes'!$A$3,'Effets des cartes'!D3,IF($A$2='Effets des cartes'!$A$4,'Effets des cartes'!D4,IF($A$2='Effets des cartes'!$A$5,'Effets des cartes'!D5,IF($A$2='Effets des cartes'!$A$6,'Effets des cartes'!D6,IF($A$2='Effets des cartes'!$A$7,'Effets des cartes'!D7,IF($A$2='Effets des cartes'!$A$8,'Effets des cartes'!D8,0))))))))))))) + IF($A$2='Effets des cartes'!A22, 2*SUM(D6:D10),SUM(D6:D10))</f>
        <v>1</v>
      </c>
      <c r="E2" s="2">
        <f xml:space="preserve"> IF($A$2='Effets des cartes'!$A$19,'Effets des cartes'!E19,IF($A$2 = 'Effets des cartes'!$A$20,'Effets des cartes'!E20,IF($A$2='Effets des cartes'!$A$21,'Effets des cartes'!E21,IF($A$2='Effets des cartes'!$A$22,'Effets des cartes'!E22,IF($A$2='Effets des cartes'!$A$23,'Effets des cartes'!E23,IF($A$2='Effets des cartes'!$A$24,'Effets des cartes'!E24,IF($A$2='Effets des cartes'!$A$2,'Effets des cartes'!E2,IF($A$2='Effets des cartes'!$A$3,'Effets des cartes'!E3,IF($A$2='Effets des cartes'!$A$4,'Effets des cartes'!E4,IF($A$2='Effets des cartes'!$A$5,'Effets des cartes'!E5,IF($A$2='Effets des cartes'!$A$6,'Effets des cartes'!E6,IF($A$2='Effets des cartes'!$A$7,'Effets des cartes'!E7,IF($A$2='Effets des cartes'!$A$8,'Effets des cartes'!E8,0))))))))))))) + IF($A$2='Effets des cartes'!$A$19, 2*SUM(E6:E10),SUM(E6:E10))</f>
        <v>2</v>
      </c>
      <c r="F2" s="2">
        <f xml:space="preserve"> IF($A$2='Effets des cartes'!$A$19,'Effets des cartes'!F19,IF($A$2 = 'Effets des cartes'!$A$20,'Effets des cartes'!F20,IF($A$2='Effets des cartes'!$A$21,'Effets des cartes'!F21,IF($A$2='Effets des cartes'!$A$22,'Effets des cartes'!F22,IF($A$2='Effets des cartes'!$A$23,'Effets des cartes'!F23,IF($A$2='Effets des cartes'!$A$24,'Effets des cartes'!F24,IF($A$2='Effets des cartes'!$A$2,'Effets des cartes'!F2,IF($A$2='Effets des cartes'!$A$3,'Effets des cartes'!F3,IF($A$2='Effets des cartes'!$A$4,'Effets des cartes'!F4,IF($A$2='Effets des cartes'!$A$5,'Effets des cartes'!F5,IF($A$2='Effets des cartes'!$A$6,'Effets des cartes'!F6,IF($A$2='Effets des cartes'!$A$7,'Effets des cartes'!F7,IF($A$2='Effets des cartes'!$A$8,'Effets des cartes'!F8,0))))))))))))) + SUM(F6:F10)</f>
        <v>0</v>
      </c>
      <c r="G2" s="2">
        <f xml:space="preserve"> SUM(G6:G10)</f>
        <v>0</v>
      </c>
      <c r="H2" s="2">
        <f xml:space="preserve"> SUM(H6:H10)</f>
        <v>0</v>
      </c>
      <c r="I2" s="2">
        <f t="shared" ref="I2:AC2" si="0" xml:space="preserve"> SUM(I6:I10)</f>
        <v>0</v>
      </c>
      <c r="J2" s="2">
        <f t="shared" si="0"/>
        <v>0</v>
      </c>
      <c r="K2" s="2">
        <f t="shared" si="0"/>
        <v>0</v>
      </c>
      <c r="L2" s="2">
        <f t="shared" si="0"/>
        <v>4</v>
      </c>
      <c r="M2" s="2">
        <f t="shared" si="0"/>
        <v>1</v>
      </c>
      <c r="N2" s="2">
        <f t="shared" si="0"/>
        <v>2</v>
      </c>
      <c r="O2" s="2">
        <f t="shared" si="0"/>
        <v>2</v>
      </c>
      <c r="P2" s="2">
        <f t="shared" si="0"/>
        <v>0</v>
      </c>
      <c r="Q2" s="2">
        <f t="shared" si="0"/>
        <v>1</v>
      </c>
      <c r="R2" s="2">
        <f xml:space="preserve"> SUM(R6:R10)</f>
        <v>2</v>
      </c>
      <c r="S2" s="2">
        <f t="shared" si="0"/>
        <v>0</v>
      </c>
      <c r="T2" s="2">
        <f t="shared" si="0"/>
        <v>1</v>
      </c>
      <c r="U2" s="2">
        <f t="shared" si="0"/>
        <v>0</v>
      </c>
      <c r="V2" s="2">
        <f t="shared" si="0"/>
        <v>0</v>
      </c>
      <c r="W2" s="2">
        <f t="shared" si="0"/>
        <v>2</v>
      </c>
      <c r="X2" s="2">
        <f t="shared" si="0"/>
        <v>2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7">
        <f t="shared" si="0"/>
        <v>0</v>
      </c>
      <c r="AD2" s="30" t="str">
        <f>A6</f>
        <v>Echange</v>
      </c>
      <c r="AE2" s="37" t="str">
        <f>A7</f>
        <v>Echange</v>
      </c>
      <c r="AF2" s="40" t="str">
        <f>A8</f>
        <v>Pousser</v>
      </c>
      <c r="AG2" s="43" t="str">
        <f>A9</f>
        <v>Attaque</v>
      </c>
      <c r="AH2" s="46">
        <f>A10</f>
        <v>0</v>
      </c>
    </row>
    <row r="3" spans="1:34" x14ac:dyDescent="0.25">
      <c r="AD3" s="31"/>
      <c r="AE3" s="38"/>
      <c r="AF3" s="41"/>
      <c r="AG3" s="44"/>
      <c r="AH3" s="47"/>
    </row>
    <row r="4" spans="1:34" x14ac:dyDescent="0.25">
      <c r="AD4" s="31"/>
      <c r="AE4" s="38"/>
      <c r="AF4" s="41"/>
      <c r="AG4" s="44"/>
      <c r="AH4" s="47"/>
    </row>
    <row r="5" spans="1:34" ht="15.75" thickBot="1" x14ac:dyDescent="0.3">
      <c r="A5" s="16" t="s">
        <v>117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8"/>
      <c r="AD5" s="32"/>
      <c r="AE5" s="32"/>
      <c r="AF5" s="32"/>
      <c r="AG5" s="32"/>
      <c r="AH5" s="32"/>
    </row>
    <row r="6" spans="1:34" ht="15.75" thickBot="1" x14ac:dyDescent="0.3">
      <c r="A6" s="18" t="s">
        <v>44</v>
      </c>
      <c r="B6" s="19">
        <f>IF($A$6='Effets des cartes'!$A$2,'Effets des cartes'!B$2,IF($A$6='Effets des cartes'!$A$3,'Effets des cartes'!B$3,IF($A$6='Effets des cartes'!$A$4,'Effets des cartes'!B$4,IF($A$6='Effets des cartes'!$A$5,'Effets des cartes'!B$5,IF($A$6='Effets des cartes'!$A$6,'Effets des cartes'!B$6,IF($A$6='Effets des cartes'!$A$7,'Effets des cartes'!B$7,IF($A$6='Effets des cartes'!$A$8,'Effets des cartes'!B$8,0))))))) + ROUNDDOWN( (IF(ISBLANK(AD6 ),0,1) +  IF(ISBLANK(AE6 ),0,1) + IF(ISBLANK(AF6 ),0,1) + IF(ISBLANK(AG6 ),0,1) + IF(ISBLANK(AH6 ),0,1)  )/ 2,0)</f>
        <v>3</v>
      </c>
      <c r="C6" s="19">
        <f>IF($A$6='Effets des cartes'!$A$2,'Effets des cartes'!C$2,IF($A$6='Effets des cartes'!$A$3,'Effets des cartes'!C$3,IF($A$6='Effets des cartes'!$A$4,'Effets des cartes'!C$4,IF($A$6='Effets des cartes'!$A$5,'Effets des cartes'!C$5,IF($A$6='Effets des cartes'!$A$6,'Effets des cartes'!C$6,IF($A$6='Effets des cartes'!$A$7,'Effets des cartes'!C$7,IF($A$6='Effets des cartes'!$A$8,'Effets des cartes'!C$8,0))))))) + ROUNDUP( (IF(ISBLANK(AD6 ),0,1) +  IF(ISBLANK(AE6 ),0,1) + IF(ISBLANK(AF6 ),0,1) + IF(ISBLANK(AG6 ),0,1) + IF(ISBLANK(AH6 ),0,1)  )/ 2,0)</f>
        <v>4</v>
      </c>
      <c r="D6" s="19">
        <f>IF($A$6='Effets des cartes'!$A$2,'Effets des cartes'!D$2,IF($A$6='Effets des cartes'!$A$3,'Effets des cartes'!D$3,IF($A$6='Effets des cartes'!$A$4,'Effets des cartes'!D$4,IF($A$6='Effets des cartes'!$A$5,'Effets des cartes'!D$5,IF($A$6='Effets des cartes'!$A$6,'Effets des cartes'!D$6,IF($A$6='Effets des cartes'!$A$7,'Effets des cartes'!D$7,IF($A$6='Effets des cartes'!$A$8,'Effets des cartes'!D$8,0)))))))</f>
        <v>0</v>
      </c>
      <c r="E6" s="19">
        <f>IF($A$6='Effets des cartes'!$A$2,'Effets des cartes'!E$2,IF($A$6='Effets des cartes'!$A$3,'Effets des cartes'!E$3,IF($A$6='Effets des cartes'!$A$4,'Effets des cartes'!E$4,IF($A$6='Effets des cartes'!$A$5,'Effets des cartes'!E$5,IF($A$6='Effets des cartes'!$A$6,'Effets des cartes'!E$6,IF($A$6='Effets des cartes'!$A$7,'Effets des cartes'!E$7,IF($A$6='Effets des cartes'!$A$8,'Effets des cartes'!E$8,0)))))))</f>
        <v>0</v>
      </c>
      <c r="F6" s="19">
        <f>IF($A$6='Effets des cartes'!$A$2,'Effets des cartes'!F$2,IF($A$6='Effets des cartes'!$A$3,'Effets des cartes'!F$3,IF($A$6='Effets des cartes'!$A$4,'Effets des cartes'!F$4,IF($A$6='Effets des cartes'!$A$5,'Effets des cartes'!F$5,IF($A$6='Effets des cartes'!$A$6,'Effets des cartes'!F$6,IF($A$6='Effets des cartes'!$A$7,'Effets des cartes'!F$7,IF($A$6='Effets des cartes'!$A$8,'Effets des cartes'!F$8,0)))))))</f>
        <v>0</v>
      </c>
      <c r="G6" s="22">
        <f>IF($A6='Effets des cartes'!$A$6,SUM( 1, IF($AD6='Effets des cartes'!$A$2,1,0), IF($AE6='Effets des cartes'!$A$2,1,0), IF($AF6='Effets des cartes'!$A$2,1,0), IF($AG6='Effets des cartes'!$A$2,1,0), IF($AH6='Effets des cartes'!$A$2,1,0)),0)</f>
        <v>0</v>
      </c>
      <c r="H6" s="19">
        <f>IF($A6='Effets des cartes'!$A$6,SUM( IF($AD6='Effets des cartes'!$A$3,1,0), IF($AE6='Effets des cartes'!$A$3,1,0), IF($AF6='Effets des cartes'!$A$3,1,0), IF($AG6='Effets des cartes'!$A$3,1,0), IF($AH6='Effets des cartes'!$A$3,1,0)),0)</f>
        <v>0</v>
      </c>
      <c r="I6" s="19">
        <f>IF($A6='Effets des cartes'!$A$6,SUM( IF($AD6='Effets des cartes'!$A$4,1,0), IF($AE6='Effets des cartes'!$A$4,1,0), IF($AF6='Effets des cartes'!$A$4,1,0), IF($AG6='Effets des cartes'!$A$4,1,0), IF($AH6='Effets des cartes'!$A$4,1,0)),0)</f>
        <v>0</v>
      </c>
      <c r="J6" s="19">
        <f>IF($A6='Effets des cartes'!$A$6,SUM( IF($AD6='Effets des cartes'!$A$6,1,0), IF($AE6='Effets des cartes'!$A$6,1,0), IF($AF6='Effets des cartes'!$A$6,1,0), IF($AG6='Effets des cartes'!$A$6,1,0), IF($AH6='Effets des cartes'!$A$6,1,0)),0)</f>
        <v>0</v>
      </c>
      <c r="K6" s="19">
        <f>IF($A6='Effets des cartes'!$A$6,SUM( IF($AD6='Effets des cartes'!$A$5,1,0), IF($AE6='Effets des cartes'!$A$5,1,0), IF($AF6='Effets des cartes'!$A$5,1,0), IF($AG6='Effets des cartes'!$A$5,1,0), IF($AH6='Effets des cartes'!$A$5,1,0)),0)</f>
        <v>0</v>
      </c>
      <c r="L6" s="19">
        <f>IF($A6='Effets des cartes'!$A$8,SUM(1, IF($AD6='Effets des cartes'!$A$4,1,0), IF($AE6='Effets des cartes'!$A$4,1,0), IF($AF6='Effets des cartes'!$A$4,1,0), IF($AG6='Effets des cartes'!$A$4,1,0), IF($AH6='Effets des cartes'!$A$4,1,0)),0)</f>
        <v>2</v>
      </c>
      <c r="M6" s="19">
        <f>IF($A6='Effets des cartes'!$A$8,SUM(IF($AD6='Effets des cartes'!$A$2,1,0), IF($AE6='Effets des cartes'!$A$2,1,0), IF($AF6='Effets des cartes'!$A$2,1,0), IF($AG6='Effets des cartes'!$A$2,1,0), IF($AH6='Effets des cartes'!$A$2,1,0)),0)</f>
        <v>1</v>
      </c>
      <c r="N6" s="19">
        <f>IF($A6='Effets des cartes'!$A$8,SUM(IF($AD6='Effets des cartes'!$A$3,1,0), IF($AE6='Effets des cartes'!$A$3,1,0), IF($AF6='Effets des cartes'!$A$3,1,0), IF($AG6='Effets des cartes'!$A$3,1,0), IF($AH6='Effets des cartes'!$A$3,1,0)),0)</f>
        <v>0</v>
      </c>
      <c r="O6" s="19">
        <f>IF($A6='Effets des cartes'!$A$8,SUM(IF($AD6='Effets des cartes'!$A$8,1,0), IF($AE6='Effets des cartes'!$A$8,1,0), IF($AF6='Effets des cartes'!$A$8,1,0), IF($AG6='Effets des cartes'!$A$8,1,0), IF($AH6='Effets des cartes'!$A$8,1,0)),0)</f>
        <v>0</v>
      </c>
      <c r="P6" s="19">
        <f>IF($A6='Effets des cartes'!$A$8,SUM(IF($AD6='Effets des cartes'!$A$7,1,0), IF($AE6='Effets des cartes'!$A$7,1,0), IF($AF6='Effets des cartes'!$A$7,1,0), IF($AG6='Effets des cartes'!$A$7,1,0), IF($AH6='Effets des cartes'!$A$7,1,0)),0)</f>
        <v>0</v>
      </c>
      <c r="Q6" s="19">
        <f>IF($A6='Effets des cartes'!$A$8,SUM(IF($AD6='Effets des cartes'!$A$6,1,0), IF($AE6='Effets des cartes'!$A$6,1,0), IF($AF6='Effets des cartes'!$A$6,1,0), IF($AG6='Effets des cartes'!$A$6,1,0), IF($AH6='Effets des cartes'!$A$6,1,0)),0)</f>
        <v>1</v>
      </c>
      <c r="R6" s="19">
        <f>IF($A6='Effets des cartes'!$A$8,SUM(IF($AD6='Effets des cartes'!$A$5,1,0), IF($AE6='Effets des cartes'!$A$5,1,0), IF($AF6='Effets des cartes'!$A$5,1,0), IF($AG6='Effets des cartes'!$A$5,1,0), IF($AH6='Effets des cartes'!$A$5,1,0)),0)</f>
        <v>2</v>
      </c>
      <c r="S6" s="19">
        <f>IF($A6='Effets des cartes'!$A$7,SUM(IF($AD6='Effets des cartes'!$A$3,1,0), IF($AE6='Effets des cartes'!$A$3,1,0), IF($AF6='Effets des cartes'!$A$3,1,0), IF($AG6='Effets des cartes'!$A$3,1,0), IF($AH6='Effets des cartes'!$A$3,1,0)),0)</f>
        <v>0</v>
      </c>
      <c r="T6" s="19">
        <f>IF($A6='Effets des cartes'!$A$7,SUM(IF($AD6='Effets des cartes'!$A$2,1,0), IF($AE6='Effets des cartes'!$A$2,1,0), IF($AF6='Effets des cartes'!$A$2,1,0), IF($AG6='Effets des cartes'!$A$2,1,0), IF($AH6='Effets des cartes'!$A$2,1,0)),0)</f>
        <v>0</v>
      </c>
      <c r="U6" s="19">
        <f>IF($A6='Effets des cartes'!$A$7,SUM(IF($AD6='Effets des cartes'!$A$4,1,0), IF($AE6='Effets des cartes'!$A$4,1,0), IF($AF6='Effets des cartes'!$A$4,1,0), IF($AG6='Effets des cartes'!$A$4,1,0), IF($AH6='Effets des cartes'!$A$4,1,0)),0)</f>
        <v>0</v>
      </c>
      <c r="V6" s="19">
        <f>IF($A6='Effets des cartes'!$A$7,SUM(IF($AD6='Effets des cartes'!$A$7,1,0), IF($AE6='Effets des cartes'!$A$7,1,0), IF($AF6='Effets des cartes'!$A$7,1,0), IF($AG6='Effets des cartes'!$A$7,1,0), IF($AH6='Effets des cartes'!$A$7,1,0)),0)</f>
        <v>0</v>
      </c>
      <c r="W6" s="19">
        <f>IF($A6='Effets des cartes'!$A$7,SUM(IF($AD6='Effets des cartes'!$A$6,1,0), IF($AE6='Effets des cartes'!$A$6,1,0), IF($AF6='Effets des cartes'!$A$6,1,0), IF($AG6='Effets des cartes'!$A$6,1,0), IF($AH6='Effets des cartes'!$A$6,1,0)),0)</f>
        <v>0</v>
      </c>
      <c r="X6" s="19">
        <f>IF($A6='Effets des cartes'!$A$7,SUM(IF($AD6='Effets des cartes'!$A$5,1,0), IF($AE6='Effets des cartes'!$A$5,1,0), IF($AF6='Effets des cartes'!$A$5,1,0), IF($AG6='Effets des cartes'!$A$5,1,0), IF($AH6='Effets des cartes'!$A$5,1,0)),0)</f>
        <v>0</v>
      </c>
      <c r="Y6" s="19">
        <f>IF($A6='Effets des cartes'!$A$5,SUM(IF($AD6='Effets des cartes'!$A$2,1,0), IF($AE6='Effets des cartes'!$A$2,1,0), IF($AF6='Effets des cartes'!$A$2,1,0), IF($AG6='Effets des cartes'!$A$2,1,0), IF($AH6='Effets des cartes'!$A$2,1,0)),0)</f>
        <v>0</v>
      </c>
      <c r="Z6" s="19">
        <f>IF($A6='Effets des cartes'!$A$5,SUM(IF($AD6='Effets des cartes'!$A$4,1,0), IF($AE6='Effets des cartes'!$A$4,1,0), IF($AF6='Effets des cartes'!$A$4,1,0), IF($AG6='Effets des cartes'!$A$4,1,0), IF($AH6='Effets des cartes'!$A$4,1,0)),0)</f>
        <v>0</v>
      </c>
      <c r="AA6" s="19">
        <f>IF($A6='Effets des cartes'!$A$5,SUM(IF($AD6='Effets des cartes'!$A$6,1,0), IF($AE6='Effets des cartes'!$A$6,1,0), IF($AF6='Effets des cartes'!$A$6,1,0), IF($AG6='Effets des cartes'!$A$6,1,0), IF($AH6='Effets des cartes'!$A$6,1,0)),0)</f>
        <v>0</v>
      </c>
      <c r="AB6" s="19">
        <f>IF($A6='Effets des cartes'!$A$5,SUM(IF($AD6='Effets des cartes'!$A$3,1,0), IF($AE6='Effets des cartes'!$A$3,1,0), IF($AF6='Effets des cartes'!$A$3,1,0), IF($AG6='Effets des cartes'!$A$3,1,0), IF($AH6='Effets des cartes'!$A$3,1,0)),0)</f>
        <v>0</v>
      </c>
      <c r="AC6" s="24">
        <f>IF($A6='Effets des cartes'!$A$5,SUM(IF($AD6='Effets des cartes'!$A$5,1,0), IF($AE6='Effets des cartes'!$A$5,1,0), IF($AF6='Effets des cartes'!$A$5,1,0), IF($AG6='Effets des cartes'!$A$5,1,0), IF($AH6='Effets des cartes'!$A$5,1,0)),0)</f>
        <v>0</v>
      </c>
      <c r="AD6" s="33" t="s">
        <v>41</v>
      </c>
      <c r="AE6" s="33" t="s">
        <v>37</v>
      </c>
      <c r="AF6" s="33" t="s">
        <v>3</v>
      </c>
      <c r="AG6" s="33" t="s">
        <v>5</v>
      </c>
      <c r="AH6" s="33" t="s">
        <v>41</v>
      </c>
    </row>
    <row r="7" spans="1:34" ht="15.75" thickBot="1" x14ac:dyDescent="0.3">
      <c r="A7" s="17" t="s">
        <v>44</v>
      </c>
      <c r="B7" s="16">
        <f>IF($A$6='Effets des cartes'!$A$2,'Effets des cartes'!B$2,IF($A$6='Effets des cartes'!$A$3,'Effets des cartes'!B$3,IF($A$6='Effets des cartes'!$A$4,'Effets des cartes'!B$4,IF($A$6='Effets des cartes'!$A$5,'Effets des cartes'!B$5,IF($A$6='Effets des cartes'!$A$6,'Effets des cartes'!B$6,IF($A$6='Effets des cartes'!$A$7,'Effets des cartes'!B$7,IF($A$6='Effets des cartes'!$A$8,'Effets des cartes'!B$8,0))))))) + ROUNDDOWN( (IF(ISBLANK(AD7 ),0,1) +  IF(ISBLANK(AE7 ),0,1) + IF(ISBLANK(AF7 ),0,1) + IF(ISBLANK(AG7 ),0,1) + IF(ISBLANK(AH7 ),0,1)  )/ 2,0)</f>
        <v>3</v>
      </c>
      <c r="C7" s="16">
        <f>IF($A$6='Effets des cartes'!$A$2,'Effets des cartes'!C$2,IF($A$6='Effets des cartes'!$A$3,'Effets des cartes'!C$3,IF($A$6='Effets des cartes'!$A$4,'Effets des cartes'!C$4,IF($A$6='Effets des cartes'!$A$5,'Effets des cartes'!C$5,IF($A$6='Effets des cartes'!$A$6,'Effets des cartes'!C$6,IF($A$6='Effets des cartes'!$A$7,'Effets des cartes'!C$7,IF($A$6='Effets des cartes'!$A$8,'Effets des cartes'!C$8,0))))))) + ROUNDUP( (IF(ISBLANK(AD7 ),0,1) +  IF(ISBLANK(AE7 ),0,1) + IF(ISBLANK(AF7 ),0,1) + IF(ISBLANK(AG7 ),0,1) + IF(ISBLANK(AH7 ),0,1)  )/ 2,0)</f>
        <v>4</v>
      </c>
      <c r="D7" s="16">
        <f>IF($A$7='Effets des cartes'!$A$2,'Effets des cartes'!D$2,IF($A$7='Effets des cartes'!$A$3,'Effets des cartes'!D$3,IF($A$7='Effets des cartes'!$A$4,'Effets des cartes'!D$4,IF($A$7='Effets des cartes'!$A$5,'Effets des cartes'!D$5,IF($A$7='Effets des cartes'!$A$6,'Effets des cartes'!D$6,IF($A$7='Effets des cartes'!$A$7,'Effets des cartes'!D$7,IF($A$7='Effets des cartes'!$A$8,'Effets des cartes'!D$8,0)))))))</f>
        <v>0</v>
      </c>
      <c r="E7" s="16">
        <f>IF($A$7='Effets des cartes'!$A$2,'Effets des cartes'!E$2,IF($A$7='Effets des cartes'!$A$3,'Effets des cartes'!E$3,IF($A$7='Effets des cartes'!$A$4,'Effets des cartes'!E$4,IF($A$7='Effets des cartes'!$A$5,'Effets des cartes'!E$5,IF($A$7='Effets des cartes'!$A$6,'Effets des cartes'!E$6,IF($A$7='Effets des cartes'!$A$7,'Effets des cartes'!E$7,IF($A$7='Effets des cartes'!$A$8,'Effets des cartes'!E$8,0)))))))</f>
        <v>0</v>
      </c>
      <c r="F7" s="16">
        <f>IF($A$7='Effets des cartes'!$A$2,'Effets des cartes'!F$2,IF($A$7='Effets des cartes'!$A$3,'Effets des cartes'!F$3,IF($A$7='Effets des cartes'!$A$4,'Effets des cartes'!F$4,IF($A$7='Effets des cartes'!$A$5,'Effets des cartes'!F$5,IF($A$7='Effets des cartes'!$A$6,'Effets des cartes'!F$6,IF($A$7='Effets des cartes'!$A$7,'Effets des cartes'!F$7,IF($A$7='Effets des cartes'!$A$8,'Effets des cartes'!F$8,0)))))))</f>
        <v>0</v>
      </c>
      <c r="G7" s="23">
        <f>IF($A7='Effets des cartes'!$A$6,SUM( 1, IF($AD7='Effets des cartes'!$A$2,1,0), IF($AE7='Effets des cartes'!$A$2,1,0), IF($AF7='Effets des cartes'!$A$2,1,0), IF($AG7='Effets des cartes'!$A$2,1,0), IF($AH7='Effets des cartes'!$A$2,1,0)),0)</f>
        <v>0</v>
      </c>
      <c r="H7" s="16">
        <f>IF($A7='Effets des cartes'!$A$6,SUM( IF($AD7='Effets des cartes'!$A$3,1,0), IF($AE7='Effets des cartes'!$A$3,1,0), IF($AF7='Effets des cartes'!$A$3,1,0), IF($AG7='Effets des cartes'!$A$3,1,0), IF($AH7='Effets des cartes'!$A$3,1,0)),0)</f>
        <v>0</v>
      </c>
      <c r="I7" s="16">
        <f>IF($A7='Effets des cartes'!$A$6,SUM( IF($AD7='Effets des cartes'!$A$4,1,0), IF($AE7='Effets des cartes'!$A$4,1,0), IF($AF7='Effets des cartes'!$A$4,1,0), IF($AG7='Effets des cartes'!$A$4,1,0), IF($AH7='Effets des cartes'!$A$4,1,0)),0)</f>
        <v>0</v>
      </c>
      <c r="J7" s="16">
        <f>IF($A7='Effets des cartes'!$A$6,SUM( IF($AD7='Effets des cartes'!$A$6,1,0), IF($AE7='Effets des cartes'!$A$6,1,0), IF($AF7='Effets des cartes'!$A$6,1,0), IF($AG7='Effets des cartes'!$A$6,1,0), IF($AH7='Effets des cartes'!$A$6,1,0)),0)</f>
        <v>0</v>
      </c>
      <c r="K7" s="16">
        <f>IF($A7='Effets des cartes'!$A$6,SUM( IF($AD7='Effets des cartes'!$A$5,1,0), IF($AE7='Effets des cartes'!$A$5,1,0), IF($AF7='Effets des cartes'!$A$5,1,0), IF($AG7='Effets des cartes'!$A$5,1,0), IF($AH7='Effets des cartes'!$A$5,1,0)),0)</f>
        <v>0</v>
      </c>
      <c r="L7" s="16">
        <f>IF($A7='Effets des cartes'!$A$8,SUM(1, IF($AD7='Effets des cartes'!$A$4,1,0), IF($AE7='Effets des cartes'!$A$4,1,0), IF($AF7='Effets des cartes'!$A$4,1,0), IF($AG7='Effets des cartes'!$A$4,1,0), IF($AH7='Effets des cartes'!$A$4,1,0)),0)</f>
        <v>2</v>
      </c>
      <c r="M7" s="16">
        <f>IF($A7='Effets des cartes'!$A$8,SUM(IF($AD7='Effets des cartes'!$A$2,1,0), IF($AE7='Effets des cartes'!$A$2,1,0), IF($AF7='Effets des cartes'!$A$2,1,0), IF($AG7='Effets des cartes'!$A$2,1,0), IF($AH7='Effets des cartes'!$A$2,1,0)),0)</f>
        <v>0</v>
      </c>
      <c r="N7" s="16">
        <f>IF($A7='Effets des cartes'!$A$8,SUM(IF($AD7='Effets des cartes'!$A$3,1,0), IF($AE7='Effets des cartes'!$A$3,1,0), IF($AF7='Effets des cartes'!$A$3,1,0), IF($AG7='Effets des cartes'!$A$3,1,0), IF($AH7='Effets des cartes'!$A$3,1,0)),0)</f>
        <v>2</v>
      </c>
      <c r="O7" s="16">
        <f>IF($A7='Effets des cartes'!$A$8,SUM(IF($AD7='Effets des cartes'!$A$8,1,0), IF($AE7='Effets des cartes'!$A$8,1,0), IF($AF7='Effets des cartes'!$A$8,1,0), IF($AG7='Effets des cartes'!$A$8,1,0), IF($AH7='Effets des cartes'!$A$8,1,0)),0)</f>
        <v>2</v>
      </c>
      <c r="P7" s="16">
        <f>IF($A7='Effets des cartes'!$A$8,SUM(IF($AD7='Effets des cartes'!$A$7,1,0), IF($AE7='Effets des cartes'!$A$7,1,0), IF($AF7='Effets des cartes'!$A$7,1,0), IF($AG7='Effets des cartes'!$A$7,1,0), IF($AH7='Effets des cartes'!$A$7,1,0)),0)</f>
        <v>0</v>
      </c>
      <c r="Q7" s="16">
        <f>IF($A7='Effets des cartes'!$A$8,SUM(IF($AD7='Effets des cartes'!$A$6,1,0), IF($AE7='Effets des cartes'!$A$6,1,0), IF($AF7='Effets des cartes'!$A$6,1,0), IF($AG7='Effets des cartes'!$A$6,1,0), IF($AH7='Effets des cartes'!$A$6,1,0)),0)</f>
        <v>0</v>
      </c>
      <c r="R7" s="16">
        <f>IF($A7='Effets des cartes'!$A$8,SUM(IF($AD7='Effets des cartes'!$A$5,1,0), IF($AE7='Effets des cartes'!$A$5,1,0), IF($AF7='Effets des cartes'!$A$5,1,0), IF($AG7='Effets des cartes'!$A$5,1,0), IF($AH7='Effets des cartes'!$A$5,1,0)),0)</f>
        <v>0</v>
      </c>
      <c r="S7" s="16">
        <f>IF($A7='Effets des cartes'!$A$7,SUM(IF($AD7='Effets des cartes'!$A$3,1,0), IF($AE7='Effets des cartes'!$A$3,1,0), IF($AF7='Effets des cartes'!$A$3,1,0), IF($AG7='Effets des cartes'!$A$3,1,0), IF($AH7='Effets des cartes'!$A$3,1,0)),0)</f>
        <v>0</v>
      </c>
      <c r="T7" s="16">
        <f>IF($A7='Effets des cartes'!$A$7,SUM(IF($AD7='Effets des cartes'!$A$2,1,0), IF($AE7='Effets des cartes'!$A$2,1,0), IF($AF7='Effets des cartes'!$A$2,1,0), IF($AG7='Effets des cartes'!$A$2,1,0), IF($AH7='Effets des cartes'!$A$2,1,0)),0)</f>
        <v>0</v>
      </c>
      <c r="U7" s="16">
        <f>IF($A7='Effets des cartes'!$A$7,SUM(IF($AD7='Effets des cartes'!$A$4,1,0), IF($AE7='Effets des cartes'!$A$4,1,0), IF($AF7='Effets des cartes'!$A$4,1,0), IF($AG7='Effets des cartes'!$A$4,1,0), IF($AH7='Effets des cartes'!$A$4,1,0)),0)</f>
        <v>0</v>
      </c>
      <c r="V7" s="16">
        <f>IF($A7='Effets des cartes'!$A$7,SUM(IF($AD7='Effets des cartes'!$A$7,1,0), IF($AE7='Effets des cartes'!$A$7,1,0), IF($AF7='Effets des cartes'!$A$7,1,0), IF($AG7='Effets des cartes'!$A$7,1,0), IF($AH7='Effets des cartes'!$A$7,1,0)),0)</f>
        <v>0</v>
      </c>
      <c r="W7" s="16">
        <f>IF($A7='Effets des cartes'!$A$7,SUM(IF($AD7='Effets des cartes'!$A$6,1,0), IF($AE7='Effets des cartes'!$A$6,1,0), IF($AF7='Effets des cartes'!$A$6,1,0), IF($AG7='Effets des cartes'!$A$6,1,0), IF($AH7='Effets des cartes'!$A$6,1,0)),0)</f>
        <v>0</v>
      </c>
      <c r="X7" s="16">
        <f>IF($A7='Effets des cartes'!$A$7,SUM(IF($AD7='Effets des cartes'!$A$5,1,0), IF($AE7='Effets des cartes'!$A$5,1,0), IF($AF7='Effets des cartes'!$A$5,1,0), IF($AG7='Effets des cartes'!$A$5,1,0), IF($AH7='Effets des cartes'!$A$5,1,0)),0)</f>
        <v>0</v>
      </c>
      <c r="Y7" s="16">
        <f>IF($A7='Effets des cartes'!$A$5,SUM(IF($AD7='Effets des cartes'!$A$2,1,0), IF($AE7='Effets des cartes'!$A$2,1,0), IF($AF7='Effets des cartes'!$A$2,1,0), IF($AG7='Effets des cartes'!$A$2,1,0), IF($AH7='Effets des cartes'!$A$2,1,0)),0)</f>
        <v>0</v>
      </c>
      <c r="Z7" s="16">
        <f>IF($A7='Effets des cartes'!$A$5,SUM(IF($AD7='Effets des cartes'!$A$4,1,0), IF($AE7='Effets des cartes'!$A$4,1,0), IF($AF7='Effets des cartes'!$A$4,1,0), IF($AG7='Effets des cartes'!$A$4,1,0), IF($AH7='Effets des cartes'!$A$4,1,0)),0)</f>
        <v>0</v>
      </c>
      <c r="AA7" s="16">
        <f>IF($A7='Effets des cartes'!$A$5,SUM(IF($AD7='Effets des cartes'!$A$6,1,0), IF($AE7='Effets des cartes'!$A$6,1,0), IF($AF7='Effets des cartes'!$A$6,1,0), IF($AG7='Effets des cartes'!$A$6,1,0), IF($AH7='Effets des cartes'!$A$6,1,0)),0)</f>
        <v>0</v>
      </c>
      <c r="AB7" s="16">
        <f>IF($A7='Effets des cartes'!$A$5,SUM(IF($AD7='Effets des cartes'!$A$3,1,0), IF($AE7='Effets des cartes'!$A$3,1,0), IF($AF7='Effets des cartes'!$A$3,1,0), IF($AG7='Effets des cartes'!$A$3,1,0), IF($AH7='Effets des cartes'!$A$3,1,0)),0)</f>
        <v>0</v>
      </c>
      <c r="AC7" s="25">
        <f>IF($A7='Effets des cartes'!$A$5,SUM(IF($AD7='Effets des cartes'!$A$5,1,0), IF($AE7='Effets des cartes'!$A$5,1,0), IF($AF7='Effets des cartes'!$A$5,1,0), IF($AG7='Effets des cartes'!$A$5,1,0), IF($AH7='Effets des cartes'!$A$5,1,0)),0)</f>
        <v>0</v>
      </c>
      <c r="AD7" s="34" t="s">
        <v>5</v>
      </c>
      <c r="AE7" s="34" t="s">
        <v>4</v>
      </c>
      <c r="AF7" s="34" t="s">
        <v>4</v>
      </c>
      <c r="AG7" s="34" t="s">
        <v>44</v>
      </c>
      <c r="AH7" s="34" t="s">
        <v>44</v>
      </c>
    </row>
    <row r="8" spans="1:34" ht="15.75" thickBot="1" x14ac:dyDescent="0.3">
      <c r="A8" s="18" t="s">
        <v>43</v>
      </c>
      <c r="B8" s="19">
        <f>IF($A$6='Effets des cartes'!$A$2,'Effets des cartes'!B$2,IF($A$6='Effets des cartes'!$A$3,'Effets des cartes'!B$3,IF($A$6='Effets des cartes'!$A$4,'Effets des cartes'!B$4,IF($A$6='Effets des cartes'!$A$5,'Effets des cartes'!B$5,IF($A$6='Effets des cartes'!$A$6,'Effets des cartes'!B$6,IF($A$6='Effets des cartes'!$A$7,'Effets des cartes'!B$7,IF($A$6='Effets des cartes'!$A$8,'Effets des cartes'!B$8,0))))))) + ROUNDDOWN( (IF(ISBLANK(AD8 ),0,1) +  IF(ISBLANK(AE8 ),0,1) + IF(ISBLANK(AF8 ),0,1) + IF(ISBLANK(AG8 ),0,1) + IF(ISBLANK(AH8 ),0,1)  )/ 2,0)</f>
        <v>3</v>
      </c>
      <c r="C8" s="19">
        <f>IF($A$6='Effets des cartes'!$A$2,'Effets des cartes'!C$2,IF($A$6='Effets des cartes'!$A$3,'Effets des cartes'!C$3,IF($A$6='Effets des cartes'!$A$4,'Effets des cartes'!C$4,IF($A$6='Effets des cartes'!$A$5,'Effets des cartes'!C$5,IF($A$6='Effets des cartes'!$A$6,'Effets des cartes'!C$6,IF($A$6='Effets des cartes'!$A$7,'Effets des cartes'!C$7,IF($A$6='Effets des cartes'!$A$8,'Effets des cartes'!C$8,0))))))) + ROUNDUP( (IF(ISBLANK(AD8 ),0,1) +  IF(ISBLANK(AE8 ),0,1) + IF(ISBLANK(AF8 ),0,1) + IF(ISBLANK(AG8 ),0,1) + IF(ISBLANK(AH8 ),0,1)  )/ 2,0)</f>
        <v>4</v>
      </c>
      <c r="D8" s="19">
        <f>IF($A$8='Effets des cartes'!$A$2,'Effets des cartes'!D$2,IF($A$8='Effets des cartes'!$A$3,'Effets des cartes'!D$3,IF($A$8='Effets des cartes'!$A$4,'Effets des cartes'!D$4,IF($A$8='Effets des cartes'!$A$5,'Effets des cartes'!D$5,IF($A$8='Effets des cartes'!$A$6,'Effets des cartes'!D$6,IF($A$8='Effets des cartes'!$A$7,'Effets des cartes'!D$7,IF($A$8='Effets des cartes'!$A$8,'Effets des cartes'!D$8,0)))))))</f>
        <v>0</v>
      </c>
      <c r="E8" s="19">
        <f>IF($A$8='Effets des cartes'!$A$2,'Effets des cartes'!E$2,IF($A$8='Effets des cartes'!$A$3,'Effets des cartes'!E$3,IF($A$8='Effets des cartes'!$A$4,'Effets des cartes'!E$4,IF($A$8='Effets des cartes'!$A$5,'Effets des cartes'!E$5,IF($A$8='Effets des cartes'!$A$6,'Effets des cartes'!E$6,IF($A$8='Effets des cartes'!$A$7,'Effets des cartes'!E$7,IF($A$8='Effets des cartes'!$A$8,'Effets des cartes'!E$8,0)))))))</f>
        <v>0</v>
      </c>
      <c r="F8" s="19">
        <f>IF($A$8='Effets des cartes'!$A$2,'Effets des cartes'!F$2,IF($A$8='Effets des cartes'!$A$3,'Effets des cartes'!F$3,IF($A$8='Effets des cartes'!$A$4,'Effets des cartes'!F$4,IF($A$8='Effets des cartes'!$A$5,'Effets des cartes'!F$5,IF($A$8='Effets des cartes'!$A$6,'Effets des cartes'!F$6,IF($A$8='Effets des cartes'!$A$7,'Effets des cartes'!F$7,IF($A$8='Effets des cartes'!$A$8,'Effets des cartes'!F$8,0)))))))</f>
        <v>0</v>
      </c>
      <c r="G8" s="22">
        <f>IF($A8='Effets des cartes'!$A$6,SUM( 1, IF($AD8='Effets des cartes'!$A$2,1,0), IF($AE8='Effets des cartes'!$A$2,1,0), IF($AF8='Effets des cartes'!$A$2,1,0), IF($AG8='Effets des cartes'!$A$2,1,0), IF($AH8='Effets des cartes'!$A$2,1,0)),0)</f>
        <v>0</v>
      </c>
      <c r="H8" s="19">
        <f>IF($A8='Effets des cartes'!$A$6,SUM( IF($AD8='Effets des cartes'!$A$3,1,0), IF($AE8='Effets des cartes'!$A$3,1,0), IF($AF8='Effets des cartes'!$A$3,1,0), IF($AG8='Effets des cartes'!$A$3,1,0), IF($AH8='Effets des cartes'!$A$3,1,0)),0)</f>
        <v>0</v>
      </c>
      <c r="I8" s="19">
        <f>IF($A8='Effets des cartes'!$A$6,SUM( IF($AD8='Effets des cartes'!$A$4,1,0), IF($AE8='Effets des cartes'!$A$4,1,0), IF($AF8='Effets des cartes'!$A$4,1,0), IF($AG8='Effets des cartes'!$A$4,1,0), IF($AH8='Effets des cartes'!$A$4,1,0)),0)</f>
        <v>0</v>
      </c>
      <c r="J8" s="19">
        <f>IF($A8='Effets des cartes'!$A$6,SUM( IF($AD8='Effets des cartes'!$A$6,1,0), IF($AE8='Effets des cartes'!$A$6,1,0), IF($AF8='Effets des cartes'!$A$6,1,0), IF($AG8='Effets des cartes'!$A$6,1,0), IF($AH8='Effets des cartes'!$A$6,1,0)),0)</f>
        <v>0</v>
      </c>
      <c r="K8" s="19">
        <f>IF($A8='Effets des cartes'!$A$6,SUM( IF($AD8='Effets des cartes'!$A$5,1,0), IF($AE8='Effets des cartes'!$A$5,1,0), IF($AF8='Effets des cartes'!$A$5,1,0), IF($AG8='Effets des cartes'!$A$5,1,0), IF($AH8='Effets des cartes'!$A$5,1,0)),0)</f>
        <v>0</v>
      </c>
      <c r="L8" s="19">
        <f>IF($A8='Effets des cartes'!$A$8,SUM(1, IF($AD8='Effets des cartes'!$A$4,1,0), IF($AE8='Effets des cartes'!$A$4,1,0), IF($AF8='Effets des cartes'!$A$4,1,0), IF($AG8='Effets des cartes'!$A$4,1,0), IF($AH8='Effets des cartes'!$A$4,1,0)),0)</f>
        <v>0</v>
      </c>
      <c r="M8" s="19">
        <f>IF($A8='Effets des cartes'!$A$8,SUM(IF($AD8='Effets des cartes'!$A$2,1,0), IF($AE8='Effets des cartes'!$A$2,1,0), IF($AF8='Effets des cartes'!$A$2,1,0), IF($AG8='Effets des cartes'!$A$2,1,0), IF($AH8='Effets des cartes'!$A$2,1,0)),0)</f>
        <v>0</v>
      </c>
      <c r="N8" s="19">
        <f>IF($A8='Effets des cartes'!$A$8,SUM(IF($AD8='Effets des cartes'!$A$3,1,0), IF($AE8='Effets des cartes'!$A$3,1,0), IF($AF8='Effets des cartes'!$A$3,1,0), IF($AG8='Effets des cartes'!$A$3,1,0), IF($AH8='Effets des cartes'!$A$3,1,0)),0)</f>
        <v>0</v>
      </c>
      <c r="O8" s="19">
        <f>IF($A8='Effets des cartes'!$A$8,SUM(IF($AD8='Effets des cartes'!$A$8,1,0), IF($AE8='Effets des cartes'!$A$8,1,0), IF($AF8='Effets des cartes'!$A$8,1,0), IF($AG8='Effets des cartes'!$A$8,1,0), IF($AH8='Effets des cartes'!$A$8,1,0)),0)</f>
        <v>0</v>
      </c>
      <c r="P8" s="19">
        <f>IF($A8='Effets des cartes'!$A$8,SUM(IF($AD8='Effets des cartes'!$A$7,1,0), IF($AE8='Effets des cartes'!$A$7,1,0), IF($AF8='Effets des cartes'!$A$7,1,0), IF($AG8='Effets des cartes'!$A$7,1,0), IF($AH8='Effets des cartes'!$A$7,1,0)),0)</f>
        <v>0</v>
      </c>
      <c r="Q8" s="19">
        <f>IF($A8='Effets des cartes'!$A$8,SUM(IF($AD8='Effets des cartes'!$A$6,1,0), IF($AE8='Effets des cartes'!$A$6,1,0), IF($AF8='Effets des cartes'!$A$6,1,0), IF($AG8='Effets des cartes'!$A$6,1,0), IF($AH8='Effets des cartes'!$A$6,1,0)),0)</f>
        <v>0</v>
      </c>
      <c r="R8" s="19">
        <f>IF($A8='Effets des cartes'!$A$8,SUM(IF($AD8='Effets des cartes'!$A$5,1,0), IF($AE8='Effets des cartes'!$A$5,1,0), IF($AF8='Effets des cartes'!$A$5,1,0), IF($AG8='Effets des cartes'!$A$5,1,0), IF($AH8='Effets des cartes'!$A$5,1,0)),0)</f>
        <v>0</v>
      </c>
      <c r="S8" s="19">
        <f>IF($A8='Effets des cartes'!$A$7,SUM(IF($AD8='Effets des cartes'!$A$3,1,0), IF($AE8='Effets des cartes'!$A$3,1,0), IF($AF8='Effets des cartes'!$A$3,1,0), IF($AG8='Effets des cartes'!$A$3,1,0), IF($AH8='Effets des cartes'!$A$3,1,0)),0)</f>
        <v>0</v>
      </c>
      <c r="T8" s="19">
        <f>IF($A8='Effets des cartes'!$A$7,SUM(IF($AD8='Effets des cartes'!$A$2,1,0), IF($AE8='Effets des cartes'!$A$2,1,0), IF($AF8='Effets des cartes'!$A$2,1,0), IF($AG8='Effets des cartes'!$A$2,1,0), IF($AH8='Effets des cartes'!$A$2,1,0)),0)</f>
        <v>1</v>
      </c>
      <c r="U8" s="19">
        <f>IF($A8='Effets des cartes'!$A$7,SUM(IF($AD8='Effets des cartes'!$A$4,1,0), IF($AE8='Effets des cartes'!$A$4,1,0), IF($AF8='Effets des cartes'!$A$4,1,0), IF($AG8='Effets des cartes'!$A$4,1,0), IF($AH8='Effets des cartes'!$A$4,1,0)),0)</f>
        <v>0</v>
      </c>
      <c r="V8" s="19">
        <f>IF($A8='Effets des cartes'!$A$7,SUM(IF($AD8='Effets des cartes'!$A$7,1,0), IF($AE8='Effets des cartes'!$A$7,1,0), IF($AF8='Effets des cartes'!$A$7,1,0), IF($AG8='Effets des cartes'!$A$7,1,0), IF($AH8='Effets des cartes'!$A$7,1,0)),0)</f>
        <v>0</v>
      </c>
      <c r="W8" s="19">
        <f>IF($A8='Effets des cartes'!$A$7,SUM(IF($AD8='Effets des cartes'!$A$6,1,0), IF($AE8='Effets des cartes'!$A$6,1,0), IF($AF8='Effets des cartes'!$A$6,1,0), IF($AG8='Effets des cartes'!$A$6,1,0), IF($AH8='Effets des cartes'!$A$6,1,0)),0)</f>
        <v>2</v>
      </c>
      <c r="X8" s="19">
        <f>IF($A8='Effets des cartes'!$A$7,SUM(IF($AD8='Effets des cartes'!$A$5,1,0), IF($AE8='Effets des cartes'!$A$5,1,0), IF($AF8='Effets des cartes'!$A$5,1,0), IF($AG8='Effets des cartes'!$A$5,1,0), IF($AH8='Effets des cartes'!$A$5,1,0)),0)</f>
        <v>2</v>
      </c>
      <c r="Y8" s="19">
        <f>IF($A8='Effets des cartes'!$A$5,SUM(IF($AD8='Effets des cartes'!$A$2,1,0), IF($AE8='Effets des cartes'!$A$2,1,0), IF($AF8='Effets des cartes'!$A$2,1,0), IF($AG8='Effets des cartes'!$A$2,1,0), IF($AH8='Effets des cartes'!$A$2,1,0)),0)</f>
        <v>0</v>
      </c>
      <c r="Z8" s="19">
        <f>IF($A8='Effets des cartes'!$A$5,SUM(IF($AD8='Effets des cartes'!$A$4,1,0), IF($AE8='Effets des cartes'!$A$4,1,0), IF($AF8='Effets des cartes'!$A$4,1,0), IF($AG8='Effets des cartes'!$A$4,1,0), IF($AH8='Effets des cartes'!$A$4,1,0)),0)</f>
        <v>0</v>
      </c>
      <c r="AA8" s="19">
        <f>IF($A8='Effets des cartes'!$A$5,SUM(IF($AD8='Effets des cartes'!$A$6,1,0), IF($AE8='Effets des cartes'!$A$6,1,0), IF($AF8='Effets des cartes'!$A$6,1,0), IF($AG8='Effets des cartes'!$A$6,1,0), IF($AH8='Effets des cartes'!$A$6,1,0)),0)</f>
        <v>0</v>
      </c>
      <c r="AB8" s="19">
        <f>IF($A8='Effets des cartes'!$A$5,SUM(IF($AD8='Effets des cartes'!$A$3,1,0), IF($AE8='Effets des cartes'!$A$3,1,0), IF($AF8='Effets des cartes'!$A$3,1,0), IF($AG8='Effets des cartes'!$A$3,1,0), IF($AH8='Effets des cartes'!$A$3,1,0)),0)</f>
        <v>0</v>
      </c>
      <c r="AC8" s="24">
        <f>IF($A8='Effets des cartes'!$A$5,SUM(IF($AD8='Effets des cartes'!$A$5,1,0), IF($AE8='Effets des cartes'!$A$5,1,0), IF($AF8='Effets des cartes'!$A$5,1,0), IF($AG8='Effets des cartes'!$A$5,1,0), IF($AH8='Effets des cartes'!$A$5,1,0)),0)</f>
        <v>0</v>
      </c>
      <c r="AD8" s="35" t="s">
        <v>41</v>
      </c>
      <c r="AE8" s="35" t="s">
        <v>41</v>
      </c>
      <c r="AF8" s="35" t="s">
        <v>3</v>
      </c>
      <c r="AG8" s="35" t="s">
        <v>37</v>
      </c>
      <c r="AH8" s="35" t="s">
        <v>37</v>
      </c>
    </row>
    <row r="9" spans="1:34" ht="15.75" thickBot="1" x14ac:dyDescent="0.3">
      <c r="A9" s="17" t="s">
        <v>4</v>
      </c>
      <c r="B9" s="16">
        <f>IF($A$6='Effets des cartes'!$A$2,'Effets des cartes'!B$2,IF($A$6='Effets des cartes'!$A$3,'Effets des cartes'!B$3,IF($A$6='Effets des cartes'!$A$4,'Effets des cartes'!B$4,IF($A$6='Effets des cartes'!$A$5,'Effets des cartes'!B$5,IF($A$6='Effets des cartes'!$A$6,'Effets des cartes'!B$6,IF($A$6='Effets des cartes'!$A$7,'Effets des cartes'!B$7,IF($A$6='Effets des cartes'!$A$8,'Effets des cartes'!B$8,0))))))) + ROUNDDOWN( (IF(ISBLANK(AD9 ),0,1) +  IF(ISBLANK(AE9 ),0,1) + IF(ISBLANK(AF9 ),0,1) + IF(ISBLANK(AG9 ),0,1) + IF(ISBLANK(AH9 ),0,1)  )/ 2,0)</f>
        <v>3</v>
      </c>
      <c r="C9" s="16">
        <f>IF($A$6='Effets des cartes'!$A$2,'Effets des cartes'!C$2,IF($A$6='Effets des cartes'!$A$3,'Effets des cartes'!C$3,IF($A$6='Effets des cartes'!$A$4,'Effets des cartes'!C$4,IF($A$6='Effets des cartes'!$A$5,'Effets des cartes'!C$5,IF($A$6='Effets des cartes'!$A$6,'Effets des cartes'!C$6,IF($A$6='Effets des cartes'!$A$7,'Effets des cartes'!C$7,IF($A$6='Effets des cartes'!$A$8,'Effets des cartes'!C$8,0))))))) + ROUNDUP( (IF(ISBLANK(AD9 ),0,1) +  IF(ISBLANK(AE9 ),0,1) + IF(ISBLANK(AF9 ),0,1) + IF(ISBLANK(AG9 ),0,1) + IF(ISBLANK(AH9 ),0,1)  )/ 2,0)</f>
        <v>4</v>
      </c>
      <c r="D9" s="16">
        <f>IF($A$9='Effets des cartes'!$A$2,'Effets des cartes'!D$2,IF($A$9='Effets des cartes'!$A$3,'Effets des cartes'!D$3,IF($A$9='Effets des cartes'!$A$4,'Effets des cartes'!D$4,IF($A$9='Effets des cartes'!$A$5,'Effets des cartes'!D$5,IF($A$9='Effets des cartes'!$A$6,'Effets des cartes'!D$6,IF($A$9='Effets des cartes'!$A$7,'Effets des cartes'!D$7,IF($A$9='Effets des cartes'!$A$8,'Effets des cartes'!D$8,0)))))))</f>
        <v>0</v>
      </c>
      <c r="E9" s="16">
        <f>IF($A$9='Effets des cartes'!$A$2,'Effets des cartes'!E$2,IF($A$9='Effets des cartes'!$A$3,'Effets des cartes'!E$3,IF($A$9='Effets des cartes'!$A$4,'Effets des cartes'!E$4,IF($A$9='Effets des cartes'!$A$5,'Effets des cartes'!E$5,IF($A$9='Effets des cartes'!$A$6,'Effets des cartes'!E$6,IF($A$9='Effets des cartes'!$A$7,'Effets des cartes'!E$7,IF($A$9='Effets des cartes'!$A$8,'Effets des cartes'!E$8,0)))))))</f>
        <v>1</v>
      </c>
      <c r="F9" s="16">
        <f>IF($A$9='Effets des cartes'!$A$2,'Effets des cartes'!F$2,IF($A$9='Effets des cartes'!$A$3,'Effets des cartes'!F$3,IF($A$9='Effets des cartes'!$A$4,'Effets des cartes'!F$4,IF($A$9='Effets des cartes'!$A$5,'Effets des cartes'!F$5,IF($A$9='Effets des cartes'!$A$6,'Effets des cartes'!F$6,IF($A$9='Effets des cartes'!$A$7,'Effets des cartes'!F$7,IF($A$9='Effets des cartes'!$A$8,'Effets des cartes'!F$8,0)))))))</f>
        <v>0</v>
      </c>
      <c r="G9" s="23">
        <f>IF($A9='Effets des cartes'!$A$6,SUM( 1, IF($AD9='Effets des cartes'!$A$2,1,0), IF($AE9='Effets des cartes'!$A$2,1,0), IF($AF9='Effets des cartes'!$A$2,1,0), IF($AG9='Effets des cartes'!$A$2,1,0), IF($AH9='Effets des cartes'!$A$2,1,0)),0)</f>
        <v>0</v>
      </c>
      <c r="H9" s="16">
        <f>IF($A9='Effets des cartes'!$A$6,SUM( IF($AD9='Effets des cartes'!$A$3,1,0), IF($AE9='Effets des cartes'!$A$3,1,0), IF($AF9='Effets des cartes'!$A$3,1,0), IF($AG9='Effets des cartes'!$A$3,1,0), IF($AH9='Effets des cartes'!$A$3,1,0)),0)</f>
        <v>0</v>
      </c>
      <c r="I9" s="16">
        <f>IF($A9='Effets des cartes'!$A$6,SUM( IF($AD9='Effets des cartes'!$A$4,1,0), IF($AE9='Effets des cartes'!$A$4,1,0), IF($AF9='Effets des cartes'!$A$4,1,0), IF($AG9='Effets des cartes'!$A$4,1,0), IF($AH9='Effets des cartes'!$A$4,1,0)),0)</f>
        <v>0</v>
      </c>
      <c r="J9" s="16">
        <f>IF($A9='Effets des cartes'!$A$6,SUM( IF($AD9='Effets des cartes'!$A$6,1,0), IF($AE9='Effets des cartes'!$A$6,1,0), IF($AF9='Effets des cartes'!$A$6,1,0), IF($AG9='Effets des cartes'!$A$6,1,0), IF($AH9='Effets des cartes'!$A$6,1,0)),0)</f>
        <v>0</v>
      </c>
      <c r="K9" s="16">
        <f>IF($A9='Effets des cartes'!$A$6,SUM( IF($AD9='Effets des cartes'!$A$5,1,0), IF($AE9='Effets des cartes'!$A$5,1,0), IF($AF9='Effets des cartes'!$A$5,1,0), IF($AG9='Effets des cartes'!$A$5,1,0), IF($AH9='Effets des cartes'!$A$5,1,0)),0)</f>
        <v>0</v>
      </c>
      <c r="L9" s="16">
        <f>IF($A9='Effets des cartes'!$A$8,SUM(1, IF($AD9='Effets des cartes'!$A$4,1,0), IF($AE9='Effets des cartes'!$A$4,1,0), IF($AF9='Effets des cartes'!$A$4,1,0), IF($AG9='Effets des cartes'!$A$4,1,0), IF($AH9='Effets des cartes'!$A$4,1,0)),0)</f>
        <v>0</v>
      </c>
      <c r="M9" s="16">
        <f>IF($A9='Effets des cartes'!$A$8,SUM(IF($AD9='Effets des cartes'!$A$2,1,0), IF($AE9='Effets des cartes'!$A$2,1,0), IF($AF9='Effets des cartes'!$A$2,1,0), IF($AG9='Effets des cartes'!$A$2,1,0), IF($AH9='Effets des cartes'!$A$2,1,0)),0)</f>
        <v>0</v>
      </c>
      <c r="N9" s="16">
        <f>IF($A9='Effets des cartes'!$A$8,SUM(IF($AD9='Effets des cartes'!$A$3,1,0), IF($AE9='Effets des cartes'!$A$3,1,0), IF($AF9='Effets des cartes'!$A$3,1,0), IF($AG9='Effets des cartes'!$A$3,1,0), IF($AH9='Effets des cartes'!$A$3,1,0)),0)</f>
        <v>0</v>
      </c>
      <c r="O9" s="16">
        <f>IF($A9='Effets des cartes'!$A$8,SUM(IF($AD9='Effets des cartes'!$A$8,1,0), IF($AE9='Effets des cartes'!$A$8,1,0), IF($AF9='Effets des cartes'!$A$8,1,0), IF($AG9='Effets des cartes'!$A$8,1,0), IF($AH9='Effets des cartes'!$A$8,1,0)),0)</f>
        <v>0</v>
      </c>
      <c r="P9" s="16">
        <f>IF($A9='Effets des cartes'!$A$8,SUM(IF($AD9='Effets des cartes'!$A$7,1,0), IF($AE9='Effets des cartes'!$A$7,1,0), IF($AF9='Effets des cartes'!$A$7,1,0), IF($AG9='Effets des cartes'!$A$7,1,0), IF($AH9='Effets des cartes'!$A$7,1,0)),0)</f>
        <v>0</v>
      </c>
      <c r="Q9" s="16">
        <f>IF($A9='Effets des cartes'!$A$8,SUM(IF($AD9='Effets des cartes'!$A$6,1,0), IF($AE9='Effets des cartes'!$A$6,1,0), IF($AF9='Effets des cartes'!$A$6,1,0), IF($AG9='Effets des cartes'!$A$6,1,0), IF($AH9='Effets des cartes'!$A$6,1,0)),0)</f>
        <v>0</v>
      </c>
      <c r="R9" s="16">
        <f>IF($A9='Effets des cartes'!$A$8,SUM(IF($AD9='Effets des cartes'!$A$5,1,0), IF($AE9='Effets des cartes'!$A$5,1,0), IF($AF9='Effets des cartes'!$A$5,1,0), IF($AG9='Effets des cartes'!$A$5,1,0), IF($AH9='Effets des cartes'!$A$5,1,0)),0)</f>
        <v>0</v>
      </c>
      <c r="S9" s="16">
        <f>IF($A9='Effets des cartes'!$A$7,SUM(IF($AD9='Effets des cartes'!$A$3,1,0), IF($AE9='Effets des cartes'!$A$3,1,0), IF($AF9='Effets des cartes'!$A$3,1,0), IF($AG9='Effets des cartes'!$A$3,1,0), IF($AH9='Effets des cartes'!$A$3,1,0)),0)</f>
        <v>0</v>
      </c>
      <c r="T9" s="16">
        <f>IF($A9='Effets des cartes'!$A$7,SUM(IF($AD9='Effets des cartes'!$A$2,1,0), IF($AE9='Effets des cartes'!$A$2,1,0), IF($AF9='Effets des cartes'!$A$2,1,0), IF($AG9='Effets des cartes'!$A$2,1,0), IF($AH9='Effets des cartes'!$A$2,1,0)),0)</f>
        <v>0</v>
      </c>
      <c r="U9" s="16">
        <f>IF($A9='Effets des cartes'!$A$7,SUM(IF($AD9='Effets des cartes'!$A$4,1,0), IF($AE9='Effets des cartes'!$A$4,1,0), IF($AF9='Effets des cartes'!$A$4,1,0), IF($AG9='Effets des cartes'!$A$4,1,0), IF($AH9='Effets des cartes'!$A$4,1,0)),0)</f>
        <v>0</v>
      </c>
      <c r="V9" s="16">
        <f>IF($A9='Effets des cartes'!$A$7,SUM(IF($AD9='Effets des cartes'!$A$7,1,0), IF($AE9='Effets des cartes'!$A$7,1,0), IF($AF9='Effets des cartes'!$A$7,1,0), IF($AG9='Effets des cartes'!$A$7,1,0), IF($AH9='Effets des cartes'!$A$7,1,0)),0)</f>
        <v>0</v>
      </c>
      <c r="W9" s="16">
        <f>IF($A9='Effets des cartes'!$A$7,SUM(IF($AD9='Effets des cartes'!$A$6,1,0), IF($AE9='Effets des cartes'!$A$6,1,0), IF($AF9='Effets des cartes'!$A$6,1,0), IF($AG9='Effets des cartes'!$A$6,1,0), IF($AH9='Effets des cartes'!$A$6,1,0)),0)</f>
        <v>0</v>
      </c>
      <c r="X9" s="16">
        <f>IF($A9='Effets des cartes'!$A$7,SUM(IF($AD9='Effets des cartes'!$A$5,1,0), IF($AE9='Effets des cartes'!$A$5,1,0), IF($AF9='Effets des cartes'!$A$5,1,0), IF($AG9='Effets des cartes'!$A$5,1,0), IF($AH9='Effets des cartes'!$A$5,1,0)),0)</f>
        <v>0</v>
      </c>
      <c r="Y9" s="16">
        <f>IF($A9='Effets des cartes'!$A$5,SUM(IF($AD9='Effets des cartes'!$A$2,1,0), IF($AE9='Effets des cartes'!$A$2,1,0), IF($AF9='Effets des cartes'!$A$2,1,0), IF($AG9='Effets des cartes'!$A$2,1,0), IF($AH9='Effets des cartes'!$A$2,1,0)),0)</f>
        <v>0</v>
      </c>
      <c r="Z9" s="16">
        <f>IF($A9='Effets des cartes'!$A$5,SUM(IF($AD9='Effets des cartes'!$A$4,1,0), IF($AE9='Effets des cartes'!$A$4,1,0), IF($AF9='Effets des cartes'!$A$4,1,0), IF($AG9='Effets des cartes'!$A$4,1,0), IF($AH9='Effets des cartes'!$A$4,1,0)),0)</f>
        <v>0</v>
      </c>
      <c r="AA9" s="16">
        <f>IF($A9='Effets des cartes'!$A$5,SUM(IF($AD9='Effets des cartes'!$A$6,1,0), IF($AE9='Effets des cartes'!$A$6,1,0), IF($AF9='Effets des cartes'!$A$6,1,0), IF($AG9='Effets des cartes'!$A$6,1,0), IF($AH9='Effets des cartes'!$A$6,1,0)),0)</f>
        <v>0</v>
      </c>
      <c r="AB9" s="16">
        <f>IF($A9='Effets des cartes'!$A$5,SUM(IF($AD9='Effets des cartes'!$A$3,1,0), IF($AE9='Effets des cartes'!$A$3,1,0), IF($AF9='Effets des cartes'!$A$3,1,0), IF($AG9='Effets des cartes'!$A$3,1,0), IF($AH9='Effets des cartes'!$A$3,1,0)),0)</f>
        <v>0</v>
      </c>
      <c r="AC9" s="25">
        <f>IF($A9='Effets des cartes'!$A$5,SUM(IF($AD9='Effets des cartes'!$A$5,1,0), IF($AE9='Effets des cartes'!$A$5,1,0), IF($AF9='Effets des cartes'!$A$5,1,0), IF($AG9='Effets des cartes'!$A$5,1,0), IF($AH9='Effets des cartes'!$A$5,1,0)),0)</f>
        <v>0</v>
      </c>
      <c r="AD9" s="34" t="s">
        <v>41</v>
      </c>
      <c r="AE9" s="34" t="s">
        <v>37</v>
      </c>
      <c r="AF9" s="34" t="s">
        <v>37</v>
      </c>
      <c r="AG9" s="34" t="s">
        <v>37</v>
      </c>
      <c r="AH9" s="34" t="s">
        <v>37</v>
      </c>
    </row>
    <row r="10" spans="1:34" ht="15.75" thickBot="1" x14ac:dyDescent="0.3">
      <c r="A10" s="18"/>
      <c r="B10" s="19">
        <f>IF($A$6='Effets des cartes'!$A$2,'Effets des cartes'!B$2,IF($A$6='Effets des cartes'!$A$3,'Effets des cartes'!B$3,IF($A$6='Effets des cartes'!$A$4,'Effets des cartes'!B$4,IF($A$6='Effets des cartes'!$A$5,'Effets des cartes'!B$5,IF($A$6='Effets des cartes'!$A$6,'Effets des cartes'!B$6,IF($A$6='Effets des cartes'!$A$7,'Effets des cartes'!B$7,IF($A$6='Effets des cartes'!$A$8,'Effets des cartes'!B$8,0))))))) + ROUNDDOWN( (IF(ISBLANK(AD10 ),0,1) +  IF(ISBLANK(AE10 ),0,1) + IF(ISBLANK(AF10 ),0,1) + IF(ISBLANK(AG10 ),0,1) + IF(ISBLANK(AH10 ),0,1)  )/ 2,0)</f>
        <v>1</v>
      </c>
      <c r="C10" s="19">
        <f>IF($A$6='Effets des cartes'!$A$2,'Effets des cartes'!C$2,IF($A$6='Effets des cartes'!$A$3,'Effets des cartes'!C$3,IF($A$6='Effets des cartes'!$A$4,'Effets des cartes'!C$4,IF($A$6='Effets des cartes'!$A$5,'Effets des cartes'!C$5,IF($A$6='Effets des cartes'!$A$6,'Effets des cartes'!C$6,IF($A$6='Effets des cartes'!$A$7,'Effets des cartes'!C$7,IF($A$6='Effets des cartes'!$A$8,'Effets des cartes'!C$8,0))))))) + ROUNDUP( (IF(ISBLANK(AD10 ),0,1) +  IF(ISBLANK(AE10 ),0,1) + IF(ISBLANK(AF10 ),0,1) + IF(ISBLANK(AG10 ),0,1) + IF(ISBLANK(AH10 ),0,1)  )/ 2,0)</f>
        <v>2</v>
      </c>
      <c r="D10" s="19">
        <f>IF($A$10='Effets des cartes'!$A$2,'Effets des cartes'!D$2,IF($A$10='Effets des cartes'!$A$3,'Effets des cartes'!D$3,IF($A$10='Effets des cartes'!$A$4,'Effets des cartes'!D$4,IF($A$10='Effets des cartes'!$A$5,'Effets des cartes'!D$5,IF($A$10='Effets des cartes'!$A$6,'Effets des cartes'!D$6,IF($A$10='Effets des cartes'!$A$7,'Effets des cartes'!D$7,IF($A$10='Effets des cartes'!$A$8,'Effets des cartes'!D$8,0)))))))</f>
        <v>0</v>
      </c>
      <c r="E10" s="19">
        <f>IF($A$10='Effets des cartes'!$A$2,'Effets des cartes'!E$2,IF($A$10='Effets des cartes'!$A$3,'Effets des cartes'!E$3,IF($A$10='Effets des cartes'!$A$4,'Effets des cartes'!E$4,IF($A$10='Effets des cartes'!$A$5,'Effets des cartes'!E$5,IF($A$10='Effets des cartes'!$A$6,'Effets des cartes'!E$6,IF($A$10='Effets des cartes'!$A$7,'Effets des cartes'!E$7,IF($A$10='Effets des cartes'!$A$8,'Effets des cartes'!E$8,0)))))))</f>
        <v>0</v>
      </c>
      <c r="F10" s="19">
        <f>IF($A$10='Effets des cartes'!$A$2,'Effets des cartes'!F$2,IF($A$10='Effets des cartes'!$A$3,'Effets des cartes'!F$3,IF($A$10='Effets des cartes'!$A$4,'Effets des cartes'!F$4,IF($A$10='Effets des cartes'!$A$5,'Effets des cartes'!F$5,IF($A$10='Effets des cartes'!$A$6,'Effets des cartes'!F$6,IF($A$10='Effets des cartes'!$A$7,'Effets des cartes'!F$7,IF($A$10='Effets des cartes'!$A$8,'Effets des cartes'!F$8,0)))))))</f>
        <v>0</v>
      </c>
      <c r="G10" s="22">
        <f>IF($A10='Effets des cartes'!$A$6,SUM( 1, IF($AD10='Effets des cartes'!$A$2,1,0), IF($AE10='Effets des cartes'!$A$2,1,0), IF($AF10='Effets des cartes'!$A$2,1,0), IF($AG10='Effets des cartes'!$A$2,1,0), IF($AH10='Effets des cartes'!$A$2,1,0)),0)</f>
        <v>0</v>
      </c>
      <c r="H10" s="19">
        <f>IF($A10='Effets des cartes'!$A$6,SUM( IF($AD10='Effets des cartes'!$A$3,1,0), IF($AE10='Effets des cartes'!$A$3,1,0), IF($AF10='Effets des cartes'!$A$3,1,0), IF($AG10='Effets des cartes'!$A$3,1,0), IF($AH10='Effets des cartes'!$A$3,1,0)),0)</f>
        <v>0</v>
      </c>
      <c r="I10" s="19">
        <f>IF($A10='Effets des cartes'!$A$6,SUM( IF($AD10='Effets des cartes'!$A$4,1,0), IF($AE10='Effets des cartes'!$A$4,1,0), IF($AF10='Effets des cartes'!$A$4,1,0), IF($AG10='Effets des cartes'!$A$4,1,0), IF($AH10='Effets des cartes'!$A$4,1,0)),0)</f>
        <v>0</v>
      </c>
      <c r="J10" s="19">
        <f>IF($A10='Effets des cartes'!$A$6,SUM( IF($AD10='Effets des cartes'!$A$6,1,0), IF($AE10='Effets des cartes'!$A$6,1,0), IF($AF10='Effets des cartes'!$A$6,1,0), IF($AG10='Effets des cartes'!$A$6,1,0), IF($AH10='Effets des cartes'!$A$6,1,0)),0)</f>
        <v>0</v>
      </c>
      <c r="K10" s="19">
        <f>IF($A10='Effets des cartes'!$A$6,SUM( IF($AD10='Effets des cartes'!$A$5,1,0), IF($AE10='Effets des cartes'!$A$5,1,0), IF($AF10='Effets des cartes'!$A$5,1,0), IF($AG10='Effets des cartes'!$A$5,1,0), IF($AH10='Effets des cartes'!$A$5,1,0)),0)</f>
        <v>0</v>
      </c>
      <c r="L10" s="19">
        <f>IF($A10='Effets des cartes'!$A$8,SUM(1, IF($AD10='Effets des cartes'!$A$4,1,0), IF($AE10='Effets des cartes'!$A$4,1,0), IF($AF10='Effets des cartes'!$A$4,1,0), IF($AG10='Effets des cartes'!$A$4,1,0), IF($AH10='Effets des cartes'!$A$4,1,0)),0)</f>
        <v>0</v>
      </c>
      <c r="M10" s="19">
        <f>IF($A10='Effets des cartes'!$A$8,SUM(IF($AD10='Effets des cartes'!$A$2,1,0), IF($AE10='Effets des cartes'!$A$2,1,0), IF($AF10='Effets des cartes'!$A$2,1,0), IF($AG10='Effets des cartes'!$A$2,1,0), IF($AH10='Effets des cartes'!$A$2,1,0)),0)</f>
        <v>0</v>
      </c>
      <c r="N10" s="19">
        <f>IF($A10='Effets des cartes'!$A$8,SUM(IF($AD10='Effets des cartes'!$A$3,1,0), IF($AE10='Effets des cartes'!$A$3,1,0), IF($AF10='Effets des cartes'!$A$3,1,0), IF($AG10='Effets des cartes'!$A$3,1,0), IF($AH10='Effets des cartes'!$A$3,1,0)),0)</f>
        <v>0</v>
      </c>
      <c r="O10" s="19">
        <f>IF($A10='Effets des cartes'!$A$8,SUM(IF($AD10='Effets des cartes'!$A$8,1,0), IF($AE10='Effets des cartes'!$A$8,1,0), IF($AF10='Effets des cartes'!$A$8,1,0), IF($AG10='Effets des cartes'!$A$8,1,0), IF($AH10='Effets des cartes'!$A$8,1,0)),0)</f>
        <v>0</v>
      </c>
      <c r="P10" s="19">
        <f>IF($A10='Effets des cartes'!$A$8,SUM(IF($AD10='Effets des cartes'!$A$7,1,0), IF($AE10='Effets des cartes'!$A$7,1,0), IF($AF10='Effets des cartes'!$A$7,1,0), IF($AG10='Effets des cartes'!$A$7,1,0), IF($AH10='Effets des cartes'!$A$7,1,0)),0)</f>
        <v>0</v>
      </c>
      <c r="Q10" s="19">
        <f>IF($A10='Effets des cartes'!$A$8,SUM(IF($AD10='Effets des cartes'!$A$6,1,0), IF($AE10='Effets des cartes'!$A$6,1,0), IF($AF10='Effets des cartes'!$A$6,1,0), IF($AG10='Effets des cartes'!$A$6,1,0), IF($AH10='Effets des cartes'!$A$6,1,0)),0)</f>
        <v>0</v>
      </c>
      <c r="R10" s="19">
        <f>IF($A10='Effets des cartes'!$A$8,SUM(IF($AD10='Effets des cartes'!$A$5,1,0), IF($AE10='Effets des cartes'!$A$5,1,0), IF($AF10='Effets des cartes'!$A$5,1,0), IF($AG10='Effets des cartes'!$A$5,1,0), IF($AH10='Effets des cartes'!$A$5,1,0)),0)</f>
        <v>0</v>
      </c>
      <c r="S10" s="19">
        <f>IF($A10='Effets des cartes'!$A$7,SUM(IF($AD10='Effets des cartes'!$A$3,1,0), IF($AE10='Effets des cartes'!$A$3,1,0), IF($AF10='Effets des cartes'!$A$3,1,0), IF($AG10='Effets des cartes'!$A$3,1,0), IF($AH10='Effets des cartes'!$A$3,1,0)),0)</f>
        <v>0</v>
      </c>
      <c r="T10" s="19">
        <f>IF($A10='Effets des cartes'!$A$7,SUM(IF($AD10='Effets des cartes'!$A$2,1,0), IF($AE10='Effets des cartes'!$A$2,1,0), IF($AF10='Effets des cartes'!$A$2,1,0), IF($AG10='Effets des cartes'!$A$2,1,0), IF($AH10='Effets des cartes'!$A$2,1,0)),0)</f>
        <v>0</v>
      </c>
      <c r="U10" s="19">
        <f>IF($A10='Effets des cartes'!$A$7,SUM(IF($AD10='Effets des cartes'!$A$4,1,0), IF($AE10='Effets des cartes'!$A$4,1,0), IF($AF10='Effets des cartes'!$A$4,1,0), IF($AG10='Effets des cartes'!$A$4,1,0), IF($AH10='Effets des cartes'!$A$4,1,0)),0)</f>
        <v>0</v>
      </c>
      <c r="V10" s="19">
        <f>IF($A10='Effets des cartes'!$A$7,SUM(IF($AD10='Effets des cartes'!$A$7,1,0), IF($AE10='Effets des cartes'!$A$7,1,0), IF($AF10='Effets des cartes'!$A$7,1,0), IF($AG10='Effets des cartes'!$A$7,1,0), IF($AH10='Effets des cartes'!$A$7,1,0)),0)</f>
        <v>0</v>
      </c>
      <c r="W10" s="19">
        <f>IF($A10='Effets des cartes'!$A$7,SUM(IF($AD10='Effets des cartes'!$A$6,1,0), IF($AE10='Effets des cartes'!$A$6,1,0), IF($AF10='Effets des cartes'!$A$6,1,0), IF($AG10='Effets des cartes'!$A$6,1,0), IF($AH10='Effets des cartes'!$A$6,1,0)),0)</f>
        <v>0</v>
      </c>
      <c r="X10" s="19">
        <f>IF($A10='Effets des cartes'!$A$7,SUM(IF($AD10='Effets des cartes'!$A$5,1,0), IF($AE10='Effets des cartes'!$A$5,1,0), IF($AF10='Effets des cartes'!$A$5,1,0), IF($AG10='Effets des cartes'!$A$5,1,0), IF($AH10='Effets des cartes'!$A$5,1,0)),0)</f>
        <v>0</v>
      </c>
      <c r="Y10" s="19">
        <f>IF($A10='Effets des cartes'!$A$5,SUM(IF($AD10='Effets des cartes'!$A$2,1,0), IF($AE10='Effets des cartes'!$A$2,1,0), IF($AF10='Effets des cartes'!$A$2,1,0), IF($AG10='Effets des cartes'!$A$2,1,0), IF($AH10='Effets des cartes'!$A$2,1,0)),0)</f>
        <v>0</v>
      </c>
      <c r="Z10" s="19">
        <f>IF($A10='Effets des cartes'!$A$5,SUM(IF($AD10='Effets des cartes'!$A$4,1,0), IF($AE10='Effets des cartes'!$A$4,1,0), IF($AF10='Effets des cartes'!$A$4,1,0), IF($AG10='Effets des cartes'!$A$4,1,0), IF($AH10='Effets des cartes'!$A$4,1,0)),0)</f>
        <v>0</v>
      </c>
      <c r="AA10" s="19">
        <f>IF($A10='Effets des cartes'!$A$5,SUM(IF($AD10='Effets des cartes'!$A$6,1,0), IF($AE10='Effets des cartes'!$A$6,1,0), IF($AF10='Effets des cartes'!$A$6,1,0), IF($AG10='Effets des cartes'!$A$6,1,0), IF($AH10='Effets des cartes'!$A$6,1,0)),0)</f>
        <v>0</v>
      </c>
      <c r="AB10" s="19">
        <f>IF($A10='Effets des cartes'!$A$5,SUM(IF($AD10='Effets des cartes'!$A$3,1,0), IF($AE10='Effets des cartes'!$A$3,1,0), IF($AF10='Effets des cartes'!$A$3,1,0), IF($AG10='Effets des cartes'!$A$3,1,0), IF($AH10='Effets des cartes'!$A$3,1,0)),0)</f>
        <v>0</v>
      </c>
      <c r="AC10" s="24">
        <f>IF($A10='Effets des cartes'!$A$5,SUM(IF($AD10='Effets des cartes'!$A$5,1,0), IF($AE10='Effets des cartes'!$A$5,1,0), IF($AF10='Effets des cartes'!$A$5,1,0), IF($AG10='Effets des cartes'!$A$5,1,0), IF($AH10='Effets des cartes'!$A$5,1,0)),0)</f>
        <v>0</v>
      </c>
      <c r="AD10" s="35" t="s">
        <v>5</v>
      </c>
      <c r="AE10" s="35"/>
      <c r="AF10" s="35"/>
      <c r="AG10" s="35"/>
      <c r="AH10" s="35"/>
    </row>
    <row r="11" spans="1:34" x14ac:dyDescent="0.25">
      <c r="A11" s="4"/>
    </row>
    <row r="12" spans="1:34" x14ac:dyDescent="0.25">
      <c r="A12" s="12"/>
    </row>
    <row r="13" spans="1:34" x14ac:dyDescent="0.25">
      <c r="A13" s="13"/>
    </row>
    <row r="14" spans="1:34" x14ac:dyDescent="0.25">
      <c r="A14" s="14"/>
    </row>
    <row r="15" spans="1:34" x14ac:dyDescent="0.25">
      <c r="A15" s="15"/>
    </row>
    <row r="16" spans="1:34" x14ac:dyDescent="0.25">
      <c r="A16" s="14"/>
    </row>
    <row r="17" spans="1:1" x14ac:dyDescent="0.25">
      <c r="A17" s="15"/>
    </row>
    <row r="18" spans="1:1" x14ac:dyDescent="0.25">
      <c r="A18" s="14"/>
    </row>
    <row r="19" spans="1:1" x14ac:dyDescent="0.25">
      <c r="A19" s="3"/>
    </row>
  </sheetData>
  <dataValidations count="2">
    <dataValidation type="list" allowBlank="1" showInputMessage="1" showErrorMessage="1" sqref="A2">
      <formula1>TypeDeCartes</formula1>
    </dataValidation>
    <dataValidation type="list" allowBlank="1" showInputMessage="1" showErrorMessage="1" sqref="A14:A18 A6:A10 AD6:AH10">
      <formula1>Composantes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1" sqref="B21"/>
    </sheetView>
  </sheetViews>
  <sheetFormatPr baseColWidth="10" defaultRowHeight="15" x14ac:dyDescent="0.25"/>
  <sheetData>
    <row r="1" spans="1:3" x14ac:dyDescent="0.25">
      <c r="A1" s="51" t="s">
        <v>143</v>
      </c>
      <c r="B1" s="51"/>
      <c r="C1" s="51"/>
    </row>
    <row r="2" spans="1:3" x14ac:dyDescent="0.25">
      <c r="A2" s="1" t="s">
        <v>109</v>
      </c>
      <c r="B2" s="1" t="s">
        <v>144</v>
      </c>
      <c r="C2" s="1"/>
    </row>
    <row r="3" spans="1:3" x14ac:dyDescent="0.25">
      <c r="A3" t="s">
        <v>8</v>
      </c>
      <c r="B3">
        <v>10</v>
      </c>
    </row>
    <row r="4" spans="1:3" x14ac:dyDescent="0.25">
      <c r="A4" t="s">
        <v>9</v>
      </c>
      <c r="B4">
        <v>5</v>
      </c>
    </row>
    <row r="5" spans="1:3" x14ac:dyDescent="0.25">
      <c r="A5" t="s">
        <v>19</v>
      </c>
      <c r="B5">
        <v>5</v>
      </c>
    </row>
    <row r="6" spans="1:3" x14ac:dyDescent="0.25">
      <c r="A6" t="s">
        <v>10</v>
      </c>
      <c r="B6">
        <v>10</v>
      </c>
    </row>
    <row r="7" spans="1:3" x14ac:dyDescent="0.25">
      <c r="A7" t="s">
        <v>13</v>
      </c>
      <c r="B7">
        <v>2</v>
      </c>
    </row>
    <row r="8" spans="1:3" x14ac:dyDescent="0.25">
      <c r="A8" t="s">
        <v>11</v>
      </c>
      <c r="B8">
        <v>5</v>
      </c>
    </row>
    <row r="9" spans="1:3" x14ac:dyDescent="0.25">
      <c r="A9" t="s">
        <v>12</v>
      </c>
      <c r="B9">
        <v>3</v>
      </c>
    </row>
    <row r="10" spans="1:3" x14ac:dyDescent="0.25">
      <c r="A10" t="s">
        <v>3</v>
      </c>
      <c r="B10">
        <v>7</v>
      </c>
    </row>
    <row r="11" spans="1:3" x14ac:dyDescent="0.25">
      <c r="A11" t="s">
        <v>4</v>
      </c>
      <c r="B11">
        <v>7</v>
      </c>
    </row>
    <row r="12" spans="1:3" x14ac:dyDescent="0.25">
      <c r="A12" t="s">
        <v>5</v>
      </c>
      <c r="B12">
        <v>3</v>
      </c>
    </row>
    <row r="13" spans="1:3" x14ac:dyDescent="0.25">
      <c r="A13" t="s">
        <v>145</v>
      </c>
      <c r="B13">
        <v>2</v>
      </c>
    </row>
    <row r="14" spans="1:3" x14ac:dyDescent="0.25">
      <c r="A14" t="s">
        <v>146</v>
      </c>
      <c r="B14">
        <v>2</v>
      </c>
    </row>
    <row r="15" spans="1:3" x14ac:dyDescent="0.25">
      <c r="A15" t="s">
        <v>37</v>
      </c>
      <c r="B15">
        <v>2</v>
      </c>
    </row>
    <row r="16" spans="1:3" x14ac:dyDescent="0.25">
      <c r="A16" t="s">
        <v>41</v>
      </c>
      <c r="B16">
        <v>2</v>
      </c>
    </row>
    <row r="18" spans="1:2" x14ac:dyDescent="0.25">
      <c r="A18" t="s">
        <v>147</v>
      </c>
      <c r="B18">
        <v>65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Liste d'assets</vt:lpstr>
      <vt:lpstr>Liste de sons</vt:lpstr>
      <vt:lpstr>Bases des cartes</vt:lpstr>
      <vt:lpstr>Effets de combinaison des carte</vt:lpstr>
      <vt:lpstr>Effets des cartes</vt:lpstr>
      <vt:lpstr>Equations</vt:lpstr>
      <vt:lpstr>Paquets</vt:lpstr>
      <vt:lpstr>Composantes</vt:lpstr>
      <vt:lpstr>TypeDeCartes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2018-05-23T19:22:34Z</dcterms:modified>
</cp:coreProperties>
</file>