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17608\Dropbox\015___Beer\20 - Templates\"/>
    </mc:Choice>
  </mc:AlternateContent>
  <bookViews>
    <workbookView xWindow="0" yWindow="0" windowWidth="20490" windowHeight="7320"/>
  </bookViews>
  <sheets>
    <sheet name="Priming zucchero" sheetId="3" r:id="rId1"/>
    <sheet name="Reinoculo lievito" sheetId="2" r:id="rId2"/>
  </sheets>
  <calcPr calcId="162913" iterate="1"/>
</workbook>
</file>

<file path=xl/calcChain.xml><?xml version="1.0" encoding="utf-8"?>
<calcChain xmlns="http://schemas.openxmlformats.org/spreadsheetml/2006/main">
  <c r="I28" i="2" l="1"/>
  <c r="I27" i="3" l="1"/>
  <c r="F14" i="2" l="1"/>
  <c r="F14" i="3"/>
  <c r="F15" i="3" s="1"/>
  <c r="I23" i="3" l="1"/>
  <c r="I25" i="3"/>
  <c r="I22" i="3"/>
  <c r="I21" i="3"/>
  <c r="I28" i="3" s="1"/>
  <c r="I24" i="3"/>
  <c r="F15" i="2"/>
  <c r="I25" i="2" l="1"/>
  <c r="I24" i="2"/>
  <c r="I23" i="2"/>
  <c r="I22" i="2"/>
  <c r="I21" i="2"/>
  <c r="I29" i="2" l="1"/>
</calcChain>
</file>

<file path=xl/sharedStrings.xml><?xml version="1.0" encoding="utf-8"?>
<sst xmlns="http://schemas.openxmlformats.org/spreadsheetml/2006/main" count="47" uniqueCount="31">
  <si>
    <t>Brewer's Friend</t>
  </si>
  <si>
    <t>Carbonazione target</t>
  </si>
  <si>
    <t>Zucchero (grammi)</t>
  </si>
  <si>
    <t xml:space="preserve">Soluzione di priming </t>
  </si>
  <si>
    <t>Litri totali da imbottigliare</t>
  </si>
  <si>
    <t>Formato bottiglia</t>
  </si>
  <si>
    <t>Q.tà</t>
  </si>
  <si>
    <t>Priming per bottiglia (ml)</t>
  </si>
  <si>
    <t>cl</t>
  </si>
  <si>
    <t>Concentr. Zucchero</t>
  </si>
  <si>
    <t>Priming target (g/L)</t>
  </si>
  <si>
    <t>Bottiglie e priming</t>
  </si>
  <si>
    <t>Lievito (grammi)</t>
  </si>
  <si>
    <t>Tasso di inoculo  (g/L)</t>
  </si>
  <si>
    <t>Soluzione di lievito reidratato da inoculare</t>
  </si>
  <si>
    <t>Reidratazione del lievito</t>
  </si>
  <si>
    <t>Tasso di inoculo lievito da rifermentazione</t>
  </si>
  <si>
    <t>www.brewingbad.com</t>
  </si>
  <si>
    <t>nelle celle gialle vanno inseriti i valori di input</t>
  </si>
  <si>
    <r>
      <t xml:space="preserve">- Inserire i quantitativi di bottiglie per ciascuna tipologia. Nella tabella azzurra sono indicati i ml di soluzione di lievito/acqua da inoculare in ciascuna bottiglia. È possibile variare il formato delle bottiglie (esprimendolo sempre in centilitri) e la quantità delle bottiglie per formato. Diversamente dalla soluzione di priming, in questo caso non è fondamentale essere iper precisi nelle dosi.
- </t>
    </r>
    <r>
      <rPr>
        <b/>
        <sz val="11"/>
        <color theme="1"/>
        <rFont val="Arial"/>
        <family val="2"/>
      </rPr>
      <t>Litri da imbottigliare</t>
    </r>
    <r>
      <rPr>
        <sz val="11"/>
        <color theme="1"/>
        <rFont val="Arial"/>
        <family val="2"/>
      </rPr>
      <t xml:space="preserve">: indica i litri di birra che saranno imbottigliati in base alla quantità delle bottiglie indicata in tabella. 
- </t>
    </r>
    <r>
      <rPr>
        <b/>
        <sz val="11"/>
        <color theme="1"/>
        <rFont val="Arial"/>
        <family val="2"/>
      </rPr>
      <t>Soluzione di acqua/lievito necessaria</t>
    </r>
    <r>
      <rPr>
        <sz val="11"/>
        <color theme="1"/>
        <rFont val="Arial"/>
        <family val="2"/>
      </rPr>
      <t>: il foglio di calcolo verifica che la quantità di soluzione sia sufficiente per l'inoculo in tutte le bottiglie. Se la soluzione non è sufficiente, la cella si colora di rosso. In questo caso vanno aumentate le dosi di acqua e lievito.</t>
    </r>
  </si>
  <si>
    <t>Acqua (ml)</t>
  </si>
  <si>
    <t>Vol. totale soluzione (ml)</t>
  </si>
  <si>
    <t>Concentrazione zucchero nella soluzione (g/ml)</t>
  </si>
  <si>
    <t>Soluzione di priming totale necessaria per l'imbottigliamento (ml)</t>
  </si>
  <si>
    <t>ml</t>
  </si>
  <si>
    <t xml:space="preserve">È consigliato preparare una soluzione 50% zucchero e 50% acqua (pesando entrambi in grammi, o misurando l'acqua in ml e pesando lo zucchero in grammi), ma si possono anche variare le proporzioni a piacimento (purché ci sia sufficiente acqua per sciogliere tutto lo zucchero)
</t>
  </si>
  <si>
    <t>Soluzione di lievito reidratato totale necessaria pe rimbottigliare (ml)</t>
  </si>
  <si>
    <r>
      <t xml:space="preserve">- Inserire i quantitativi di bottiglie per ciascuna tipologia. Nella tabella azzurra sono indicati i ml di soluzione di priming da inoculare in ciascuna bottiglia. È possibile variare il formato delle bottiglie (esprimendolo sempre in centilitri) e la quantità delle bottiglie per formato.
- </t>
    </r>
    <r>
      <rPr>
        <b/>
        <sz val="11"/>
        <color theme="1"/>
        <rFont val="Arial"/>
        <family val="2"/>
      </rPr>
      <t>Litri da imbottigliare</t>
    </r>
    <r>
      <rPr>
        <sz val="11"/>
        <color theme="1"/>
        <rFont val="Arial"/>
        <family val="2"/>
      </rPr>
      <t xml:space="preserve">: indica i litri di birra che saranno imbottigliati in base alla quantità delle bottiglie indicata in tabella. 
</t>
    </r>
    <r>
      <rPr>
        <sz val="11"/>
        <color theme="1"/>
        <rFont val="Arial"/>
        <family val="2"/>
      </rPr>
      <t>-</t>
    </r>
    <r>
      <rPr>
        <b/>
        <sz val="11"/>
        <color theme="1"/>
        <rFont val="Arial"/>
        <family val="2"/>
      </rPr>
      <t xml:space="preserve"> Soluzione di priming necessaria</t>
    </r>
    <r>
      <rPr>
        <sz val="11"/>
        <color theme="1"/>
        <rFont val="Arial"/>
        <family val="2"/>
      </rPr>
      <t>: il foglio di calcolo verifica che la quantità di soluzione di priming sia sufficiente per l'inoculo in tutte le bottiglie (cella rossa = quantità della soluzione di priming non sufficiente). Nel caso la soluzione non sia sufficiente, amentare le dosi di acqua e zucchero.</t>
    </r>
  </si>
  <si>
    <t>Per ottenere i grammi/litro target, utilizzare un qualsiasi calcolatore online (es. Brewer's Friends). Impostando i volumi di carbonazione desiderati, la max temperaura di fermentazione e 1 Litro come volume da imbottigliare. Il calcolatore elabora i g/L di zucchero da tavola (table sugar) o destrosio (corn sugar) necessari.</t>
  </si>
  <si>
    <t>- Un tasso di inoculo "ragionevole" per la rifermentazione è 0,03 g/L. Il valore è comunque modificabile a proprio piacimento.
- Si può utilizzare anche US05 o S04 per la rifermentazione, ma sono più indicati lieviti appositi come il CBC della Lallemand o l'F2 della Fermentis. Nella rifermentazione delel birre belghe consiglio di aggiungere un lievito secco belga (es. T58)</t>
  </si>
  <si>
    <t>- Teoricamente il lievito secco andrebbe reidratato in un volume di acqua pari a 10x il suo peso. Considerando la dose esigua di lievito, è consigliato utilizzare un volume di acqua opportuno per creare un volume di inoculo facilmente misurabile per ciascuna bottiglia (maggiore d 1 ml)
- È consigliabile non idratare il lievito nella soluzione di priming insieme allo zucchero poiché potrebbe iniziare a fermentare durante le operazioni di imbottigliamento, disperdendo C02 nell'aria.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</si>
</sst>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 style="medium">
        <color rgb="FFC00000"/>
      </left>
      <right style="medium">
        <color rgb="FFC00000"/>
      </right>
      <top/>
      <bottom style="thin">
        <color theme="0" tint="-0.34998626667073579"/>
      </bottom>
      <diagonal/>
    </border>
    <border>
      <left style="medium">
        <color rgb="FFC00000"/>
      </left>
      <right style="medium">
        <color rgb="FFC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ck">
        <color theme="4"/>
      </top>
      <bottom style="thin">
        <color theme="0" tint="-0.34998626667073579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3" fillId="3" borderId="0" xfId="0" applyFont="1" applyFill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7" fillId="5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12" fillId="3" borderId="12" xfId="0" quotePrefix="1" applyFont="1" applyFill="1" applyBorder="1" applyAlignment="1">
      <alignment vertical="center" wrapText="1"/>
    </xf>
    <xf numFmtId="0" fontId="12" fillId="3" borderId="3" xfId="0" quotePrefix="1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2" fontId="3" fillId="2" borderId="1" xfId="0" applyNumberFormat="1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164" fontId="9" fillId="3" borderId="28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9" fillId="3" borderId="2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 wrapText="1" indent="1"/>
    </xf>
    <xf numFmtId="1" fontId="14" fillId="3" borderId="0" xfId="0" applyNumberFormat="1" applyFont="1" applyFill="1" applyBorder="1" applyAlignment="1">
      <alignment horizontal="center" vertical="center" wrapText="1"/>
    </xf>
    <xf numFmtId="164" fontId="14" fillId="3" borderId="8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>
      <alignment vertical="center"/>
    </xf>
    <xf numFmtId="2" fontId="3" fillId="3" borderId="0" xfId="0" applyNumberFormat="1" applyFont="1" applyFill="1" applyAlignment="1">
      <alignment vertical="center"/>
    </xf>
    <xf numFmtId="1" fontId="3" fillId="2" borderId="19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164" fontId="15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 wrapText="1"/>
    </xf>
    <xf numFmtId="0" fontId="12" fillId="3" borderId="0" xfId="0" quotePrefix="1" applyFont="1" applyFill="1" applyBorder="1" applyAlignment="1">
      <alignment vertical="center" wrapText="1"/>
    </xf>
    <xf numFmtId="0" fontId="12" fillId="3" borderId="4" xfId="0" quotePrefix="1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1" fontId="9" fillId="3" borderId="8" xfId="0" applyNumberFormat="1" applyFont="1" applyFill="1" applyBorder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3" fillId="5" borderId="9" xfId="0" applyFont="1" applyFill="1" applyBorder="1" applyAlignment="1">
      <alignment horizontal="left" vertical="center" wrapText="1" indent="1"/>
    </xf>
    <xf numFmtId="0" fontId="3" fillId="5" borderId="10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3" fillId="5" borderId="0" xfId="0" applyFont="1" applyFill="1" applyBorder="1" applyAlignment="1">
      <alignment horizontal="left" vertical="center" wrapText="1" indent="1"/>
    </xf>
    <xf numFmtId="0" fontId="3" fillId="5" borderId="5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11" xfId="0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left" vertical="center" wrapText="1" indent="1"/>
    </xf>
    <xf numFmtId="0" fontId="15" fillId="3" borderId="2" xfId="0" applyFont="1" applyFill="1" applyBorder="1" applyAlignment="1">
      <alignment horizontal="left" vertical="center" wrapText="1" indent="1"/>
    </xf>
    <xf numFmtId="0" fontId="15" fillId="3" borderId="13" xfId="0" applyFont="1" applyFill="1" applyBorder="1" applyAlignment="1">
      <alignment horizontal="left" vertical="center" wrapText="1" indent="1"/>
    </xf>
    <xf numFmtId="0" fontId="15" fillId="3" borderId="14" xfId="0" applyFont="1" applyFill="1" applyBorder="1" applyAlignment="1">
      <alignment horizontal="left" vertical="center" wrapText="1" indent="1"/>
    </xf>
    <xf numFmtId="0" fontId="11" fillId="3" borderId="18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11" fillId="3" borderId="4" xfId="0" applyFont="1" applyFill="1" applyBorder="1" applyAlignment="1">
      <alignment horizontal="left" vertical="center" wrapText="1" indent="1"/>
    </xf>
    <xf numFmtId="0" fontId="3" fillId="5" borderId="9" xfId="0" quotePrefix="1" applyFont="1" applyFill="1" applyBorder="1" applyAlignment="1">
      <alignment horizontal="left" vertical="center" wrapText="1" indent="1"/>
    </xf>
    <xf numFmtId="0" fontId="8" fillId="3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wrapText="1" indent="1"/>
    </xf>
    <xf numFmtId="0" fontId="11" fillId="3" borderId="13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32" xfId="0" applyFont="1" applyFill="1" applyBorder="1" applyAlignment="1">
      <alignment horizontal="left" vertical="center" wrapText="1" indent="1"/>
    </xf>
    <xf numFmtId="0" fontId="11" fillId="3" borderId="33" xfId="0" applyFont="1" applyFill="1" applyBorder="1" applyAlignment="1">
      <alignment horizontal="left" vertical="center" wrapText="1" indent="1"/>
    </xf>
    <xf numFmtId="0" fontId="11" fillId="3" borderId="34" xfId="0" applyFont="1" applyFill="1" applyBorder="1" applyAlignment="1">
      <alignment horizontal="left" vertical="center" wrapText="1" indent="1"/>
    </xf>
    <xf numFmtId="0" fontId="3" fillId="4" borderId="9" xfId="0" quotePrefix="1" applyFont="1" applyFill="1" applyBorder="1" applyAlignment="1">
      <alignment horizontal="left" vertical="center" wrapText="1" indent="1"/>
    </xf>
    <xf numFmtId="0" fontId="3" fillId="4" borderId="10" xfId="0" applyFont="1" applyFill="1" applyBorder="1" applyAlignment="1">
      <alignment horizontal="left" vertical="center" wrapText="1" indent="1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4" borderId="0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left" vertical="center" wrapText="1" indent="1"/>
    </xf>
    <xf numFmtId="0" fontId="12" fillId="4" borderId="9" xfId="0" quotePrefix="1" applyFont="1" applyFill="1" applyBorder="1" applyAlignment="1">
      <alignment horizontal="left" vertical="center" wrapText="1" indent="1"/>
    </xf>
    <xf numFmtId="0" fontId="12" fillId="4" borderId="10" xfId="0" applyFont="1" applyFill="1" applyBorder="1" applyAlignment="1">
      <alignment horizontal="left" vertical="center" wrapText="1" indent="1"/>
    </xf>
    <xf numFmtId="0" fontId="12" fillId="4" borderId="11" xfId="0" applyFont="1" applyFill="1" applyBorder="1" applyAlignment="1">
      <alignment horizontal="left" vertical="center" wrapText="1" indent="1"/>
    </xf>
    <xf numFmtId="0" fontId="12" fillId="4" borderId="3" xfId="0" applyFont="1" applyFill="1" applyBorder="1" applyAlignment="1">
      <alignment horizontal="left" vertical="center" wrapText="1" indent="1"/>
    </xf>
    <xf numFmtId="0" fontId="12" fillId="4" borderId="0" xfId="0" applyFont="1" applyFill="1" applyBorder="1" applyAlignment="1">
      <alignment horizontal="left" vertical="center" wrapText="1" indent="1"/>
    </xf>
    <xf numFmtId="0" fontId="12" fillId="4" borderId="4" xfId="0" applyFont="1" applyFill="1" applyBorder="1" applyAlignment="1">
      <alignment horizontal="left" vertical="center" wrapText="1" indent="1"/>
    </xf>
    <xf numFmtId="0" fontId="12" fillId="4" borderId="5" xfId="0" applyFont="1" applyFill="1" applyBorder="1" applyAlignment="1">
      <alignment horizontal="left" vertical="center" wrapText="1" indent="1"/>
    </xf>
    <xf numFmtId="0" fontId="12" fillId="4" borderId="6" xfId="0" applyFont="1" applyFill="1" applyBorder="1" applyAlignment="1">
      <alignment horizontal="left" vertical="center" wrapText="1" indent="1"/>
    </xf>
    <xf numFmtId="0" fontId="12" fillId="4" borderId="7" xfId="0" applyFont="1" applyFill="1" applyBorder="1" applyAlignment="1">
      <alignment horizontal="left" vertical="center" wrapText="1" indent="1"/>
    </xf>
    <xf numFmtId="164" fontId="9" fillId="3" borderId="36" xfId="0" applyNumberFormat="1" applyFont="1" applyFill="1" applyBorder="1" applyAlignment="1">
      <alignment horizontal="center" vertical="center"/>
    </xf>
    <xf numFmtId="164" fontId="9" fillId="3" borderId="35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 wrapText="1" indent="1"/>
    </xf>
    <xf numFmtId="0" fontId="12" fillId="5" borderId="10" xfId="0" applyFont="1" applyFill="1" applyBorder="1" applyAlignment="1">
      <alignment horizontal="left" vertical="center" wrapText="1" indent="1"/>
    </xf>
    <xf numFmtId="0" fontId="12" fillId="5" borderId="3" xfId="0" applyFont="1" applyFill="1" applyBorder="1" applyAlignment="1">
      <alignment horizontal="left" vertical="center" wrapText="1" indent="1"/>
    </xf>
    <xf numFmtId="0" fontId="12" fillId="5" borderId="0" xfId="0" applyFont="1" applyFill="1" applyBorder="1" applyAlignment="1">
      <alignment horizontal="left" vertical="center" wrapText="1" indent="1"/>
    </xf>
    <xf numFmtId="0" fontId="12" fillId="5" borderId="5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25" xfId="0" applyNumberFormat="1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"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29C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rewingbad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bit.ly/2yrkcoJ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brewingbad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401171</xdr:colOff>
      <xdr:row>6</xdr:row>
      <xdr:rowOff>70607</xdr:rowOff>
    </xdr:from>
    <xdr:to>
      <xdr:col>15</xdr:col>
      <xdr:colOff>722481</xdr:colOff>
      <xdr:row>7</xdr:row>
      <xdr:rowOff>21563</xdr:rowOff>
    </xdr:to>
    <xdr:pic>
      <xdr:nvPicPr>
        <xdr:cNvPr id="7" name="Immagine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7465" y="1986813"/>
          <a:ext cx="321310" cy="320750"/>
        </a:xfrm>
        <a:prstGeom prst="rect">
          <a:avLst/>
        </a:prstGeom>
      </xdr:spPr>
    </xdr:pic>
    <xdr:clientData/>
  </xdr:twoCellAnchor>
  <xdr:twoCellAnchor editAs="absolute">
    <xdr:from>
      <xdr:col>12</xdr:col>
      <xdr:colOff>2577354</xdr:colOff>
      <xdr:row>1</xdr:row>
      <xdr:rowOff>56031</xdr:rowOff>
    </xdr:from>
    <xdr:to>
      <xdr:col>14</xdr:col>
      <xdr:colOff>806825</xdr:colOff>
      <xdr:row>3</xdr:row>
      <xdr:rowOff>107242</xdr:rowOff>
    </xdr:to>
    <xdr:pic>
      <xdr:nvPicPr>
        <xdr:cNvPr id="8" name="Immagin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0089" y="425825"/>
          <a:ext cx="1826560" cy="712358"/>
        </a:xfrm>
        <a:prstGeom prst="rect">
          <a:avLst/>
        </a:prstGeom>
      </xdr:spPr>
    </xdr:pic>
    <xdr:clientData/>
  </xdr:twoCellAnchor>
  <xdr:twoCellAnchor editAs="oneCell">
    <xdr:from>
      <xdr:col>17</xdr:col>
      <xdr:colOff>201706</xdr:colOff>
      <xdr:row>4</xdr:row>
      <xdr:rowOff>224117</xdr:rowOff>
    </xdr:from>
    <xdr:to>
      <xdr:col>27</xdr:col>
      <xdr:colOff>426720</xdr:colOff>
      <xdr:row>22</xdr:row>
      <xdr:rowOff>366876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4912" y="1624852"/>
          <a:ext cx="6276190" cy="5409524"/>
        </a:xfrm>
        <a:prstGeom prst="rect">
          <a:avLst/>
        </a:prstGeom>
      </xdr:spPr>
    </xdr:pic>
    <xdr:clientData/>
  </xdr:twoCellAnchor>
  <xdr:twoCellAnchor>
    <xdr:from>
      <xdr:col>23</xdr:col>
      <xdr:colOff>437029</xdr:colOff>
      <xdr:row>21</xdr:row>
      <xdr:rowOff>145676</xdr:rowOff>
    </xdr:from>
    <xdr:to>
      <xdr:col>26</xdr:col>
      <xdr:colOff>235323</xdr:colOff>
      <xdr:row>21</xdr:row>
      <xdr:rowOff>347382</xdr:rowOff>
    </xdr:to>
    <xdr:sp macro="" textlink="">
      <xdr:nvSpPr>
        <xdr:cNvPr id="3" name="Rettangolo 2"/>
        <xdr:cNvSpPr/>
      </xdr:nvSpPr>
      <xdr:spPr>
        <a:xfrm>
          <a:off x="16270941" y="6443382"/>
          <a:ext cx="1613647" cy="20170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224118</xdr:colOff>
      <xdr:row>1</xdr:row>
      <xdr:rowOff>11206</xdr:rowOff>
    </xdr:from>
    <xdr:to>
      <xdr:col>27</xdr:col>
      <xdr:colOff>369794</xdr:colOff>
      <xdr:row>4</xdr:row>
      <xdr:rowOff>235324</xdr:rowOff>
    </xdr:to>
    <xdr:sp macro="" textlink="">
      <xdr:nvSpPr>
        <xdr:cNvPr id="4" name="CasellaDiTesto 3"/>
        <xdr:cNvSpPr txBox="1"/>
      </xdr:nvSpPr>
      <xdr:spPr>
        <a:xfrm>
          <a:off x="12427324" y="381000"/>
          <a:ext cx="6196852" cy="125505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Nell'esempio qui sotto</a:t>
          </a:r>
          <a:r>
            <a:rPr lang="en-GB" sz="1200"/>
            <a:t> (da https://www.brewersfriend.com/beer-priming-calculator/)</a:t>
          </a:r>
          <a:r>
            <a:rPr lang="en-GB" sz="1200" baseline="0"/>
            <a:t> </a:t>
          </a:r>
          <a:r>
            <a:rPr lang="en-GB" sz="1200"/>
            <a:t>vogliamo carbonare a</a:t>
          </a:r>
          <a:r>
            <a:rPr lang="en-GB" sz="1200" baseline="0"/>
            <a:t> </a:t>
          </a:r>
          <a:r>
            <a:rPr lang="en-GB" sz="1200" b="1" baseline="0"/>
            <a:t>3.0 volumi </a:t>
          </a:r>
          <a:r>
            <a:rPr lang="en-GB" sz="1200" baseline="0"/>
            <a:t>una birra che ha </a:t>
          </a:r>
          <a:r>
            <a:rPr lang="en-GB" sz="1200" b="1" baseline="0"/>
            <a:t>fermentato fino a 25°C </a:t>
          </a:r>
          <a:r>
            <a:rPr lang="en-GB" sz="1200" baseline="0"/>
            <a:t>di temperatura. Se usiamo </a:t>
          </a:r>
          <a:r>
            <a:rPr lang="en-GB" sz="1200" b="1" baseline="0"/>
            <a:t>zucchero da tavola </a:t>
          </a:r>
          <a:r>
            <a:rPr lang="en-GB" sz="1200" baseline="0"/>
            <a:t>(Table Sugar) dobbiamo inserire in valore </a:t>
          </a:r>
          <a:r>
            <a:rPr lang="en-GB" sz="1200" b="1" baseline="0"/>
            <a:t>9</a:t>
          </a:r>
          <a:r>
            <a:rPr lang="en-GB" sz="1200" baseline="0"/>
            <a:t> </a:t>
          </a:r>
          <a:r>
            <a:rPr lang="en-GB" sz="1200" b="1" baseline="0"/>
            <a:t>g/L </a:t>
          </a:r>
          <a:r>
            <a:rPr lang="en-GB" sz="1200" baseline="0"/>
            <a:t>nel quadratino giallo del passaggio 1 (carbonazione target, qui a sinistra). Se usassimo destrosio, dovremmo inserire invece 9.9 g/L (Corn Sugar)</a:t>
          </a:r>
          <a:endParaRPr lang="en-GB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2678207</xdr:colOff>
      <xdr:row>1</xdr:row>
      <xdr:rowOff>100853</xdr:rowOff>
    </xdr:from>
    <xdr:to>
      <xdr:col>13</xdr:col>
      <xdr:colOff>268943</xdr:colOff>
      <xdr:row>4</xdr:row>
      <xdr:rowOff>264122</xdr:rowOff>
    </xdr:to>
    <xdr:pic>
      <xdr:nvPicPr>
        <xdr:cNvPr id="3" name="Immagin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5" y="313765"/>
          <a:ext cx="1826560" cy="712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ewingbad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rewingba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S29"/>
  <sheetViews>
    <sheetView tabSelected="1" zoomScale="85" zoomScaleNormal="85" workbookViewId="0">
      <selection activeCell="AC9" sqref="AC9"/>
    </sheetView>
  </sheetViews>
  <sheetFormatPr defaultRowHeight="29.25" customHeight="1" x14ac:dyDescent="0.25"/>
  <cols>
    <col min="1" max="1" width="9.140625" style="1"/>
    <col min="2" max="2" width="5" style="1" customWidth="1"/>
    <col min="3" max="3" width="7.140625" style="1" customWidth="1"/>
    <col min="4" max="4" width="28.140625" style="1" customWidth="1"/>
    <col min="5" max="5" width="3.140625" style="1" customWidth="1"/>
    <col min="6" max="6" width="8.85546875" style="1" customWidth="1"/>
    <col min="7" max="7" width="2.7109375" style="1" customWidth="1"/>
    <col min="8" max="8" width="2" style="1" customWidth="1"/>
    <col min="9" max="9" width="13.28515625" style="1" customWidth="1"/>
    <col min="10" max="12" width="3.28515625" style="1" customWidth="1"/>
    <col min="13" max="13" width="52.42578125" style="1" customWidth="1"/>
    <col min="14" max="14" width="1.42578125" style="1" customWidth="1"/>
    <col min="15" max="15" width="13.42578125" style="1" customWidth="1"/>
    <col min="16" max="16" width="17" style="1" customWidth="1"/>
    <col min="17" max="16384" width="9.140625" style="1"/>
  </cols>
  <sheetData>
    <row r="1" spans="1:19" ht="29.25" customHeight="1" x14ac:dyDescent="0.25">
      <c r="A1" s="73" t="s">
        <v>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3" spans="1:19" ht="23.25" customHeight="1" x14ac:dyDescent="0.25">
      <c r="B3" s="96" t="s">
        <v>18</v>
      </c>
      <c r="C3" s="97"/>
      <c r="D3" s="97"/>
      <c r="E3" s="97"/>
      <c r="F3" s="97"/>
      <c r="G3" s="98"/>
    </row>
    <row r="5" spans="1:19" ht="29.25" customHeight="1" x14ac:dyDescent="0.25">
      <c r="B5" s="2">
        <v>1</v>
      </c>
      <c r="C5" s="94" t="s">
        <v>1</v>
      </c>
      <c r="D5" s="95"/>
      <c r="E5" s="3"/>
      <c r="F5" s="3"/>
      <c r="G5" s="3"/>
    </row>
    <row r="6" spans="1:19" ht="11.25" customHeight="1" x14ac:dyDescent="0.25">
      <c r="A6" s="3"/>
      <c r="B6" s="4"/>
      <c r="C6" s="5"/>
      <c r="D6" s="5"/>
      <c r="E6" s="5"/>
      <c r="F6" s="5"/>
      <c r="G6" s="6"/>
      <c r="I6" s="133" t="s">
        <v>28</v>
      </c>
      <c r="J6" s="134"/>
      <c r="K6" s="134"/>
      <c r="L6" s="134"/>
      <c r="M6" s="134"/>
      <c r="N6" s="134"/>
      <c r="O6" s="134"/>
      <c r="P6" s="7" t="s">
        <v>0</v>
      </c>
    </row>
    <row r="7" spans="1:19" ht="29.25" customHeight="1" x14ac:dyDescent="0.25">
      <c r="A7" s="3"/>
      <c r="B7" s="8"/>
      <c r="C7" s="90" t="s">
        <v>10</v>
      </c>
      <c r="D7" s="90"/>
      <c r="E7" s="3"/>
      <c r="F7" s="9"/>
      <c r="G7" s="10"/>
      <c r="I7" s="135"/>
      <c r="J7" s="136"/>
      <c r="K7" s="136"/>
      <c r="L7" s="136"/>
      <c r="M7" s="136"/>
      <c r="N7" s="136"/>
      <c r="O7" s="136"/>
      <c r="P7" s="11"/>
    </row>
    <row r="8" spans="1:19" ht="11.25" customHeight="1" x14ac:dyDescent="0.25">
      <c r="A8" s="3"/>
      <c r="B8" s="12"/>
      <c r="C8" s="13"/>
      <c r="D8" s="13"/>
      <c r="E8" s="13"/>
      <c r="F8" s="13"/>
      <c r="G8" s="14"/>
      <c r="I8" s="137"/>
      <c r="J8" s="138"/>
      <c r="K8" s="138"/>
      <c r="L8" s="138"/>
      <c r="M8" s="138"/>
      <c r="N8" s="138"/>
      <c r="O8" s="138"/>
      <c r="P8" s="15"/>
    </row>
    <row r="9" spans="1:19" ht="13.5" customHeight="1" x14ac:dyDescent="0.25">
      <c r="A9" s="3"/>
    </row>
    <row r="10" spans="1:19" ht="29.25" customHeight="1" x14ac:dyDescent="0.25">
      <c r="A10" s="3"/>
      <c r="B10" s="2">
        <v>2</v>
      </c>
      <c r="C10" s="94" t="s">
        <v>3</v>
      </c>
      <c r="D10" s="95"/>
      <c r="E10" s="3"/>
      <c r="F10" s="3"/>
      <c r="G10" s="3"/>
    </row>
    <row r="11" spans="1:19" ht="12.75" customHeight="1" x14ac:dyDescent="0.25">
      <c r="B11" s="4"/>
      <c r="C11" s="5"/>
      <c r="D11" s="5"/>
      <c r="E11" s="5"/>
      <c r="F11" s="5"/>
      <c r="G11" s="6"/>
      <c r="I11" s="74" t="s">
        <v>25</v>
      </c>
      <c r="J11" s="75"/>
      <c r="K11" s="75"/>
      <c r="L11" s="75"/>
      <c r="M11" s="75"/>
      <c r="N11" s="75"/>
      <c r="O11" s="75"/>
      <c r="P11" s="80"/>
    </row>
    <row r="12" spans="1:19" ht="23.25" customHeight="1" x14ac:dyDescent="0.25">
      <c r="B12" s="8"/>
      <c r="C12" s="90" t="s">
        <v>2</v>
      </c>
      <c r="D12" s="90"/>
      <c r="E12" s="3"/>
      <c r="F12" s="16"/>
      <c r="G12" s="10"/>
      <c r="I12" s="76"/>
      <c r="J12" s="77"/>
      <c r="K12" s="77"/>
      <c r="L12" s="77"/>
      <c r="M12" s="77"/>
      <c r="N12" s="77"/>
      <c r="O12" s="77"/>
      <c r="P12" s="81"/>
    </row>
    <row r="13" spans="1:19" ht="23.25" customHeight="1" x14ac:dyDescent="0.25">
      <c r="B13" s="8"/>
      <c r="C13" s="90" t="s">
        <v>20</v>
      </c>
      <c r="D13" s="90"/>
      <c r="E13" s="3"/>
      <c r="F13" s="16"/>
      <c r="G13" s="10"/>
      <c r="I13" s="76"/>
      <c r="J13" s="77"/>
      <c r="K13" s="77"/>
      <c r="L13" s="77"/>
      <c r="M13" s="77"/>
      <c r="N13" s="77"/>
      <c r="O13" s="77"/>
      <c r="P13" s="81"/>
    </row>
    <row r="14" spans="1:19" ht="23.25" customHeight="1" x14ac:dyDescent="0.25">
      <c r="B14" s="8"/>
      <c r="C14" s="17" t="s">
        <v>21</v>
      </c>
      <c r="D14" s="17"/>
      <c r="E14" s="3"/>
      <c r="F14" s="72">
        <f>F12*0.629+F13</f>
        <v>0</v>
      </c>
      <c r="G14" s="10"/>
      <c r="I14" s="76"/>
      <c r="J14" s="77"/>
      <c r="K14" s="77"/>
      <c r="L14" s="77"/>
      <c r="M14" s="77"/>
      <c r="N14" s="77"/>
      <c r="O14" s="77"/>
      <c r="P14" s="81"/>
    </row>
    <row r="15" spans="1:19" ht="27.75" customHeight="1" x14ac:dyDescent="0.25">
      <c r="B15" s="8"/>
      <c r="C15" s="99" t="s">
        <v>22</v>
      </c>
      <c r="D15" s="99"/>
      <c r="E15" s="3"/>
      <c r="F15" s="19" t="str">
        <f>IFERROR(F12/F14,"")</f>
        <v/>
      </c>
      <c r="G15" s="10"/>
      <c r="I15" s="76"/>
      <c r="J15" s="77"/>
      <c r="K15" s="77"/>
      <c r="L15" s="77"/>
      <c r="M15" s="77"/>
      <c r="N15" s="77"/>
      <c r="O15" s="77"/>
      <c r="P15" s="81"/>
      <c r="S15" s="64"/>
    </row>
    <row r="16" spans="1:19" ht="12.75" customHeight="1" x14ac:dyDescent="0.25">
      <c r="B16" s="12"/>
      <c r="C16" s="13"/>
      <c r="D16" s="13"/>
      <c r="E16" s="13"/>
      <c r="F16" s="20"/>
      <c r="G16" s="14"/>
      <c r="I16" s="78"/>
      <c r="J16" s="79"/>
      <c r="K16" s="79"/>
      <c r="L16" s="79"/>
      <c r="M16" s="79"/>
      <c r="N16" s="79"/>
      <c r="O16" s="79"/>
      <c r="P16" s="82"/>
    </row>
    <row r="17" spans="1:19" ht="29.25" customHeight="1" x14ac:dyDescent="0.25">
      <c r="N17" s="3"/>
    </row>
    <row r="18" spans="1:19" ht="29.25" customHeight="1" x14ac:dyDescent="0.25">
      <c r="A18" s="3"/>
      <c r="B18" s="2">
        <v>3</v>
      </c>
      <c r="C18" s="91" t="s">
        <v>11</v>
      </c>
      <c r="D18" s="92"/>
      <c r="E18" s="3"/>
      <c r="F18" s="3"/>
      <c r="G18" s="3"/>
      <c r="H18" s="3"/>
      <c r="I18" s="3"/>
      <c r="J18" s="3"/>
      <c r="K18" s="3"/>
      <c r="L18" s="3"/>
    </row>
    <row r="19" spans="1:19" ht="12.75" customHeight="1" thickBot="1" x14ac:dyDescent="0.3">
      <c r="A19" s="3"/>
      <c r="B19" s="4"/>
      <c r="C19" s="5"/>
      <c r="D19" s="5"/>
      <c r="E19" s="5"/>
      <c r="F19" s="5"/>
      <c r="G19" s="5"/>
      <c r="H19" s="5"/>
      <c r="I19" s="5"/>
      <c r="J19" s="5"/>
      <c r="K19" s="6"/>
      <c r="L19" s="3"/>
      <c r="M19" s="89" t="s">
        <v>27</v>
      </c>
      <c r="N19" s="75"/>
      <c r="O19" s="75"/>
      <c r="P19" s="80"/>
      <c r="S19" s="63"/>
    </row>
    <row r="20" spans="1:19" ht="41.25" customHeight="1" thickTop="1" thickBot="1" x14ac:dyDescent="0.3">
      <c r="A20" s="3"/>
      <c r="B20" s="8"/>
      <c r="C20" s="93" t="s">
        <v>5</v>
      </c>
      <c r="D20" s="93"/>
      <c r="E20" s="3"/>
      <c r="F20" s="21" t="s">
        <v>6</v>
      </c>
      <c r="G20" s="3"/>
      <c r="H20" s="3"/>
      <c r="I20" s="22" t="s">
        <v>7</v>
      </c>
      <c r="J20" s="24"/>
      <c r="K20" s="71"/>
      <c r="L20" s="24"/>
      <c r="M20" s="76"/>
      <c r="N20" s="77"/>
      <c r="O20" s="77"/>
      <c r="P20" s="81"/>
      <c r="S20" s="64"/>
    </row>
    <row r="21" spans="1:19" ht="29.25" customHeight="1" thickTop="1" thickBot="1" x14ac:dyDescent="0.3">
      <c r="A21" s="3"/>
      <c r="B21" s="8"/>
      <c r="C21" s="65">
        <v>330</v>
      </c>
      <c r="D21" s="26" t="s">
        <v>24</v>
      </c>
      <c r="E21" s="10"/>
      <c r="F21" s="27"/>
      <c r="G21" s="3"/>
      <c r="H21" s="3"/>
      <c r="I21" s="28" t="str">
        <f>IFERROR($F$7/$F$15*(C21)/1000,"")</f>
        <v/>
      </c>
      <c r="J21" s="30"/>
      <c r="K21" s="29"/>
      <c r="L21" s="30"/>
      <c r="M21" s="76"/>
      <c r="N21" s="77"/>
      <c r="O21" s="77"/>
      <c r="P21" s="81"/>
    </row>
    <row r="22" spans="1:19" ht="29.25" customHeight="1" thickTop="1" thickBot="1" x14ac:dyDescent="0.3">
      <c r="A22" s="3"/>
      <c r="B22" s="8"/>
      <c r="C22" s="31">
        <v>375</v>
      </c>
      <c r="D22" s="26" t="s">
        <v>24</v>
      </c>
      <c r="E22" s="10"/>
      <c r="F22" s="27"/>
      <c r="G22" s="3"/>
      <c r="H22" s="3"/>
      <c r="I22" s="28" t="str">
        <f>IFERROR($F$7/$F$15*(C22)/1000,"")</f>
        <v/>
      </c>
      <c r="J22" s="30"/>
      <c r="K22" s="29"/>
      <c r="L22" s="30"/>
      <c r="M22" s="76"/>
      <c r="N22" s="77"/>
      <c r="O22" s="77"/>
      <c r="P22" s="81"/>
    </row>
    <row r="23" spans="1:19" ht="29.25" customHeight="1" thickTop="1" thickBot="1" x14ac:dyDescent="0.3">
      <c r="A23" s="3"/>
      <c r="B23" s="8"/>
      <c r="C23" s="32">
        <v>500</v>
      </c>
      <c r="D23" s="26" t="s">
        <v>24</v>
      </c>
      <c r="E23" s="10"/>
      <c r="F23" s="34"/>
      <c r="G23" s="3"/>
      <c r="H23" s="3"/>
      <c r="I23" s="28" t="str">
        <f>IFERROR($F$7/$F$15*(C23)/1000,"")</f>
        <v/>
      </c>
      <c r="J23" s="30"/>
      <c r="K23" s="29"/>
      <c r="L23" s="30"/>
      <c r="M23" s="76"/>
      <c r="N23" s="77"/>
      <c r="O23" s="77"/>
      <c r="P23" s="81"/>
    </row>
    <row r="24" spans="1:19" ht="29.25" customHeight="1" thickTop="1" thickBot="1" x14ac:dyDescent="0.3">
      <c r="B24" s="8"/>
      <c r="C24" s="31">
        <v>660</v>
      </c>
      <c r="D24" s="26" t="s">
        <v>24</v>
      </c>
      <c r="E24" s="10"/>
      <c r="F24" s="34"/>
      <c r="G24" s="3"/>
      <c r="H24" s="3"/>
      <c r="I24" s="28" t="str">
        <f>IFERROR($F$7/$F$15*(C24)/1000,"")</f>
        <v/>
      </c>
      <c r="J24" s="30"/>
      <c r="K24" s="29"/>
      <c r="L24" s="30"/>
      <c r="M24" s="76"/>
      <c r="N24" s="77"/>
      <c r="O24" s="77"/>
      <c r="P24" s="81"/>
    </row>
    <row r="25" spans="1:19" ht="29.25" customHeight="1" thickTop="1" thickBot="1" x14ac:dyDescent="0.3">
      <c r="B25" s="8"/>
      <c r="C25" s="35">
        <v>750</v>
      </c>
      <c r="D25" s="26" t="s">
        <v>24</v>
      </c>
      <c r="E25" s="10"/>
      <c r="F25" s="36"/>
      <c r="G25" s="3"/>
      <c r="H25" s="3"/>
      <c r="I25" s="131" t="str">
        <f>IFERROR($F$7/$F$15*(C25)/1000,"")</f>
        <v/>
      </c>
      <c r="J25" s="30"/>
      <c r="K25" s="29"/>
      <c r="L25" s="30"/>
      <c r="M25" s="76"/>
      <c r="N25" s="77"/>
      <c r="O25" s="77"/>
      <c r="P25" s="81"/>
    </row>
    <row r="26" spans="1:19" ht="12.75" customHeight="1" thickTop="1" x14ac:dyDescent="0.25">
      <c r="B26" s="8"/>
      <c r="C26" s="37"/>
      <c r="D26" s="3"/>
      <c r="E26" s="3"/>
      <c r="F26" s="3"/>
      <c r="G26" s="3"/>
      <c r="H26" s="3"/>
      <c r="I26" s="132"/>
      <c r="J26" s="30"/>
      <c r="K26" s="29"/>
      <c r="L26" s="30"/>
      <c r="M26" s="76"/>
      <c r="N26" s="77"/>
      <c r="O26" s="77"/>
      <c r="P26" s="81"/>
    </row>
    <row r="27" spans="1:19" ht="42.75" customHeight="1" x14ac:dyDescent="0.25">
      <c r="B27" s="8"/>
      <c r="C27" s="83" t="s">
        <v>4</v>
      </c>
      <c r="D27" s="84"/>
      <c r="E27" s="84"/>
      <c r="F27" s="85"/>
      <c r="G27" s="66"/>
      <c r="H27" s="66"/>
      <c r="I27" s="67">
        <f>(C21*F21+C22*F22+C23*F23+C24*F24+C25*F25)/1000</f>
        <v>0</v>
      </c>
      <c r="J27" s="39"/>
      <c r="K27" s="70"/>
      <c r="L27" s="69"/>
      <c r="M27" s="76"/>
      <c r="N27" s="77"/>
      <c r="O27" s="77"/>
      <c r="P27" s="81"/>
    </row>
    <row r="28" spans="1:19" s="40" customFormat="1" ht="42.75" customHeight="1" x14ac:dyDescent="0.25">
      <c r="B28" s="41"/>
      <c r="C28" s="86" t="s">
        <v>23</v>
      </c>
      <c r="D28" s="87"/>
      <c r="E28" s="87"/>
      <c r="F28" s="88"/>
      <c r="G28" s="42"/>
      <c r="H28" s="42"/>
      <c r="I28" s="68">
        <f>IFERROR((F21*I21+F22*I22+F23*I23+F24*I24+F25*I25),0)</f>
        <v>0</v>
      </c>
      <c r="J28" s="44"/>
      <c r="K28" s="43"/>
      <c r="L28" s="44"/>
      <c r="M28" s="76"/>
      <c r="N28" s="77"/>
      <c r="O28" s="77"/>
      <c r="P28" s="81"/>
    </row>
    <row r="29" spans="1:19" ht="12.75" customHeight="1" x14ac:dyDescent="0.25">
      <c r="B29" s="12"/>
      <c r="C29" s="45"/>
      <c r="D29" s="45"/>
      <c r="E29" s="45"/>
      <c r="F29" s="45"/>
      <c r="G29" s="13"/>
      <c r="H29" s="13"/>
      <c r="I29" s="46"/>
      <c r="J29" s="46"/>
      <c r="K29" s="47"/>
      <c r="L29" s="44"/>
      <c r="M29" s="78"/>
      <c r="N29" s="79"/>
      <c r="O29" s="79"/>
      <c r="P29" s="82"/>
    </row>
  </sheetData>
  <mergeCells count="15">
    <mergeCell ref="A1:P1"/>
    <mergeCell ref="I6:O8"/>
    <mergeCell ref="I11:P16"/>
    <mergeCell ref="C27:F27"/>
    <mergeCell ref="C28:F28"/>
    <mergeCell ref="M19:P29"/>
    <mergeCell ref="C12:D12"/>
    <mergeCell ref="C13:D13"/>
    <mergeCell ref="C18:D18"/>
    <mergeCell ref="C20:D20"/>
    <mergeCell ref="C5:D5"/>
    <mergeCell ref="C7:D7"/>
    <mergeCell ref="C10:D10"/>
    <mergeCell ref="B3:G3"/>
    <mergeCell ref="C15:D15"/>
  </mergeCells>
  <conditionalFormatting sqref="I28">
    <cfRule type="cellIs" dxfId="1" priority="2" operator="greaterThan">
      <formula>$F$14</formula>
    </cfRule>
  </conditionalFormatting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"/>
  <sheetViews>
    <sheetView zoomScale="85" zoomScaleNormal="85" workbookViewId="0">
      <selection activeCell="Q12" sqref="Q12"/>
    </sheetView>
  </sheetViews>
  <sheetFormatPr defaultRowHeight="14.25" x14ac:dyDescent="0.25"/>
  <cols>
    <col min="1" max="1" width="9.140625" style="1"/>
    <col min="2" max="2" width="5" style="1" customWidth="1"/>
    <col min="3" max="3" width="7.140625" style="1" customWidth="1"/>
    <col min="4" max="4" width="16.140625" style="1" customWidth="1"/>
    <col min="5" max="5" width="2" style="1" customWidth="1"/>
    <col min="6" max="6" width="8.85546875" style="1" customWidth="1"/>
    <col min="7" max="7" width="2.7109375" style="1" customWidth="1"/>
    <col min="8" max="8" width="2" style="1" customWidth="1"/>
    <col min="9" max="9" width="13.28515625" style="1" customWidth="1"/>
    <col min="10" max="10" width="4.28515625" style="1" customWidth="1"/>
    <col min="11" max="11" width="3.28515625" style="1" customWidth="1"/>
    <col min="12" max="12" width="52.42578125" style="1" customWidth="1"/>
    <col min="13" max="13" width="11.140625" style="1" customWidth="1"/>
    <col min="14" max="14" width="4.5703125" style="1" customWidth="1"/>
    <col min="15" max="16384" width="9.140625" style="1"/>
  </cols>
  <sheetData>
    <row r="1" spans="1:14" ht="27" customHeight="1" x14ac:dyDescent="0.25">
      <c r="A1" s="103" t="s">
        <v>17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3" spans="1:14" ht="15" customHeight="1" x14ac:dyDescent="0.25">
      <c r="B3" s="100" t="s">
        <v>18</v>
      </c>
      <c r="C3" s="101"/>
      <c r="D3" s="101"/>
      <c r="E3" s="101"/>
      <c r="F3" s="101"/>
      <c r="G3" s="102"/>
      <c r="H3" s="58"/>
      <c r="I3" s="58"/>
    </row>
    <row r="5" spans="1:14" ht="21" customHeight="1" x14ac:dyDescent="0.25">
      <c r="B5" s="48">
        <v>1</v>
      </c>
      <c r="C5" s="49" t="s">
        <v>16</v>
      </c>
      <c r="D5" s="50"/>
      <c r="E5" s="3"/>
      <c r="F5" s="3"/>
      <c r="G5" s="3"/>
    </row>
    <row r="6" spans="1:14" ht="23.25" customHeight="1" x14ac:dyDescent="0.25">
      <c r="A6" s="3"/>
      <c r="B6" s="4"/>
      <c r="C6" s="5"/>
      <c r="D6" s="5"/>
      <c r="E6" s="5"/>
      <c r="F6" s="5"/>
      <c r="G6" s="6"/>
      <c r="I6" s="122" t="s">
        <v>29</v>
      </c>
      <c r="J6" s="123"/>
      <c r="K6" s="123"/>
      <c r="L6" s="123"/>
      <c r="M6" s="123"/>
      <c r="N6" s="124"/>
    </row>
    <row r="7" spans="1:14" ht="22.5" customHeight="1" x14ac:dyDescent="0.25">
      <c r="A7" s="3"/>
      <c r="B7" s="8"/>
      <c r="C7" s="90" t="s">
        <v>13</v>
      </c>
      <c r="D7" s="90"/>
      <c r="E7" s="3"/>
      <c r="F7" s="51"/>
      <c r="G7" s="10"/>
      <c r="I7" s="125"/>
      <c r="J7" s="126"/>
      <c r="K7" s="126"/>
      <c r="L7" s="126"/>
      <c r="M7" s="126"/>
      <c r="N7" s="127"/>
    </row>
    <row r="8" spans="1:14" ht="23.25" customHeight="1" x14ac:dyDescent="0.25">
      <c r="A8" s="3"/>
      <c r="B8" s="12"/>
      <c r="C8" s="13"/>
      <c r="D8" s="13"/>
      <c r="E8" s="13"/>
      <c r="F8" s="13"/>
      <c r="G8" s="14"/>
      <c r="I8" s="128"/>
      <c r="J8" s="129"/>
      <c r="K8" s="129"/>
      <c r="L8" s="129"/>
      <c r="M8" s="129"/>
      <c r="N8" s="130"/>
    </row>
    <row r="9" spans="1:14" ht="20.25" customHeight="1" x14ac:dyDescent="0.25">
      <c r="A9" s="3"/>
    </row>
    <row r="10" spans="1:14" ht="21" customHeight="1" x14ac:dyDescent="0.25">
      <c r="A10" s="3"/>
      <c r="B10" s="48">
        <v>2</v>
      </c>
      <c r="C10" s="105" t="s">
        <v>15</v>
      </c>
      <c r="D10" s="106"/>
      <c r="E10" s="3"/>
      <c r="F10" s="3"/>
      <c r="G10" s="3"/>
    </row>
    <row r="11" spans="1:14" ht="17.25" customHeight="1" x14ac:dyDescent="0.25">
      <c r="B11" s="4"/>
      <c r="C11" s="5"/>
      <c r="D11" s="5"/>
      <c r="E11" s="5"/>
      <c r="F11" s="5"/>
      <c r="G11" s="6"/>
      <c r="I11" s="122" t="s">
        <v>30</v>
      </c>
      <c r="J11" s="123"/>
      <c r="K11" s="123"/>
      <c r="L11" s="123"/>
      <c r="M11" s="123"/>
      <c r="N11" s="124"/>
    </row>
    <row r="12" spans="1:14" ht="22.5" customHeight="1" x14ac:dyDescent="0.25">
      <c r="B12" s="8"/>
      <c r="C12" s="90" t="s">
        <v>12</v>
      </c>
      <c r="D12" s="90"/>
      <c r="E12" s="3"/>
      <c r="F12" s="51"/>
      <c r="G12" s="10"/>
      <c r="I12" s="125"/>
      <c r="J12" s="126"/>
      <c r="K12" s="126"/>
      <c r="L12" s="126"/>
      <c r="M12" s="126"/>
      <c r="N12" s="127"/>
    </row>
    <row r="13" spans="1:14" ht="22.5" customHeight="1" x14ac:dyDescent="0.25">
      <c r="B13" s="8"/>
      <c r="C13" s="90" t="s">
        <v>20</v>
      </c>
      <c r="D13" s="90"/>
      <c r="E13" s="3"/>
      <c r="F13" s="16"/>
      <c r="G13" s="10"/>
      <c r="I13" s="125"/>
      <c r="J13" s="126"/>
      <c r="K13" s="126"/>
      <c r="L13" s="126"/>
      <c r="M13" s="126"/>
      <c r="N13" s="127"/>
    </row>
    <row r="14" spans="1:14" ht="22.5" customHeight="1" x14ac:dyDescent="0.25">
      <c r="B14" s="8"/>
      <c r="C14" s="17" t="s">
        <v>21</v>
      </c>
      <c r="D14" s="17"/>
      <c r="E14" s="3"/>
      <c r="F14" s="18">
        <f>F12*0.629+F13</f>
        <v>0</v>
      </c>
      <c r="G14" s="10"/>
      <c r="I14" s="125"/>
      <c r="J14" s="126"/>
      <c r="K14" s="126"/>
      <c r="L14" s="126"/>
      <c r="M14" s="126"/>
      <c r="N14" s="127"/>
    </row>
    <row r="15" spans="1:14" ht="22.5" hidden="1" customHeight="1" x14ac:dyDescent="0.25">
      <c r="B15" s="8"/>
      <c r="C15" s="17" t="s">
        <v>9</v>
      </c>
      <c r="D15" s="17"/>
      <c r="E15" s="3"/>
      <c r="F15" s="19" t="e">
        <f>F12/F14</f>
        <v>#DIV/0!</v>
      </c>
      <c r="G15" s="10"/>
      <c r="I15" s="125"/>
      <c r="J15" s="126"/>
      <c r="K15" s="126"/>
      <c r="L15" s="126"/>
      <c r="M15" s="126"/>
      <c r="N15" s="127"/>
    </row>
    <row r="16" spans="1:14" ht="17.25" customHeight="1" x14ac:dyDescent="0.25">
      <c r="B16" s="12"/>
      <c r="C16" s="13"/>
      <c r="D16" s="13"/>
      <c r="E16" s="13"/>
      <c r="F16" s="20"/>
      <c r="G16" s="14"/>
      <c r="I16" s="128"/>
      <c r="J16" s="129"/>
      <c r="K16" s="129"/>
      <c r="L16" s="129"/>
      <c r="M16" s="129"/>
      <c r="N16" s="130"/>
    </row>
    <row r="17" spans="1:14" x14ac:dyDescent="0.25">
      <c r="M17" s="3"/>
    </row>
    <row r="18" spans="1:14" ht="21" customHeight="1" x14ac:dyDescent="0.25">
      <c r="A18" s="3"/>
      <c r="B18" s="48">
        <v>3</v>
      </c>
      <c r="C18" s="105" t="s">
        <v>14</v>
      </c>
      <c r="D18" s="106"/>
      <c r="E18" s="106"/>
      <c r="F18" s="106"/>
      <c r="G18" s="106"/>
      <c r="H18" s="106"/>
      <c r="I18" s="106"/>
      <c r="J18" s="13"/>
    </row>
    <row r="19" spans="1:14" ht="17.25" customHeight="1" thickBot="1" x14ac:dyDescent="0.3">
      <c r="A19" s="3"/>
      <c r="B19" s="4"/>
      <c r="C19" s="5"/>
      <c r="D19" s="5"/>
      <c r="E19" s="5"/>
      <c r="F19" s="5"/>
      <c r="G19" s="5"/>
      <c r="J19" s="6"/>
      <c r="L19" s="113" t="s">
        <v>19</v>
      </c>
      <c r="M19" s="114"/>
      <c r="N19" s="115"/>
    </row>
    <row r="20" spans="1:14" ht="42.75" customHeight="1" x14ac:dyDescent="0.25">
      <c r="A20" s="3"/>
      <c r="B20" s="8"/>
      <c r="C20" s="93" t="s">
        <v>5</v>
      </c>
      <c r="D20" s="93"/>
      <c r="E20" s="3"/>
      <c r="F20" s="21" t="s">
        <v>6</v>
      </c>
      <c r="G20" s="3"/>
      <c r="I20" s="52" t="s">
        <v>7</v>
      </c>
      <c r="J20" s="23"/>
      <c r="K20" s="53"/>
      <c r="L20" s="116"/>
      <c r="M20" s="117"/>
      <c r="N20" s="118"/>
    </row>
    <row r="21" spans="1:14" ht="17.25" customHeight="1" x14ac:dyDescent="0.25">
      <c r="A21" s="3"/>
      <c r="B21" s="8"/>
      <c r="C21" s="25">
        <v>33</v>
      </c>
      <c r="D21" s="26" t="s">
        <v>8</v>
      </c>
      <c r="E21" s="10"/>
      <c r="F21" s="27"/>
      <c r="G21" s="3"/>
      <c r="I21" s="54" t="str">
        <f>IFERROR($F$7/$F$15*(C21-0.1)/100,"")</f>
        <v/>
      </c>
      <c r="J21" s="29"/>
      <c r="K21" s="30"/>
      <c r="L21" s="116"/>
      <c r="M21" s="117"/>
      <c r="N21" s="118"/>
    </row>
    <row r="22" spans="1:14" ht="15" x14ac:dyDescent="0.25">
      <c r="A22" s="3"/>
      <c r="B22" s="8"/>
      <c r="C22" s="31">
        <v>37.5</v>
      </c>
      <c r="D22" s="26" t="s">
        <v>8</v>
      </c>
      <c r="E22" s="10"/>
      <c r="F22" s="27"/>
      <c r="G22" s="3"/>
      <c r="I22" s="55" t="str">
        <f t="shared" ref="I22:I25" si="0">IFERROR($F$7/$F$15*(C22-0.1)/100,"")</f>
        <v/>
      </c>
      <c r="J22" s="29"/>
      <c r="K22" s="30"/>
      <c r="L22" s="116"/>
      <c r="M22" s="117"/>
      <c r="N22" s="118"/>
    </row>
    <row r="23" spans="1:14" ht="15" x14ac:dyDescent="0.25">
      <c r="A23" s="3"/>
      <c r="B23" s="8"/>
      <c r="C23" s="32">
        <v>50</v>
      </c>
      <c r="D23" s="33" t="s">
        <v>8</v>
      </c>
      <c r="E23" s="10"/>
      <c r="F23" s="34"/>
      <c r="G23" s="3"/>
      <c r="I23" s="139" t="str">
        <f t="shared" si="0"/>
        <v/>
      </c>
      <c r="J23" s="29"/>
      <c r="K23" s="30"/>
      <c r="L23" s="116"/>
      <c r="M23" s="117"/>
      <c r="N23" s="118"/>
    </row>
    <row r="24" spans="1:14" ht="15" x14ac:dyDescent="0.25">
      <c r="B24" s="8"/>
      <c r="C24" s="31">
        <v>66</v>
      </c>
      <c r="D24" s="26" t="s">
        <v>8</v>
      </c>
      <c r="E24" s="10"/>
      <c r="F24" s="34"/>
      <c r="G24" s="3"/>
      <c r="I24" s="55" t="str">
        <f t="shared" si="0"/>
        <v/>
      </c>
      <c r="J24" s="29"/>
      <c r="K24" s="30"/>
      <c r="L24" s="116"/>
      <c r="M24" s="117"/>
      <c r="N24" s="118"/>
    </row>
    <row r="25" spans="1:14" ht="15.75" thickBot="1" x14ac:dyDescent="0.3">
      <c r="B25" s="8"/>
      <c r="C25" s="35">
        <v>75</v>
      </c>
      <c r="D25" s="33" t="s">
        <v>8</v>
      </c>
      <c r="E25" s="10"/>
      <c r="F25" s="36"/>
      <c r="G25" s="3"/>
      <c r="I25" s="56" t="str">
        <f t="shared" si="0"/>
        <v/>
      </c>
      <c r="J25" s="29"/>
      <c r="K25" s="30"/>
      <c r="L25" s="116"/>
      <c r="M25" s="117"/>
      <c r="N25" s="118"/>
    </row>
    <row r="26" spans="1:14" ht="15" x14ac:dyDescent="0.25">
      <c r="B26" s="8"/>
      <c r="C26" s="37"/>
      <c r="D26" s="3"/>
      <c r="E26" s="3"/>
      <c r="F26" s="3"/>
      <c r="G26" s="3"/>
      <c r="H26" s="3"/>
      <c r="I26" s="30"/>
      <c r="J26" s="29"/>
      <c r="K26" s="30"/>
      <c r="L26" s="116"/>
      <c r="M26" s="117"/>
      <c r="N26" s="118"/>
    </row>
    <row r="27" spans="1:14" ht="12" customHeight="1" x14ac:dyDescent="0.25">
      <c r="B27" s="8"/>
      <c r="C27" s="3"/>
      <c r="D27" s="3"/>
      <c r="E27" s="3"/>
      <c r="F27" s="3"/>
      <c r="G27" s="3"/>
      <c r="I27" s="3"/>
      <c r="J27" s="10"/>
      <c r="L27" s="116"/>
      <c r="M27" s="117"/>
      <c r="N27" s="118"/>
    </row>
    <row r="28" spans="1:14" ht="39" customHeight="1" x14ac:dyDescent="0.25">
      <c r="B28" s="8"/>
      <c r="C28" s="107" t="s">
        <v>4</v>
      </c>
      <c r="D28" s="108"/>
      <c r="E28" s="108"/>
      <c r="F28" s="109"/>
      <c r="G28" s="3"/>
      <c r="I28" s="61">
        <f>(C21*F21+C22*F22+C23*F23+C24*F24+C25*F25)/100</f>
        <v>0</v>
      </c>
      <c r="J28" s="38"/>
      <c r="K28" s="57"/>
      <c r="L28" s="116"/>
      <c r="M28" s="117"/>
      <c r="N28" s="118"/>
    </row>
    <row r="29" spans="1:14" s="40" customFormat="1" ht="48.75" customHeight="1" x14ac:dyDescent="0.25">
      <c r="B29" s="41"/>
      <c r="C29" s="110" t="s">
        <v>26</v>
      </c>
      <c r="D29" s="111"/>
      <c r="E29" s="111"/>
      <c r="F29" s="112"/>
      <c r="G29" s="42"/>
      <c r="I29" s="62">
        <f>IFERROR((F21*I21+F22*I22+F23*I23+F24*I24+F25*I25),0)</f>
        <v>0</v>
      </c>
      <c r="J29" s="43"/>
      <c r="K29" s="57"/>
      <c r="L29" s="116"/>
      <c r="M29" s="117"/>
      <c r="N29" s="118"/>
    </row>
    <row r="30" spans="1:14" ht="9.75" customHeight="1" x14ac:dyDescent="0.25">
      <c r="A30" s="40"/>
      <c r="B30" s="41"/>
      <c r="C30" s="59"/>
      <c r="D30" s="59"/>
      <c r="E30" s="59"/>
      <c r="F30" s="59"/>
      <c r="G30" s="42"/>
      <c r="H30" s="42"/>
      <c r="I30" s="60"/>
      <c r="J30" s="43"/>
      <c r="K30" s="57"/>
      <c r="L30" s="116"/>
      <c r="M30" s="117"/>
      <c r="N30" s="118"/>
    </row>
    <row r="31" spans="1:14" x14ac:dyDescent="0.25">
      <c r="B31" s="12"/>
      <c r="C31" s="13"/>
      <c r="D31" s="13"/>
      <c r="E31" s="13"/>
      <c r="F31" s="13"/>
      <c r="G31" s="13"/>
      <c r="H31" s="13"/>
      <c r="I31" s="46"/>
      <c r="J31" s="47"/>
      <c r="K31" s="57"/>
      <c r="L31" s="119"/>
      <c r="M31" s="120"/>
      <c r="N31" s="121"/>
    </row>
    <row r="32" spans="1:14" x14ac:dyDescent="0.25">
      <c r="I32" s="3"/>
    </row>
  </sheetData>
  <mergeCells count="13">
    <mergeCell ref="B3:G3"/>
    <mergeCell ref="A1:N1"/>
    <mergeCell ref="C10:D10"/>
    <mergeCell ref="C28:F28"/>
    <mergeCell ref="C29:F29"/>
    <mergeCell ref="L19:N31"/>
    <mergeCell ref="C18:I18"/>
    <mergeCell ref="C20:D20"/>
    <mergeCell ref="C7:D7"/>
    <mergeCell ref="C12:D12"/>
    <mergeCell ref="C13:D13"/>
    <mergeCell ref="I11:N16"/>
    <mergeCell ref="I6:N8"/>
  </mergeCells>
  <conditionalFormatting sqref="I29:I30">
    <cfRule type="cellIs" dxfId="0" priority="1" operator="greaterThan">
      <formula>$F$14</formula>
    </cfRule>
  </conditionalFormatting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Priming zucchero</vt:lpstr>
      <vt:lpstr>Reinoculo lievito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Antonelli Francesco</dc:creator>
  <cp:lastModifiedBy>Francesco Antonelli</cp:lastModifiedBy>
  <dcterms:created xsi:type="dcterms:W3CDTF">2017-05-22T11:54:11Z</dcterms:created>
  <dcterms:modified xsi:type="dcterms:W3CDTF">2020-10-04T07:36:09Z</dcterms:modified>
</cp:coreProperties>
</file>