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untech/ProjectsGroup/document/database/"/>
    </mc:Choice>
  </mc:AlternateContent>
  <xr:revisionPtr revIDLastSave="0" documentId="13_ncr:1_{37C00922-C970-224C-BC1D-F9A139102C5F}" xr6:coauthVersionLast="45" xr6:coauthVersionMax="45" xr10:uidLastSave="{00000000-0000-0000-0000-000000000000}"/>
  <bookViews>
    <workbookView xWindow="0" yWindow="460" windowWidth="28800" windowHeight="16520" activeTab="6" xr2:uid="{480A02FF-4BDA-A947-AA7E-56ADDCE3293B}"/>
  </bookViews>
  <sheets>
    <sheet name="Overview" sheetId="4" r:id="rId1"/>
    <sheet name="Relationship" sheetId="5" r:id="rId2"/>
    <sheet name="project" sheetId="24" r:id="rId3"/>
    <sheet name="priority" sheetId="25" r:id="rId4"/>
    <sheet name="task_attach_file" sheetId="26" r:id="rId5"/>
    <sheet name="assign_human_or_org" sheetId="27" r:id="rId6"/>
    <sheet name="task" sheetId="28" r:id="rId7"/>
    <sheet name="assign_owner_org" sheetId="29" r:id="rId8"/>
    <sheet name="status_detail" sheetId="30" r:id="rId9"/>
    <sheet name="status" sheetId="31" r:id="rId10"/>
    <sheet name="task_verification" sheetId="32" r:id="rId11"/>
    <sheet name="status_attach_file" sheetId="33" r:id="rId12"/>
    <sheet name="task_qualification" sheetId="3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8" l="1"/>
  <c r="J21" i="28"/>
  <c r="J14" i="34"/>
  <c r="N14" i="34"/>
  <c r="J31" i="34"/>
  <c r="J30" i="34"/>
  <c r="J29" i="34"/>
  <c r="N28" i="34"/>
  <c r="J28" i="34"/>
  <c r="N27" i="34"/>
  <c r="N26" i="34"/>
  <c r="J25" i="34"/>
  <c r="G24" i="34"/>
  <c r="J24" i="34" s="1"/>
  <c r="J23" i="34"/>
  <c r="J22" i="34"/>
  <c r="J21" i="34"/>
  <c r="J20" i="34"/>
  <c r="J19" i="34"/>
  <c r="J18" i="34"/>
  <c r="J17" i="34"/>
  <c r="J16" i="34"/>
  <c r="N15" i="34"/>
  <c r="J15" i="34"/>
  <c r="N13" i="34"/>
  <c r="J13" i="34"/>
  <c r="N12" i="34"/>
  <c r="J12" i="34"/>
  <c r="J11" i="34"/>
  <c r="N9" i="34"/>
  <c r="J9" i="34"/>
  <c r="N8" i="34"/>
  <c r="J8" i="34"/>
  <c r="N7" i="34"/>
  <c r="N19" i="30" l="1"/>
  <c r="N33" i="28"/>
  <c r="J33" i="28"/>
  <c r="J19" i="30"/>
  <c r="J29" i="33" l="1"/>
  <c r="J28" i="33"/>
  <c r="J27" i="33"/>
  <c r="N26" i="33"/>
  <c r="J26" i="33"/>
  <c r="N25" i="33"/>
  <c r="N24" i="33"/>
  <c r="J23" i="33"/>
  <c r="G22" i="33"/>
  <c r="J22" i="33" s="1"/>
  <c r="J21" i="33"/>
  <c r="J20" i="33"/>
  <c r="J19" i="33"/>
  <c r="J18" i="33"/>
  <c r="J17" i="33"/>
  <c r="J16" i="33"/>
  <c r="J15" i="33"/>
  <c r="J14" i="33"/>
  <c r="N13" i="33"/>
  <c r="J13" i="33"/>
  <c r="N12" i="33"/>
  <c r="J12" i="33"/>
  <c r="J11" i="33"/>
  <c r="N9" i="33"/>
  <c r="J9" i="33"/>
  <c r="N8" i="33"/>
  <c r="J8" i="33"/>
  <c r="N7" i="33"/>
  <c r="N14" i="32"/>
  <c r="N15" i="32"/>
  <c r="J14" i="32"/>
  <c r="J15" i="32"/>
  <c r="J31" i="32"/>
  <c r="J30" i="32"/>
  <c r="J29" i="32"/>
  <c r="N28" i="32"/>
  <c r="J28" i="32"/>
  <c r="N27" i="32"/>
  <c r="N26" i="32"/>
  <c r="J25" i="32"/>
  <c r="G24" i="32"/>
  <c r="J24" i="32" s="1"/>
  <c r="J23" i="32"/>
  <c r="J22" i="32"/>
  <c r="J21" i="32"/>
  <c r="J20" i="32"/>
  <c r="J19" i="32"/>
  <c r="J18" i="32"/>
  <c r="J17" i="32"/>
  <c r="J16" i="32"/>
  <c r="N13" i="32"/>
  <c r="J13" i="32"/>
  <c r="N12" i="32"/>
  <c r="J12" i="32"/>
  <c r="J11" i="32"/>
  <c r="N9" i="32"/>
  <c r="J9" i="32"/>
  <c r="N8" i="32"/>
  <c r="J8" i="32"/>
  <c r="N7" i="32"/>
  <c r="J30" i="31"/>
  <c r="J29" i="31"/>
  <c r="J28" i="31"/>
  <c r="N27" i="31"/>
  <c r="J27" i="31"/>
  <c r="N26" i="31"/>
  <c r="N25" i="31"/>
  <c r="J24" i="31"/>
  <c r="G23" i="31"/>
  <c r="J23" i="31" s="1"/>
  <c r="J22" i="31"/>
  <c r="J21" i="31"/>
  <c r="J20" i="31"/>
  <c r="J19" i="31"/>
  <c r="J18" i="31"/>
  <c r="J17" i="31"/>
  <c r="J16" i="31"/>
  <c r="J15" i="31"/>
  <c r="N14" i="31"/>
  <c r="J14" i="31"/>
  <c r="N13" i="31"/>
  <c r="J13" i="31"/>
  <c r="N12" i="31"/>
  <c r="J12" i="31"/>
  <c r="J11" i="31"/>
  <c r="N9" i="31"/>
  <c r="J9" i="31"/>
  <c r="N8" i="31"/>
  <c r="J8" i="31"/>
  <c r="N7" i="31"/>
  <c r="J14" i="30"/>
  <c r="J15" i="30"/>
  <c r="J16" i="30"/>
  <c r="J17" i="30"/>
  <c r="J18" i="30"/>
  <c r="J20" i="30"/>
  <c r="N14" i="30"/>
  <c r="N15" i="30"/>
  <c r="N16" i="30"/>
  <c r="N17" i="30"/>
  <c r="N18" i="30"/>
  <c r="J35" i="30"/>
  <c r="J34" i="30"/>
  <c r="J33" i="30"/>
  <c r="N32" i="30"/>
  <c r="J32" i="30"/>
  <c r="N31" i="30"/>
  <c r="N30" i="30"/>
  <c r="J29" i="30"/>
  <c r="G28" i="30"/>
  <c r="J28" i="30" s="1"/>
  <c r="J27" i="30"/>
  <c r="J26" i="30"/>
  <c r="J25" i="30"/>
  <c r="J24" i="30"/>
  <c r="J23" i="30"/>
  <c r="J22" i="30"/>
  <c r="J21" i="30"/>
  <c r="N13" i="30"/>
  <c r="J13" i="30"/>
  <c r="N12" i="30"/>
  <c r="J12" i="30"/>
  <c r="J11" i="30"/>
  <c r="N9" i="30"/>
  <c r="J9" i="30"/>
  <c r="N8" i="30"/>
  <c r="J8" i="30"/>
  <c r="N7" i="30"/>
  <c r="J30" i="29"/>
  <c r="J29" i="29"/>
  <c r="J28" i="29"/>
  <c r="N27" i="29"/>
  <c r="J27" i="29"/>
  <c r="N26" i="29"/>
  <c r="N25" i="29"/>
  <c r="J24" i="29"/>
  <c r="G23" i="29"/>
  <c r="J23" i="29" s="1"/>
  <c r="J22" i="29"/>
  <c r="J21" i="29"/>
  <c r="J20" i="29"/>
  <c r="J19" i="29"/>
  <c r="J18" i="29"/>
  <c r="J17" i="29"/>
  <c r="J16" i="29"/>
  <c r="J15" i="29"/>
  <c r="N14" i="29"/>
  <c r="J14" i="29"/>
  <c r="N13" i="29"/>
  <c r="J13" i="29"/>
  <c r="N12" i="29"/>
  <c r="J12" i="29"/>
  <c r="J11" i="29"/>
  <c r="N9" i="29"/>
  <c r="J9" i="29"/>
  <c r="N8" i="29"/>
  <c r="J8" i="29"/>
  <c r="N7" i="29"/>
  <c r="J12" i="26"/>
  <c r="J13" i="26"/>
  <c r="J14" i="26"/>
  <c r="N14" i="28"/>
  <c r="N15" i="28"/>
  <c r="N16" i="28"/>
  <c r="N17" i="28"/>
  <c r="N18" i="28"/>
  <c r="N19" i="28"/>
  <c r="N20" i="28"/>
  <c r="N22" i="28"/>
  <c r="N24" i="28"/>
  <c r="N25" i="28"/>
  <c r="N26" i="28"/>
  <c r="N27" i="28"/>
  <c r="N28" i="28"/>
  <c r="N29" i="28"/>
  <c r="N30" i="28"/>
  <c r="N31" i="28"/>
  <c r="N32" i="28"/>
  <c r="J13" i="28"/>
  <c r="J14" i="28"/>
  <c r="J15" i="28"/>
  <c r="J16" i="28"/>
  <c r="J17" i="28"/>
  <c r="J18" i="28"/>
  <c r="J19" i="28"/>
  <c r="J20" i="28"/>
  <c r="J22" i="28"/>
  <c r="J24" i="28"/>
  <c r="J25" i="28"/>
  <c r="J26" i="28"/>
  <c r="J27" i="28"/>
  <c r="J28" i="28"/>
  <c r="J29" i="28"/>
  <c r="J30" i="28"/>
  <c r="J31" i="28"/>
  <c r="J32" i="28"/>
  <c r="J49" i="28"/>
  <c r="J48" i="28"/>
  <c r="J47" i="28"/>
  <c r="N46" i="28"/>
  <c r="J46" i="28"/>
  <c r="N45" i="28"/>
  <c r="N44" i="28"/>
  <c r="J43" i="28"/>
  <c r="G42" i="28"/>
  <c r="J42" i="28" s="1"/>
  <c r="J41" i="28"/>
  <c r="J40" i="28"/>
  <c r="J39" i="28"/>
  <c r="J38" i="28"/>
  <c r="J37" i="28"/>
  <c r="J36" i="28"/>
  <c r="J35" i="28"/>
  <c r="J34" i="28"/>
  <c r="N13" i="28"/>
  <c r="N12" i="28"/>
  <c r="J12" i="28"/>
  <c r="N11" i="28"/>
  <c r="J11" i="28"/>
  <c r="N9" i="28"/>
  <c r="J9" i="28"/>
  <c r="N8" i="28"/>
  <c r="J8" i="28"/>
  <c r="N7" i="28"/>
  <c r="J12" i="27"/>
  <c r="J13" i="27"/>
  <c r="J14" i="27"/>
  <c r="N12" i="27"/>
  <c r="N13" i="27"/>
  <c r="N14" i="27"/>
  <c r="J30" i="27"/>
  <c r="J29" i="27"/>
  <c r="J28" i="27"/>
  <c r="N27" i="27"/>
  <c r="J27" i="27"/>
  <c r="N26" i="27"/>
  <c r="N25" i="27"/>
  <c r="J24" i="27"/>
  <c r="G23" i="27"/>
  <c r="J23" i="27" s="1"/>
  <c r="J22" i="27"/>
  <c r="J21" i="27"/>
  <c r="J20" i="27"/>
  <c r="J19" i="27"/>
  <c r="J18" i="27"/>
  <c r="J17" i="27"/>
  <c r="J16" i="27"/>
  <c r="J15" i="27"/>
  <c r="J11" i="27"/>
  <c r="N9" i="27"/>
  <c r="J9" i="27"/>
  <c r="N8" i="27"/>
  <c r="J8" i="27"/>
  <c r="N7" i="27"/>
  <c r="N12" i="26"/>
  <c r="J29" i="26"/>
  <c r="J28" i="26"/>
  <c r="J27" i="26"/>
  <c r="N26" i="26"/>
  <c r="J26" i="26"/>
  <c r="N25" i="26"/>
  <c r="N24" i="26"/>
  <c r="J23" i="26"/>
  <c r="G22" i="26"/>
  <c r="J22" i="26" s="1"/>
  <c r="J21" i="26"/>
  <c r="J20" i="26"/>
  <c r="J19" i="26"/>
  <c r="J18" i="26"/>
  <c r="J17" i="26"/>
  <c r="J16" i="26"/>
  <c r="J15" i="26"/>
  <c r="N13" i="26"/>
  <c r="J11" i="26"/>
  <c r="N9" i="26"/>
  <c r="J9" i="26"/>
  <c r="N8" i="26"/>
  <c r="J8" i="26"/>
  <c r="N7" i="26"/>
  <c r="J30" i="25"/>
  <c r="J29" i="25"/>
  <c r="J28" i="25"/>
  <c r="N27" i="25"/>
  <c r="J27" i="25"/>
  <c r="N26" i="25"/>
  <c r="N25" i="25"/>
  <c r="J24" i="25"/>
  <c r="G23" i="25"/>
  <c r="J23" i="25" s="1"/>
  <c r="J22" i="25"/>
  <c r="J21" i="25"/>
  <c r="J20" i="25"/>
  <c r="J19" i="25"/>
  <c r="J18" i="25"/>
  <c r="J17" i="25"/>
  <c r="J16" i="25"/>
  <c r="J15" i="25"/>
  <c r="N14" i="25"/>
  <c r="J14" i="25"/>
  <c r="N13" i="25"/>
  <c r="J13" i="25"/>
  <c r="N12" i="25"/>
  <c r="J12" i="25"/>
  <c r="J11" i="25"/>
  <c r="N9" i="25"/>
  <c r="J9" i="25"/>
  <c r="N8" i="25"/>
  <c r="J8" i="25"/>
  <c r="N7" i="25"/>
  <c r="N13" i="24"/>
  <c r="N14" i="24"/>
  <c r="J14" i="24" l="1"/>
  <c r="J13" i="24"/>
  <c r="J30" i="24"/>
  <c r="J29" i="24"/>
  <c r="J28" i="24"/>
  <c r="N27" i="24"/>
  <c r="J27" i="24"/>
  <c r="N26" i="24"/>
  <c r="N25" i="24"/>
  <c r="J24" i="24"/>
  <c r="G23" i="24"/>
  <c r="J23" i="24" s="1"/>
  <c r="J22" i="24"/>
  <c r="J21" i="24"/>
  <c r="J20" i="24"/>
  <c r="J19" i="24"/>
  <c r="J18" i="24"/>
  <c r="J17" i="24"/>
  <c r="J16" i="24"/>
  <c r="J15" i="24"/>
  <c r="N12" i="24"/>
  <c r="J12" i="24"/>
  <c r="J11" i="24"/>
  <c r="N9" i="24"/>
  <c r="J9" i="24"/>
  <c r="N8" i="24"/>
  <c r="J8" i="24"/>
  <c r="N7" i="24"/>
</calcChain>
</file>

<file path=xl/sharedStrings.xml><?xml version="1.0" encoding="utf-8"?>
<sst xmlns="http://schemas.openxmlformats.org/spreadsheetml/2006/main" count="825" uniqueCount="120">
  <si>
    <t>Tên bảng</t>
  </si>
  <si>
    <t>Người cập nhật</t>
  </si>
  <si>
    <t>Tên vật lý</t>
  </si>
  <si>
    <t>Ngày cập nhật</t>
  </si>
  <si>
    <t>Not NULL</t>
  </si>
  <si>
    <t>(</t>
  </si>
  <si>
    <t>ID</t>
  </si>
  <si>
    <t>id</t>
  </si>
  <si>
    <t>bigint</t>
  </si>
  <si>
    <t>yes</t>
  </si>
  <si>
    <t>code</t>
  </si>
  <si>
    <t>name</t>
  </si>
  <si>
    <t>varchar(255)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</si>
  <si>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</si>
  <si>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</si>
  <si>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</si>
  <si>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</si>
  <si>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</si>
  <si>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</si>
  <si>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</si>
  <si>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</si>
  <si>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</si>
  <si>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</si>
  <si>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</si>
  <si>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</si>
  <si>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</si>
  <si>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</si>
  <si>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</si>
  <si>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</si>
  <si>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</si>
  <si>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</si>
  <si>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</si>
  <si>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</si>
  <si>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Tạo bởi</t>
  </si>
  <si>
    <t>Cập nhật bởi</t>
  </si>
  <si>
    <t>Xoá bởi</t>
  </si>
  <si>
    <t>Lý Văn Khải</t>
  </si>
  <si>
    <t>ADD MORE COLUMN</t>
  </si>
  <si>
    <t>id_generator()</t>
  </si>
  <si>
    <t>sort</t>
  </si>
  <si>
    <t>Sắp xếp</t>
  </si>
  <si>
    <t>}</t>
  </si>
  <si>
    <t>import org.springframework.data.relational.core.mapping.Table;</t>
  </si>
  <si>
    <t>import lombok.Data;</t>
  </si>
  <si>
    <t>owner_org_id</t>
  </si>
  <si>
    <t>boolean</t>
  </si>
  <si>
    <t>false: Chưa khoá, true: đã khoá</t>
  </si>
  <si>
    <t>import vn.com.sky.base.GenericEntity;</t>
  </si>
  <si>
    <t>@EqualsAndHashCode(callSuper=false)</t>
  </si>
  <si>
    <t>import lombok.EqualsAndHashCode;</t>
  </si>
  <si>
    <t>is_private</t>
  </si>
  <si>
    <t>false</t>
  </si>
  <si>
    <t>text</t>
  </si>
  <si>
    <t>varchar(10)</t>
  </si>
  <si>
    <t>Unique</t>
  </si>
  <si>
    <t>varchar(20)</t>
  </si>
  <si>
    <t>Dự án</t>
  </si>
  <si>
    <t>06/05/2020</t>
  </si>
  <si>
    <t>description</t>
  </si>
  <si>
    <t>Tên dự án</t>
  </si>
  <si>
    <t>Mô tả dự án</t>
  </si>
  <si>
    <t>Độ ưu tiên</t>
  </si>
  <si>
    <t>Mã số ưu tiên</t>
  </si>
  <si>
    <t>Tên độ ưu tiên</t>
  </si>
  <si>
    <t>File đính kèm Task</t>
  </si>
  <si>
    <t>task_id</t>
  </si>
  <si>
    <t>file_name</t>
  </si>
  <si>
    <t>tsk_project</t>
  </si>
  <si>
    <t>tsk_priority</t>
  </si>
  <si>
    <t>tsk_task_attach_file</t>
  </si>
  <si>
    <t>Phân bổ con người hoặc tổ chức</t>
  </si>
  <si>
    <t>tsk_assign_human_or_org</t>
  </si>
  <si>
    <t>human_or_org_id</t>
  </si>
  <si>
    <t>assign_position</t>
  </si>
  <si>
    <t>assignee, assigneer, evaluator, charac,,,</t>
  </si>
  <si>
    <t>tsk_task</t>
  </si>
  <si>
    <t>Công việc/nhiệm vụ</t>
  </si>
  <si>
    <t>project_id</t>
  </si>
  <si>
    <t>priority_id</t>
  </si>
  <si>
    <t>last_status_id</t>
  </si>
  <si>
    <t>start_time</t>
  </si>
  <si>
    <t>deadline</t>
  </si>
  <si>
    <t>first_reminder</t>
  </si>
  <si>
    <t>second_reminder</t>
  </si>
  <si>
    <t>assignee_start_time</t>
  </si>
  <si>
    <t>assignee_end_time</t>
  </si>
  <si>
    <t>assignee_start_confirm</t>
  </si>
  <si>
    <t>assignee_end_confirm</t>
  </si>
  <si>
    <t>evaluate_comment</t>
  </si>
  <si>
    <t>Phân bổ tổ chức</t>
  </si>
  <si>
    <t>08/05/2020</t>
  </si>
  <si>
    <t>tsk_assign_owner_org</t>
  </si>
  <si>
    <t>CHAR</t>
  </si>
  <si>
    <t>status_id</t>
  </si>
  <si>
    <t>end_time</t>
  </si>
  <si>
    <t>note</t>
  </si>
  <si>
    <t>verification_id</t>
  </si>
  <si>
    <t>09/05/2020</t>
  </si>
  <si>
    <t>tsk_status_detail</t>
  </si>
  <si>
    <t>Trạng thái</t>
  </si>
  <si>
    <t>Trạng thái chi tiết</t>
  </si>
  <si>
    <t>tsk_status</t>
  </si>
  <si>
    <t>tsk_task_verification</t>
  </si>
  <si>
    <t>percent</t>
  </si>
  <si>
    <t>status_detail_id</t>
  </si>
  <si>
    <t>File đính kèm Status</t>
  </si>
  <si>
    <t>tsk_status_attach_file</t>
  </si>
  <si>
    <t>smallint</t>
  </si>
  <si>
    <t>0: Not sumbit yet, 1: Submit</t>
  </si>
  <si>
    <t>submitStatus</t>
  </si>
  <si>
    <t>evaluate_time</t>
  </si>
  <si>
    <t>evaluate_qualification_id</t>
  </si>
  <si>
    <t>evaluate_verification_id</t>
  </si>
  <si>
    <t>evaluate_status_id</t>
  </si>
  <si>
    <t>tsk_task_qualification</t>
  </si>
  <si>
    <t>17/05/2020</t>
  </si>
  <si>
    <t>Đánh giá định tính</t>
  </si>
  <si>
    <t>access_date</t>
  </si>
  <si>
    <t>is_first_remindered</t>
  </si>
  <si>
    <t>is_second_remindered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</si>
</sst>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creator)</a:t>
          </a:r>
        </a:p>
      </xdr:txBody>
    </xdr:sp>
    <xdr:clientData/>
  </xdr:twoCellAnchor>
  <xdr:twoCellAnchor>
    <xdr:from>
      <xdr:col>4</xdr:col>
      <xdr:colOff>457200</xdr:colOff>
      <xdr:row>18</xdr:row>
      <xdr:rowOff>25400</xdr:rowOff>
    </xdr:from>
    <xdr:to>
      <xdr:col>7</xdr:col>
      <xdr:colOff>736600</xdr:colOff>
      <xdr:row>20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3759200" y="36830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new Task</a:t>
          </a:r>
        </a:p>
      </xdr:txBody>
    </xdr:sp>
    <xdr:clientData/>
  </xdr:twoCellAnchor>
  <xdr:twoCellAnchor>
    <xdr:from>
      <xdr:col>5</xdr:col>
      <xdr:colOff>190500</xdr:colOff>
      <xdr:row>33</xdr:row>
      <xdr:rowOff>0</xdr:rowOff>
    </xdr:from>
    <xdr:to>
      <xdr:col>8</xdr:col>
      <xdr:colOff>88900</xdr:colOff>
      <xdr:row>34</xdr:row>
      <xdr:rowOff>177800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4318000" y="67056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Add new status</a:t>
          </a:r>
          <a:r>
            <a:rPr lang="en-US" sz="1400" b="1" baseline="0"/>
            <a:t> for assignee</a:t>
          </a:r>
          <a:endParaRPr lang="en-US" sz="1400" b="1"/>
        </a:p>
      </xdr:txBody>
    </xdr:sp>
    <xdr:clientData/>
  </xdr:twoCellAnchor>
  <xdr:twoCellAnchor>
    <xdr:from>
      <xdr:col>3</xdr:col>
      <xdr:colOff>419100</xdr:colOff>
      <xdr:row>33</xdr:row>
      <xdr:rowOff>190500</xdr:rowOff>
    </xdr:from>
    <xdr:to>
      <xdr:col>5</xdr:col>
      <xdr:colOff>190500</xdr:colOff>
      <xdr:row>33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2895600" y="68961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27</xdr:row>
      <xdr:rowOff>165100</xdr:rowOff>
    </xdr:from>
    <xdr:to>
      <xdr:col>8</xdr:col>
      <xdr:colOff>762000</xdr:colOff>
      <xdr:row>29</xdr:row>
      <xdr:rowOff>139700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4318000" y="56515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task status and submit  or not</a:t>
          </a:r>
        </a:p>
      </xdr:txBody>
    </xdr:sp>
    <xdr:clientData/>
  </xdr:twoCellAnchor>
  <xdr:twoCellAnchor>
    <xdr:from>
      <xdr:col>3</xdr:col>
      <xdr:colOff>495300</xdr:colOff>
      <xdr:row>28</xdr:row>
      <xdr:rowOff>139700</xdr:rowOff>
    </xdr:from>
    <xdr:to>
      <xdr:col>5</xdr:col>
      <xdr:colOff>165100</xdr:colOff>
      <xdr:row>28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/>
      </xdr:nvCxnSpPr>
      <xdr:spPr>
        <a:xfrm>
          <a:off x="2971800" y="58293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21</xdr:row>
      <xdr:rowOff>165100</xdr:rowOff>
    </xdr:from>
    <xdr:to>
      <xdr:col>14</xdr:col>
      <xdr:colOff>38100</xdr:colOff>
      <xdr:row>23</xdr:row>
      <xdr:rowOff>139700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531100" y="4432300"/>
          <a:ext cx="4064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task for Assignee, Assigner, Eluavator</a:t>
          </a:r>
        </a:p>
      </xdr:txBody>
    </xdr:sp>
    <xdr:clientData/>
  </xdr:twoCellAnchor>
  <xdr:twoCellAnchor>
    <xdr:from>
      <xdr:col>6</xdr:col>
      <xdr:colOff>596900</xdr:colOff>
      <xdr:row>22</xdr:row>
      <xdr:rowOff>152400</xdr:rowOff>
    </xdr:from>
    <xdr:to>
      <xdr:col>9</xdr:col>
      <xdr:colOff>101600</xdr:colOff>
      <xdr:row>23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 flipV="1">
          <a:off x="5549900" y="4622800"/>
          <a:ext cx="19812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101600</xdr:rowOff>
    </xdr:from>
    <xdr:to>
      <xdr:col>6</xdr:col>
      <xdr:colOff>596900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3784600" y="4572000"/>
          <a:ext cx="1765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 existing Task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4</xdr:col>
      <xdr:colOff>482600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7747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19</xdr:row>
      <xdr:rowOff>12700</xdr:rowOff>
    </xdr:from>
    <xdr:to>
      <xdr:col>4</xdr:col>
      <xdr:colOff>457200</xdr:colOff>
      <xdr:row>20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009900" y="3873500"/>
          <a:ext cx="7493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33</xdr:row>
      <xdr:rowOff>0</xdr:rowOff>
    </xdr:from>
    <xdr:to>
      <xdr:col>3</xdr:col>
      <xdr:colOff>393700</xdr:colOff>
      <xdr:row>34</xdr:row>
      <xdr:rowOff>177800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1092200" y="6705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assigner)</a:t>
          </a:r>
        </a:p>
      </xdr:txBody>
    </xdr:sp>
    <xdr:clientData/>
  </xdr:twoCellAnchor>
  <xdr:twoCellAnchor>
    <xdr:from>
      <xdr:col>7</xdr:col>
      <xdr:colOff>660400</xdr:colOff>
      <xdr:row>18</xdr:row>
      <xdr:rowOff>152400</xdr:rowOff>
    </xdr:from>
    <xdr:to>
      <xdr:col>9</xdr:col>
      <xdr:colOff>127000</xdr:colOff>
      <xdr:row>22</xdr:row>
      <xdr:rowOff>12700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6438900" y="3810000"/>
          <a:ext cx="11176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27</xdr:row>
      <xdr:rowOff>152400</xdr:rowOff>
    </xdr:from>
    <xdr:to>
      <xdr:col>3</xdr:col>
      <xdr:colOff>495300</xdr:colOff>
      <xdr:row>29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3C142DE4-1B51-EC4F-A571-E0BF455DD2AF}"/>
            </a:ext>
          </a:extLst>
        </xdr:cNvPr>
        <xdr:cNvSpPr/>
      </xdr:nvSpPr>
      <xdr:spPr>
        <a:xfrm>
          <a:off x="1117600" y="5638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Assignee)</a:t>
          </a:r>
        </a:p>
      </xdr:txBody>
    </xdr:sp>
    <xdr:clientData/>
  </xdr:twoCellAnchor>
  <xdr:twoCellAnchor>
    <xdr:from>
      <xdr:col>5</xdr:col>
      <xdr:colOff>152400</xdr:colOff>
      <xdr:row>38</xdr:row>
      <xdr:rowOff>63500</xdr:rowOff>
    </xdr:from>
    <xdr:to>
      <xdr:col>8</xdr:col>
      <xdr:colOff>50800</xdr:colOff>
      <xdr:row>40</xdr:row>
      <xdr:rowOff>38100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70E23891-98D9-C948-957B-83825A59F72B}"/>
            </a:ext>
          </a:extLst>
        </xdr:cNvPr>
        <xdr:cNvSpPr/>
      </xdr:nvSpPr>
      <xdr:spPr>
        <a:xfrm>
          <a:off x="4279900" y="77851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Evaluate the Task</a:t>
          </a:r>
        </a:p>
      </xdr:txBody>
    </xdr:sp>
    <xdr:clientData/>
  </xdr:twoCellAnchor>
  <xdr:twoCellAnchor>
    <xdr:from>
      <xdr:col>1</xdr:col>
      <xdr:colOff>292100</xdr:colOff>
      <xdr:row>38</xdr:row>
      <xdr:rowOff>50800</xdr:rowOff>
    </xdr:from>
    <xdr:to>
      <xdr:col>3</xdr:col>
      <xdr:colOff>533400</xdr:colOff>
      <xdr:row>40</xdr:row>
      <xdr:rowOff>25400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EA40C27E-2F99-7F41-A3C3-397308ADB712}"/>
            </a:ext>
          </a:extLst>
        </xdr:cNvPr>
        <xdr:cNvSpPr/>
      </xdr:nvSpPr>
      <xdr:spPr>
        <a:xfrm>
          <a:off x="1117600" y="7772400"/>
          <a:ext cx="1892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Evaluator)</a:t>
          </a:r>
        </a:p>
      </xdr:txBody>
    </xdr:sp>
    <xdr:clientData/>
  </xdr:twoCellAnchor>
  <xdr:twoCellAnchor>
    <xdr:from>
      <xdr:col>3</xdr:col>
      <xdr:colOff>368300</xdr:colOff>
      <xdr:row>39</xdr:row>
      <xdr:rowOff>50800</xdr:rowOff>
    </xdr:from>
    <xdr:to>
      <xdr:col>5</xdr:col>
      <xdr:colOff>139700</xdr:colOff>
      <xdr:row>39</xdr:row>
      <xdr:rowOff>50800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B48AEAE-B538-0446-9976-A52A2708139B}"/>
            </a:ext>
          </a:extLst>
        </xdr:cNvPr>
        <xdr:cNvCxnSpPr/>
      </xdr:nvCxnSpPr>
      <xdr:spPr>
        <a:xfrm>
          <a:off x="28448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711200</xdr:colOff>
      <xdr:row>38</xdr:row>
      <xdr:rowOff>25400</xdr:rowOff>
    </xdr:from>
    <xdr:to>
      <xdr:col>14</xdr:col>
      <xdr:colOff>622300</xdr:colOff>
      <xdr:row>40</xdr:row>
      <xdr:rowOff>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B6AAEE7C-5D2A-264B-9B07-635E42506B68}"/>
            </a:ext>
          </a:extLst>
        </xdr:cNvPr>
        <xdr:cNvSpPr/>
      </xdr:nvSpPr>
      <xdr:spPr>
        <a:xfrm>
          <a:off x="10617200" y="7747000"/>
          <a:ext cx="1562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Close Task</a:t>
          </a:r>
        </a:p>
      </xdr:txBody>
    </xdr:sp>
    <xdr:clientData/>
  </xdr:twoCellAnchor>
  <xdr:twoCellAnchor>
    <xdr:from>
      <xdr:col>11</xdr:col>
      <xdr:colOff>101600</xdr:colOff>
      <xdr:row>39</xdr:row>
      <xdr:rowOff>38100</xdr:rowOff>
    </xdr:from>
    <xdr:to>
      <xdr:col>12</xdr:col>
      <xdr:colOff>698500</xdr:colOff>
      <xdr:row>39</xdr:row>
      <xdr:rowOff>38100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DEA2551-59C0-0840-A09D-B04E3A16E428}"/>
            </a:ext>
          </a:extLst>
        </xdr:cNvPr>
        <xdr:cNvCxnSpPr/>
      </xdr:nvCxnSpPr>
      <xdr:spPr>
        <a:xfrm>
          <a:off x="9182100" y="79629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0</xdr:rowOff>
    </xdr:from>
    <xdr:to>
      <xdr:col>13</xdr:col>
      <xdr:colOff>571500</xdr:colOff>
      <xdr:row>29</xdr:row>
      <xdr:rowOff>177800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11812F7D-338F-8A45-BAEA-C4872099EFE2}"/>
            </a:ext>
          </a:extLst>
        </xdr:cNvPr>
        <xdr:cNvSpPr/>
      </xdr:nvSpPr>
      <xdr:spPr>
        <a:xfrm>
          <a:off x="8255000" y="56896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Done</a:t>
          </a:r>
          <a:r>
            <a:rPr lang="en-US" sz="1400" b="1" baseline="0"/>
            <a:t> the Task</a:t>
          </a:r>
          <a:endParaRPr lang="en-US" sz="1400" b="1"/>
        </a:p>
      </xdr:txBody>
    </xdr:sp>
    <xdr:clientData/>
  </xdr:twoCellAnchor>
  <xdr:twoCellAnchor>
    <xdr:from>
      <xdr:col>9</xdr:col>
      <xdr:colOff>0</xdr:colOff>
      <xdr:row>28</xdr:row>
      <xdr:rowOff>152400</xdr:rowOff>
    </xdr:from>
    <xdr:to>
      <xdr:col>10</xdr:col>
      <xdr:colOff>0</xdr:colOff>
      <xdr:row>28</xdr:row>
      <xdr:rowOff>190500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9E2B6A6-35BD-DD49-9FDF-7E46AE3A3F10}"/>
            </a:ext>
          </a:extLst>
        </xdr:cNvPr>
        <xdr:cNvCxnSpPr>
          <a:endCxn id="40" idx="1"/>
        </xdr:cNvCxnSpPr>
      </xdr:nvCxnSpPr>
      <xdr:spPr>
        <a:xfrm>
          <a:off x="7429500" y="5842000"/>
          <a:ext cx="8255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30</xdr:row>
      <xdr:rowOff>0</xdr:rowOff>
    </xdr:from>
    <xdr:to>
      <xdr:col>11</xdr:col>
      <xdr:colOff>469900</xdr:colOff>
      <xdr:row>38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FDF4E9A-2A43-AC41-AF30-8092DAF4E3A4}"/>
            </a:ext>
          </a:extLst>
        </xdr:cNvPr>
        <xdr:cNvCxnSpPr/>
      </xdr:nvCxnSpPr>
      <xdr:spPr>
        <a:xfrm flipH="1">
          <a:off x="6616700" y="6096000"/>
          <a:ext cx="2933700" cy="166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711200</xdr:colOff>
      <xdr:row>36</xdr:row>
      <xdr:rowOff>177800</xdr:rowOff>
    </xdr:from>
    <xdr:to>
      <xdr:col>11</xdr:col>
      <xdr:colOff>101600</xdr:colOff>
      <xdr:row>41</xdr:row>
      <xdr:rowOff>114300</xdr:rowOff>
    </xdr:to>
    <xdr:sp macro="" textlink="">
      <xdr:nvSpPr>
        <xdr:cNvPr id="42" name="Diamond 41">
          <a:extLst>
            <a:ext uri="{FF2B5EF4-FFF2-40B4-BE49-F238E27FC236}">
              <a16:creationId xmlns:a16="http://schemas.microsoft.com/office/drawing/2014/main" id="{ED6B8CDF-EEFA-474E-905A-B3F7D9598F07}"/>
            </a:ext>
          </a:extLst>
        </xdr:cNvPr>
        <xdr:cNvSpPr/>
      </xdr:nvSpPr>
      <xdr:spPr>
        <a:xfrm>
          <a:off x="8140700" y="7493000"/>
          <a:ext cx="1041400" cy="952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Task OK?</a:t>
          </a:r>
        </a:p>
      </xdr:txBody>
    </xdr:sp>
    <xdr:clientData/>
  </xdr:twoCellAnchor>
  <xdr:twoCellAnchor>
    <xdr:from>
      <xdr:col>11</xdr:col>
      <xdr:colOff>419100</xdr:colOff>
      <xdr:row>37</xdr:row>
      <xdr:rowOff>0</xdr:rowOff>
    </xdr:from>
    <xdr:to>
      <xdr:col>12</xdr:col>
      <xdr:colOff>355600</xdr:colOff>
      <xdr:row>38</xdr:row>
      <xdr:rowOff>177800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84AA349D-4A18-0549-8A8C-9EBE21708A48}"/>
            </a:ext>
          </a:extLst>
        </xdr:cNvPr>
        <xdr:cNvSpPr/>
      </xdr:nvSpPr>
      <xdr:spPr>
        <a:xfrm>
          <a:off x="9499600" y="75184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TRUE</a:t>
          </a:r>
        </a:p>
      </xdr:txBody>
    </xdr:sp>
    <xdr:clientData/>
  </xdr:twoCellAnchor>
  <xdr:twoCellAnchor>
    <xdr:from>
      <xdr:col>8</xdr:col>
      <xdr:colOff>76200</xdr:colOff>
      <xdr:row>39</xdr:row>
      <xdr:rowOff>50800</xdr:rowOff>
    </xdr:from>
    <xdr:to>
      <xdr:col>9</xdr:col>
      <xdr:colOff>673100</xdr:colOff>
      <xdr:row>39</xdr:row>
      <xdr:rowOff>50800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4E3FE54-BF5E-134D-8282-8F54CEAA4B2D}"/>
            </a:ext>
          </a:extLst>
        </xdr:cNvPr>
        <xdr:cNvCxnSpPr/>
      </xdr:nvCxnSpPr>
      <xdr:spPr>
        <a:xfrm>
          <a:off x="66802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23</xdr:row>
      <xdr:rowOff>139700</xdr:rowOff>
    </xdr:from>
    <xdr:to>
      <xdr:col>11</xdr:col>
      <xdr:colOff>482600</xdr:colOff>
      <xdr:row>36</xdr:row>
      <xdr:rowOff>190500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D5C812C-D7F8-E746-8BB5-661AA1BD37C0}"/>
            </a:ext>
          </a:extLst>
        </xdr:cNvPr>
        <xdr:cNvCxnSpPr>
          <a:endCxn id="19" idx="2"/>
        </xdr:cNvCxnSpPr>
      </xdr:nvCxnSpPr>
      <xdr:spPr>
        <a:xfrm flipV="1">
          <a:off x="8699500" y="4813300"/>
          <a:ext cx="863600" cy="269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32</xdr:row>
      <xdr:rowOff>88900</xdr:rowOff>
    </xdr:from>
    <xdr:to>
      <xdr:col>11</xdr:col>
      <xdr:colOff>685800</xdr:colOff>
      <xdr:row>34</xdr:row>
      <xdr:rowOff>63500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7205B4F9-ADA0-9B45-8016-7DE4E1F554CB}"/>
            </a:ext>
          </a:extLst>
        </xdr:cNvPr>
        <xdr:cNvSpPr/>
      </xdr:nvSpPr>
      <xdr:spPr>
        <a:xfrm>
          <a:off x="9004300" y="65913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FALSE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469900</xdr:colOff>
      <xdr:row>3</xdr:row>
      <xdr:rowOff>25400</xdr:rowOff>
    </xdr:from>
    <xdr:to>
      <xdr:col>15</xdr:col>
      <xdr:colOff>698500</xdr:colOff>
      <xdr:row>4</xdr:row>
      <xdr:rowOff>76200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14300200" y="6350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Priority</a:t>
          </a:r>
        </a:p>
      </xdr:txBody>
    </xdr: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</a:p>
      </xdr:txBody>
    </xdr: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3</xdr:row>
      <xdr:rowOff>138113</xdr:rowOff>
    </xdr:from>
    <xdr:to>
      <xdr:col>15</xdr:col>
      <xdr:colOff>469900</xdr:colOff>
      <xdr:row>3</xdr:row>
      <xdr:rowOff>139700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13030200" y="7477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23</xdr:row>
      <xdr:rowOff>165100</xdr:rowOff>
    </xdr:from>
    <xdr:to>
      <xdr:col>2</xdr:col>
      <xdr:colOff>63500</xdr:colOff>
      <xdr:row>25</xdr:row>
      <xdr:rowOff>139700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995E968F-ADCB-2F4B-8302-E2A8F26FC3FF}"/>
            </a:ext>
          </a:extLst>
        </xdr:cNvPr>
        <xdr:cNvSpPr/>
      </xdr:nvSpPr>
      <xdr:spPr>
        <a:xfrm>
          <a:off x="25400" y="4838700"/>
          <a:ext cx="1689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Attach File</a:t>
          </a:r>
        </a:p>
      </xdr:txBody>
    </xdr:sp>
    <xdr:clientData/>
  </xdr:twoCellAnchor>
  <xdr:twoCellAnchor>
    <xdr:from>
      <xdr:col>1</xdr:col>
      <xdr:colOff>44450</xdr:colOff>
      <xdr:row>17</xdr:row>
      <xdr:rowOff>127000</xdr:rowOff>
    </xdr:from>
    <xdr:to>
      <xdr:col>2</xdr:col>
      <xdr:colOff>304800</xdr:colOff>
      <xdr:row>23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D3C763E-EF6C-5F42-A66F-4A260587A6C8}"/>
            </a:ext>
          </a:extLst>
        </xdr:cNvPr>
        <xdr:cNvCxnSpPr>
          <a:stCxn id="59" idx="0"/>
          <a:endCxn id="30" idx="2"/>
        </xdr:cNvCxnSpPr>
      </xdr:nvCxnSpPr>
      <xdr:spPr>
        <a:xfrm flipV="1">
          <a:off x="869950" y="3581400"/>
          <a:ext cx="108585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10</xdr:row>
      <xdr:rowOff>139700</xdr:rowOff>
    </xdr:from>
    <xdr:to>
      <xdr:col>6</xdr:col>
      <xdr:colOff>63500</xdr:colOff>
      <xdr:row>12</xdr:row>
      <xdr:rowOff>114300</xdr:rowOff>
    </xdr:to>
    <xdr:sp macro="" textlink="">
      <xdr:nvSpPr>
        <xdr:cNvPr id="61" name="Rounded Rectangle 60">
          <a:extLst>
            <a:ext uri="{FF2B5EF4-FFF2-40B4-BE49-F238E27FC236}">
              <a16:creationId xmlns:a16="http://schemas.microsoft.com/office/drawing/2014/main" id="{6B180661-8971-CC4A-B4AE-1688B9FB519F}"/>
            </a:ext>
          </a:extLst>
        </xdr:cNvPr>
        <xdr:cNvSpPr/>
      </xdr:nvSpPr>
      <xdr:spPr>
        <a:xfrm>
          <a:off x="3162300" y="2171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Project</a:t>
          </a:r>
        </a:p>
      </xdr:txBody>
    </xdr:sp>
    <xdr:clientData/>
  </xdr:twoCellAnchor>
  <xdr:twoCellAnchor>
    <xdr:from>
      <xdr:col>2</xdr:col>
      <xdr:colOff>419100</xdr:colOff>
      <xdr:row>12</xdr:row>
      <xdr:rowOff>114300</xdr:rowOff>
    </xdr:from>
    <xdr:to>
      <xdr:col>4</xdr:col>
      <xdr:colOff>787400</xdr:colOff>
      <xdr:row>15</xdr:row>
      <xdr:rowOff>190500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155A7EFE-D3AE-D04D-81DB-4D3C40A6B88D}"/>
            </a:ext>
          </a:extLst>
        </xdr:cNvPr>
        <xdr:cNvCxnSpPr>
          <a:endCxn id="61" idx="2"/>
        </xdr:cNvCxnSpPr>
      </xdr:nvCxnSpPr>
      <xdr:spPr>
        <a:xfrm flipV="1">
          <a:off x="2070100" y="2552700"/>
          <a:ext cx="20193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13</xdr:row>
      <xdr:rowOff>25400</xdr:rowOff>
    </xdr:from>
    <xdr:to>
      <xdr:col>8</xdr:col>
      <xdr:colOff>800100</xdr:colOff>
      <xdr:row>15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ECFAC7B8-A204-0043-870C-A3810D133A61}"/>
            </a:ext>
          </a:extLst>
        </xdr:cNvPr>
        <xdr:cNvSpPr/>
      </xdr:nvSpPr>
      <xdr:spPr>
        <a:xfrm>
          <a:off x="6997700" y="26670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 or Org</a:t>
          </a:r>
        </a:p>
      </xdr:txBody>
    </xdr:sp>
    <xdr:clientData/>
  </xdr:twoCellAnchor>
  <xdr:twoCellAnchor>
    <xdr:from>
      <xdr:col>3</xdr:col>
      <xdr:colOff>406400</xdr:colOff>
      <xdr:row>14</xdr:row>
      <xdr:rowOff>152400</xdr:rowOff>
    </xdr:from>
    <xdr:to>
      <xdr:col>5</xdr:col>
      <xdr:colOff>139700</xdr:colOff>
      <xdr:row>16</xdr:row>
      <xdr:rowOff>139700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4CCA4C6-9B32-7549-A7D5-DEE3EA806431}"/>
            </a:ext>
          </a:extLst>
        </xdr:cNvPr>
        <xdr:cNvCxnSpPr>
          <a:stCxn id="65" idx="1"/>
          <a:endCxn id="30" idx="3"/>
        </xdr:cNvCxnSpPr>
      </xdr:nvCxnSpPr>
      <xdr:spPr>
        <a:xfrm flipH="1">
          <a:off x="2882900" y="2997200"/>
          <a:ext cx="13843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139700</xdr:colOff>
      <xdr:row>13</xdr:row>
      <xdr:rowOff>165100</xdr:rowOff>
    </xdr:from>
    <xdr:to>
      <xdr:col>7</xdr:col>
      <xdr:colOff>342900</xdr:colOff>
      <xdr:row>15</xdr:row>
      <xdr:rowOff>139700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ADC0BB7F-F427-9041-836B-8A6B81212D11}"/>
            </a:ext>
          </a:extLst>
        </xdr:cNvPr>
        <xdr:cNvSpPr/>
      </xdr:nvSpPr>
      <xdr:spPr>
        <a:xfrm>
          <a:off x="4267200" y="2806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Human Or Org</a:t>
          </a:r>
        </a:p>
      </xdr:txBody>
    </xdr:sp>
    <xdr:clientData/>
  </xdr:twoCellAnchor>
  <xdr:twoCellAnchor>
    <xdr:from>
      <xdr:col>7</xdr:col>
      <xdr:colOff>342900</xdr:colOff>
      <xdr:row>14</xdr:row>
      <xdr:rowOff>12700</xdr:rowOff>
    </xdr:from>
    <xdr:to>
      <xdr:col>7</xdr:col>
      <xdr:colOff>1219200</xdr:colOff>
      <xdr:row>14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8AEC5E0-99F7-274F-9BAE-152BCBF0BA5F}"/>
            </a:ext>
          </a:extLst>
        </xdr:cNvPr>
        <xdr:cNvCxnSpPr>
          <a:stCxn id="65" idx="3"/>
          <a:endCxn id="63" idx="1"/>
        </xdr:cNvCxnSpPr>
      </xdr:nvCxnSpPr>
      <xdr:spPr>
        <a:xfrm flipV="1">
          <a:off x="6121400" y="28575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21</xdr:row>
      <xdr:rowOff>38100</xdr:rowOff>
    </xdr:from>
    <xdr:to>
      <xdr:col>7</xdr:col>
      <xdr:colOff>177800</xdr:colOff>
      <xdr:row>23</xdr:row>
      <xdr:rowOff>12700</xdr:rowOff>
    </xdr:to>
    <xdr:sp macro="" textlink="">
      <xdr:nvSpPr>
        <xdr:cNvPr id="69" name="Rounded Rectangle 68">
          <a:extLst>
            <a:ext uri="{FF2B5EF4-FFF2-40B4-BE49-F238E27FC236}">
              <a16:creationId xmlns:a16="http://schemas.microsoft.com/office/drawing/2014/main" id="{640818C5-52C0-F44C-BB11-88071FCF0950}"/>
            </a:ext>
          </a:extLst>
        </xdr:cNvPr>
        <xdr:cNvSpPr/>
      </xdr:nvSpPr>
      <xdr:spPr>
        <a:xfrm>
          <a:off x="41021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Detail</a:t>
          </a:r>
        </a:p>
      </xdr:txBody>
    </xdr:sp>
    <xdr:clientData/>
  </xdr:twoCellAnchor>
  <xdr:twoCellAnchor>
    <xdr:from>
      <xdr:col>2</xdr:col>
      <xdr:colOff>622300</xdr:colOff>
      <xdr:row>17</xdr:row>
      <xdr:rowOff>152400</xdr:rowOff>
    </xdr:from>
    <xdr:to>
      <xdr:col>4</xdr:col>
      <xdr:colOff>800100</xdr:colOff>
      <xdr:row>22</xdr:row>
      <xdr:rowOff>25400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688002F-546D-0F4E-9A56-1912876F8193}"/>
            </a:ext>
          </a:extLst>
        </xdr:cNvPr>
        <xdr:cNvCxnSpPr>
          <a:stCxn id="69" idx="1"/>
        </xdr:cNvCxnSpPr>
      </xdr:nvCxnSpPr>
      <xdr:spPr>
        <a:xfrm flipH="1" flipV="1">
          <a:off x="2273300" y="3606800"/>
          <a:ext cx="18288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1092200</xdr:colOff>
      <xdr:row>21</xdr:row>
      <xdr:rowOff>88900</xdr:rowOff>
    </xdr:from>
    <xdr:to>
      <xdr:col>9</xdr:col>
      <xdr:colOff>431800</xdr:colOff>
      <xdr:row>23</xdr:row>
      <xdr:rowOff>63500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E52C3046-A251-C240-A5F0-48992295297F}"/>
            </a:ext>
          </a:extLst>
        </xdr:cNvPr>
        <xdr:cNvSpPr/>
      </xdr:nvSpPr>
      <xdr:spPr>
        <a:xfrm>
          <a:off x="6870700" y="4356100"/>
          <a:ext cx="2438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Attach File</a:t>
          </a:r>
        </a:p>
      </xdr:txBody>
    </xdr:sp>
    <xdr:clientData/>
  </xdr:twoCellAnchor>
  <xdr:twoCellAnchor>
    <xdr:from>
      <xdr:col>7</xdr:col>
      <xdr:colOff>177800</xdr:colOff>
      <xdr:row>22</xdr:row>
      <xdr:rowOff>12700</xdr:rowOff>
    </xdr:from>
    <xdr:to>
      <xdr:col>7</xdr:col>
      <xdr:colOff>1092200</xdr:colOff>
      <xdr:row>22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13ED9AC-6B52-4541-83BF-B62A7B718BFF}"/>
            </a:ext>
          </a:extLst>
        </xdr:cNvPr>
        <xdr:cNvCxnSpPr>
          <a:stCxn id="75" idx="1"/>
        </xdr:cNvCxnSpPr>
      </xdr:nvCxnSpPr>
      <xdr:spPr>
        <a:xfrm flipH="1" flipV="1">
          <a:off x="5956300" y="4483100"/>
          <a:ext cx="91440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</xdr:row>
      <xdr:rowOff>50800</xdr:rowOff>
    </xdr:from>
    <xdr:to>
      <xdr:col>4</xdr:col>
      <xdr:colOff>546100</xdr:colOff>
      <xdr:row>29</xdr:row>
      <xdr:rowOff>25400</xdr:rowOff>
    </xdr:to>
    <xdr:sp macro="" textlink="">
      <xdr:nvSpPr>
        <xdr:cNvPr id="81" name="Rounded Rectangle 80">
          <a:extLst>
            <a:ext uri="{FF2B5EF4-FFF2-40B4-BE49-F238E27FC236}">
              <a16:creationId xmlns:a16="http://schemas.microsoft.com/office/drawing/2014/main" id="{3007E56B-C04E-AC42-92DF-8C8E698E4F5D}"/>
            </a:ext>
          </a:extLst>
        </xdr:cNvPr>
        <xdr:cNvSpPr/>
      </xdr:nvSpPr>
      <xdr:spPr>
        <a:xfrm>
          <a:off x="1993900" y="5537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</a:t>
          </a:r>
        </a:p>
      </xdr:txBody>
    </xdr:sp>
    <xdr:clientData/>
  </xdr:twoCellAnchor>
  <xdr:twoCellAnchor>
    <xdr:from>
      <xdr:col>2</xdr:col>
      <xdr:colOff>38100</xdr:colOff>
      <xdr:row>17</xdr:row>
      <xdr:rowOff>177800</xdr:rowOff>
    </xdr:from>
    <xdr:to>
      <xdr:col>3</xdr:col>
      <xdr:colOff>203200</xdr:colOff>
      <xdr:row>27</xdr:row>
      <xdr:rowOff>25400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CC42E7E-6079-5240-A697-34C8FAB45E28}"/>
            </a:ext>
          </a:extLst>
        </xdr:cNvPr>
        <xdr:cNvCxnSpPr/>
      </xdr:nvCxnSpPr>
      <xdr:spPr>
        <a:xfrm>
          <a:off x="1689100" y="3632200"/>
          <a:ext cx="990600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22</xdr:row>
      <xdr:rowOff>25400</xdr:rowOff>
    </xdr:from>
    <xdr:to>
      <xdr:col>4</xdr:col>
      <xdr:colOff>800100</xdr:colOff>
      <xdr:row>27</xdr:row>
      <xdr:rowOff>50800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F2E0799-5198-1C43-B459-727F65FEFCB9}"/>
            </a:ext>
          </a:extLst>
        </xdr:cNvPr>
        <xdr:cNvCxnSpPr>
          <a:stCxn id="69" idx="1"/>
          <a:endCxn id="81" idx="0"/>
        </xdr:cNvCxnSpPr>
      </xdr:nvCxnSpPr>
      <xdr:spPr>
        <a:xfrm flipH="1">
          <a:off x="2921000" y="4495800"/>
          <a:ext cx="11811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36</xdr:row>
      <xdr:rowOff>63500</xdr:rowOff>
    </xdr:from>
    <xdr:to>
      <xdr:col>3</xdr:col>
      <xdr:colOff>101600</xdr:colOff>
      <xdr:row>38</xdr:row>
      <xdr:rowOff>38100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3C006A7D-F9E2-6D47-BDF9-EA569DE810C7}"/>
            </a:ext>
          </a:extLst>
        </xdr:cNvPr>
        <xdr:cNvSpPr/>
      </xdr:nvSpPr>
      <xdr:spPr>
        <a:xfrm>
          <a:off x="635000" y="7378700"/>
          <a:ext cx="1943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  <a:r>
            <a:rPr lang="en-US" sz="1400" b="1" baseline="0"/>
            <a:t> V</a:t>
          </a:r>
          <a:r>
            <a:rPr lang="en-US" sz="1400" b="1"/>
            <a:t>erification</a:t>
          </a:r>
        </a:p>
      </xdr:txBody>
    </xdr:sp>
    <xdr:clientData/>
  </xdr:twoCellAnchor>
  <xdr:twoCellAnchor>
    <xdr:from>
      <xdr:col>4</xdr:col>
      <xdr:colOff>330200</xdr:colOff>
      <xdr:row>31</xdr:row>
      <xdr:rowOff>127000</xdr:rowOff>
    </xdr:from>
    <xdr:to>
      <xdr:col>7</xdr:col>
      <xdr:colOff>127000</xdr:colOff>
      <xdr:row>33</xdr:row>
      <xdr:rowOff>101600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D352FF6-427E-C54A-99A0-73AE8E554FDC}"/>
            </a:ext>
          </a:extLst>
        </xdr:cNvPr>
        <xdr:cNvSpPr/>
      </xdr:nvSpPr>
      <xdr:spPr>
        <a:xfrm>
          <a:off x="3632200" y="6426200"/>
          <a:ext cx="2273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Qualification</a:t>
          </a:r>
        </a:p>
      </xdr:txBody>
    </xdr:sp>
    <xdr:clientData/>
  </xdr:twoCellAnchor>
  <xdr:twoCellAnchor>
    <xdr:from>
      <xdr:col>1</xdr:col>
      <xdr:colOff>781050</xdr:colOff>
      <xdr:row>17</xdr:row>
      <xdr:rowOff>127000</xdr:rowOff>
    </xdr:from>
    <xdr:to>
      <xdr:col>2</xdr:col>
      <xdr:colOff>304800</xdr:colOff>
      <xdr:row>36</xdr:row>
      <xdr:rowOff>63500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19481CF-F2CC-6F41-8111-DF4361E1EEE0}"/>
            </a:ext>
          </a:extLst>
        </xdr:cNvPr>
        <xdr:cNvCxnSpPr>
          <a:stCxn id="30" idx="2"/>
          <a:endCxn id="94" idx="0"/>
        </xdr:cNvCxnSpPr>
      </xdr:nvCxnSpPr>
      <xdr:spPr>
        <a:xfrm flipH="1">
          <a:off x="1606550" y="3581400"/>
          <a:ext cx="349250" cy="379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152400</xdr:rowOff>
    </xdr:from>
    <xdr:to>
      <xdr:col>5</xdr:col>
      <xdr:colOff>641350</xdr:colOff>
      <xdr:row>31</xdr:row>
      <xdr:rowOff>127000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652AD2D-81D4-0448-8451-8E2904619EF8}"/>
            </a:ext>
          </a:extLst>
        </xdr:cNvPr>
        <xdr:cNvCxnSpPr>
          <a:endCxn id="95" idx="0"/>
        </xdr:cNvCxnSpPr>
      </xdr:nvCxnSpPr>
      <xdr:spPr>
        <a:xfrm>
          <a:off x="2743200" y="3606800"/>
          <a:ext cx="2025650" cy="281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17</xdr:row>
      <xdr:rowOff>38100</xdr:rowOff>
    </xdr:from>
    <xdr:to>
      <xdr:col>7</xdr:col>
      <xdr:colOff>368300</xdr:colOff>
      <xdr:row>19</xdr:row>
      <xdr:rowOff>12700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3C4C1D3-B0EF-824D-A0C7-BE3BDEDD84A2}"/>
            </a:ext>
          </a:extLst>
        </xdr:cNvPr>
        <xdr:cNvSpPr/>
      </xdr:nvSpPr>
      <xdr:spPr>
        <a:xfrm>
          <a:off x="4292600" y="34925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Owner Org</a:t>
          </a:r>
        </a:p>
      </xdr:txBody>
    </xdr:sp>
    <xdr:clientData/>
  </xdr:twoCellAnchor>
  <xdr:twoCellAnchor>
    <xdr:from>
      <xdr:col>7</xdr:col>
      <xdr:colOff>1206500</xdr:colOff>
      <xdr:row>16</xdr:row>
      <xdr:rowOff>101600</xdr:rowOff>
    </xdr:from>
    <xdr:to>
      <xdr:col>8</xdr:col>
      <xdr:colOff>787400</xdr:colOff>
      <xdr:row>18</xdr:row>
      <xdr:rowOff>76200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6D761D2D-E0D4-C94B-9A9E-53A9161021C7}"/>
            </a:ext>
          </a:extLst>
        </xdr:cNvPr>
        <xdr:cNvSpPr/>
      </xdr:nvSpPr>
      <xdr:spPr>
        <a:xfrm>
          <a:off x="6985000" y="33528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</a:t>
          </a:r>
          <a:r>
            <a:rPr lang="en-US" sz="1400" b="1" baseline="0"/>
            <a:t> </a:t>
          </a:r>
          <a:r>
            <a:rPr lang="en-US" sz="1400" b="1"/>
            <a:t>Org</a:t>
          </a:r>
        </a:p>
      </xdr:txBody>
    </xdr:sp>
    <xdr:clientData/>
  </xdr:twoCellAnchor>
  <xdr:twoCellAnchor>
    <xdr:from>
      <xdr:col>7</xdr:col>
      <xdr:colOff>368300</xdr:colOff>
      <xdr:row>17</xdr:row>
      <xdr:rowOff>101600</xdr:rowOff>
    </xdr:from>
    <xdr:to>
      <xdr:col>7</xdr:col>
      <xdr:colOff>1244600</xdr:colOff>
      <xdr:row>18</xdr:row>
      <xdr:rowOff>38100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21EB2F4-8093-1B40-A918-EFA63F0345E1}"/>
            </a:ext>
          </a:extLst>
        </xdr:cNvPr>
        <xdr:cNvCxnSpPr/>
      </xdr:nvCxnSpPr>
      <xdr:spPr>
        <a:xfrm flipV="1">
          <a:off x="6146800" y="35560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431800</xdr:colOff>
      <xdr:row>17</xdr:row>
      <xdr:rowOff>76200</xdr:rowOff>
    </xdr:from>
    <xdr:to>
      <xdr:col>5</xdr:col>
      <xdr:colOff>165100</xdr:colOff>
      <xdr:row>18</xdr:row>
      <xdr:rowOff>25400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541B661-6A52-7745-848E-1D009201A7FC}"/>
            </a:ext>
          </a:extLst>
        </xdr:cNvPr>
        <xdr:cNvCxnSpPr>
          <a:stCxn id="111" idx="1"/>
        </xdr:cNvCxnSpPr>
      </xdr:nvCxnSpPr>
      <xdr:spPr>
        <a:xfrm flipH="1" flipV="1">
          <a:off x="2908300" y="3530600"/>
          <a:ext cx="13843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23</xdr:row>
      <xdr:rowOff>12700</xdr:rowOff>
    </xdr:from>
    <xdr:to>
      <xdr:col>6</xdr:col>
      <xdr:colOff>76200</xdr:colOff>
      <xdr:row>37</xdr:row>
      <xdr:rowOff>50800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5F3D97B-091B-7646-B13E-90928B36FD03}"/>
            </a:ext>
          </a:extLst>
        </xdr:cNvPr>
        <xdr:cNvCxnSpPr>
          <a:stCxn id="69" idx="2"/>
          <a:endCxn id="94" idx="3"/>
        </xdr:cNvCxnSpPr>
      </xdr:nvCxnSpPr>
      <xdr:spPr>
        <a:xfrm flipH="1">
          <a:off x="2578100" y="4686300"/>
          <a:ext cx="2451100" cy="288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 refreshError="1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A1"/>
  <sheetViews>
    <sheetView topLeftCell="A10" workbookViewId="0">
      <selection activeCell="R34" sqref="R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BB4-C8F3-9249-9CC5-F973C19ADDCA}">
  <dimension ref="A1:N30"/>
  <sheetViews>
    <sheetView zoomScaleNormal="100" workbookViewId="0">
      <selection activeCell="N1" sqref="N1:N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99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101</v>
      </c>
      <c r="D8" s="24"/>
      <c r="E8" s="12" t="s">
        <v>3</v>
      </c>
      <c r="F8" s="25" t="s">
        <v>97</v>
      </c>
      <c r="G8" s="25"/>
      <c r="H8" s="26"/>
      <c r="I8" s="2"/>
      <c r="J8" s="1" t="str">
        <f xml:space="preserve"> "drop table if exists " &amp; C8 &amp; ";"</f>
        <v>drop table if exists tsk_status;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tsk_status_pk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tsk_status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tsk_status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tsk_status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tsk_status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774-ADE2-A942-BF1B-FF135E3730BA}">
  <dimension ref="A1:N31"/>
  <sheetViews>
    <sheetView zoomScaleNormal="100" workbookViewId="0">
      <selection activeCell="H33" sqref="H3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99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102</v>
      </c>
      <c r="D8" s="24"/>
      <c r="E8" s="12" t="s">
        <v>3</v>
      </c>
      <c r="F8" s="25" t="s">
        <v>97</v>
      </c>
      <c r="G8" s="25"/>
      <c r="H8" s="26"/>
      <c r="I8" s="2"/>
      <c r="J8" s="1" t="str">
        <f xml:space="preserve"> "drop table if exists " &amp; C8 &amp; ";"</f>
        <v>drop table if exists tsk_task_verification;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tsk_task_verification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TskTaskVerification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103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percent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percent;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tsk_task_verification_pk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tsk_task_verification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tsk_task_verification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tsk_task_verification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tsk_task_verification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FB9-BBAD-044E-B7B5-A11CE03CDF27}">
  <dimension ref="A1:N29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105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106</v>
      </c>
      <c r="D8" s="24"/>
      <c r="E8" s="12" t="s">
        <v>3</v>
      </c>
      <c r="F8" s="25" t="s">
        <v>97</v>
      </c>
      <c r="G8" s="25"/>
      <c r="H8" s="26"/>
      <c r="I8" s="2"/>
      <c r="J8" s="1" t="str">
        <f xml:space="preserve"> "drop table if exists " &amp; C8 &amp; ";"</f>
        <v>drop table if exists tsk_status_attach_file;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104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status_detail_id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statusDetailId;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tsk_status_attach_file_pk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tsk_status_attach_file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tsk_status_attach_file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tsk_status_attach_file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tsk_status_attach_file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58B1-8502-7047-9E57-6EB243B0A2B7}">
  <dimension ref="A1:N31"/>
  <sheetViews>
    <sheetView zoomScaleNormal="100" workbookViewId="0">
      <selection activeCell="N1" sqref="N1:O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116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114</v>
      </c>
      <c r="D8" s="24"/>
      <c r="E8" s="12" t="s">
        <v>3</v>
      </c>
      <c r="F8" s="25" t="s">
        <v>115</v>
      </c>
      <c r="G8" s="25"/>
      <c r="H8" s="26"/>
      <c r="I8" s="2"/>
      <c r="J8" s="1" t="str">
        <f xml:space="preserve"> "drop table if exists " &amp; C8 &amp; ";"</f>
        <v>drop table if exists tsk_task_qualification;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tsk_task_qualification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TskTaskQualification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117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access_date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accessDate;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tsk_task_qualification_pk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tsk_task_qualification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tsk_task_qualification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tsk_task_qualification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tsk_task_qualification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topLeftCell="A5" workbookViewId="0">
      <selection activeCell="I35" sqref="I35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0"/>
  <sheetViews>
    <sheetView zoomScaleNormal="100" workbookViewId="0">
      <selection activeCell="N11" sqref="N1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4.8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56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67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tsk_project;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tsk_project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TskProject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59</v>
      </c>
      <c r="C12" s="7" t="s">
        <v>11</v>
      </c>
      <c r="D12" s="9" t="s">
        <v>12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varchar(255),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name;</v>
      </c>
    </row>
    <row r="13" spans="1:14" x14ac:dyDescent="0.2">
      <c r="A13" s="5">
        <v>3</v>
      </c>
      <c r="B13" s="6" t="s">
        <v>60</v>
      </c>
      <c r="C13" s="7" t="s">
        <v>58</v>
      </c>
      <c r="D13" s="9" t="s">
        <v>52</v>
      </c>
      <c r="E13" s="17"/>
      <c r="F13" s="17"/>
      <c r="G13" s="8"/>
      <c r="H13" s="9"/>
      <c r="I13" s="2"/>
      <c r="J13" s="1" t="str">
        <f t="shared" ref="J13" si="1">"    " &amp; C13 &amp; " " &amp; D13 &amp; IF(E13="yes"," NOT NULL", "") &amp; IF(LEN(F13) &gt; 0," DEFAULT " &amp; F13, "") &amp; ","</f>
        <v xml:space="preserve">    description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description;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ref="J14" si="2">"    " &amp; C14 &amp; " " &amp; D14 &amp; IF(E14="yes"," NOT NULL", "") &amp; IF(LEN(F14) &gt; 0," DEFAULT " &amp; F14, "") &amp; ","</f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tsk_project_pk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tsk_project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3">"ALTER TABLE " &amp; $C$8 &amp; "
ADD COLUMN " &amp; C28 &amp; " " &amp; D28 &amp; IF(E28="yes"," NOT NULL", "") &amp; IF(LEN(F28) &gt; 0," DEFAULT " &amp; F28, "") &amp; ";"</f>
        <v>ALTER TABLE tsk_project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3"/>
        <v>ALTER TABLE tsk_project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3"/>
        <v>ALTER TABLE tsk_project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B1AC-4CB0-354A-878B-6E3F409CA426}">
  <dimension ref="A1:N30"/>
  <sheetViews>
    <sheetView zoomScaleNormal="100" workbookViewId="0">
      <selection activeCell="F15" sqref="F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61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68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tsk_priority;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tsk_priority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TskPriority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tsk_priority_pk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tsk_priority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tsk_priority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tsk_priority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tsk_priority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01EA-DF4A-3947-A2B0-B895B3B0D46E}">
  <dimension ref="A1:N29"/>
  <sheetViews>
    <sheetView zoomScaleNormal="100" workbookViewId="0">
      <selection activeCell="J8" sqref="J8:J2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64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69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tsk_task_attach_file_pk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tsk_task_attach_file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tsk_task_attach_file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tsk_task_attach_file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tsk_task_attach_file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2DC-76E2-3843-B892-F7F4FBD75303}">
  <dimension ref="A1:N30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71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tsk_assign_human_or_org;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tsk_assign_human_or_org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TskAssignHumanOrOrg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72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human_or_org_id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humanOrOrgId;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74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tsk_assign_human_or_org_pk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tsk_assign_human_or_org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tsk_assign_human_or_org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tsk_assign_human_or_org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tsk_assign_human_or_org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4E06-C5F7-AF46-981B-368DBC12AAD3}">
  <dimension ref="A1:N49"/>
  <sheetViews>
    <sheetView tabSelected="1" topLeftCell="A15" zoomScaleNormal="100" workbookViewId="0">
      <selection activeCell="F35" sqref="F3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16406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75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4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4" x14ac:dyDescent="0.2">
      <c r="A12" s="5">
        <v>2</v>
      </c>
      <c r="B12" s="6"/>
      <c r="C12" s="7" t="s">
        <v>77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project_id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projectId;</v>
      </c>
    </row>
    <row r="13" spans="1:14" x14ac:dyDescent="0.2">
      <c r="A13" s="5">
        <v>3</v>
      </c>
      <c r="B13" s="6"/>
      <c r="C13" s="7" t="s">
        <v>11</v>
      </c>
      <c r="D13" s="9" t="s">
        <v>52</v>
      </c>
      <c r="E13" s="17"/>
      <c r="F13" s="17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58</v>
      </c>
      <c r="D14" s="9" t="s">
        <v>52</v>
      </c>
      <c r="E14" s="17"/>
      <c r="F14" s="17"/>
      <c r="G14" s="8"/>
      <c r="H14" s="9"/>
      <c r="I14" s="2"/>
      <c r="J14" s="1" t="str">
        <f t="shared" si="0"/>
        <v xml:space="preserve">    description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description;</v>
      </c>
    </row>
    <row r="15" spans="1:14" x14ac:dyDescent="0.2">
      <c r="A15" s="5">
        <v>5</v>
      </c>
      <c r="B15" s="6"/>
      <c r="C15" s="7" t="s">
        <v>50</v>
      </c>
      <c r="D15" s="9" t="s">
        <v>45</v>
      </c>
      <c r="E15" s="17"/>
      <c r="F15" s="17" t="s">
        <v>51</v>
      </c>
      <c r="G15" s="8"/>
      <c r="H15" s="9"/>
      <c r="I15" s="2"/>
      <c r="J15" s="1" t="str">
        <f t="shared" si="0"/>
        <v xml:space="preserve">    is_private boolean DEFAULT false,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isPrivate = false;</v>
      </c>
    </row>
    <row r="16" spans="1:14" x14ac:dyDescent="0.2">
      <c r="A16" s="5">
        <v>6</v>
      </c>
      <c r="B16" s="6"/>
      <c r="C16" s="7" t="s">
        <v>78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priority_id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priorityId;</v>
      </c>
    </row>
    <row r="17" spans="1:14" x14ac:dyDescent="0.2">
      <c r="A17" s="5">
        <v>7</v>
      </c>
      <c r="B17" s="6"/>
      <c r="C17" s="7" t="s">
        <v>79</v>
      </c>
      <c r="D17" s="9" t="s">
        <v>8</v>
      </c>
      <c r="E17" s="17"/>
      <c r="F17" s="17"/>
      <c r="G17" s="8"/>
      <c r="H17" s="9"/>
      <c r="I17" s="2"/>
      <c r="J17" s="1" t="str">
        <f t="shared" si="0"/>
        <v xml:space="preserve">    last_status_id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lastStatusId;</v>
      </c>
    </row>
    <row r="18" spans="1:14" x14ac:dyDescent="0.2">
      <c r="A18" s="5">
        <v>8</v>
      </c>
      <c r="B18" s="6"/>
      <c r="C18" s="7" t="s">
        <v>80</v>
      </c>
      <c r="D18" s="9" t="s">
        <v>8</v>
      </c>
      <c r="E18" s="17"/>
      <c r="F18" s="17"/>
      <c r="G18" s="8"/>
      <c r="H18" s="9"/>
      <c r="I18" s="2"/>
      <c r="J18" s="1" t="str">
        <f t="shared" si="0"/>
        <v xml:space="preserve">    start_time bigint,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Long startTime;</v>
      </c>
    </row>
    <row r="19" spans="1:14" x14ac:dyDescent="0.2">
      <c r="A19" s="5">
        <v>9</v>
      </c>
      <c r="B19" s="6"/>
      <c r="C19" s="7" t="s">
        <v>81</v>
      </c>
      <c r="D19" s="9" t="s">
        <v>8</v>
      </c>
      <c r="E19" s="17"/>
      <c r="F19" s="17"/>
      <c r="G19" s="8"/>
      <c r="H19" s="9"/>
      <c r="I19" s="2"/>
      <c r="J19" s="1" t="str">
        <f t="shared" si="0"/>
        <v xml:space="preserve">    deadline bigint,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Long deadline;</v>
      </c>
    </row>
    <row r="20" spans="1:14" x14ac:dyDescent="0.2">
      <c r="A20" s="5">
        <v>10</v>
      </c>
      <c r="B20" s="6"/>
      <c r="C20" s="7" t="s">
        <v>82</v>
      </c>
      <c r="D20" s="9" t="s">
        <v>8</v>
      </c>
      <c r="E20" s="17"/>
      <c r="F20" s="17"/>
      <c r="G20" s="8"/>
      <c r="H20" s="9"/>
      <c r="I20" s="2"/>
      <c r="J20" s="1" t="str">
        <f t="shared" si="0"/>
        <v xml:space="preserve">    first_reminder bigint,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firstReminder;</v>
      </c>
    </row>
    <row r="21" spans="1:14" x14ac:dyDescent="0.2">
      <c r="A21" s="5"/>
      <c r="B21" s="6"/>
      <c r="C21" s="7" t="s">
        <v>118</v>
      </c>
      <c r="D21" s="9" t="s">
        <v>45</v>
      </c>
      <c r="E21" s="17"/>
      <c r="F21" s="17" t="s">
        <v>51</v>
      </c>
      <c r="G21" s="8"/>
      <c r="H21" s="9"/>
      <c r="I21" s="2"/>
      <c r="J21" s="1" t="str">
        <f t="shared" si="0"/>
        <v xml:space="preserve">    is_first_remindered boolean DEFAULT false,</v>
      </c>
      <c r="K21" s="1"/>
      <c r="L21" s="2"/>
      <c r="M21" s="2"/>
      <c r="N21" s="2"/>
    </row>
    <row r="22" spans="1:14" x14ac:dyDescent="0.2">
      <c r="A22" s="5">
        <v>11</v>
      </c>
      <c r="B22" s="6"/>
      <c r="C22" s="7" t="s">
        <v>83</v>
      </c>
      <c r="D22" s="9" t="s">
        <v>8</v>
      </c>
      <c r="E22" s="17"/>
      <c r="F22" s="17"/>
      <c r="G22" s="8"/>
      <c r="H22" s="9"/>
      <c r="I22" s="2"/>
      <c r="J22" s="1" t="str">
        <f t="shared" si="0"/>
        <v xml:space="preserve">    second_reminder bigint,</v>
      </c>
      <c r="K22" s="1"/>
      <c r="L22" s="2"/>
      <c r="M22" s="2"/>
      <c r="N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secondReminder;</v>
      </c>
    </row>
    <row r="23" spans="1:14" x14ac:dyDescent="0.2">
      <c r="A23" s="5"/>
      <c r="B23" s="6"/>
      <c r="C23" s="7" t="s">
        <v>119</v>
      </c>
      <c r="D23" s="9" t="s">
        <v>45</v>
      </c>
      <c r="E23" s="17"/>
      <c r="F23" s="17" t="s">
        <v>51</v>
      </c>
      <c r="G23" s="8"/>
      <c r="H23" s="9"/>
      <c r="I23" s="2"/>
      <c r="J23" s="1" t="str">
        <f t="shared" si="0"/>
        <v xml:space="preserve">    is_second_remindered boolean DEFAULT false,</v>
      </c>
      <c r="K23" s="1"/>
      <c r="L23" s="2"/>
      <c r="M23" s="2"/>
      <c r="N23" s="2"/>
    </row>
    <row r="24" spans="1:14" x14ac:dyDescent="0.2">
      <c r="A24" s="5">
        <v>12</v>
      </c>
      <c r="B24" s="6"/>
      <c r="C24" s="7" t="s">
        <v>84</v>
      </c>
      <c r="D24" s="9" t="s">
        <v>8</v>
      </c>
      <c r="E24" s="17"/>
      <c r="F24" s="17"/>
      <c r="G24" s="8"/>
      <c r="H24" s="9"/>
      <c r="I24" s="2"/>
      <c r="J24" s="1" t="str">
        <f t="shared" si="0"/>
        <v xml:space="preserve">    assignee_start_time bigint,</v>
      </c>
      <c r="K24" s="1"/>
      <c r="L24" s="2"/>
      <c r="M24" s="2"/>
      <c r="N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assigneeStartTime;</v>
      </c>
    </row>
    <row r="25" spans="1:14" x14ac:dyDescent="0.2">
      <c r="A25" s="5">
        <v>13</v>
      </c>
      <c r="B25" s="6"/>
      <c r="C25" s="14" t="s">
        <v>86</v>
      </c>
      <c r="D25" s="9" t="s">
        <v>45</v>
      </c>
      <c r="E25" s="17"/>
      <c r="F25" s="17" t="s">
        <v>51</v>
      </c>
      <c r="G25" s="8"/>
      <c r="H25" s="9"/>
      <c r="I25" s="2"/>
      <c r="J25" s="1" t="str">
        <f t="shared" si="0"/>
        <v xml:space="preserve">    assignee_start_confirm boolean DEFAULT false,</v>
      </c>
      <c r="K25" s="1"/>
      <c r="L25" s="2"/>
      <c r="M25" s="2"/>
      <c r="N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Boolean assigneeStartConfirm = false;</v>
      </c>
    </row>
    <row r="26" spans="1:14" x14ac:dyDescent="0.2">
      <c r="A26" s="5">
        <v>14</v>
      </c>
      <c r="B26" s="6"/>
      <c r="C26" s="14" t="s">
        <v>85</v>
      </c>
      <c r="D26" s="9" t="s">
        <v>8</v>
      </c>
      <c r="E26" s="17"/>
      <c r="F26" s="17"/>
      <c r="G26" s="8"/>
      <c r="H26" s="9"/>
      <c r="I26" s="2"/>
      <c r="J26" s="1" t="str">
        <f t="shared" si="0"/>
        <v xml:space="preserve">    assignee_end_time bigint,</v>
      </c>
      <c r="K26" s="1"/>
      <c r="L26" s="2"/>
      <c r="M26" s="2"/>
      <c r="N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Long assigneeEndTime;</v>
      </c>
    </row>
    <row r="27" spans="1:14" x14ac:dyDescent="0.2">
      <c r="A27" s="5">
        <v>15</v>
      </c>
      <c r="B27" s="6"/>
      <c r="C27" s="14" t="s">
        <v>87</v>
      </c>
      <c r="D27" s="9" t="s">
        <v>45</v>
      </c>
      <c r="E27" s="17"/>
      <c r="F27" s="17" t="s">
        <v>51</v>
      </c>
      <c r="G27" s="8"/>
      <c r="H27" s="9"/>
      <c r="I27" s="2"/>
      <c r="J27" s="1" t="str">
        <f t="shared" si="0"/>
        <v xml:space="preserve">    assignee_end_confirm boolean DEFAULT false,</v>
      </c>
      <c r="K27" s="1"/>
      <c r="L27" s="2"/>
      <c r="M27" s="2"/>
      <c r="N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Boolean assigneeEndConfirm = false;</v>
      </c>
    </row>
    <row r="28" spans="1:14" x14ac:dyDescent="0.2">
      <c r="A28" s="5">
        <v>16</v>
      </c>
      <c r="B28" s="6"/>
      <c r="C28" s="14" t="s">
        <v>110</v>
      </c>
      <c r="D28" s="9" t="s">
        <v>8</v>
      </c>
      <c r="E28" s="17"/>
      <c r="F28" s="17"/>
      <c r="G28" s="8"/>
      <c r="H28" s="9"/>
      <c r="I28" s="2"/>
      <c r="J28" s="1" t="str">
        <f t="shared" si="0"/>
        <v xml:space="preserve">    evaluate_time bigint,</v>
      </c>
      <c r="K28" s="1"/>
      <c r="L28" s="2"/>
      <c r="M28" s="2"/>
      <c r="N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Long evaluateTime;</v>
      </c>
    </row>
    <row r="29" spans="1:14" x14ac:dyDescent="0.2">
      <c r="A29" s="5">
        <v>17</v>
      </c>
      <c r="B29" s="6"/>
      <c r="C29" s="14" t="s">
        <v>88</v>
      </c>
      <c r="D29" s="9" t="s">
        <v>52</v>
      </c>
      <c r="E29" s="17"/>
      <c r="F29" s="17"/>
      <c r="G29" s="8"/>
      <c r="H29" s="9"/>
      <c r="I29" s="2"/>
      <c r="J29" s="1" t="str">
        <f t="shared" si="0"/>
        <v xml:space="preserve">    evaluate_comment text,</v>
      </c>
      <c r="K29" s="1"/>
      <c r="L29" s="2"/>
      <c r="M29" s="2"/>
      <c r="N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String evaluateComment;</v>
      </c>
    </row>
    <row r="30" spans="1:14" x14ac:dyDescent="0.2">
      <c r="A30" s="5">
        <v>18</v>
      </c>
      <c r="B30" s="6"/>
      <c r="C30" s="14" t="s">
        <v>111</v>
      </c>
      <c r="D30" s="9" t="s">
        <v>8</v>
      </c>
      <c r="E30" s="17"/>
      <c r="F30" s="17"/>
      <c r="G30" s="8"/>
      <c r="H30" s="9"/>
      <c r="I30" s="2"/>
      <c r="J30" s="1" t="str">
        <f t="shared" si="0"/>
        <v xml:space="preserve">    evaluate_qualification_id bigint,</v>
      </c>
      <c r="K30" s="1"/>
      <c r="L30" s="2"/>
      <c r="M30" s="2"/>
      <c r="N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Long evaluateQualificationId;</v>
      </c>
    </row>
    <row r="31" spans="1:14" x14ac:dyDescent="0.2">
      <c r="A31" s="5">
        <v>19</v>
      </c>
      <c r="B31" s="6"/>
      <c r="C31" s="14" t="s">
        <v>112</v>
      </c>
      <c r="D31" s="9" t="s">
        <v>8</v>
      </c>
      <c r="E31" s="17"/>
      <c r="F31" s="17"/>
      <c r="G31" s="8"/>
      <c r="H31" s="9"/>
      <c r="I31" s="2"/>
      <c r="J31" s="1" t="str">
        <f t="shared" si="0"/>
        <v xml:space="preserve">    evaluate_verification_id bigint,</v>
      </c>
      <c r="K31" s="1"/>
      <c r="L31" s="2"/>
      <c r="M31" s="2"/>
      <c r="N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Long evaluateVerificationId;</v>
      </c>
    </row>
    <row r="32" spans="1:14" x14ac:dyDescent="0.2">
      <c r="A32" s="5">
        <v>20</v>
      </c>
      <c r="B32" s="6"/>
      <c r="C32" s="7" t="s">
        <v>113</v>
      </c>
      <c r="D32" s="9" t="s">
        <v>8</v>
      </c>
      <c r="E32" s="17"/>
      <c r="F32" s="17"/>
      <c r="G32" s="8"/>
      <c r="H32" s="9"/>
      <c r="I32" s="2"/>
      <c r="J32" s="1" t="str">
        <f t="shared" si="0"/>
        <v xml:space="preserve">    evaluate_status_id bigint,</v>
      </c>
      <c r="K32" s="1"/>
      <c r="L32" s="2"/>
      <c r="M32" s="2"/>
      <c r="N32" s="2" t="str">
        <f>"    private "&amp; VLOOKUP($D32, '[1]Post-Java'!$A$2:$B$19, 2, FALSE) &amp;" "&amp;LOWER(LEFT($C32))&amp;MID(SUBSTITUTE(PROPER($C32),"_",""),2,LEN($C32))&amp;IF(AND(LEN($F32)&gt;0, $C32&lt;&gt;"id")," = " &amp; $F32,"")&amp;";"</f>
        <v xml:space="preserve">    private Long evaluateStatusId;</v>
      </c>
    </row>
    <row r="33" spans="1:14" x14ac:dyDescent="0.2">
      <c r="A33" s="5">
        <v>22</v>
      </c>
      <c r="B33" s="6"/>
      <c r="C33" s="7" t="s">
        <v>109</v>
      </c>
      <c r="D33" s="9" t="s">
        <v>107</v>
      </c>
      <c r="E33" s="17"/>
      <c r="F33" s="17">
        <v>0</v>
      </c>
      <c r="G33" s="8"/>
      <c r="H33" s="19"/>
      <c r="I33" s="2"/>
      <c r="J33" s="1" t="str">
        <f t="shared" si="0"/>
        <v xml:space="preserve">    submitStatus smallint DEFAULT 0,</v>
      </c>
      <c r="K33" s="1"/>
      <c r="L33" s="2"/>
      <c r="M33" s="2"/>
      <c r="N33" s="2" t="str">
        <f>"    private "&amp; VLOOKUP($D33, '[1]Post-Java'!$A$2:$B$19, 2, FALSE) &amp;" "&amp;LOWER(LEFT($C33))&amp;MID(SUBSTITUTE(PROPER($C33),"_",""),2,LEN($C33))&amp;IF(AND(LEN($F33)&gt;0, $C33&lt;&gt;"id")," = " &amp; $F33,"")&amp;";"</f>
        <v xml:space="preserve">    private Integer submitstatus = 0;</v>
      </c>
    </row>
    <row r="34" spans="1:14" x14ac:dyDescent="0.2">
      <c r="A34" s="5">
        <v>23</v>
      </c>
      <c r="B34" s="6" t="s">
        <v>13</v>
      </c>
      <c r="C34" s="7" t="s">
        <v>14</v>
      </c>
      <c r="D34" s="9" t="s">
        <v>45</v>
      </c>
      <c r="E34" s="8"/>
      <c r="F34" s="17" t="s">
        <v>51</v>
      </c>
      <c r="G34" s="17"/>
      <c r="I34" s="2"/>
      <c r="J34" s="1" t="str">
        <f t="shared" si="0"/>
        <v xml:space="preserve">    disabled boolean DEFAULT false,</v>
      </c>
      <c r="K34" s="1"/>
      <c r="L34" s="2"/>
      <c r="M34" s="2"/>
      <c r="N34" s="2"/>
    </row>
    <row r="35" spans="1:14" x14ac:dyDescent="0.2">
      <c r="A35" s="5">
        <v>24</v>
      </c>
      <c r="B35" s="6" t="s">
        <v>33</v>
      </c>
      <c r="C35" s="7" t="s">
        <v>15</v>
      </c>
      <c r="D35" s="9" t="s">
        <v>8</v>
      </c>
      <c r="E35" s="8"/>
      <c r="F35" s="8"/>
      <c r="G35" s="8"/>
      <c r="H35" s="9"/>
      <c r="I35" s="2"/>
      <c r="J35" s="1" t="str">
        <f t="shared" si="0"/>
        <v xml:space="preserve">    created_by bigint,</v>
      </c>
      <c r="K35" s="1"/>
      <c r="L35" s="2"/>
      <c r="M35" s="2"/>
      <c r="N35" s="2"/>
    </row>
    <row r="36" spans="1:14" x14ac:dyDescent="0.2">
      <c r="A36" s="5">
        <v>25</v>
      </c>
      <c r="B36" s="6" t="s">
        <v>16</v>
      </c>
      <c r="C36" s="7" t="s">
        <v>17</v>
      </c>
      <c r="D36" s="9" t="s">
        <v>8</v>
      </c>
      <c r="E36" s="8"/>
      <c r="F36" s="8"/>
      <c r="G36" s="8"/>
      <c r="H36" s="9"/>
      <c r="I36" s="2"/>
      <c r="J36" s="1" t="str">
        <f t="shared" si="0"/>
        <v xml:space="preserve">    created_date bigint,</v>
      </c>
      <c r="K36" s="1"/>
      <c r="L36" s="2"/>
      <c r="M36" s="2"/>
      <c r="N36" s="2"/>
    </row>
    <row r="37" spans="1:14" x14ac:dyDescent="0.2">
      <c r="A37" s="5">
        <v>26</v>
      </c>
      <c r="B37" s="6" t="s">
        <v>34</v>
      </c>
      <c r="C37" s="7" t="s">
        <v>18</v>
      </c>
      <c r="D37" s="9" t="s">
        <v>8</v>
      </c>
      <c r="E37" s="8"/>
      <c r="F37" s="8"/>
      <c r="G37" s="8"/>
      <c r="H37" s="9"/>
      <c r="I37" s="2"/>
      <c r="J37" s="1" t="str">
        <f t="shared" si="0"/>
        <v xml:space="preserve">    updated_by bigint,</v>
      </c>
      <c r="K37" s="1"/>
      <c r="L37" s="2"/>
      <c r="M37" s="2"/>
      <c r="N37" s="2"/>
    </row>
    <row r="38" spans="1:14" x14ac:dyDescent="0.2">
      <c r="A38" s="5">
        <v>27</v>
      </c>
      <c r="B38" s="6" t="s">
        <v>3</v>
      </c>
      <c r="C38" s="7" t="s">
        <v>19</v>
      </c>
      <c r="D38" s="9" t="s">
        <v>8</v>
      </c>
      <c r="E38" s="8"/>
      <c r="F38" s="8"/>
      <c r="G38" s="8"/>
      <c r="H38" s="9"/>
      <c r="I38" s="2"/>
      <c r="J38" s="1" t="str">
        <f t="shared" si="0"/>
        <v xml:space="preserve">    updated_date bigint,</v>
      </c>
      <c r="K38" s="1"/>
      <c r="L38" s="2"/>
      <c r="M38" s="2"/>
      <c r="N38" s="2"/>
    </row>
    <row r="39" spans="1:14" x14ac:dyDescent="0.2">
      <c r="A39" s="5">
        <v>28</v>
      </c>
      <c r="B39" s="6" t="s">
        <v>35</v>
      </c>
      <c r="C39" s="7" t="s">
        <v>20</v>
      </c>
      <c r="D39" s="9" t="s">
        <v>8</v>
      </c>
      <c r="E39" s="8"/>
      <c r="F39" s="8"/>
      <c r="G39" s="8"/>
      <c r="H39" s="9"/>
      <c r="I39" s="2"/>
      <c r="J39" s="1" t="str">
        <f t="shared" si="0"/>
        <v xml:space="preserve">    deleted_by bigint,</v>
      </c>
      <c r="K39" s="1"/>
      <c r="L39" s="2"/>
      <c r="M39" s="2"/>
      <c r="N39" s="2" t="s">
        <v>41</v>
      </c>
    </row>
    <row r="40" spans="1:14" x14ac:dyDescent="0.2">
      <c r="A40" s="5">
        <v>29</v>
      </c>
      <c r="B40" s="6" t="s">
        <v>21</v>
      </c>
      <c r="C40" s="7" t="s">
        <v>22</v>
      </c>
      <c r="D40" s="9" t="s">
        <v>8</v>
      </c>
      <c r="E40" s="8"/>
      <c r="F40" s="8"/>
      <c r="G40" s="8"/>
      <c r="H40" s="9"/>
      <c r="I40" s="2"/>
      <c r="J40" s="1" t="str">
        <f t="shared" si="0"/>
        <v xml:space="preserve">    deleted_date bigint,</v>
      </c>
      <c r="K40" s="1"/>
      <c r="L40" s="2"/>
      <c r="M40" s="2"/>
      <c r="N40" s="2"/>
    </row>
    <row r="41" spans="1:14" x14ac:dyDescent="0.2">
      <c r="A41" s="5">
        <v>30</v>
      </c>
      <c r="B41" s="6" t="s">
        <v>23</v>
      </c>
      <c r="C41" s="7" t="s">
        <v>24</v>
      </c>
      <c r="D41" s="9" t="s">
        <v>25</v>
      </c>
      <c r="E41" s="8"/>
      <c r="F41" s="8">
        <v>1</v>
      </c>
      <c r="G41" s="8"/>
      <c r="H41" s="9"/>
      <c r="I41" s="2"/>
      <c r="J41" s="1" t="str">
        <f t="shared" si="0"/>
        <v xml:space="preserve">    version integer DEFAULT 1,</v>
      </c>
      <c r="K41" s="1"/>
      <c r="L41" s="2"/>
      <c r="M41" s="2"/>
    </row>
    <row r="42" spans="1:14" x14ac:dyDescent="0.2">
      <c r="A42" s="2"/>
      <c r="B42" s="2"/>
      <c r="C42" s="2"/>
      <c r="D42" s="2"/>
      <c r="E42" s="2"/>
      <c r="F42" s="2"/>
      <c r="G42" s="2" t="str">
        <f>_xlfn.TEXTJOIN(",",,G11:G41)</f>
        <v/>
      </c>
      <c r="H42" s="2"/>
      <c r="I42" s="2"/>
      <c r="J42" s="1" t="str">
        <f>IF(LEN($G42)&gt;0, "    unique (" &amp; $G42 &amp; "),","")</f>
        <v/>
      </c>
      <c r="K42" s="1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1" t="str">
        <f>"    CONSTRAINT " &amp; IF(ISERROR(SEARCH(".",$C$8)), $C$8, MID($C$8,SEARCH(".",$C$8) + 1,(LEN($C$8)-SEARCH(".",$C$8)))) &amp; "_pk PRIMARY KEY (" &amp; $C$11 &amp; ")"</f>
        <v xml:space="preserve">    CONSTRAINT tsk_task_pk PRIMARY KEY (id)</v>
      </c>
      <c r="K43" s="1"/>
      <c r="L43" s="2"/>
      <c r="M43" s="2"/>
      <c r="N43" s="2"/>
    </row>
    <row r="44" spans="1:14" ht="20" x14ac:dyDescent="0.2">
      <c r="A44" s="21" t="s">
        <v>37</v>
      </c>
      <c r="B44" s="21"/>
      <c r="C44" s="21"/>
      <c r="D44" s="21"/>
      <c r="E44" s="21"/>
      <c r="F44" s="21"/>
      <c r="G44" s="21"/>
      <c r="H44" s="21"/>
      <c r="I44" s="2"/>
      <c r="J44" s="1" t="s">
        <v>26</v>
      </c>
      <c r="K44" s="1"/>
      <c r="L44" s="2"/>
      <c r="M44" s="2"/>
      <c r="N44" s="2" t="e">
        <f>"    private "&amp; VLOOKUP($D44, '[1]Post-Java'!$A$2:$B$19, 2, FALSE) &amp;" "&amp;LOWER(LEFT($C44))&amp;MID(SUBSTITUTE(PROPER($C44),"_",""),2,LEN($C44))&amp;IF(AND(LEN($F44)&gt;0, $C44&lt;&gt;"id")," = " &amp; $F44,"")&amp;";"</f>
        <v>#N/A</v>
      </c>
    </row>
    <row r="45" spans="1:14" x14ac:dyDescent="0.2">
      <c r="A45" s="10" t="s">
        <v>28</v>
      </c>
      <c r="B45" s="11" t="s">
        <v>29</v>
      </c>
      <c r="C45" s="11" t="s">
        <v>30</v>
      </c>
      <c r="D45" s="11" t="s">
        <v>27</v>
      </c>
      <c r="E45" s="11" t="s">
        <v>4</v>
      </c>
      <c r="F45" s="11" t="s">
        <v>31</v>
      </c>
      <c r="G45" s="18"/>
      <c r="H45" s="13" t="s">
        <v>32</v>
      </c>
      <c r="N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4" x14ac:dyDescent="0.2">
      <c r="A46" s="5">
        <v>1</v>
      </c>
      <c r="B46" s="6"/>
      <c r="C46" s="7"/>
      <c r="D46" s="9"/>
      <c r="E46" s="8"/>
      <c r="F46" s="8"/>
      <c r="G46" s="8"/>
      <c r="H46" s="9"/>
      <c r="J46" s="3" t="str">
        <f>"ALTER TABLE " &amp; $C$8 &amp; "
ADD COLUMN " &amp; C46 &amp; " " &amp; D46 &amp; IF(E46="yes"," NOT NULL", "") &amp; IF(LEN(F46) &gt; 0," DEFAULT " &amp; F46, "") &amp; ";"</f>
        <v>ALTER TABLE tsk_task
ADD COLUMN  ;</v>
      </c>
      <c r="N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4" x14ac:dyDescent="0.2">
      <c r="A47" s="5">
        <v>2</v>
      </c>
      <c r="B47" s="6"/>
      <c r="C47" s="7"/>
      <c r="D47" s="9"/>
      <c r="E47" s="8"/>
      <c r="F47" s="8"/>
      <c r="G47" s="8"/>
      <c r="H47" s="9"/>
      <c r="J47" s="3" t="str">
        <f t="shared" ref="J47:J49" si="1">"ALTER TABLE " &amp; $C$8 &amp; "
ADD COLUMN " &amp; C47 &amp; " " &amp; D47 &amp; IF(E47="yes"," NOT NULL", "") &amp; IF(LEN(F47) &gt; 0," DEFAULT " &amp; F47, "") &amp; ";"</f>
        <v>ALTER TABLE tsk_task
ADD COLUMN  ;</v>
      </c>
    </row>
    <row r="48" spans="1:14" x14ac:dyDescent="0.2">
      <c r="A48" s="5">
        <v>3</v>
      </c>
      <c r="B48" s="6"/>
      <c r="C48" s="7"/>
      <c r="D48" s="9"/>
      <c r="E48" s="8"/>
      <c r="F48" s="8"/>
      <c r="G48" s="8"/>
      <c r="H48" s="9"/>
      <c r="J48" s="3" t="str">
        <f t="shared" si="1"/>
        <v>ALTER TABLE tsk_task
ADD COLUMN  ;</v>
      </c>
    </row>
    <row r="49" spans="1:10" x14ac:dyDescent="0.2">
      <c r="A49" s="5">
        <v>4</v>
      </c>
      <c r="B49" s="6"/>
      <c r="C49" s="7"/>
      <c r="D49" s="9"/>
      <c r="E49" s="8"/>
      <c r="F49" s="8"/>
      <c r="G49" s="8"/>
      <c r="H49" s="9"/>
      <c r="J49" s="3" t="str">
        <f t="shared" si="1"/>
        <v>ALTER TABLE tsk_task
ADD COLUMN  ;</v>
      </c>
    </row>
  </sheetData>
  <mergeCells count="7">
    <mergeCell ref="A44:H4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7FC-F7BF-CD49-B926-BDF289FB8982}">
  <dimension ref="A1:N30"/>
  <sheetViews>
    <sheetView zoomScaleNormal="100" workbookViewId="0">
      <selection activeCell="J45" sqref="J4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89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91</v>
      </c>
      <c r="D8" s="24"/>
      <c r="E8" s="12" t="s">
        <v>3</v>
      </c>
      <c r="F8" s="25" t="s">
        <v>90</v>
      </c>
      <c r="G8" s="25"/>
      <c r="H8" s="26"/>
      <c r="I8" s="2"/>
      <c r="J8" s="1" t="str">
        <f xml:space="preserve"> "drop table if exists " &amp; C8 &amp; ";"</f>
        <v>drop table if exists tsk_assign_owner_org;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tsk_assign_owner_org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TskAssignOwnerOrg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44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owner_org_id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ownerOrgId;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92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tsk_assign_owner_org_pk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tsk_assign_owner_org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tsk_assign_owner_org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tsk_assign_owner_org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tsk_assign_owner_org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249-67D1-9741-AF8F-2180FF8CEC31}">
  <dimension ref="A1:N35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98</v>
      </c>
      <c r="D8" s="24"/>
      <c r="E8" s="12" t="s">
        <v>3</v>
      </c>
      <c r="F8" s="25" t="s">
        <v>97</v>
      </c>
      <c r="G8" s="25"/>
      <c r="H8" s="26"/>
      <c r="I8" s="2"/>
      <c r="J8" s="1" t="str">
        <f xml:space="preserve"> "drop table if exists " &amp; C8 &amp; ";"</f>
        <v>drop table if exists tsk_status_detail;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tsk_status_detail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TskStatusDetail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7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93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status_id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statusId;</v>
      </c>
    </row>
    <row r="14" spans="1:14" x14ac:dyDescent="0.2">
      <c r="A14" s="5">
        <v>4</v>
      </c>
      <c r="B14" s="6"/>
      <c r="C14" s="7" t="s">
        <v>96</v>
      </c>
      <c r="D14" s="9" t="s">
        <v>8</v>
      </c>
      <c r="E14" s="17"/>
      <c r="F14" s="17"/>
      <c r="G14" s="8"/>
      <c r="H14" s="9"/>
      <c r="I14" s="2"/>
      <c r="J14" s="1" t="str">
        <f t="shared" si="0"/>
        <v xml:space="preserve">    verification_id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verificationId;</v>
      </c>
    </row>
    <row r="15" spans="1:14" x14ac:dyDescent="0.2">
      <c r="A15" s="5">
        <v>5</v>
      </c>
      <c r="B15" s="6"/>
      <c r="C15" s="7" t="s">
        <v>80</v>
      </c>
      <c r="D15" s="9" t="s">
        <v>8</v>
      </c>
      <c r="E15" s="17"/>
      <c r="F15" s="17"/>
      <c r="G15" s="8"/>
      <c r="H15" s="9"/>
      <c r="I15" s="2"/>
      <c r="J15" s="1" t="str">
        <f t="shared" si="0"/>
        <v xml:space="preserve">    start_time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startTime;</v>
      </c>
    </row>
    <row r="16" spans="1:14" x14ac:dyDescent="0.2">
      <c r="A16" s="5">
        <v>6</v>
      </c>
      <c r="B16" s="6"/>
      <c r="C16" s="7" t="s">
        <v>94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end_time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endTime;</v>
      </c>
    </row>
    <row r="17" spans="1:14" x14ac:dyDescent="0.2">
      <c r="A17" s="5">
        <v>7</v>
      </c>
      <c r="B17" s="6"/>
      <c r="C17" s="7" t="s">
        <v>95</v>
      </c>
      <c r="D17" s="9" t="s">
        <v>52</v>
      </c>
      <c r="E17" s="17"/>
      <c r="F17" s="17"/>
      <c r="G17" s="8"/>
      <c r="H17" s="9"/>
      <c r="I17" s="2"/>
      <c r="J17" s="1" t="str">
        <f t="shared" si="0"/>
        <v xml:space="preserve">    note text,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note;</v>
      </c>
    </row>
    <row r="18" spans="1:14" x14ac:dyDescent="0.2">
      <c r="A18" s="5">
        <v>8</v>
      </c>
      <c r="B18" s="6"/>
      <c r="C18" s="7" t="s">
        <v>73</v>
      </c>
      <c r="D18" s="9" t="s">
        <v>55</v>
      </c>
      <c r="E18" s="17"/>
      <c r="F18" s="17"/>
      <c r="G18" s="8"/>
      <c r="H18" s="9" t="s">
        <v>92</v>
      </c>
      <c r="I18" s="2"/>
      <c r="J18" s="1" t="str">
        <f t="shared" si="0"/>
        <v xml:space="preserve">    assign_position varchar(20),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assignPosition;</v>
      </c>
    </row>
    <row r="19" spans="1:14" x14ac:dyDescent="0.2">
      <c r="A19" s="5">
        <v>9</v>
      </c>
      <c r="B19" s="6"/>
      <c r="C19" s="7" t="s">
        <v>109</v>
      </c>
      <c r="D19" s="9" t="s">
        <v>107</v>
      </c>
      <c r="E19" s="17"/>
      <c r="F19" s="17">
        <v>0</v>
      </c>
      <c r="G19" s="8"/>
      <c r="H19" s="20" t="s">
        <v>108</v>
      </c>
      <c r="I19" s="2"/>
      <c r="J19" s="1" t="str">
        <f t="shared" si="0"/>
        <v xml:space="preserve">    submitStatus smallint DEFAULT 0,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Integer submitstatus = 0;</v>
      </c>
    </row>
    <row r="20" spans="1:14" x14ac:dyDescent="0.2">
      <c r="A20" s="5">
        <v>10</v>
      </c>
      <c r="B20" s="6" t="s">
        <v>13</v>
      </c>
      <c r="C20" s="7" t="s">
        <v>14</v>
      </c>
      <c r="D20" s="9" t="s">
        <v>45</v>
      </c>
      <c r="E20" s="8"/>
      <c r="F20" s="17" t="s">
        <v>51</v>
      </c>
      <c r="G20" s="17"/>
      <c r="I20" s="2"/>
      <c r="J20" s="1" t="str">
        <f t="shared" si="0"/>
        <v xml:space="preserve">    disabled boolean DEFAULT false,</v>
      </c>
      <c r="K20" s="1"/>
      <c r="L20" s="2"/>
      <c r="M20" s="2"/>
      <c r="N20" s="2"/>
    </row>
    <row r="21" spans="1:14" x14ac:dyDescent="0.2">
      <c r="A21" s="5">
        <v>11</v>
      </c>
      <c r="B21" s="6" t="s">
        <v>33</v>
      </c>
      <c r="C21" s="7" t="s">
        <v>15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created_by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16</v>
      </c>
      <c r="C22" s="7" t="s">
        <v>17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created_date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34</v>
      </c>
      <c r="C23" s="7" t="s">
        <v>18</v>
      </c>
      <c r="D23" s="9" t="s">
        <v>8</v>
      </c>
      <c r="E23" s="8"/>
      <c r="F23" s="8"/>
      <c r="G23" s="8"/>
      <c r="H23" s="9"/>
      <c r="I23" s="2"/>
      <c r="J23" s="1" t="str">
        <f t="shared" si="0"/>
        <v xml:space="preserve">    updated_by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3</v>
      </c>
      <c r="C24" s="7" t="s">
        <v>19</v>
      </c>
      <c r="D24" s="9" t="s">
        <v>8</v>
      </c>
      <c r="E24" s="8"/>
      <c r="F24" s="8"/>
      <c r="G24" s="8"/>
      <c r="H24" s="9"/>
      <c r="I24" s="2"/>
      <c r="J24" s="1" t="str">
        <f t="shared" si="0"/>
        <v xml:space="preserve">    updated_date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35</v>
      </c>
      <c r="C25" s="7" t="s">
        <v>20</v>
      </c>
      <c r="D25" s="9" t="s">
        <v>8</v>
      </c>
      <c r="E25" s="8"/>
      <c r="F25" s="8"/>
      <c r="G25" s="8"/>
      <c r="H25" s="9"/>
      <c r="I25" s="2"/>
      <c r="J25" s="1" t="str">
        <f t="shared" si="0"/>
        <v xml:space="preserve">    deleted_by bigint,</v>
      </c>
      <c r="K25" s="1"/>
      <c r="L25" s="2"/>
      <c r="M25" s="2"/>
      <c r="N25" s="2" t="s">
        <v>41</v>
      </c>
    </row>
    <row r="26" spans="1:14" x14ac:dyDescent="0.2">
      <c r="A26" s="5">
        <v>16</v>
      </c>
      <c r="B26" s="6" t="s">
        <v>21</v>
      </c>
      <c r="C26" s="7" t="s">
        <v>22</v>
      </c>
      <c r="D26" s="9" t="s">
        <v>8</v>
      </c>
      <c r="E26" s="8"/>
      <c r="F26" s="8"/>
      <c r="G26" s="8"/>
      <c r="H26" s="9"/>
      <c r="I26" s="2"/>
      <c r="J26" s="1" t="str">
        <f t="shared" si="0"/>
        <v xml:space="preserve">    deleted_date bigint,</v>
      </c>
      <c r="K26" s="1"/>
      <c r="L26" s="2"/>
      <c r="M26" s="2"/>
      <c r="N26" s="2"/>
    </row>
    <row r="27" spans="1:14" x14ac:dyDescent="0.2">
      <c r="A27" s="5">
        <v>17</v>
      </c>
      <c r="B27" s="6" t="s">
        <v>23</v>
      </c>
      <c r="C27" s="7" t="s">
        <v>24</v>
      </c>
      <c r="D27" s="9" t="s">
        <v>25</v>
      </c>
      <c r="E27" s="8"/>
      <c r="F27" s="8">
        <v>1</v>
      </c>
      <c r="G27" s="8"/>
      <c r="H27" s="9"/>
      <c r="I27" s="2"/>
      <c r="J27" s="1" t="str">
        <f t="shared" si="0"/>
        <v xml:space="preserve">    version integer DEFAULT 1,</v>
      </c>
      <c r="K27" s="1"/>
      <c r="L27" s="2"/>
      <c r="M27" s="2"/>
    </row>
    <row r="28" spans="1:14" x14ac:dyDescent="0.2">
      <c r="A28" s="2"/>
      <c r="B28" s="2"/>
      <c r="C28" s="2"/>
      <c r="D28" s="2"/>
      <c r="E28" s="2"/>
      <c r="F28" s="2"/>
      <c r="G28" s="2" t="str">
        <f>_xlfn.TEXTJOIN(",",,G11:G27)</f>
        <v/>
      </c>
      <c r="H28" s="2"/>
      <c r="I28" s="2"/>
      <c r="J28" s="1" t="str">
        <f>IF(LEN($G28)&gt;0, "    unique (" &amp; $G28 &amp; "),","")</f>
        <v/>
      </c>
      <c r="K28" s="1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1" t="str">
        <f>"    CONSTRAINT " &amp; IF(ISERROR(SEARCH(".",$C$8)), $C$8, MID($C$8,SEARCH(".",$C$8) + 1,(LEN($C$8)-SEARCH(".",$C$8)))) &amp; "_pk PRIMARY KEY (" &amp; $C$11 &amp; ")"</f>
        <v xml:space="preserve">    CONSTRAINT tsk_status_detail_pk PRIMARY KEY (id)</v>
      </c>
      <c r="K29" s="1"/>
      <c r="L29" s="2"/>
      <c r="M29" s="2"/>
      <c r="N29" s="2"/>
    </row>
    <row r="30" spans="1:14" ht="20" x14ac:dyDescent="0.2">
      <c r="A30" s="21" t="s">
        <v>37</v>
      </c>
      <c r="B30" s="21"/>
      <c r="C30" s="21"/>
      <c r="D30" s="21"/>
      <c r="E30" s="21"/>
      <c r="F30" s="21"/>
      <c r="G30" s="21"/>
      <c r="H30" s="21"/>
      <c r="I30" s="2"/>
      <c r="J30" s="1" t="s">
        <v>26</v>
      </c>
      <c r="K30" s="1"/>
      <c r="L30" s="2"/>
      <c r="M30" s="2"/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10" t="s">
        <v>28</v>
      </c>
      <c r="B31" s="11" t="s">
        <v>29</v>
      </c>
      <c r="C31" s="11" t="s">
        <v>30</v>
      </c>
      <c r="D31" s="11" t="s">
        <v>27</v>
      </c>
      <c r="E31" s="11" t="s">
        <v>4</v>
      </c>
      <c r="F31" s="11" t="s">
        <v>31</v>
      </c>
      <c r="G31" s="18"/>
      <c r="H31" s="13" t="s">
        <v>32</v>
      </c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5">
        <v>1</v>
      </c>
      <c r="B32" s="6"/>
      <c r="C32" s="7"/>
      <c r="D32" s="9"/>
      <c r="E32" s="8"/>
      <c r="F32" s="8"/>
      <c r="G32" s="8"/>
      <c r="H32" s="9"/>
      <c r="J32" s="3" t="str">
        <f>"ALTER TABLE " &amp; $C$8 &amp; "
ADD COLUMN " &amp; C32 &amp; " " &amp; D32 &amp; IF(E32="yes"," NOT NULL", "") &amp; IF(LEN(F32) &gt; 0," DEFAULT " &amp; F32, "") &amp; ";"</f>
        <v>ALTER TABLE tsk_status_detail
ADD COLUMN  ;</v>
      </c>
      <c r="N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  <row r="33" spans="1:10" x14ac:dyDescent="0.2">
      <c r="A33" s="5">
        <v>2</v>
      </c>
      <c r="B33" s="6"/>
      <c r="C33" s="7"/>
      <c r="D33" s="9"/>
      <c r="E33" s="8"/>
      <c r="F33" s="8"/>
      <c r="G33" s="8"/>
      <c r="H33" s="9"/>
      <c r="J33" s="3" t="str">
        <f t="shared" ref="J33:J35" si="1">"ALTER TABLE " &amp; $C$8 &amp; "
ADD COLUMN " &amp; C33 &amp; " " &amp; D33 &amp; IF(E33="yes"," NOT NULL", "") &amp; IF(LEN(F33) &gt; 0," DEFAULT " &amp; F33, "") &amp; ";"</f>
        <v>ALTER TABLE tsk_status_detail
ADD COLUMN  ;</v>
      </c>
    </row>
    <row r="34" spans="1:10" x14ac:dyDescent="0.2">
      <c r="A34" s="5">
        <v>3</v>
      </c>
      <c r="B34" s="6"/>
      <c r="C34" s="7"/>
      <c r="D34" s="9"/>
      <c r="E34" s="8"/>
      <c r="F34" s="8"/>
      <c r="G34" s="8"/>
      <c r="H34" s="9"/>
      <c r="J34" s="3" t="str">
        <f t="shared" si="1"/>
        <v>ALTER TABLE tsk_status_detail
ADD COLUMN  ;</v>
      </c>
    </row>
    <row r="35" spans="1:10" x14ac:dyDescent="0.2">
      <c r="A35" s="5">
        <v>4</v>
      </c>
      <c r="B35" s="6"/>
      <c r="C35" s="7"/>
      <c r="D35" s="9"/>
      <c r="E35" s="8"/>
      <c r="F35" s="8"/>
      <c r="G35" s="8"/>
      <c r="H35" s="9"/>
      <c r="J35" s="3" t="str">
        <f t="shared" si="1"/>
        <v>ALTER TABLE tsk_status_detail
ADD COLUMN  ;</v>
      </c>
    </row>
  </sheetData>
  <mergeCells count="7">
    <mergeCell ref="A30:H30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Relationship</vt:lpstr>
      <vt:lpstr>project</vt:lpstr>
      <vt:lpstr>priority</vt:lpstr>
      <vt:lpstr>task_attach_file</vt:lpstr>
      <vt:lpstr>assign_human_or_org</vt:lpstr>
      <vt:lpstr>task</vt:lpstr>
      <vt:lpstr>assign_owner_org</vt:lpstr>
      <vt:lpstr>status_detail</vt:lpstr>
      <vt:lpstr>status</vt:lpstr>
      <vt:lpstr>task_verification</vt:lpstr>
      <vt:lpstr>status_attach_file</vt:lpstr>
      <vt:lpstr>task_qualification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2020-06-03T04:00:38Z</dcterms:modified>
</cp:coreProperties>
</file>