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ilv/Desktop/post-helper/"/>
    </mc:Choice>
  </mc:AlternateContent>
  <xr:revisionPtr revIDLastSave="0" documentId="13_ncr:1_{BA716874-DC27-1C41-BF9D-CCA99D0FE1A6}" xr6:coauthVersionLast="45" xr6:coauthVersionMax="45" xr10:uidLastSave="{00000000-0000-0000-0000-000000000000}"/>
  <bookViews>
    <workbookView xWindow="0" yWindow="460" windowWidth="28800" windowHeight="16520" activeTab="12" xr2:uid="{480A02FF-4BDA-A947-AA7E-56ADDCE3293B}"/>
  </bookViews>
  <sheets>
    <sheet name="site" sheetId="35" r:id="rId1"/>
    <sheet name="account" sheetId="34" r:id="rId2"/>
    <sheet name="site_account" sheetId="36" r:id="rId3"/>
    <sheet name="post" sheetId="25" r:id="rId4"/>
    <sheet name="product_type" sheetId="29" r:id="rId5"/>
    <sheet name="product_cate" sheetId="30" r:id="rId6"/>
    <sheet name="project" sheetId="31" r:id="rId7"/>
    <sheet name="direction" sheetId="32" r:id="rId8"/>
    <sheet name="news_type" sheetId="33" r:id="rId9"/>
    <sheet name="city" sheetId="37" r:id="rId10"/>
    <sheet name="district" sheetId="38" r:id="rId11"/>
    <sheet name="ward" sheetId="39" r:id="rId12"/>
    <sheet name="unit" sheetId="40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0" i="40" l="1"/>
  <c r="J59" i="40"/>
  <c r="J58" i="40"/>
  <c r="J57" i="40"/>
  <c r="J49" i="40"/>
  <c r="J45" i="40"/>
  <c r="G45" i="40"/>
  <c r="J44" i="40"/>
  <c r="J43" i="40"/>
  <c r="J42" i="40"/>
  <c r="J41" i="40"/>
  <c r="J40" i="40"/>
  <c r="J39" i="40"/>
  <c r="J38" i="40"/>
  <c r="J37" i="40"/>
  <c r="J36" i="40"/>
  <c r="J35" i="40"/>
  <c r="J34" i="40"/>
  <c r="J33" i="40"/>
  <c r="J32" i="40"/>
  <c r="J31" i="40"/>
  <c r="J30" i="40"/>
  <c r="J29" i="40"/>
  <c r="J28" i="40"/>
  <c r="J27" i="40"/>
  <c r="J26" i="40"/>
  <c r="J25" i="40"/>
  <c r="J24" i="40"/>
  <c r="J23" i="40"/>
  <c r="J22" i="40"/>
  <c r="J21" i="40"/>
  <c r="J20" i="40"/>
  <c r="J19" i="40"/>
  <c r="J18" i="40"/>
  <c r="J17" i="40"/>
  <c r="J16" i="40"/>
  <c r="J15" i="40"/>
  <c r="J14" i="40"/>
  <c r="J13" i="40"/>
  <c r="J12" i="40"/>
  <c r="J11" i="40"/>
  <c r="J9" i="40"/>
  <c r="J3" i="40"/>
  <c r="J11" i="33"/>
  <c r="J35" i="39" l="1"/>
  <c r="J34" i="39"/>
  <c r="J33" i="39"/>
  <c r="J32" i="39"/>
  <c r="J24" i="39"/>
  <c r="J20" i="39"/>
  <c r="G20" i="39"/>
  <c r="J19" i="39"/>
  <c r="J18" i="39"/>
  <c r="J17" i="39"/>
  <c r="J16" i="39"/>
  <c r="J15" i="39"/>
  <c r="J14" i="39"/>
  <c r="J13" i="39"/>
  <c r="J12" i="39"/>
  <c r="J11" i="39"/>
  <c r="J9" i="39"/>
  <c r="J8" i="39"/>
  <c r="J12" i="38"/>
  <c r="J13" i="38"/>
  <c r="J35" i="38"/>
  <c r="J34" i="38"/>
  <c r="J33" i="38"/>
  <c r="J32" i="38"/>
  <c r="J24" i="38"/>
  <c r="J20" i="38"/>
  <c r="G20" i="38"/>
  <c r="J19" i="38"/>
  <c r="J18" i="38"/>
  <c r="J17" i="38"/>
  <c r="J16" i="38"/>
  <c r="J15" i="38"/>
  <c r="J14" i="38"/>
  <c r="J11" i="38"/>
  <c r="J9" i="38"/>
  <c r="J8" i="38"/>
  <c r="J8" i="37"/>
  <c r="J34" i="37"/>
  <c r="J33" i="37"/>
  <c r="J32" i="37"/>
  <c r="J31" i="37"/>
  <c r="J23" i="37"/>
  <c r="J19" i="37"/>
  <c r="G19" i="37"/>
  <c r="J18" i="37"/>
  <c r="J17" i="37"/>
  <c r="J16" i="37"/>
  <c r="J15" i="37"/>
  <c r="J14" i="37"/>
  <c r="J13" i="37"/>
  <c r="J12" i="37"/>
  <c r="J11" i="37"/>
  <c r="J9" i="37"/>
  <c r="J11" i="29"/>
  <c r="J8" i="29"/>
  <c r="J13" i="30"/>
  <c r="J14" i="30"/>
  <c r="J13" i="36"/>
  <c r="J14" i="36"/>
  <c r="J15" i="36"/>
  <c r="J12" i="35"/>
  <c r="J13" i="35"/>
  <c r="J12" i="36"/>
  <c r="J31" i="36"/>
  <c r="J30" i="36"/>
  <c r="J29" i="36"/>
  <c r="J28" i="36"/>
  <c r="J20" i="36"/>
  <c r="J16" i="36"/>
  <c r="G16" i="36"/>
  <c r="J11" i="36"/>
  <c r="J9" i="36"/>
  <c r="J3" i="36"/>
  <c r="J2" i="36"/>
  <c r="J34" i="35"/>
  <c r="J33" i="35"/>
  <c r="J32" i="35"/>
  <c r="J31" i="35"/>
  <c r="J23" i="35"/>
  <c r="J19" i="35"/>
  <c r="G19" i="35"/>
  <c r="J18" i="35"/>
  <c r="J17" i="35"/>
  <c r="J16" i="35"/>
  <c r="J15" i="35"/>
  <c r="J14" i="35"/>
  <c r="J11" i="35"/>
  <c r="J9" i="35"/>
  <c r="J3" i="35"/>
  <c r="J2" i="35"/>
  <c r="J34" i="34"/>
  <c r="J33" i="34"/>
  <c r="J32" i="34"/>
  <c r="J31" i="34"/>
  <c r="J23" i="34"/>
  <c r="J19" i="34"/>
  <c r="G19" i="34"/>
  <c r="J18" i="34"/>
  <c r="J17" i="34"/>
  <c r="J16" i="34"/>
  <c r="J15" i="34"/>
  <c r="J14" i="34"/>
  <c r="J13" i="34"/>
  <c r="J12" i="34"/>
  <c r="J11" i="34"/>
  <c r="J9" i="34"/>
  <c r="J3" i="34"/>
  <c r="J2" i="34"/>
  <c r="J9" i="33"/>
  <c r="J3" i="33"/>
  <c r="J11" i="32"/>
  <c r="J9" i="32"/>
  <c r="J3" i="32"/>
  <c r="J11" i="31"/>
  <c r="J9" i="31"/>
  <c r="J3" i="31"/>
  <c r="J3" i="25"/>
  <c r="J45" i="33"/>
  <c r="J45" i="32"/>
  <c r="J45" i="31"/>
  <c r="J46" i="30"/>
  <c r="J45" i="29"/>
  <c r="J9" i="30"/>
  <c r="J3" i="30"/>
  <c r="J11" i="30"/>
  <c r="J2" i="30"/>
  <c r="J9" i="29"/>
  <c r="J2" i="29"/>
  <c r="J11" i="25"/>
  <c r="J39" i="25"/>
  <c r="J60" i="33" l="1"/>
  <c r="J59" i="33"/>
  <c r="J58" i="33"/>
  <c r="J57" i="33"/>
  <c r="J49" i="33"/>
  <c r="G45" i="33"/>
  <c r="J44" i="33"/>
  <c r="J43" i="33"/>
  <c r="J42" i="33"/>
  <c r="J41" i="33"/>
  <c r="J40" i="33"/>
  <c r="J39" i="33"/>
  <c r="J38" i="33"/>
  <c r="J37" i="33"/>
  <c r="J36" i="33"/>
  <c r="J35" i="33"/>
  <c r="J34" i="33"/>
  <c r="J33" i="33"/>
  <c r="J32" i="33"/>
  <c r="J31" i="33"/>
  <c r="J30" i="33"/>
  <c r="J29" i="33"/>
  <c r="J28" i="33"/>
  <c r="J27" i="33"/>
  <c r="J26" i="33"/>
  <c r="J25" i="33"/>
  <c r="J24" i="33"/>
  <c r="J23" i="33"/>
  <c r="J22" i="33"/>
  <c r="J21" i="33"/>
  <c r="J20" i="33"/>
  <c r="J19" i="33"/>
  <c r="J18" i="33"/>
  <c r="J17" i="33"/>
  <c r="J16" i="33"/>
  <c r="J15" i="33"/>
  <c r="J14" i="33"/>
  <c r="J13" i="33"/>
  <c r="J12" i="33"/>
  <c r="J60" i="32"/>
  <c r="J59" i="32"/>
  <c r="J58" i="32"/>
  <c r="J57" i="32"/>
  <c r="J49" i="32"/>
  <c r="G45" i="32"/>
  <c r="J44" i="32"/>
  <c r="J43" i="32"/>
  <c r="J42" i="32"/>
  <c r="J41" i="32"/>
  <c r="J40" i="32"/>
  <c r="J39" i="32"/>
  <c r="J38" i="32"/>
  <c r="J37" i="32"/>
  <c r="J36" i="32"/>
  <c r="J35" i="32"/>
  <c r="J34" i="32"/>
  <c r="J33" i="32"/>
  <c r="J32" i="32"/>
  <c r="J31" i="32"/>
  <c r="J30" i="32"/>
  <c r="J29" i="32"/>
  <c r="J28" i="32"/>
  <c r="J27" i="32"/>
  <c r="J26" i="32"/>
  <c r="J25" i="32"/>
  <c r="J24" i="32"/>
  <c r="J23" i="32"/>
  <c r="J22" i="32"/>
  <c r="J21" i="32"/>
  <c r="J20" i="32"/>
  <c r="J19" i="32"/>
  <c r="J18" i="32"/>
  <c r="J17" i="32"/>
  <c r="J16" i="32"/>
  <c r="J15" i="32"/>
  <c r="J14" i="32"/>
  <c r="J13" i="32"/>
  <c r="J12" i="32"/>
  <c r="J60" i="31"/>
  <c r="J59" i="31"/>
  <c r="J58" i="31"/>
  <c r="J57" i="31"/>
  <c r="J49" i="31"/>
  <c r="G45" i="31"/>
  <c r="J44" i="31"/>
  <c r="J43" i="31"/>
  <c r="J42" i="31"/>
  <c r="J41" i="31"/>
  <c r="J40" i="31"/>
  <c r="J39" i="31"/>
  <c r="J38" i="31"/>
  <c r="J37" i="31"/>
  <c r="J36" i="31"/>
  <c r="J35" i="31"/>
  <c r="J34" i="31"/>
  <c r="J33" i="31"/>
  <c r="J32" i="31"/>
  <c r="J31" i="31"/>
  <c r="J30" i="31"/>
  <c r="J29" i="31"/>
  <c r="J28" i="31"/>
  <c r="J27" i="31"/>
  <c r="J26" i="31"/>
  <c r="J25" i="31"/>
  <c r="J24" i="31"/>
  <c r="J23" i="31"/>
  <c r="J22" i="31"/>
  <c r="J21" i="31"/>
  <c r="J20" i="31"/>
  <c r="J19" i="31"/>
  <c r="J18" i="31"/>
  <c r="J17" i="31"/>
  <c r="J16" i="31"/>
  <c r="J15" i="31"/>
  <c r="J14" i="31"/>
  <c r="J13" i="31"/>
  <c r="J12" i="31"/>
  <c r="J61" i="30"/>
  <c r="J60" i="30"/>
  <c r="J59" i="30"/>
  <c r="J58" i="30"/>
  <c r="J50" i="30"/>
  <c r="G46" i="30"/>
  <c r="J45" i="30"/>
  <c r="J44" i="30"/>
  <c r="J43" i="30"/>
  <c r="J42" i="30"/>
  <c r="J41" i="30"/>
  <c r="J40" i="30"/>
  <c r="J39" i="30"/>
  <c r="J38" i="30"/>
  <c r="J37" i="30"/>
  <c r="J36" i="30"/>
  <c r="J35" i="30"/>
  <c r="J34" i="30"/>
  <c r="J33" i="30"/>
  <c r="J32" i="30"/>
  <c r="J31" i="30"/>
  <c r="J30" i="30"/>
  <c r="J29" i="30"/>
  <c r="J28" i="30"/>
  <c r="J27" i="30"/>
  <c r="J26" i="30"/>
  <c r="J25" i="30"/>
  <c r="J24" i="30"/>
  <c r="J23" i="30"/>
  <c r="J22" i="30"/>
  <c r="J21" i="30"/>
  <c r="J20" i="30"/>
  <c r="J19" i="30"/>
  <c r="J18" i="30"/>
  <c r="J17" i="30"/>
  <c r="J16" i="30"/>
  <c r="J15" i="30"/>
  <c r="J12" i="30"/>
  <c r="J39" i="29"/>
  <c r="J37" i="29"/>
  <c r="J36" i="29"/>
  <c r="J35" i="29"/>
  <c r="J34" i="29"/>
  <c r="J33" i="29"/>
  <c r="J60" i="29"/>
  <c r="J59" i="29"/>
  <c r="J58" i="29"/>
  <c r="J57" i="29"/>
  <c r="J49" i="29"/>
  <c r="G45" i="29"/>
  <c r="J44" i="29"/>
  <c r="J43" i="29"/>
  <c r="J42" i="29"/>
  <c r="J41" i="29"/>
  <c r="J40" i="29"/>
  <c r="J38" i="29"/>
  <c r="J32" i="29"/>
  <c r="J31" i="29"/>
  <c r="J30" i="29"/>
  <c r="J29" i="29"/>
  <c r="J28" i="29"/>
  <c r="J27" i="29"/>
  <c r="J26" i="29"/>
  <c r="J25" i="29"/>
  <c r="J24" i="29"/>
  <c r="J23" i="29"/>
  <c r="J22" i="29"/>
  <c r="J21" i="29"/>
  <c r="J20" i="29"/>
  <c r="J19" i="29"/>
  <c r="J18" i="29"/>
  <c r="J17" i="29"/>
  <c r="J16" i="29"/>
  <c r="J15" i="29"/>
  <c r="J14" i="29"/>
  <c r="J13" i="29"/>
  <c r="J12" i="29"/>
  <c r="J33" i="25"/>
  <c r="J32" i="25"/>
  <c r="J31" i="25"/>
  <c r="J30" i="25"/>
  <c r="J29" i="25"/>
  <c r="J28" i="25"/>
  <c r="J13" i="25"/>
  <c r="J14" i="25"/>
  <c r="J15" i="25"/>
  <c r="J20" i="25" l="1"/>
  <c r="J27" i="25" l="1"/>
  <c r="J34" i="25"/>
  <c r="J26" i="25"/>
  <c r="J43" i="25" l="1"/>
  <c r="J54" i="25"/>
  <c r="J53" i="25"/>
  <c r="J52" i="25"/>
  <c r="J51" i="25"/>
  <c r="J21" i="25"/>
  <c r="J19" i="25"/>
  <c r="J18" i="25"/>
  <c r="J17" i="25"/>
  <c r="G39" i="25"/>
  <c r="J38" i="25"/>
  <c r="J37" i="25"/>
  <c r="J36" i="25"/>
  <c r="J35" i="25"/>
  <c r="J25" i="25"/>
  <c r="J24" i="25"/>
  <c r="J23" i="25"/>
  <c r="J22" i="25"/>
  <c r="J16" i="25"/>
  <c r="J12" i="25"/>
  <c r="J9" i="25"/>
  <c r="J2" i="25"/>
</calcChain>
</file>

<file path=xl/sharedStrings.xml><?xml version="1.0" encoding="utf-8"?>
<sst xmlns="http://schemas.openxmlformats.org/spreadsheetml/2006/main" count="1032" uniqueCount="105">
  <si>
    <t>Tên bảng</t>
  </si>
  <si>
    <t>Người cập nhật</t>
  </si>
  <si>
    <t>Tên vật lý</t>
  </si>
  <si>
    <t>Ngày cập nhật</t>
  </si>
  <si>
    <t>Not NULL</t>
  </si>
  <si>
    <t>(</t>
  </si>
  <si>
    <t>id</t>
  </si>
  <si>
    <t>bigint</t>
  </si>
  <si>
    <t>yes</t>
  </si>
  <si>
    <t>name</t>
  </si>
  <si>
    <t>disabled</t>
  </si>
  <si>
    <t>created_by</t>
  </si>
  <si>
    <t>created_date</t>
  </si>
  <si>
    <t>deleted_by</t>
  </si>
  <si>
    <t>Postgres Data Type</t>
  </si>
  <si>
    <t>#</t>
  </si>
  <si>
    <t>Tên cột</t>
  </si>
  <si>
    <t>Column Name</t>
  </si>
  <si>
    <t>Default Value</t>
  </si>
  <si>
    <t>Notes</t>
  </si>
  <si>
    <t>street</t>
  </si>
  <si>
    <t>Lý Văn Khải</t>
  </si>
  <si>
    <t>password</t>
  </si>
  <si>
    <t>ADD MORE COLUMN</t>
  </si>
  <si>
    <t>id_generator()</t>
  </si>
  <si>
    <t>sort</t>
  </si>
  <si>
    <t>city_id</t>
  </si>
  <si>
    <t>district_id</t>
  </si>
  <si>
    <t>ward_id</t>
  </si>
  <si>
    <t>username</t>
  </si>
  <si>
    <t>boolean</t>
  </si>
  <si>
    <t>text</t>
  </si>
  <si>
    <t>Unique</t>
  </si>
  <si>
    <t>title</t>
  </si>
  <si>
    <t>start_date</t>
  </si>
  <si>
    <t>end_date</t>
  </si>
  <si>
    <t>access_date</t>
  </si>
  <si>
    <t>INDEXING</t>
  </si>
  <si>
    <t>Expression</t>
  </si>
  <si>
    <t>DESC NULLS LAST</t>
  </si>
  <si>
    <t>post</t>
  </si>
  <si>
    <t>02/01/2021</t>
  </si>
  <si>
    <t>product_type</t>
  </si>
  <si>
    <t>product_cate</t>
  </si>
  <si>
    <t>product_type_id</t>
  </si>
  <si>
    <t>product_cate_id</t>
  </si>
  <si>
    <t>project_id</t>
  </si>
  <si>
    <t>area</t>
  </si>
  <si>
    <t>float</t>
  </si>
  <si>
    <t>price</t>
  </si>
  <si>
    <t>unit_id</t>
  </si>
  <si>
    <t>description</t>
  </si>
  <si>
    <t>created_at</t>
  </si>
  <si>
    <t>deleted_at</t>
  </si>
  <si>
    <t>front_line</t>
  </si>
  <si>
    <t>facade</t>
  </si>
  <si>
    <t>balconny_direction_id</t>
  </si>
  <si>
    <t>main_door_direction_id</t>
  </si>
  <si>
    <t>no_floors</t>
  </si>
  <si>
    <t>no_bedrooms</t>
  </si>
  <si>
    <t>no_toilets</t>
  </si>
  <si>
    <t>news_type_id</t>
  </si>
  <si>
    <t>)</t>
  </si>
  <si>
    <t>bannha888_com_id</t>
  </si>
  <si>
    <t>batdongsan_com_vn_id</t>
  </si>
  <si>
    <t>dothi_net_id</t>
  </si>
  <si>
    <t>diaoc24g_com_id</t>
  </si>
  <si>
    <t>nhadat247_com_id</t>
  </si>
  <si>
    <t>i_batdongsan_com_id</t>
  </si>
  <si>
    <t>alonhadat_com_vn_id</t>
  </si>
  <si>
    <t>i_nhadat_com_id</t>
  </si>
  <si>
    <t>nhadatviet247_com_id</t>
  </si>
  <si>
    <t>tinbatdongsan_com_id</t>
  </si>
  <si>
    <t>mogi_vn_id</t>
  </si>
  <si>
    <t>nhaban_vn_id</t>
  </si>
  <si>
    <t>phonhadat_net_id</t>
  </si>
  <si>
    <t>nhadatinfo_com_id</t>
  </si>
  <si>
    <t>nhadat24h_com_id</t>
  </si>
  <si>
    <t>nhaban_com_id</t>
  </si>
  <si>
    <t>dinhgianhadat_vn_id</t>
  </si>
  <si>
    <t>nhabansg_vn_id</t>
  </si>
  <si>
    <t>nhadatcanban_com_vn</t>
  </si>
  <si>
    <t>muabannhadat_vn_id</t>
  </si>
  <si>
    <t>nhadat24h_net_id</t>
  </si>
  <si>
    <t>nhadatvang_vn_id</t>
  </si>
  <si>
    <t>airaovat_com_id</t>
  </si>
  <si>
    <t>muaban_net_id</t>
  </si>
  <si>
    <t>chotot_com_id</t>
  </si>
  <si>
    <t>project</t>
  </si>
  <si>
    <t>direction</t>
  </si>
  <si>
    <t>news_type</t>
  </si>
  <si>
    <t>PK</t>
  </si>
  <si>
    <t>drop table if exists post;</t>
  </si>
  <si>
    <t>_123nhadatviet_com_id</t>
  </si>
  <si>
    <t>_123nhadatviet_net_id</t>
  </si>
  <si>
    <t>account</t>
  </si>
  <si>
    <t>site</t>
  </si>
  <si>
    <t>url</t>
  </si>
  <si>
    <t>site_account</t>
  </si>
  <si>
    <t>site_id</t>
  </si>
  <si>
    <t>account_id</t>
  </si>
  <si>
    <t>city</t>
  </si>
  <si>
    <t>district</t>
  </si>
  <si>
    <t>ward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</si>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</sst>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FF"/>
      <name val="Arial"/>
      <family val="2"/>
    </font>
    <font>
      <b/>
      <sz val="16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/>
    <xf numFmtId="0" fontId="2" fillId="0" borderId="0" xfId="0" applyFont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0" xfId="0" quotePrefix="1" applyFont="1"/>
    <xf numFmtId="0" fontId="3" fillId="0" borderId="4" xfId="0" quotePrefix="1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3" fontId="0" fillId="0" borderId="0" xfId="0" applyNumberFormat="1" applyFont="1"/>
    <xf numFmtId="0" fontId="6" fillId="0" borderId="0" xfId="0" applyFont="1" applyAlignment="1">
      <alignment vertical="center"/>
    </xf>
    <xf numFmtId="0" fontId="7" fillId="0" borderId="0" xfId="0" applyFont="1"/>
    <xf numFmtId="0" fontId="0" fillId="0" borderId="0" xfId="0" applyFont="1" applyAlignment="1">
      <alignment vertical="top" wrapText="1"/>
    </xf>
    <xf numFmtId="0" fontId="5" fillId="0" borderId="6" xfId="0" applyFont="1" applyBorder="1" applyAlignment="1">
      <alignment horizontal="center" vertical="center"/>
    </xf>
    <xf numFmtId="0" fontId="0" fillId="0" borderId="0" xfId="0" applyFont="1" applyAlignment="1">
      <alignment horizontal="left" vertical="top" wrapText="1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4" fontId="3" fillId="0" borderId="1" xfId="0" quotePrefix="1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18E4-BA34-B943-B9D3-10C3D2897B96}">
  <dimension ref="A2:O34"/>
  <sheetViews>
    <sheetView zoomScaleNormal="100" workbookViewId="0">
      <selection activeCell="D15" sqref="D15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24.83203125" style="3" customWidth="1"/>
    <col min="4" max="4" width="20.33203125" style="3" customWidth="1"/>
    <col min="5" max="5" width="15.1640625" style="3" customWidth="1"/>
    <col min="6" max="6" width="15.33203125" style="3" customWidth="1"/>
    <col min="7" max="7" width="13.83203125" style="3" customWidth="1"/>
    <col min="8" max="8" width="25.83203125" style="3" customWidth="1"/>
    <col min="9" max="16384" width="10.83203125" style="3"/>
  </cols>
  <sheetData>
    <row r="2" spans="1:15" x14ac:dyDescent="0.2">
      <c r="B2" s="14"/>
      <c r="J2" s="1" t="str">
        <f xml:space="preserve"> "drop table if exists " &amp; C8 &amp; ";"</f>
        <v>drop table if exists site;</v>
      </c>
    </row>
    <row r="3" spans="1:15" ht="17" customHeight="1" x14ac:dyDescent="0.2">
      <c r="J3" s="22" t="str">
        <f xml:space="preserve"> "CREATE SEQUENCE " &amp; $C$8  &amp; "_id_seq 
    INCREMENT 1
    START 1
    MINVALUE 1
    MAXVALUE 9223372036854775807
    CACHE 1;"</f>
        <v>CREATE SEQUENCE site_id_seq 
    INCREMENT 1
    START 1
    MINVALUE 1
    MAXVALUE 9223372036854775807
    CACHE 1;</v>
      </c>
      <c r="K3" s="22"/>
      <c r="L3" s="22"/>
      <c r="M3" s="22"/>
      <c r="N3" s="22"/>
      <c r="O3" s="22"/>
    </row>
    <row r="4" spans="1:15" x14ac:dyDescent="0.2">
      <c r="J4" s="22"/>
      <c r="K4" s="22"/>
      <c r="L4" s="22"/>
      <c r="M4" s="22"/>
      <c r="N4" s="22"/>
      <c r="O4" s="22"/>
    </row>
    <row r="5" spans="1:15" x14ac:dyDescent="0.2">
      <c r="J5" s="22"/>
      <c r="K5" s="22"/>
      <c r="L5" s="22"/>
      <c r="M5" s="22"/>
      <c r="N5" s="22"/>
      <c r="O5" s="22"/>
    </row>
    <row r="6" spans="1:15" x14ac:dyDescent="0.2">
      <c r="J6" s="22"/>
      <c r="K6" s="22"/>
      <c r="L6" s="22"/>
      <c r="M6" s="22"/>
      <c r="N6" s="22"/>
      <c r="O6" s="22"/>
    </row>
    <row r="7" spans="1:15" x14ac:dyDescent="0.2">
      <c r="A7" s="23" t="s">
        <v>0</v>
      </c>
      <c r="B7" s="23"/>
      <c r="C7" s="24"/>
      <c r="D7" s="24"/>
      <c r="E7" s="12" t="s">
        <v>1</v>
      </c>
      <c r="F7" s="24" t="s">
        <v>21</v>
      </c>
      <c r="G7" s="24"/>
      <c r="H7" s="24"/>
      <c r="I7" s="2"/>
      <c r="J7" s="22"/>
      <c r="K7" s="22"/>
      <c r="L7" s="22"/>
      <c r="M7" s="22"/>
      <c r="N7" s="22"/>
      <c r="O7" s="22"/>
    </row>
    <row r="8" spans="1:15" x14ac:dyDescent="0.2">
      <c r="A8" s="23" t="s">
        <v>2</v>
      </c>
      <c r="B8" s="23"/>
      <c r="C8" s="25" t="s">
        <v>96</v>
      </c>
      <c r="D8" s="25"/>
      <c r="E8" s="12" t="s">
        <v>3</v>
      </c>
      <c r="F8" s="26" t="s">
        <v>41</v>
      </c>
      <c r="G8" s="26"/>
      <c r="H8" s="27"/>
      <c r="I8" s="2"/>
      <c r="J8" s="22"/>
      <c r="K8" s="22"/>
      <c r="L8" s="22"/>
      <c r="M8" s="22"/>
      <c r="N8" s="22"/>
      <c r="O8" s="22"/>
    </row>
    <row r="9" spans="1:15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site</v>
      </c>
      <c r="K9" s="1"/>
      <c r="L9" s="2"/>
      <c r="M9" s="2"/>
    </row>
    <row r="10" spans="1:15" x14ac:dyDescent="0.2">
      <c r="A10" s="10" t="s">
        <v>15</v>
      </c>
      <c r="B10" s="11" t="s">
        <v>16</v>
      </c>
      <c r="C10" s="11" t="s">
        <v>17</v>
      </c>
      <c r="D10" s="11" t="s">
        <v>14</v>
      </c>
      <c r="E10" s="11" t="s">
        <v>4</v>
      </c>
      <c r="F10" s="11" t="s">
        <v>18</v>
      </c>
      <c r="G10" s="16" t="s">
        <v>32</v>
      </c>
      <c r="H10" s="13" t="s">
        <v>19</v>
      </c>
      <c r="I10" s="2"/>
      <c r="J10" s="1" t="s">
        <v>5</v>
      </c>
      <c r="K10" s="1"/>
      <c r="L10" s="2"/>
      <c r="M10" s="2"/>
    </row>
    <row r="11" spans="1:15" x14ac:dyDescent="0.2">
      <c r="A11" s="5">
        <v>1</v>
      </c>
      <c r="B11" s="6"/>
      <c r="C11" s="7" t="s">
        <v>6</v>
      </c>
      <c r="D11" s="9" t="s">
        <v>7</v>
      </c>
      <c r="E11" s="8" t="s">
        <v>8</v>
      </c>
      <c r="F11" s="8" t="s">
        <v>91</v>
      </c>
      <c r="G11" s="8"/>
      <c r="H11" s="9"/>
      <c r="I11" s="2"/>
      <c r="J11" s="1" t="str">
        <f>"    " &amp; C11 &amp; " " &amp; D11 &amp; IF(E11="yes"," NOT NULL", "") &amp; IF(LEN(F11) &gt; 0," DEFAULT nextval('" &amp; $C$8 &amp; "_id_seq'::regclass)", "") &amp; ","</f>
        <v xml:space="preserve">    id bigint NOT NULL DEFAULT nextval('site_id_seq'::regclass),</v>
      </c>
      <c r="K11" s="1"/>
      <c r="L11" s="2"/>
      <c r="M11" s="2"/>
    </row>
    <row r="12" spans="1:15" x14ac:dyDescent="0.2">
      <c r="A12" s="5">
        <v>2</v>
      </c>
      <c r="B12" s="6"/>
      <c r="C12" s="7" t="s">
        <v>9</v>
      </c>
      <c r="D12" s="9" t="s">
        <v>31</v>
      </c>
      <c r="E12" s="8"/>
      <c r="F12" s="8"/>
      <c r="G12" s="8"/>
      <c r="H12" s="9"/>
      <c r="I12" s="2"/>
      <c r="J12" s="1" t="str">
        <f t="shared" ref="J12:J13" si="0">"    " &amp; C12 &amp; " " &amp; D12 &amp; IF(E12="yes"," NOT NULL", "") &amp; IF(LEN(F12) &gt; 0," DEFAULT nextval('" &amp; $C$8 &amp; "_id_seq'::regclass)", "") &amp; ","</f>
        <v xml:space="preserve">    name text,</v>
      </c>
      <c r="K12" s="1"/>
      <c r="L12" s="2"/>
      <c r="M12" s="2"/>
    </row>
    <row r="13" spans="1:15" x14ac:dyDescent="0.2">
      <c r="A13" s="5">
        <v>3</v>
      </c>
      <c r="B13" s="6"/>
      <c r="C13" s="7" t="s">
        <v>97</v>
      </c>
      <c r="D13" s="9" t="s">
        <v>31</v>
      </c>
      <c r="E13" s="8"/>
      <c r="F13" s="8"/>
      <c r="G13" s="8"/>
      <c r="H13" s="9"/>
      <c r="I13" s="2"/>
      <c r="J13" s="1" t="str">
        <f t="shared" si="0"/>
        <v xml:space="preserve">    url text,</v>
      </c>
      <c r="K13" s="1"/>
      <c r="L13" s="2"/>
      <c r="M13" s="2"/>
    </row>
    <row r="14" spans="1:15" x14ac:dyDescent="0.2">
      <c r="A14" s="5">
        <v>6</v>
      </c>
      <c r="B14" s="6"/>
      <c r="C14" s="7" t="s">
        <v>10</v>
      </c>
      <c r="D14" s="9" t="s">
        <v>30</v>
      </c>
      <c r="E14" s="8"/>
      <c r="F14" s="15"/>
      <c r="G14" s="15"/>
      <c r="H14" s="9"/>
      <c r="I14" s="2"/>
      <c r="J14" s="1" t="str">
        <f t="shared" ref="J14:J18" si="1">"    " &amp; C14 &amp; " " &amp; D14 &amp; IF(E14="yes"," NOT NULL", "") &amp; IF(LEN(F14) &gt; 0," DEFAULT " &amp; F14, "") &amp; ","</f>
        <v xml:space="preserve">    disabled boolean,</v>
      </c>
      <c r="K14" s="1"/>
      <c r="L14" s="2"/>
      <c r="M14" s="2"/>
    </row>
    <row r="15" spans="1:15" x14ac:dyDescent="0.2">
      <c r="A15" s="5">
        <v>7</v>
      </c>
      <c r="B15" s="6"/>
      <c r="C15" s="7" t="s">
        <v>52</v>
      </c>
      <c r="D15" s="9" t="s">
        <v>7</v>
      </c>
      <c r="E15" s="8"/>
      <c r="F15" s="8"/>
      <c r="G15" s="8"/>
      <c r="H15" s="9"/>
      <c r="I15" s="2"/>
      <c r="J15" s="1" t="str">
        <f t="shared" si="1"/>
        <v xml:space="preserve">    created_at bigint,</v>
      </c>
      <c r="K15" s="1"/>
      <c r="L15" s="2"/>
      <c r="M15" s="2"/>
    </row>
    <row r="16" spans="1:15" x14ac:dyDescent="0.2">
      <c r="A16" s="5">
        <v>8</v>
      </c>
      <c r="B16" s="6"/>
      <c r="C16" s="7" t="s">
        <v>11</v>
      </c>
      <c r="D16" s="9" t="s">
        <v>7</v>
      </c>
      <c r="E16" s="8"/>
      <c r="F16" s="8"/>
      <c r="G16" s="8"/>
      <c r="H16" s="9"/>
      <c r="I16" s="2"/>
      <c r="J16" s="1" t="str">
        <f t="shared" si="1"/>
        <v xml:space="preserve">    created_by bigint,</v>
      </c>
      <c r="K16" s="1"/>
      <c r="L16" s="2"/>
      <c r="M16" s="2"/>
    </row>
    <row r="17" spans="1:13" x14ac:dyDescent="0.2">
      <c r="A17" s="5">
        <v>9</v>
      </c>
      <c r="B17" s="6"/>
      <c r="C17" s="7" t="s">
        <v>13</v>
      </c>
      <c r="D17" s="9" t="s">
        <v>7</v>
      </c>
      <c r="E17" s="8"/>
      <c r="F17" s="8"/>
      <c r="G17" s="8"/>
      <c r="H17" s="9"/>
      <c r="I17" s="2"/>
      <c r="J17" s="1" t="str">
        <f t="shared" si="1"/>
        <v xml:space="preserve">    deleted_by bigint,</v>
      </c>
      <c r="K17" s="1"/>
      <c r="L17" s="2"/>
      <c r="M17" s="2"/>
    </row>
    <row r="18" spans="1:13" x14ac:dyDescent="0.2">
      <c r="A18" s="5">
        <v>10</v>
      </c>
      <c r="B18" s="6"/>
      <c r="C18" s="7" t="s">
        <v>53</v>
      </c>
      <c r="D18" s="9" t="s">
        <v>7</v>
      </c>
      <c r="E18" s="8"/>
      <c r="F18" s="8"/>
      <c r="G18" s="8"/>
      <c r="H18" s="9"/>
      <c r="I18" s="2"/>
      <c r="J18" s="1" t="str">
        <f t="shared" si="1"/>
        <v xml:space="preserve">    deleted_at bigint,</v>
      </c>
      <c r="K18" s="1"/>
      <c r="L18" s="2"/>
      <c r="M18" s="2"/>
    </row>
    <row r="19" spans="1:13" x14ac:dyDescent="0.2">
      <c r="A19" s="2"/>
      <c r="B19" s="2"/>
      <c r="C19" s="2"/>
      <c r="D19" s="2"/>
      <c r="E19" s="2"/>
      <c r="F19" s="2"/>
      <c r="G19" s="2" t="str">
        <f>_xlfn.TEXTJOIN(",",,G11:G18)</f>
        <v/>
      </c>
      <c r="H19" s="2"/>
      <c r="I19" s="2"/>
      <c r="J19" s="1" t="str">
        <f>"    CONSTRAINT " &amp; IF(ISERROR(SEARCH(".",$C$8)), $C$8, MID($C$8,SEARCH(".",$C$8) + 1,(LEN($C$8)-SEARCH(".",$C$8)))) &amp; "_pk PRIMARY KEY (" &amp; $C$11 &amp; ")"</f>
        <v xml:space="preserve">    CONSTRAINT site_pk PRIMARY KEY (id)</v>
      </c>
      <c r="K19" s="1"/>
      <c r="L19" s="2"/>
      <c r="M19" s="2"/>
    </row>
    <row r="20" spans="1:13" x14ac:dyDescent="0.2">
      <c r="A20" s="2"/>
      <c r="B20" s="2"/>
      <c r="C20" s="2"/>
      <c r="D20" s="2"/>
      <c r="E20" s="2"/>
      <c r="F20" s="2"/>
      <c r="G20" s="2"/>
      <c r="H20" s="2"/>
      <c r="I20" s="2"/>
      <c r="J20" s="1" t="s">
        <v>62</v>
      </c>
      <c r="K20" s="1"/>
      <c r="L20" s="2"/>
      <c r="M20" s="2"/>
    </row>
    <row r="21" spans="1:13" ht="20" x14ac:dyDescent="0.2">
      <c r="A21" s="21" t="s">
        <v>37</v>
      </c>
      <c r="B21" s="21"/>
      <c r="C21" s="21"/>
      <c r="D21" s="21"/>
      <c r="E21" s="21"/>
      <c r="F21" s="21"/>
      <c r="G21" s="21"/>
      <c r="H21" s="21"/>
      <c r="I21" s="2"/>
      <c r="J21" s="1"/>
      <c r="K21" s="1"/>
      <c r="L21" s="2"/>
      <c r="M21" s="2"/>
    </row>
    <row r="22" spans="1:13" x14ac:dyDescent="0.2">
      <c r="A22" s="10" t="s">
        <v>15</v>
      </c>
      <c r="B22" s="11"/>
      <c r="C22" s="11" t="s">
        <v>17</v>
      </c>
      <c r="D22" s="11" t="s">
        <v>38</v>
      </c>
      <c r="E22" s="11"/>
      <c r="F22" s="11"/>
      <c r="G22" s="16"/>
      <c r="H22" s="13" t="s">
        <v>19</v>
      </c>
    </row>
    <row r="23" spans="1:13" x14ac:dyDescent="0.2">
      <c r="A23" s="5">
        <v>1</v>
      </c>
      <c r="B23" s="6"/>
      <c r="C23" s="7" t="s">
        <v>12</v>
      </c>
      <c r="D23" s="9" t="s">
        <v>39</v>
      </c>
      <c r="E23" s="8"/>
      <c r="F23" s="8"/>
      <c r="G23" s="8"/>
      <c r="H23" s="9"/>
      <c r="J23" s="3" t="str">
        <f>"CREATE INDEX " &amp; $C$8 &amp; "_idx_" &amp; $C23 &amp; " ON " &amp; $C$8 &amp; "(" &amp; $C23 &amp; " "  &amp; $D23 &amp; ");"</f>
        <v>CREATE INDEX site_idx_created_date ON site(created_date DESC NULLS LAST);</v>
      </c>
    </row>
    <row r="24" spans="1:13" x14ac:dyDescent="0.2">
      <c r="A24" s="5">
        <v>2</v>
      </c>
      <c r="B24" s="6"/>
      <c r="C24" s="7"/>
      <c r="D24" s="9"/>
      <c r="E24" s="8"/>
      <c r="F24" s="8"/>
      <c r="G24" s="8"/>
      <c r="H24" s="9"/>
    </row>
    <row r="25" spans="1:13" x14ac:dyDescent="0.2">
      <c r="A25" s="5">
        <v>3</v>
      </c>
      <c r="B25" s="6"/>
      <c r="C25" s="7"/>
      <c r="D25" s="9"/>
      <c r="E25" s="8"/>
      <c r="F25" s="8"/>
      <c r="G25" s="8"/>
      <c r="H25" s="9"/>
    </row>
    <row r="26" spans="1:13" x14ac:dyDescent="0.2">
      <c r="A26" s="5">
        <v>4</v>
      </c>
      <c r="B26" s="6"/>
      <c r="C26" s="7"/>
      <c r="D26" s="9"/>
      <c r="E26" s="8"/>
      <c r="F26" s="8"/>
      <c r="G26" s="8"/>
      <c r="H26" s="9"/>
    </row>
    <row r="29" spans="1:13" ht="20" x14ac:dyDescent="0.2">
      <c r="A29" s="21" t="s">
        <v>23</v>
      </c>
      <c r="B29" s="21"/>
      <c r="C29" s="21"/>
      <c r="D29" s="21"/>
      <c r="E29" s="21"/>
      <c r="F29" s="21"/>
      <c r="G29" s="21"/>
      <c r="H29" s="21"/>
      <c r="I29" s="2"/>
      <c r="J29" s="1"/>
      <c r="K29" s="1"/>
      <c r="L29" s="2"/>
      <c r="M29" s="2"/>
    </row>
    <row r="30" spans="1:13" x14ac:dyDescent="0.2">
      <c r="A30" s="10" t="s">
        <v>15</v>
      </c>
      <c r="B30" s="11" t="s">
        <v>16</v>
      </c>
      <c r="C30" s="11" t="s">
        <v>17</v>
      </c>
      <c r="D30" s="11" t="s">
        <v>14</v>
      </c>
      <c r="E30" s="11" t="s">
        <v>4</v>
      </c>
      <c r="F30" s="11" t="s">
        <v>18</v>
      </c>
      <c r="G30" s="16"/>
      <c r="H30" s="13" t="s">
        <v>19</v>
      </c>
    </row>
    <row r="31" spans="1:13" x14ac:dyDescent="0.2">
      <c r="A31" s="5">
        <v>1</v>
      </c>
      <c r="B31" s="6"/>
      <c r="C31" s="7" t="s">
        <v>36</v>
      </c>
      <c r="D31" s="9" t="s">
        <v>7</v>
      </c>
      <c r="E31" s="8"/>
      <c r="F31" s="8"/>
      <c r="G31" s="8"/>
      <c r="H31" s="9"/>
      <c r="J31" s="3" t="str">
        <f>"ALTER TABLE " &amp; $C$8 &amp; "
ADD COLUMN " &amp; C31 &amp; " " &amp; D31 &amp; IF(E31="yes"," NOT NULL", "") &amp; IF(LEN(F31) &gt; 0," DEFAULT " &amp; F31, "") &amp; ";"</f>
        <v>ALTER TABLE site
ADD COLUMN access_date bigint;</v>
      </c>
    </row>
    <row r="32" spans="1:13" x14ac:dyDescent="0.2">
      <c r="A32" s="5">
        <v>2</v>
      </c>
      <c r="B32" s="6"/>
      <c r="C32" s="7"/>
      <c r="D32" s="9"/>
      <c r="E32" s="8"/>
      <c r="F32" s="8"/>
      <c r="G32" s="8"/>
      <c r="H32" s="9"/>
      <c r="J32" s="3" t="str">
        <f t="shared" ref="J32:J34" si="2">"ALTER TABLE " &amp; $C$8 &amp; "
ADD COLUMN " &amp; C32 &amp; " " &amp; D32 &amp; IF(E32="yes"," NOT NULL", "") &amp; IF(LEN(F32) &gt; 0," DEFAULT " &amp; F32, "") &amp; ";"</f>
        <v>ALTER TABLE site
ADD COLUMN  ;</v>
      </c>
    </row>
    <row r="33" spans="1:10" x14ac:dyDescent="0.2">
      <c r="A33" s="5">
        <v>3</v>
      </c>
      <c r="B33" s="6"/>
      <c r="C33" s="7"/>
      <c r="D33" s="9"/>
      <c r="E33" s="8"/>
      <c r="F33" s="8"/>
      <c r="G33" s="8"/>
      <c r="H33" s="9"/>
      <c r="J33" s="3" t="str">
        <f t="shared" si="2"/>
        <v>ALTER TABLE site
ADD COLUMN  ;</v>
      </c>
    </row>
    <row r="34" spans="1:10" x14ac:dyDescent="0.2">
      <c r="A34" s="5">
        <v>4</v>
      </c>
      <c r="B34" s="6"/>
      <c r="C34" s="7"/>
      <c r="D34" s="9"/>
      <c r="E34" s="8"/>
      <c r="F34" s="8"/>
      <c r="G34" s="8"/>
      <c r="H34" s="9"/>
      <c r="J34" s="3" t="str">
        <f t="shared" si="2"/>
        <v>ALTER TABLE site
ADD COLUMN  ;</v>
      </c>
    </row>
  </sheetData>
  <mergeCells count="9">
    <mergeCell ref="A21:H21"/>
    <mergeCell ref="A29:H29"/>
    <mergeCell ref="J3:O8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03A88-8F95-FA42-8E79-77703E6A4500}">
  <dimension ref="A2:N34"/>
  <sheetViews>
    <sheetView topLeftCell="A4" zoomScaleNormal="100" workbookViewId="0">
      <selection activeCell="J8" sqref="J8:J20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24.83203125" style="3" customWidth="1"/>
    <col min="4" max="4" width="20.33203125" style="3" customWidth="1"/>
    <col min="5" max="5" width="15.1640625" style="3" customWidth="1"/>
    <col min="6" max="6" width="18.5" style="3" customWidth="1"/>
    <col min="7" max="7" width="13.83203125" style="3" customWidth="1"/>
    <col min="8" max="8" width="45.83203125" style="3" customWidth="1"/>
    <col min="9" max="16384" width="10.83203125" style="3"/>
  </cols>
  <sheetData>
    <row r="2" spans="1:14" x14ac:dyDescent="0.2">
      <c r="B2" s="14"/>
      <c r="J2" s="1"/>
    </row>
    <row r="3" spans="1:14" ht="16" customHeight="1" x14ac:dyDescent="0.2">
      <c r="J3" s="20"/>
      <c r="K3" s="20"/>
      <c r="L3" s="20"/>
      <c r="M3" s="20"/>
      <c r="N3" s="20"/>
    </row>
    <row r="4" spans="1:14" x14ac:dyDescent="0.2">
      <c r="J4" s="20"/>
      <c r="K4" s="20"/>
      <c r="L4" s="20"/>
      <c r="M4" s="20"/>
      <c r="N4" s="20"/>
    </row>
    <row r="5" spans="1:14" x14ac:dyDescent="0.2">
      <c r="J5" s="20"/>
      <c r="K5" s="20"/>
      <c r="L5" s="20"/>
      <c r="M5" s="20"/>
      <c r="N5" s="20"/>
    </row>
    <row r="6" spans="1:14" x14ac:dyDescent="0.2">
      <c r="J6" s="20"/>
      <c r="K6" s="20"/>
      <c r="L6" s="20"/>
      <c r="M6" s="20"/>
      <c r="N6" s="20"/>
    </row>
    <row r="7" spans="1:14" x14ac:dyDescent="0.2">
      <c r="A7" s="23" t="s">
        <v>0</v>
      </c>
      <c r="B7" s="23"/>
      <c r="C7" s="24"/>
      <c r="D7" s="24"/>
      <c r="E7" s="12" t="s">
        <v>1</v>
      </c>
      <c r="F7" s="24" t="s">
        <v>21</v>
      </c>
      <c r="G7" s="24"/>
      <c r="H7" s="24"/>
      <c r="I7" s="2"/>
      <c r="J7" s="20"/>
      <c r="K7" s="20"/>
      <c r="L7" s="20"/>
      <c r="M7" s="20"/>
      <c r="N7" s="20"/>
    </row>
    <row r="8" spans="1:14" x14ac:dyDescent="0.2">
      <c r="A8" s="23" t="s">
        <v>2</v>
      </c>
      <c r="B8" s="23"/>
      <c r="C8" s="25" t="s">
        <v>101</v>
      </c>
      <c r="D8" s="25"/>
      <c r="E8" s="12" t="s">
        <v>3</v>
      </c>
      <c r="F8" s="26" t="s">
        <v>41</v>
      </c>
      <c r="G8" s="26"/>
      <c r="H8" s="27"/>
      <c r="I8" s="2"/>
      <c r="J8" s="1" t="str">
        <f xml:space="preserve"> "drop table if exists " &amp; $C$8 &amp; ";"</f>
        <v>drop table if exists city;</v>
      </c>
      <c r="K8" s="20"/>
      <c r="L8" s="20"/>
      <c r="M8" s="20"/>
      <c r="N8" s="20"/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city</v>
      </c>
      <c r="K9" s="1"/>
      <c r="L9" s="2"/>
      <c r="M9" s="2"/>
    </row>
    <row r="10" spans="1:14" x14ac:dyDescent="0.2">
      <c r="A10" s="10" t="s">
        <v>15</v>
      </c>
      <c r="B10" s="11" t="s">
        <v>16</v>
      </c>
      <c r="C10" s="11" t="s">
        <v>17</v>
      </c>
      <c r="D10" s="11" t="s">
        <v>14</v>
      </c>
      <c r="E10" s="11" t="s">
        <v>4</v>
      </c>
      <c r="F10" s="11" t="s">
        <v>18</v>
      </c>
      <c r="G10" s="16" t="s">
        <v>32</v>
      </c>
      <c r="H10" s="13" t="s">
        <v>19</v>
      </c>
      <c r="I10" s="2"/>
      <c r="J10" s="1" t="s">
        <v>5</v>
      </c>
      <c r="K10" s="1"/>
      <c r="L10" s="2"/>
      <c r="M10" s="2"/>
    </row>
    <row r="11" spans="1:14" x14ac:dyDescent="0.2">
      <c r="A11" s="5">
        <v>1</v>
      </c>
      <c r="B11" s="6"/>
      <c r="C11" s="7" t="s">
        <v>6</v>
      </c>
      <c r="D11" s="9" t="s">
        <v>7</v>
      </c>
      <c r="E11" s="8" t="s">
        <v>8</v>
      </c>
      <c r="F11" s="8" t="s">
        <v>24</v>
      </c>
      <c r="G11" s="8"/>
      <c r="H11" s="9"/>
      <c r="I11" s="2"/>
      <c r="J11" s="1" t="str">
        <f t="shared" ref="J11" si="0">"    " &amp; C11 &amp; " " &amp; D11 &amp; IF(E11="yes"," NOT NULL", "") &amp; IF(LEN(F11) &gt; 0," DEFAULT " &amp; F11, "") &amp; ","</f>
        <v xml:space="preserve">    id bigint NOT NULL DEFAULT id_generator(),</v>
      </c>
      <c r="K11" s="1"/>
      <c r="L11" s="2"/>
      <c r="M11" s="2"/>
    </row>
    <row r="12" spans="1:14" x14ac:dyDescent="0.2">
      <c r="A12" s="5">
        <v>2</v>
      </c>
      <c r="B12" s="6"/>
      <c r="C12" s="7" t="s">
        <v>9</v>
      </c>
      <c r="D12" s="9" t="s">
        <v>31</v>
      </c>
      <c r="E12" s="15"/>
      <c r="F12" s="15"/>
      <c r="G12" s="8"/>
      <c r="H12" s="9"/>
      <c r="I12" s="2"/>
      <c r="J12" s="1" t="str">
        <f>"    " &amp; C12 &amp; " " &amp; D12 &amp; IF(E12="yes"," NOT NULL", "") &amp; IF(LEN(F12) &gt; 0," DEFAULT " &amp; F12, "") &amp; ","</f>
        <v xml:space="preserve">    name text,</v>
      </c>
      <c r="K12" s="1"/>
      <c r="L12" s="2"/>
      <c r="M12" s="2"/>
    </row>
    <row r="13" spans="1:14" x14ac:dyDescent="0.2">
      <c r="A13" s="5">
        <v>3</v>
      </c>
      <c r="B13" s="6"/>
      <c r="C13" s="7" t="s">
        <v>25</v>
      </c>
      <c r="D13" s="9" t="s">
        <v>7</v>
      </c>
      <c r="E13" s="15"/>
      <c r="F13" s="15"/>
      <c r="G13" s="8"/>
      <c r="H13" s="9"/>
      <c r="I13" s="2"/>
      <c r="J13" s="1" t="str">
        <f t="shared" ref="J13:J18" si="1">"    " &amp; C13 &amp; " " &amp; D13 &amp; IF(E13="yes"," NOT NULL", "") &amp; IF(LEN(F13) &gt; 0," DEFAULT " &amp; F13, "") &amp; ","</f>
        <v xml:space="preserve">    sort bigint,</v>
      </c>
      <c r="K13" s="1"/>
      <c r="L13" s="2"/>
      <c r="M13" s="2"/>
    </row>
    <row r="14" spans="1:14" x14ac:dyDescent="0.2">
      <c r="A14" s="5">
        <v>30</v>
      </c>
      <c r="B14" s="6"/>
      <c r="C14" s="7" t="s">
        <v>10</v>
      </c>
      <c r="D14" s="9" t="s">
        <v>30</v>
      </c>
      <c r="E14" s="8"/>
      <c r="F14" s="15"/>
      <c r="G14" s="15"/>
      <c r="H14" s="9"/>
      <c r="I14" s="2"/>
      <c r="J14" s="1" t="str">
        <f t="shared" si="1"/>
        <v xml:space="preserve">    disabled boolean,</v>
      </c>
      <c r="K14" s="1"/>
      <c r="L14" s="2"/>
      <c r="M14" s="2"/>
    </row>
    <row r="15" spans="1:14" x14ac:dyDescent="0.2">
      <c r="A15" s="5">
        <v>31</v>
      </c>
      <c r="B15" s="6"/>
      <c r="C15" s="7" t="s">
        <v>52</v>
      </c>
      <c r="D15" s="9" t="s">
        <v>7</v>
      </c>
      <c r="E15" s="8"/>
      <c r="F15" s="8"/>
      <c r="G15" s="8"/>
      <c r="H15" s="9"/>
      <c r="I15" s="2"/>
      <c r="J15" s="1" t="str">
        <f t="shared" si="1"/>
        <v xml:space="preserve">    created_at bigint,</v>
      </c>
      <c r="K15" s="1"/>
      <c r="L15" s="2"/>
      <c r="M15" s="2"/>
    </row>
    <row r="16" spans="1:14" x14ac:dyDescent="0.2">
      <c r="A16" s="5">
        <v>32</v>
      </c>
      <c r="B16" s="6"/>
      <c r="C16" s="7" t="s">
        <v>11</v>
      </c>
      <c r="D16" s="9" t="s">
        <v>7</v>
      </c>
      <c r="E16" s="8"/>
      <c r="F16" s="8"/>
      <c r="G16" s="8"/>
      <c r="H16" s="9"/>
      <c r="I16" s="2"/>
      <c r="J16" s="1" t="str">
        <f t="shared" si="1"/>
        <v xml:space="preserve">    created_by bigint,</v>
      </c>
      <c r="K16" s="1"/>
      <c r="L16" s="2"/>
      <c r="M16" s="2"/>
    </row>
    <row r="17" spans="1:13" x14ac:dyDescent="0.2">
      <c r="A17" s="5">
        <v>33</v>
      </c>
      <c r="B17" s="6"/>
      <c r="C17" s="7" t="s">
        <v>13</v>
      </c>
      <c r="D17" s="9" t="s">
        <v>7</v>
      </c>
      <c r="E17" s="8"/>
      <c r="F17" s="8"/>
      <c r="G17" s="8"/>
      <c r="H17" s="9"/>
      <c r="I17" s="2"/>
      <c r="J17" s="1" t="str">
        <f t="shared" si="1"/>
        <v xml:space="preserve">    deleted_by bigint,</v>
      </c>
      <c r="K17" s="1"/>
      <c r="L17" s="2"/>
      <c r="M17" s="2"/>
    </row>
    <row r="18" spans="1:13" x14ac:dyDescent="0.2">
      <c r="A18" s="5">
        <v>34</v>
      </c>
      <c r="B18" s="6"/>
      <c r="C18" s="7" t="s">
        <v>53</v>
      </c>
      <c r="D18" s="9" t="s">
        <v>7</v>
      </c>
      <c r="E18" s="8"/>
      <c r="F18" s="8"/>
      <c r="G18" s="8"/>
      <c r="H18" s="9"/>
      <c r="I18" s="2"/>
      <c r="J18" s="1" t="str">
        <f t="shared" si="1"/>
        <v xml:space="preserve">    deleted_at bigint,</v>
      </c>
      <c r="K18" s="1"/>
      <c r="L18" s="2"/>
      <c r="M18" s="2"/>
    </row>
    <row r="19" spans="1:13" x14ac:dyDescent="0.2">
      <c r="A19" s="2"/>
      <c r="B19" s="2"/>
      <c r="C19" s="2"/>
      <c r="D19" s="2"/>
      <c r="E19" s="2"/>
      <c r="F19" s="2"/>
      <c r="G19" s="2" t="str">
        <f>_xlfn.TEXTJOIN(",",,G11:G18)</f>
        <v/>
      </c>
      <c r="H19" s="2"/>
      <c r="I19" s="2"/>
      <c r="J19" s="1" t="str">
        <f>"    CONSTRAINT " &amp; IF(ISERROR(SEARCH(".",$C$8)), $C$8, MID($C$8,SEARCH(".",$C$8) + 1,(LEN($C$8)-SEARCH(".",$C$8)))) &amp; "_pk PRIMARY KEY (" &amp; $C$11 &amp; ")"</f>
        <v xml:space="preserve">    CONSTRAINT city_pk PRIMARY KEY (id)</v>
      </c>
      <c r="K19" s="1"/>
      <c r="L19" s="2"/>
      <c r="M19" s="2"/>
    </row>
    <row r="20" spans="1:13" x14ac:dyDescent="0.2">
      <c r="A20" s="2"/>
      <c r="B20" s="2"/>
      <c r="C20" s="2"/>
      <c r="D20" s="2"/>
      <c r="E20" s="2"/>
      <c r="F20" s="2"/>
      <c r="G20" s="2"/>
      <c r="H20" s="2"/>
      <c r="I20" s="2"/>
      <c r="J20" s="1" t="s">
        <v>62</v>
      </c>
      <c r="K20" s="1"/>
      <c r="L20" s="2"/>
      <c r="M20" s="2"/>
    </row>
    <row r="21" spans="1:13" ht="20" x14ac:dyDescent="0.2">
      <c r="A21" s="21" t="s">
        <v>37</v>
      </c>
      <c r="B21" s="21"/>
      <c r="C21" s="21"/>
      <c r="D21" s="21"/>
      <c r="E21" s="21"/>
      <c r="F21" s="21"/>
      <c r="G21" s="21"/>
      <c r="H21" s="21"/>
      <c r="I21" s="2"/>
      <c r="J21" s="1"/>
      <c r="K21" s="1"/>
      <c r="L21" s="2"/>
      <c r="M21" s="2"/>
    </row>
    <row r="22" spans="1:13" x14ac:dyDescent="0.2">
      <c r="A22" s="10" t="s">
        <v>15</v>
      </c>
      <c r="B22" s="11"/>
      <c r="C22" s="11" t="s">
        <v>17</v>
      </c>
      <c r="D22" s="11" t="s">
        <v>38</v>
      </c>
      <c r="E22" s="11"/>
      <c r="F22" s="11"/>
      <c r="G22" s="16"/>
      <c r="H22" s="13" t="s">
        <v>19</v>
      </c>
    </row>
    <row r="23" spans="1:13" x14ac:dyDescent="0.2">
      <c r="A23" s="5">
        <v>1</v>
      </c>
      <c r="B23" s="6"/>
      <c r="C23" s="7" t="s">
        <v>12</v>
      </c>
      <c r="D23" s="9" t="s">
        <v>39</v>
      </c>
      <c r="E23" s="8"/>
      <c r="F23" s="8"/>
      <c r="G23" s="8"/>
      <c r="H23" s="9"/>
      <c r="J23" s="3" t="str">
        <f>"CREATE INDEX " &amp; $C$8 &amp; "_idx_" &amp; $C23 &amp; " ON " &amp; $C$8 &amp; "(" &amp; $C23 &amp; " "  &amp; $D23 &amp; ");"</f>
        <v>CREATE INDEX city_idx_created_date ON city(created_date DESC NULLS LAST);</v>
      </c>
    </row>
    <row r="24" spans="1:13" x14ac:dyDescent="0.2">
      <c r="A24" s="5">
        <v>2</v>
      </c>
      <c r="B24" s="6"/>
      <c r="C24" s="7"/>
      <c r="D24" s="9"/>
      <c r="E24" s="8"/>
      <c r="F24" s="8"/>
      <c r="G24" s="8"/>
      <c r="H24" s="9"/>
    </row>
    <row r="25" spans="1:13" x14ac:dyDescent="0.2">
      <c r="A25" s="5">
        <v>3</v>
      </c>
      <c r="B25" s="6"/>
      <c r="C25" s="7"/>
      <c r="D25" s="9"/>
      <c r="E25" s="8"/>
      <c r="F25" s="8"/>
      <c r="G25" s="8"/>
      <c r="H25" s="9"/>
    </row>
    <row r="26" spans="1:13" x14ac:dyDescent="0.2">
      <c r="A26" s="5">
        <v>4</v>
      </c>
      <c r="B26" s="6"/>
      <c r="C26" s="7"/>
      <c r="D26" s="9"/>
      <c r="E26" s="8"/>
      <c r="F26" s="8"/>
      <c r="G26" s="8"/>
      <c r="H26" s="9"/>
    </row>
    <row r="29" spans="1:13" ht="20" x14ac:dyDescent="0.2">
      <c r="A29" s="21" t="s">
        <v>23</v>
      </c>
      <c r="B29" s="21"/>
      <c r="C29" s="21"/>
      <c r="D29" s="21"/>
      <c r="E29" s="21"/>
      <c r="F29" s="21"/>
      <c r="G29" s="21"/>
      <c r="H29" s="21"/>
      <c r="I29" s="2"/>
      <c r="J29" s="1"/>
      <c r="K29" s="1"/>
      <c r="L29" s="2"/>
      <c r="M29" s="2"/>
    </row>
    <row r="30" spans="1:13" x14ac:dyDescent="0.2">
      <c r="A30" s="10" t="s">
        <v>15</v>
      </c>
      <c r="B30" s="11" t="s">
        <v>16</v>
      </c>
      <c r="C30" s="11" t="s">
        <v>17</v>
      </c>
      <c r="D30" s="11" t="s">
        <v>14</v>
      </c>
      <c r="E30" s="11" t="s">
        <v>4</v>
      </c>
      <c r="F30" s="11" t="s">
        <v>18</v>
      </c>
      <c r="G30" s="16"/>
      <c r="H30" s="13" t="s">
        <v>19</v>
      </c>
    </row>
    <row r="31" spans="1:13" x14ac:dyDescent="0.2">
      <c r="A31" s="5">
        <v>1</v>
      </c>
      <c r="B31" s="6"/>
      <c r="C31" s="7" t="s">
        <v>36</v>
      </c>
      <c r="D31" s="9" t="s">
        <v>7</v>
      </c>
      <c r="E31" s="8"/>
      <c r="F31" s="8"/>
      <c r="G31" s="8"/>
      <c r="H31" s="9"/>
      <c r="J31" s="3" t="str">
        <f>"ALTER TABLE " &amp; $C$8 &amp; "
ADD COLUMN " &amp; C31 &amp; " " &amp; D31 &amp; IF(E31="yes"," NOT NULL", "") &amp; IF(LEN(F31) &gt; 0," DEFAULT " &amp; F31, "") &amp; ";"</f>
        <v>ALTER TABLE city
ADD COLUMN access_date bigint;</v>
      </c>
    </row>
    <row r="32" spans="1:13" x14ac:dyDescent="0.2">
      <c r="A32" s="5">
        <v>2</v>
      </c>
      <c r="B32" s="6"/>
      <c r="C32" s="7"/>
      <c r="D32" s="9"/>
      <c r="E32" s="8"/>
      <c r="F32" s="8"/>
      <c r="G32" s="8"/>
      <c r="H32" s="9"/>
      <c r="J32" s="3" t="str">
        <f t="shared" ref="J32:J34" si="2">"ALTER TABLE " &amp; $C$8 &amp; "
ADD COLUMN " &amp; C32 &amp; " " &amp; D32 &amp; IF(E32="yes"," NOT NULL", "") &amp; IF(LEN(F32) &gt; 0," DEFAULT " &amp; F32, "") &amp; ";"</f>
        <v>ALTER TABLE city
ADD COLUMN  ;</v>
      </c>
    </row>
    <row r="33" spans="1:10" x14ac:dyDescent="0.2">
      <c r="A33" s="5">
        <v>3</v>
      </c>
      <c r="B33" s="6"/>
      <c r="C33" s="7"/>
      <c r="D33" s="9"/>
      <c r="E33" s="8"/>
      <c r="F33" s="8"/>
      <c r="G33" s="8"/>
      <c r="H33" s="9"/>
      <c r="J33" s="3" t="str">
        <f t="shared" si="2"/>
        <v>ALTER TABLE city
ADD COLUMN  ;</v>
      </c>
    </row>
    <row r="34" spans="1:10" x14ac:dyDescent="0.2">
      <c r="A34" s="5">
        <v>4</v>
      </c>
      <c r="B34" s="6"/>
      <c r="C34" s="7"/>
      <c r="D34" s="9"/>
      <c r="E34" s="8"/>
      <c r="F34" s="8"/>
      <c r="G34" s="8"/>
      <c r="H34" s="9"/>
      <c r="J34" s="3" t="str">
        <f t="shared" si="2"/>
        <v>ALTER TABLE city
ADD COLUMN  ;</v>
      </c>
    </row>
  </sheetData>
  <mergeCells count="8">
    <mergeCell ref="A21:H21"/>
    <mergeCell ref="A29:H29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976F-4307-C840-AE1F-CC4EA371CD8F}">
  <dimension ref="A2:N35"/>
  <sheetViews>
    <sheetView zoomScaleNormal="100" workbookViewId="0">
      <selection activeCell="J9" sqref="J9:J21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24.83203125" style="3" customWidth="1"/>
    <col min="4" max="4" width="20.33203125" style="3" customWidth="1"/>
    <col min="5" max="5" width="15.1640625" style="3" customWidth="1"/>
    <col min="6" max="6" width="18.5" style="3" customWidth="1"/>
    <col min="7" max="7" width="13.83203125" style="3" customWidth="1"/>
    <col min="8" max="8" width="45.83203125" style="3" customWidth="1"/>
    <col min="9" max="16384" width="10.83203125" style="3"/>
  </cols>
  <sheetData>
    <row r="2" spans="1:14" x14ac:dyDescent="0.2">
      <c r="B2" s="14"/>
      <c r="J2" s="1"/>
    </row>
    <row r="3" spans="1:14" ht="16" customHeight="1" x14ac:dyDescent="0.2">
      <c r="J3" s="20"/>
      <c r="K3" s="20"/>
      <c r="L3" s="20"/>
      <c r="M3" s="20"/>
      <c r="N3" s="20"/>
    </row>
    <row r="4" spans="1:14" x14ac:dyDescent="0.2">
      <c r="J4" s="20"/>
      <c r="K4" s="20"/>
      <c r="L4" s="20"/>
      <c r="M4" s="20"/>
      <c r="N4" s="20"/>
    </row>
    <row r="5" spans="1:14" x14ac:dyDescent="0.2">
      <c r="J5" s="20"/>
      <c r="K5" s="20"/>
      <c r="L5" s="20"/>
      <c r="M5" s="20"/>
      <c r="N5" s="20"/>
    </row>
    <row r="6" spans="1:14" x14ac:dyDescent="0.2">
      <c r="J6" s="20"/>
      <c r="K6" s="20"/>
      <c r="L6" s="20"/>
      <c r="M6" s="20"/>
      <c r="N6" s="20"/>
    </row>
    <row r="7" spans="1:14" x14ac:dyDescent="0.2">
      <c r="A7" s="23" t="s">
        <v>0</v>
      </c>
      <c r="B7" s="23"/>
      <c r="C7" s="24"/>
      <c r="D7" s="24"/>
      <c r="E7" s="12" t="s">
        <v>1</v>
      </c>
      <c r="F7" s="24" t="s">
        <v>21</v>
      </c>
      <c r="G7" s="24"/>
      <c r="H7" s="24"/>
      <c r="I7" s="2"/>
      <c r="J7" s="20"/>
      <c r="K7" s="20"/>
      <c r="L7" s="20"/>
      <c r="M7" s="20"/>
      <c r="N7" s="20"/>
    </row>
    <row r="8" spans="1:14" x14ac:dyDescent="0.2">
      <c r="A8" s="23" t="s">
        <v>2</v>
      </c>
      <c r="B8" s="23"/>
      <c r="C8" s="25" t="s">
        <v>102</v>
      </c>
      <c r="D8" s="25"/>
      <c r="E8" s="12" t="s">
        <v>3</v>
      </c>
      <c r="F8" s="26" t="s">
        <v>41</v>
      </c>
      <c r="G8" s="26"/>
      <c r="H8" s="27"/>
      <c r="I8" s="2"/>
      <c r="J8" s="1" t="str">
        <f xml:space="preserve"> "drop table if exists " &amp; $C$8 &amp; ";"</f>
        <v>drop table if exists district;</v>
      </c>
      <c r="K8" s="20"/>
      <c r="L8" s="20"/>
      <c r="M8" s="20"/>
      <c r="N8" s="20"/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district</v>
      </c>
      <c r="K9" s="1"/>
      <c r="L9" s="2"/>
      <c r="M9" s="2"/>
    </row>
    <row r="10" spans="1:14" x14ac:dyDescent="0.2">
      <c r="A10" s="10" t="s">
        <v>15</v>
      </c>
      <c r="B10" s="11" t="s">
        <v>16</v>
      </c>
      <c r="C10" s="11" t="s">
        <v>17</v>
      </c>
      <c r="D10" s="11" t="s">
        <v>14</v>
      </c>
      <c r="E10" s="11" t="s">
        <v>4</v>
      </c>
      <c r="F10" s="11" t="s">
        <v>18</v>
      </c>
      <c r="G10" s="16" t="s">
        <v>32</v>
      </c>
      <c r="H10" s="13" t="s">
        <v>19</v>
      </c>
      <c r="I10" s="2"/>
      <c r="J10" s="1" t="s">
        <v>5</v>
      </c>
      <c r="K10" s="1"/>
      <c r="L10" s="2"/>
      <c r="M10" s="2"/>
    </row>
    <row r="11" spans="1:14" x14ac:dyDescent="0.2">
      <c r="A11" s="5">
        <v>1</v>
      </c>
      <c r="B11" s="6"/>
      <c r="C11" s="7" t="s">
        <v>6</v>
      </c>
      <c r="D11" s="9" t="s">
        <v>7</v>
      </c>
      <c r="E11" s="8" t="s">
        <v>8</v>
      </c>
      <c r="F11" s="8" t="s">
        <v>24</v>
      </c>
      <c r="G11" s="8"/>
      <c r="H11" s="9"/>
      <c r="I11" s="2"/>
      <c r="J11" s="1" t="str">
        <f t="shared" ref="J11:J13" si="0">"    " &amp; C11 &amp; " " &amp; D11 &amp; IF(E11="yes"," NOT NULL", "") &amp; IF(LEN(F11) &gt; 0," DEFAULT " &amp; F11, "") &amp; ","</f>
        <v xml:space="preserve">    id bigint NOT NULL DEFAULT id_generator(),</v>
      </c>
      <c r="K11" s="1"/>
      <c r="L11" s="2"/>
      <c r="M11" s="2"/>
    </row>
    <row r="12" spans="1:14" x14ac:dyDescent="0.2">
      <c r="A12" s="5">
        <v>2</v>
      </c>
      <c r="B12" s="6"/>
      <c r="C12" s="7" t="s">
        <v>26</v>
      </c>
      <c r="D12" s="9" t="s">
        <v>7</v>
      </c>
      <c r="E12" s="8"/>
      <c r="F12" s="8"/>
      <c r="G12" s="8"/>
      <c r="H12" s="9"/>
      <c r="I12" s="2"/>
      <c r="J12" s="1" t="str">
        <f t="shared" si="0"/>
        <v xml:space="preserve">    city_id bigint,</v>
      </c>
      <c r="K12" s="1"/>
      <c r="L12" s="2"/>
      <c r="M12" s="2"/>
    </row>
    <row r="13" spans="1:14" x14ac:dyDescent="0.2">
      <c r="A13" s="5">
        <v>3</v>
      </c>
      <c r="B13" s="6"/>
      <c r="C13" s="7" t="s">
        <v>9</v>
      </c>
      <c r="D13" s="9" t="s">
        <v>31</v>
      </c>
      <c r="E13" s="15"/>
      <c r="F13" s="15"/>
      <c r="G13" s="8"/>
      <c r="H13" s="9"/>
      <c r="I13" s="2"/>
      <c r="J13" s="1" t="str">
        <f t="shared" si="0"/>
        <v xml:space="preserve">    name text,</v>
      </c>
      <c r="K13" s="1"/>
      <c r="L13" s="2"/>
      <c r="M13" s="2"/>
    </row>
    <row r="14" spans="1:14" x14ac:dyDescent="0.2">
      <c r="A14" s="5">
        <v>4</v>
      </c>
      <c r="B14" s="6"/>
      <c r="C14" s="7" t="s">
        <v>25</v>
      </c>
      <c r="D14" s="9" t="s">
        <v>7</v>
      </c>
      <c r="E14" s="15"/>
      <c r="F14" s="15"/>
      <c r="G14" s="8"/>
      <c r="H14" s="9"/>
      <c r="I14" s="2"/>
      <c r="J14" s="1" t="str">
        <f t="shared" ref="J14:J19" si="1">"    " &amp; C14 &amp; " " &amp; D14 &amp; IF(E14="yes"," NOT NULL", "") &amp; IF(LEN(F14) &gt; 0," DEFAULT " &amp; F14, "") &amp; ","</f>
        <v xml:space="preserve">    sort bigint,</v>
      </c>
      <c r="K14" s="1"/>
      <c r="L14" s="2"/>
      <c r="M14" s="2"/>
    </row>
    <row r="15" spans="1:14" x14ac:dyDescent="0.2">
      <c r="A15" s="5">
        <v>5</v>
      </c>
      <c r="B15" s="6"/>
      <c r="C15" s="7" t="s">
        <v>10</v>
      </c>
      <c r="D15" s="9" t="s">
        <v>30</v>
      </c>
      <c r="E15" s="8"/>
      <c r="F15" s="15"/>
      <c r="G15" s="15"/>
      <c r="H15" s="9"/>
      <c r="I15" s="2"/>
      <c r="J15" s="1" t="str">
        <f t="shared" si="1"/>
        <v xml:space="preserve">    disabled boolean,</v>
      </c>
      <c r="K15" s="1"/>
      <c r="L15" s="2"/>
      <c r="M15" s="2"/>
    </row>
    <row r="16" spans="1:14" x14ac:dyDescent="0.2">
      <c r="A16" s="5">
        <v>6</v>
      </c>
      <c r="B16" s="6"/>
      <c r="C16" s="7" t="s">
        <v>52</v>
      </c>
      <c r="D16" s="9" t="s">
        <v>7</v>
      </c>
      <c r="E16" s="8"/>
      <c r="F16" s="8"/>
      <c r="G16" s="8"/>
      <c r="H16" s="9"/>
      <c r="I16" s="2"/>
      <c r="J16" s="1" t="str">
        <f t="shared" si="1"/>
        <v xml:space="preserve">    created_at bigint,</v>
      </c>
      <c r="K16" s="1"/>
      <c r="L16" s="2"/>
      <c r="M16" s="2"/>
    </row>
    <row r="17" spans="1:13" x14ac:dyDescent="0.2">
      <c r="A17" s="5">
        <v>7</v>
      </c>
      <c r="B17" s="6"/>
      <c r="C17" s="7" t="s">
        <v>11</v>
      </c>
      <c r="D17" s="9" t="s">
        <v>7</v>
      </c>
      <c r="E17" s="8"/>
      <c r="F17" s="8"/>
      <c r="G17" s="8"/>
      <c r="H17" s="9"/>
      <c r="I17" s="2"/>
      <c r="J17" s="1" t="str">
        <f t="shared" si="1"/>
        <v xml:space="preserve">    created_by bigint,</v>
      </c>
      <c r="K17" s="1"/>
      <c r="L17" s="2"/>
      <c r="M17" s="2"/>
    </row>
    <row r="18" spans="1:13" x14ac:dyDescent="0.2">
      <c r="A18" s="5">
        <v>8</v>
      </c>
      <c r="B18" s="6"/>
      <c r="C18" s="7" t="s">
        <v>13</v>
      </c>
      <c r="D18" s="9" t="s">
        <v>7</v>
      </c>
      <c r="E18" s="8"/>
      <c r="F18" s="8"/>
      <c r="G18" s="8"/>
      <c r="H18" s="9"/>
      <c r="I18" s="2"/>
      <c r="J18" s="1" t="str">
        <f t="shared" si="1"/>
        <v xml:space="preserve">    deleted_by bigint,</v>
      </c>
      <c r="K18" s="1"/>
      <c r="L18" s="2"/>
      <c r="M18" s="2"/>
    </row>
    <row r="19" spans="1:13" x14ac:dyDescent="0.2">
      <c r="A19" s="5">
        <v>9</v>
      </c>
      <c r="B19" s="6"/>
      <c r="C19" s="7" t="s">
        <v>53</v>
      </c>
      <c r="D19" s="9" t="s">
        <v>7</v>
      </c>
      <c r="E19" s="8"/>
      <c r="F19" s="8"/>
      <c r="G19" s="8"/>
      <c r="H19" s="9"/>
      <c r="I19" s="2"/>
      <c r="J19" s="1" t="str">
        <f t="shared" si="1"/>
        <v xml:space="preserve">    deleted_at bigint,</v>
      </c>
      <c r="K19" s="1"/>
      <c r="L19" s="2"/>
      <c r="M19" s="2"/>
    </row>
    <row r="20" spans="1:13" x14ac:dyDescent="0.2">
      <c r="A20" s="2"/>
      <c r="B20" s="2"/>
      <c r="C20" s="2"/>
      <c r="D20" s="2"/>
      <c r="E20" s="2"/>
      <c r="F20" s="2"/>
      <c r="G20" s="2" t="str">
        <f>_xlfn.TEXTJOIN(",",,G11:G19)</f>
        <v/>
      </c>
      <c r="H20" s="2"/>
      <c r="I20" s="2"/>
      <c r="J20" s="1" t="str">
        <f>"    CONSTRAINT " &amp; IF(ISERROR(SEARCH(".",$C$8)), $C$8, MID($C$8,SEARCH(".",$C$8) + 1,(LEN($C$8)-SEARCH(".",$C$8)))) &amp; "_pk PRIMARY KEY (" &amp; $C$11 &amp; ")"</f>
        <v xml:space="preserve">    CONSTRAINT district_pk PRIMARY KEY (id)</v>
      </c>
      <c r="K20" s="1"/>
      <c r="L20" s="2"/>
      <c r="M20" s="2"/>
    </row>
    <row r="21" spans="1:13" x14ac:dyDescent="0.2">
      <c r="A21" s="2"/>
      <c r="B21" s="2"/>
      <c r="C21" s="2"/>
      <c r="D21" s="2"/>
      <c r="E21" s="2"/>
      <c r="F21" s="2"/>
      <c r="G21" s="2"/>
      <c r="H21" s="2"/>
      <c r="I21" s="2"/>
      <c r="J21" s="1" t="s">
        <v>62</v>
      </c>
      <c r="K21" s="1"/>
      <c r="L21" s="2"/>
      <c r="M21" s="2"/>
    </row>
    <row r="22" spans="1:13" ht="20" x14ac:dyDescent="0.2">
      <c r="A22" s="21" t="s">
        <v>37</v>
      </c>
      <c r="B22" s="21"/>
      <c r="C22" s="21"/>
      <c r="D22" s="21"/>
      <c r="E22" s="21"/>
      <c r="F22" s="21"/>
      <c r="G22" s="21"/>
      <c r="H22" s="21"/>
      <c r="I22" s="2"/>
      <c r="J22" s="1"/>
      <c r="K22" s="1"/>
      <c r="L22" s="2"/>
      <c r="M22" s="2"/>
    </row>
    <row r="23" spans="1:13" x14ac:dyDescent="0.2">
      <c r="A23" s="10" t="s">
        <v>15</v>
      </c>
      <c r="B23" s="11"/>
      <c r="C23" s="11" t="s">
        <v>17</v>
      </c>
      <c r="D23" s="11" t="s">
        <v>38</v>
      </c>
      <c r="E23" s="11"/>
      <c r="F23" s="11"/>
      <c r="G23" s="16"/>
      <c r="H23" s="13" t="s">
        <v>19</v>
      </c>
    </row>
    <row r="24" spans="1:13" x14ac:dyDescent="0.2">
      <c r="A24" s="5">
        <v>1</v>
      </c>
      <c r="B24" s="6"/>
      <c r="C24" s="7" t="s">
        <v>12</v>
      </c>
      <c r="D24" s="9" t="s">
        <v>39</v>
      </c>
      <c r="E24" s="8"/>
      <c r="F24" s="8"/>
      <c r="G24" s="8"/>
      <c r="H24" s="9"/>
      <c r="J24" s="3" t="str">
        <f>"CREATE INDEX " &amp; $C$8 &amp; "_idx_" &amp; $C24 &amp; " ON " &amp; $C$8 &amp; "(" &amp; $C24 &amp; " "  &amp; $D24 &amp; ");"</f>
        <v>CREATE INDEX district_idx_created_date ON district(created_date DESC NULLS LAST);</v>
      </c>
    </row>
    <row r="25" spans="1:13" x14ac:dyDescent="0.2">
      <c r="A25" s="5">
        <v>2</v>
      </c>
      <c r="B25" s="6"/>
      <c r="C25" s="7"/>
      <c r="D25" s="9"/>
      <c r="E25" s="8"/>
      <c r="F25" s="8"/>
      <c r="G25" s="8"/>
      <c r="H25" s="9"/>
    </row>
    <row r="26" spans="1:13" x14ac:dyDescent="0.2">
      <c r="A26" s="5">
        <v>3</v>
      </c>
      <c r="B26" s="6"/>
      <c r="C26" s="7"/>
      <c r="D26" s="9"/>
      <c r="E26" s="8"/>
      <c r="F26" s="8"/>
      <c r="G26" s="8"/>
      <c r="H26" s="9"/>
    </row>
    <row r="27" spans="1:13" x14ac:dyDescent="0.2">
      <c r="A27" s="5">
        <v>4</v>
      </c>
      <c r="B27" s="6"/>
      <c r="C27" s="7"/>
      <c r="D27" s="9"/>
      <c r="E27" s="8"/>
      <c r="F27" s="8"/>
      <c r="G27" s="8"/>
      <c r="H27" s="9"/>
    </row>
    <row r="30" spans="1:13" ht="20" x14ac:dyDescent="0.2">
      <c r="A30" s="21" t="s">
        <v>23</v>
      </c>
      <c r="B30" s="21"/>
      <c r="C30" s="21"/>
      <c r="D30" s="21"/>
      <c r="E30" s="21"/>
      <c r="F30" s="21"/>
      <c r="G30" s="21"/>
      <c r="H30" s="21"/>
      <c r="I30" s="2"/>
      <c r="J30" s="1"/>
      <c r="K30" s="1"/>
      <c r="L30" s="2"/>
      <c r="M30" s="2"/>
    </row>
    <row r="31" spans="1:13" x14ac:dyDescent="0.2">
      <c r="A31" s="10" t="s">
        <v>15</v>
      </c>
      <c r="B31" s="11" t="s">
        <v>16</v>
      </c>
      <c r="C31" s="11" t="s">
        <v>17</v>
      </c>
      <c r="D31" s="11" t="s">
        <v>14</v>
      </c>
      <c r="E31" s="11" t="s">
        <v>4</v>
      </c>
      <c r="F31" s="11" t="s">
        <v>18</v>
      </c>
      <c r="G31" s="16"/>
      <c r="H31" s="13" t="s">
        <v>19</v>
      </c>
    </row>
    <row r="32" spans="1:13" x14ac:dyDescent="0.2">
      <c r="A32" s="5">
        <v>1</v>
      </c>
      <c r="B32" s="6"/>
      <c r="C32" s="7" t="s">
        <v>36</v>
      </c>
      <c r="D32" s="9" t="s">
        <v>7</v>
      </c>
      <c r="E32" s="8"/>
      <c r="F32" s="8"/>
      <c r="G32" s="8"/>
      <c r="H32" s="9"/>
      <c r="J32" s="3" t="str">
        <f>"ALTER TABLE " &amp; $C$8 &amp; "
ADD COLUMN " &amp; C32 &amp; " " &amp; D32 &amp; IF(E32="yes"," NOT NULL", "") &amp; IF(LEN(F32) &gt; 0," DEFAULT " &amp; F32, "") &amp; ";"</f>
        <v>ALTER TABLE district
ADD COLUMN access_date bigint;</v>
      </c>
    </row>
    <row r="33" spans="1:10" x14ac:dyDescent="0.2">
      <c r="A33" s="5">
        <v>2</v>
      </c>
      <c r="B33" s="6"/>
      <c r="C33" s="7"/>
      <c r="D33" s="9"/>
      <c r="E33" s="8"/>
      <c r="F33" s="8"/>
      <c r="G33" s="8"/>
      <c r="H33" s="9"/>
      <c r="J33" s="3" t="str">
        <f t="shared" ref="J33:J35" si="2">"ALTER TABLE " &amp; $C$8 &amp; "
ADD COLUMN " &amp; C33 &amp; " " &amp; D33 &amp; IF(E33="yes"," NOT NULL", "") &amp; IF(LEN(F33) &gt; 0," DEFAULT " &amp; F33, "") &amp; ";"</f>
        <v>ALTER TABLE district
ADD COLUMN  ;</v>
      </c>
    </row>
    <row r="34" spans="1:10" x14ac:dyDescent="0.2">
      <c r="A34" s="5">
        <v>3</v>
      </c>
      <c r="B34" s="6"/>
      <c r="C34" s="7"/>
      <c r="D34" s="9"/>
      <c r="E34" s="8"/>
      <c r="F34" s="8"/>
      <c r="G34" s="8"/>
      <c r="H34" s="9"/>
      <c r="J34" s="3" t="str">
        <f t="shared" si="2"/>
        <v>ALTER TABLE district
ADD COLUMN  ;</v>
      </c>
    </row>
    <row r="35" spans="1:10" x14ac:dyDescent="0.2">
      <c r="A35" s="5">
        <v>4</v>
      </c>
      <c r="B35" s="6"/>
      <c r="C35" s="7"/>
      <c r="D35" s="9"/>
      <c r="E35" s="8"/>
      <c r="F35" s="8"/>
      <c r="G35" s="8"/>
      <c r="H35" s="9"/>
      <c r="J35" s="3" t="str">
        <f t="shared" si="2"/>
        <v>ALTER TABLE district
ADD COLUMN  ;</v>
      </c>
    </row>
  </sheetData>
  <mergeCells count="8">
    <mergeCell ref="A22:H22"/>
    <mergeCell ref="A30:H30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BC39A-B169-A440-A242-48A6F5C8177C}">
  <dimension ref="A2:N35"/>
  <sheetViews>
    <sheetView zoomScaleNormal="100" workbookViewId="0">
      <selection activeCell="H16" sqref="H16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24.83203125" style="3" customWidth="1"/>
    <col min="4" max="4" width="20.33203125" style="3" customWidth="1"/>
    <col min="5" max="5" width="15.1640625" style="3" customWidth="1"/>
    <col min="6" max="6" width="18.5" style="3" customWidth="1"/>
    <col min="7" max="7" width="13.83203125" style="3" customWidth="1"/>
    <col min="8" max="8" width="45.83203125" style="3" customWidth="1"/>
    <col min="9" max="16384" width="10.83203125" style="3"/>
  </cols>
  <sheetData>
    <row r="2" spans="1:14" x14ac:dyDescent="0.2">
      <c r="B2" s="14"/>
      <c r="J2" s="1"/>
    </row>
    <row r="3" spans="1:14" ht="16" customHeight="1" x14ac:dyDescent="0.2">
      <c r="J3" s="20"/>
      <c r="K3" s="20"/>
      <c r="L3" s="20"/>
      <c r="M3" s="20"/>
      <c r="N3" s="20"/>
    </row>
    <row r="4" spans="1:14" x14ac:dyDescent="0.2">
      <c r="J4" s="20"/>
      <c r="K4" s="20"/>
      <c r="L4" s="20"/>
      <c r="M4" s="20"/>
      <c r="N4" s="20"/>
    </row>
    <row r="5" spans="1:14" x14ac:dyDescent="0.2">
      <c r="J5" s="20"/>
      <c r="K5" s="20"/>
      <c r="L5" s="20"/>
      <c r="M5" s="20"/>
      <c r="N5" s="20"/>
    </row>
    <row r="6" spans="1:14" x14ac:dyDescent="0.2">
      <c r="J6" s="20"/>
      <c r="K6" s="20"/>
      <c r="L6" s="20"/>
      <c r="M6" s="20"/>
      <c r="N6" s="20"/>
    </row>
    <row r="7" spans="1:14" x14ac:dyDescent="0.2">
      <c r="A7" s="23" t="s">
        <v>0</v>
      </c>
      <c r="B7" s="23"/>
      <c r="C7" s="24"/>
      <c r="D7" s="24"/>
      <c r="E7" s="12" t="s">
        <v>1</v>
      </c>
      <c r="F7" s="24" t="s">
        <v>21</v>
      </c>
      <c r="G7" s="24"/>
      <c r="H7" s="24"/>
      <c r="I7" s="2"/>
      <c r="J7" s="20"/>
      <c r="K7" s="20"/>
      <c r="L7" s="20"/>
      <c r="M7" s="20"/>
      <c r="N7" s="20"/>
    </row>
    <row r="8" spans="1:14" x14ac:dyDescent="0.2">
      <c r="A8" s="23" t="s">
        <v>2</v>
      </c>
      <c r="B8" s="23"/>
      <c r="C8" s="25" t="s">
        <v>103</v>
      </c>
      <c r="D8" s="25"/>
      <c r="E8" s="12" t="s">
        <v>3</v>
      </c>
      <c r="F8" s="26" t="s">
        <v>41</v>
      </c>
      <c r="G8" s="26"/>
      <c r="H8" s="27"/>
      <c r="I8" s="2"/>
      <c r="J8" s="1" t="str">
        <f xml:space="preserve"> "drop table if exists " &amp; $C$8 &amp; ";"</f>
        <v>drop table if exists ward;</v>
      </c>
      <c r="K8" s="20"/>
      <c r="L8" s="20"/>
      <c r="M8" s="20"/>
      <c r="N8" s="20"/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ward</v>
      </c>
      <c r="K9" s="1"/>
      <c r="L9" s="2"/>
      <c r="M9" s="2"/>
    </row>
    <row r="10" spans="1:14" x14ac:dyDescent="0.2">
      <c r="A10" s="10" t="s">
        <v>15</v>
      </c>
      <c r="B10" s="11" t="s">
        <v>16</v>
      </c>
      <c r="C10" s="11" t="s">
        <v>17</v>
      </c>
      <c r="D10" s="11" t="s">
        <v>14</v>
      </c>
      <c r="E10" s="11" t="s">
        <v>4</v>
      </c>
      <c r="F10" s="11" t="s">
        <v>18</v>
      </c>
      <c r="G10" s="16" t="s">
        <v>32</v>
      </c>
      <c r="H10" s="13" t="s">
        <v>19</v>
      </c>
      <c r="I10" s="2"/>
      <c r="J10" s="1" t="s">
        <v>5</v>
      </c>
      <c r="K10" s="1"/>
      <c r="L10" s="2"/>
      <c r="M10" s="2"/>
    </row>
    <row r="11" spans="1:14" x14ac:dyDescent="0.2">
      <c r="A11" s="5">
        <v>1</v>
      </c>
      <c r="B11" s="6"/>
      <c r="C11" s="7" t="s">
        <v>6</v>
      </c>
      <c r="D11" s="9" t="s">
        <v>7</v>
      </c>
      <c r="E11" s="8" t="s">
        <v>8</v>
      </c>
      <c r="F11" s="8" t="s">
        <v>24</v>
      </c>
      <c r="G11" s="8"/>
      <c r="H11" s="9"/>
      <c r="I11" s="2"/>
      <c r="J11" s="1" t="str">
        <f t="shared" ref="J11:J19" si="0">"    " &amp; C11 &amp; " " &amp; D11 &amp; IF(E11="yes"," NOT NULL", "") &amp; IF(LEN(F11) &gt; 0," DEFAULT " &amp; F11, "") &amp; ","</f>
        <v xml:space="preserve">    id bigint NOT NULL DEFAULT id_generator(),</v>
      </c>
      <c r="K11" s="1"/>
      <c r="L11" s="2"/>
      <c r="M11" s="2"/>
    </row>
    <row r="12" spans="1:14" x14ac:dyDescent="0.2">
      <c r="A12" s="5">
        <v>2</v>
      </c>
      <c r="B12" s="6"/>
      <c r="C12" s="7" t="s">
        <v>27</v>
      </c>
      <c r="D12" s="9" t="s">
        <v>7</v>
      </c>
      <c r="E12" s="8"/>
      <c r="F12" s="8"/>
      <c r="G12" s="8"/>
      <c r="H12" s="9"/>
      <c r="I12" s="2"/>
      <c r="J12" s="1" t="str">
        <f t="shared" si="0"/>
        <v xml:space="preserve">    district_id bigint,</v>
      </c>
      <c r="K12" s="1"/>
      <c r="L12" s="2"/>
      <c r="M12" s="2"/>
    </row>
    <row r="13" spans="1:14" x14ac:dyDescent="0.2">
      <c r="A13" s="5">
        <v>3</v>
      </c>
      <c r="B13" s="6"/>
      <c r="C13" s="7" t="s">
        <v>9</v>
      </c>
      <c r="D13" s="9" t="s">
        <v>31</v>
      </c>
      <c r="E13" s="15"/>
      <c r="F13" s="15"/>
      <c r="G13" s="8"/>
      <c r="H13" s="9"/>
      <c r="I13" s="2"/>
      <c r="J13" s="1" t="str">
        <f t="shared" si="0"/>
        <v xml:space="preserve">    name text,</v>
      </c>
      <c r="K13" s="1"/>
      <c r="L13" s="2"/>
      <c r="M13" s="2"/>
    </row>
    <row r="14" spans="1:14" x14ac:dyDescent="0.2">
      <c r="A14" s="5">
        <v>4</v>
      </c>
      <c r="B14" s="6"/>
      <c r="C14" s="7" t="s">
        <v>25</v>
      </c>
      <c r="D14" s="9" t="s">
        <v>7</v>
      </c>
      <c r="E14" s="15"/>
      <c r="F14" s="15"/>
      <c r="G14" s="8"/>
      <c r="H14" s="9"/>
      <c r="I14" s="2"/>
      <c r="J14" s="1" t="str">
        <f t="shared" si="0"/>
        <v xml:space="preserve">    sort bigint,</v>
      </c>
      <c r="K14" s="1"/>
      <c r="L14" s="2"/>
      <c r="M14" s="2"/>
    </row>
    <row r="15" spans="1:14" x14ac:dyDescent="0.2">
      <c r="A15" s="5">
        <v>5</v>
      </c>
      <c r="B15" s="6"/>
      <c r="C15" s="7" t="s">
        <v>10</v>
      </c>
      <c r="D15" s="9" t="s">
        <v>30</v>
      </c>
      <c r="E15" s="8"/>
      <c r="F15" s="15"/>
      <c r="G15" s="15"/>
      <c r="H15" s="9"/>
      <c r="I15" s="2"/>
      <c r="J15" s="1" t="str">
        <f t="shared" si="0"/>
        <v xml:space="preserve">    disabled boolean,</v>
      </c>
      <c r="K15" s="1"/>
      <c r="L15" s="2"/>
      <c r="M15" s="2"/>
    </row>
    <row r="16" spans="1:14" x14ac:dyDescent="0.2">
      <c r="A16" s="5">
        <v>6</v>
      </c>
      <c r="B16" s="6"/>
      <c r="C16" s="7" t="s">
        <v>52</v>
      </c>
      <c r="D16" s="9" t="s">
        <v>7</v>
      </c>
      <c r="E16" s="8"/>
      <c r="F16" s="8"/>
      <c r="G16" s="8"/>
      <c r="H16" s="9"/>
      <c r="I16" s="2"/>
      <c r="J16" s="1" t="str">
        <f t="shared" si="0"/>
        <v xml:space="preserve">    created_at bigint,</v>
      </c>
      <c r="K16" s="1"/>
      <c r="L16" s="2"/>
      <c r="M16" s="2"/>
    </row>
    <row r="17" spans="1:13" x14ac:dyDescent="0.2">
      <c r="A17" s="5">
        <v>7</v>
      </c>
      <c r="B17" s="6"/>
      <c r="C17" s="7" t="s">
        <v>11</v>
      </c>
      <c r="D17" s="9" t="s">
        <v>7</v>
      </c>
      <c r="E17" s="8"/>
      <c r="F17" s="8"/>
      <c r="G17" s="8"/>
      <c r="H17" s="9"/>
      <c r="I17" s="2"/>
      <c r="J17" s="1" t="str">
        <f t="shared" si="0"/>
        <v xml:space="preserve">    created_by bigint,</v>
      </c>
      <c r="K17" s="1"/>
      <c r="L17" s="2"/>
      <c r="M17" s="2"/>
    </row>
    <row r="18" spans="1:13" x14ac:dyDescent="0.2">
      <c r="A18" s="5">
        <v>8</v>
      </c>
      <c r="B18" s="6"/>
      <c r="C18" s="7" t="s">
        <v>13</v>
      </c>
      <c r="D18" s="9" t="s">
        <v>7</v>
      </c>
      <c r="E18" s="8"/>
      <c r="F18" s="8"/>
      <c r="G18" s="8"/>
      <c r="H18" s="9"/>
      <c r="I18" s="2"/>
      <c r="J18" s="1" t="str">
        <f t="shared" si="0"/>
        <v xml:space="preserve">    deleted_by bigint,</v>
      </c>
      <c r="K18" s="1"/>
      <c r="L18" s="2"/>
      <c r="M18" s="2"/>
    </row>
    <row r="19" spans="1:13" x14ac:dyDescent="0.2">
      <c r="A19" s="5">
        <v>9</v>
      </c>
      <c r="B19" s="6"/>
      <c r="C19" s="7" t="s">
        <v>53</v>
      </c>
      <c r="D19" s="9" t="s">
        <v>7</v>
      </c>
      <c r="E19" s="8"/>
      <c r="F19" s="8"/>
      <c r="G19" s="8"/>
      <c r="H19" s="9"/>
      <c r="I19" s="2"/>
      <c r="J19" s="1" t="str">
        <f t="shared" si="0"/>
        <v xml:space="preserve">    deleted_at bigint,</v>
      </c>
      <c r="K19" s="1"/>
      <c r="L19" s="2"/>
      <c r="M19" s="2"/>
    </row>
    <row r="20" spans="1:13" x14ac:dyDescent="0.2">
      <c r="A20" s="2"/>
      <c r="B20" s="2"/>
      <c r="C20" s="2"/>
      <c r="D20" s="2"/>
      <c r="E20" s="2"/>
      <c r="F20" s="2"/>
      <c r="G20" s="2" t="str">
        <f>_xlfn.TEXTJOIN(",",,G11:G19)</f>
        <v/>
      </c>
      <c r="H20" s="2"/>
      <c r="I20" s="2"/>
      <c r="J20" s="1" t="str">
        <f>"    CONSTRAINT " &amp; IF(ISERROR(SEARCH(".",$C$8)), $C$8, MID($C$8,SEARCH(".",$C$8) + 1,(LEN($C$8)-SEARCH(".",$C$8)))) &amp; "_pk PRIMARY KEY (" &amp; $C$11 &amp; ")"</f>
        <v xml:space="preserve">    CONSTRAINT ward_pk PRIMARY KEY (id)</v>
      </c>
      <c r="K20" s="1"/>
      <c r="L20" s="2"/>
      <c r="M20" s="2"/>
    </row>
    <row r="21" spans="1:13" x14ac:dyDescent="0.2">
      <c r="A21" s="2"/>
      <c r="B21" s="2"/>
      <c r="C21" s="2"/>
      <c r="D21" s="2"/>
      <c r="E21" s="2"/>
      <c r="F21" s="2"/>
      <c r="G21" s="2"/>
      <c r="H21" s="2"/>
      <c r="I21" s="2"/>
      <c r="J21" s="1" t="s">
        <v>62</v>
      </c>
      <c r="K21" s="1"/>
      <c r="L21" s="2"/>
      <c r="M21" s="2"/>
    </row>
    <row r="22" spans="1:13" ht="20" x14ac:dyDescent="0.2">
      <c r="A22" s="21" t="s">
        <v>37</v>
      </c>
      <c r="B22" s="21"/>
      <c r="C22" s="21"/>
      <c r="D22" s="21"/>
      <c r="E22" s="21"/>
      <c r="F22" s="21"/>
      <c r="G22" s="21"/>
      <c r="H22" s="21"/>
      <c r="I22" s="2"/>
      <c r="J22" s="1"/>
      <c r="K22" s="1"/>
      <c r="L22" s="2"/>
      <c r="M22" s="2"/>
    </row>
    <row r="23" spans="1:13" x14ac:dyDescent="0.2">
      <c r="A23" s="10" t="s">
        <v>15</v>
      </c>
      <c r="B23" s="11"/>
      <c r="C23" s="11" t="s">
        <v>17</v>
      </c>
      <c r="D23" s="11" t="s">
        <v>38</v>
      </c>
      <c r="E23" s="11"/>
      <c r="F23" s="11"/>
      <c r="G23" s="16"/>
      <c r="H23" s="13" t="s">
        <v>19</v>
      </c>
    </row>
    <row r="24" spans="1:13" x14ac:dyDescent="0.2">
      <c r="A24" s="5">
        <v>1</v>
      </c>
      <c r="B24" s="6"/>
      <c r="C24" s="7" t="s">
        <v>12</v>
      </c>
      <c r="D24" s="9" t="s">
        <v>39</v>
      </c>
      <c r="E24" s="8"/>
      <c r="F24" s="8"/>
      <c r="G24" s="8"/>
      <c r="H24" s="9"/>
      <c r="J24" s="3" t="str">
        <f>"CREATE INDEX " &amp; $C$8 &amp; "_idx_" &amp; $C24 &amp; " ON " &amp; $C$8 &amp; "(" &amp; $C24 &amp; " "  &amp; $D24 &amp; ");"</f>
        <v>CREATE INDEX ward_idx_created_date ON ward(created_date DESC NULLS LAST);</v>
      </c>
    </row>
    <row r="25" spans="1:13" x14ac:dyDescent="0.2">
      <c r="A25" s="5">
        <v>2</v>
      </c>
      <c r="B25" s="6"/>
      <c r="C25" s="7"/>
      <c r="D25" s="9"/>
      <c r="E25" s="8"/>
      <c r="F25" s="8"/>
      <c r="G25" s="8"/>
      <c r="H25" s="9"/>
    </row>
    <row r="26" spans="1:13" x14ac:dyDescent="0.2">
      <c r="A26" s="5">
        <v>3</v>
      </c>
      <c r="B26" s="6"/>
      <c r="C26" s="7"/>
      <c r="D26" s="9"/>
      <c r="E26" s="8"/>
      <c r="F26" s="8"/>
      <c r="G26" s="8"/>
      <c r="H26" s="9"/>
    </row>
    <row r="27" spans="1:13" x14ac:dyDescent="0.2">
      <c r="A27" s="5">
        <v>4</v>
      </c>
      <c r="B27" s="6"/>
      <c r="C27" s="7"/>
      <c r="D27" s="9"/>
      <c r="E27" s="8"/>
      <c r="F27" s="8"/>
      <c r="G27" s="8"/>
      <c r="H27" s="9"/>
    </row>
    <row r="30" spans="1:13" ht="20" x14ac:dyDescent="0.2">
      <c r="A30" s="21" t="s">
        <v>23</v>
      </c>
      <c r="B30" s="21"/>
      <c r="C30" s="21"/>
      <c r="D30" s="21"/>
      <c r="E30" s="21"/>
      <c r="F30" s="21"/>
      <c r="G30" s="21"/>
      <c r="H30" s="21"/>
      <c r="I30" s="2"/>
      <c r="J30" s="1"/>
      <c r="K30" s="1"/>
      <c r="L30" s="2"/>
      <c r="M30" s="2"/>
    </row>
    <row r="31" spans="1:13" x14ac:dyDescent="0.2">
      <c r="A31" s="10" t="s">
        <v>15</v>
      </c>
      <c r="B31" s="11" t="s">
        <v>16</v>
      </c>
      <c r="C31" s="11" t="s">
        <v>17</v>
      </c>
      <c r="D31" s="11" t="s">
        <v>14</v>
      </c>
      <c r="E31" s="11" t="s">
        <v>4</v>
      </c>
      <c r="F31" s="11" t="s">
        <v>18</v>
      </c>
      <c r="G31" s="16"/>
      <c r="H31" s="13" t="s">
        <v>19</v>
      </c>
    </row>
    <row r="32" spans="1:13" x14ac:dyDescent="0.2">
      <c r="A32" s="5">
        <v>1</v>
      </c>
      <c r="B32" s="6"/>
      <c r="C32" s="7" t="s">
        <v>36</v>
      </c>
      <c r="D32" s="9" t="s">
        <v>7</v>
      </c>
      <c r="E32" s="8"/>
      <c r="F32" s="8"/>
      <c r="G32" s="8"/>
      <c r="H32" s="9"/>
      <c r="J32" s="3" t="str">
        <f>"ALTER TABLE " &amp; $C$8 &amp; "
ADD COLUMN " &amp; C32 &amp; " " &amp; D32 &amp; IF(E32="yes"," NOT NULL", "") &amp; IF(LEN(F32) &gt; 0," DEFAULT " &amp; F32, "") &amp; ";"</f>
        <v>ALTER TABLE ward
ADD COLUMN access_date bigint;</v>
      </c>
    </row>
    <row r="33" spans="1:10" x14ac:dyDescent="0.2">
      <c r="A33" s="5">
        <v>2</v>
      </c>
      <c r="B33" s="6"/>
      <c r="C33" s="7"/>
      <c r="D33" s="9"/>
      <c r="E33" s="8"/>
      <c r="F33" s="8"/>
      <c r="G33" s="8"/>
      <c r="H33" s="9"/>
      <c r="J33" s="3" t="str">
        <f t="shared" ref="J33:J35" si="1">"ALTER TABLE " &amp; $C$8 &amp; "
ADD COLUMN " &amp; C33 &amp; " " &amp; D33 &amp; IF(E33="yes"," NOT NULL", "") &amp; IF(LEN(F33) &gt; 0," DEFAULT " &amp; F33, "") &amp; ";"</f>
        <v>ALTER TABLE ward
ADD COLUMN  ;</v>
      </c>
    </row>
    <row r="34" spans="1:10" x14ac:dyDescent="0.2">
      <c r="A34" s="5">
        <v>3</v>
      </c>
      <c r="B34" s="6"/>
      <c r="C34" s="7"/>
      <c r="D34" s="9"/>
      <c r="E34" s="8"/>
      <c r="F34" s="8"/>
      <c r="G34" s="8"/>
      <c r="H34" s="9"/>
      <c r="J34" s="3" t="str">
        <f t="shared" si="1"/>
        <v>ALTER TABLE ward
ADD COLUMN  ;</v>
      </c>
    </row>
    <row r="35" spans="1:10" x14ac:dyDescent="0.2">
      <c r="A35" s="5">
        <v>4</v>
      </c>
      <c r="B35" s="6"/>
      <c r="C35" s="7"/>
      <c r="D35" s="9"/>
      <c r="E35" s="8"/>
      <c r="F35" s="8"/>
      <c r="G35" s="8"/>
      <c r="H35" s="9"/>
      <c r="J35" s="3" t="str">
        <f t="shared" si="1"/>
        <v>ALTER TABLE ward
ADD COLUMN  ;</v>
      </c>
    </row>
  </sheetData>
  <mergeCells count="8">
    <mergeCell ref="A22:H22"/>
    <mergeCell ref="A30:H30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4864-A90C-5243-AC8D-7618323231B5}">
  <dimension ref="A2:N77"/>
  <sheetViews>
    <sheetView tabSelected="1" zoomScaleNormal="100" workbookViewId="0">
      <selection activeCell="J9" sqref="J9:J46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24.83203125" style="3" customWidth="1"/>
    <col min="4" max="4" width="20.33203125" style="3" customWidth="1"/>
    <col min="5" max="5" width="15.1640625" style="3" customWidth="1"/>
    <col min="6" max="6" width="18.5" style="3" customWidth="1"/>
    <col min="7" max="7" width="13.83203125" style="3" customWidth="1"/>
    <col min="8" max="8" width="45.83203125" style="3" customWidth="1"/>
    <col min="9" max="16384" width="10.83203125" style="3"/>
  </cols>
  <sheetData>
    <row r="2" spans="1:14" x14ac:dyDescent="0.2">
      <c r="B2" s="14"/>
      <c r="J2" s="18" t="s">
        <v>92</v>
      </c>
      <c r="K2" s="18"/>
      <c r="L2" s="19"/>
      <c r="M2" s="19"/>
      <c r="N2" s="19"/>
    </row>
    <row r="3" spans="1:14" ht="16" customHeight="1" x14ac:dyDescent="0.2">
      <c r="J3" s="22" t="str">
        <f>"CREATE SEQUENCE " &amp; $C$8  &amp; "_id_seq 
    INCREMENT 1
    START 1
    MINVALUE 1
    MAXVALUE 9223372036854775807
    CACHE 1;"</f>
        <v>CREATE SEQUENCE unit_id_seq 
    INCREMENT 1
    START 1
    MINVALUE 1
    MAXVALUE 9223372036854775807
    CACHE 1;</v>
      </c>
      <c r="K3" s="22"/>
      <c r="L3" s="22"/>
      <c r="M3" s="22"/>
      <c r="N3" s="22"/>
    </row>
    <row r="4" spans="1:14" x14ac:dyDescent="0.2">
      <c r="J4" s="22"/>
      <c r="K4" s="22"/>
      <c r="L4" s="22"/>
      <c r="M4" s="22"/>
      <c r="N4" s="22"/>
    </row>
    <row r="5" spans="1:14" x14ac:dyDescent="0.2">
      <c r="J5" s="22"/>
      <c r="K5" s="22"/>
      <c r="L5" s="22"/>
      <c r="M5" s="22"/>
      <c r="N5" s="22"/>
    </row>
    <row r="6" spans="1:14" x14ac:dyDescent="0.2">
      <c r="J6" s="22"/>
      <c r="K6" s="22"/>
      <c r="L6" s="22"/>
      <c r="M6" s="22"/>
      <c r="N6" s="22"/>
    </row>
    <row r="7" spans="1:14" x14ac:dyDescent="0.2">
      <c r="A7" s="23" t="s">
        <v>0</v>
      </c>
      <c r="B7" s="23"/>
      <c r="C7" s="24"/>
      <c r="D7" s="24"/>
      <c r="E7" s="12" t="s">
        <v>1</v>
      </c>
      <c r="F7" s="24" t="s">
        <v>21</v>
      </c>
      <c r="G7" s="24"/>
      <c r="H7" s="24"/>
      <c r="I7" s="2"/>
      <c r="J7" s="22"/>
      <c r="K7" s="22"/>
      <c r="L7" s="22"/>
      <c r="M7" s="22"/>
      <c r="N7" s="22"/>
    </row>
    <row r="8" spans="1:14" x14ac:dyDescent="0.2">
      <c r="A8" s="23" t="s">
        <v>2</v>
      </c>
      <c r="B8" s="23"/>
      <c r="C8" s="25" t="s">
        <v>104</v>
      </c>
      <c r="D8" s="25"/>
      <c r="E8" s="12" t="s">
        <v>3</v>
      </c>
      <c r="F8" s="26" t="s">
        <v>41</v>
      </c>
      <c r="G8" s="26"/>
      <c r="H8" s="27"/>
      <c r="I8" s="2"/>
      <c r="J8" s="22"/>
      <c r="K8" s="22"/>
      <c r="L8" s="22"/>
      <c r="M8" s="22"/>
      <c r="N8" s="22"/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unit</v>
      </c>
      <c r="K9" s="1"/>
      <c r="L9" s="2"/>
      <c r="M9" s="2"/>
    </row>
    <row r="10" spans="1:14" x14ac:dyDescent="0.2">
      <c r="A10" s="10" t="s">
        <v>15</v>
      </c>
      <c r="B10" s="11" t="s">
        <v>16</v>
      </c>
      <c r="C10" s="11" t="s">
        <v>17</v>
      </c>
      <c r="D10" s="11" t="s">
        <v>14</v>
      </c>
      <c r="E10" s="11" t="s">
        <v>4</v>
      </c>
      <c r="F10" s="11" t="s">
        <v>18</v>
      </c>
      <c r="G10" s="16" t="s">
        <v>32</v>
      </c>
      <c r="H10" s="13" t="s">
        <v>19</v>
      </c>
      <c r="I10" s="2"/>
      <c r="J10" s="1" t="s">
        <v>5</v>
      </c>
      <c r="K10" s="1"/>
      <c r="L10" s="2"/>
      <c r="M10" s="2"/>
    </row>
    <row r="11" spans="1:14" x14ac:dyDescent="0.2">
      <c r="A11" s="5">
        <v>1</v>
      </c>
      <c r="B11" s="6"/>
      <c r="C11" s="7" t="s">
        <v>6</v>
      </c>
      <c r="D11" s="9" t="s">
        <v>7</v>
      </c>
      <c r="E11" s="8" t="s">
        <v>8</v>
      </c>
      <c r="F11" s="8" t="s">
        <v>24</v>
      </c>
      <c r="G11" s="8"/>
      <c r="H11" s="9"/>
      <c r="I11" s="2"/>
      <c r="J11" s="1" t="str">
        <f t="shared" ref="J11" si="0">"    " &amp; C11 &amp; " " &amp; D11 &amp; IF(E11="yes"," NOT NULL", "") &amp; IF(LEN(F11) &gt; 0," DEFAULT " &amp; F11, "") &amp; ","</f>
        <v xml:space="preserve">    id bigint NOT NULL DEFAULT id_generator(),</v>
      </c>
      <c r="K11" s="1"/>
      <c r="L11" s="2"/>
      <c r="M11" s="2"/>
    </row>
    <row r="12" spans="1:14" x14ac:dyDescent="0.2">
      <c r="A12" s="5">
        <v>2</v>
      </c>
      <c r="B12" s="6"/>
      <c r="C12" s="7" t="s">
        <v>9</v>
      </c>
      <c r="D12" s="9" t="s">
        <v>31</v>
      </c>
      <c r="E12" s="15"/>
      <c r="F12" s="15"/>
      <c r="G12" s="8"/>
      <c r="H12" s="9"/>
      <c r="I12" s="2"/>
      <c r="J12" s="1" t="str">
        <f>"    " &amp; C12 &amp; " " &amp; D12 &amp; IF(E12="yes"," NOT NULL", "") &amp; IF(LEN(F12) &gt; 0," DEFAULT " &amp; F12, "") &amp; ","</f>
        <v xml:space="preserve">    name text,</v>
      </c>
      <c r="K12" s="1"/>
      <c r="L12" s="2"/>
      <c r="M12" s="2"/>
    </row>
    <row r="13" spans="1:14" x14ac:dyDescent="0.2">
      <c r="A13" s="5">
        <v>3</v>
      </c>
      <c r="B13" s="6"/>
      <c r="C13" s="7" t="s">
        <v>63</v>
      </c>
      <c r="D13" s="9" t="s">
        <v>7</v>
      </c>
      <c r="E13" s="15"/>
      <c r="F13" s="15"/>
      <c r="G13" s="8"/>
      <c r="H13" s="9"/>
      <c r="I13" s="2"/>
      <c r="J13" s="1" t="str">
        <f t="shared" ref="J13:J44" si="1">"    " &amp; C13 &amp; " " &amp; D13 &amp; IF(E13="yes"," NOT NULL", "") &amp; IF(LEN(F13) &gt; 0," DEFAULT " &amp; F13, "") &amp; ","</f>
        <v xml:space="preserve">    bannha888_com_id bigint,</v>
      </c>
      <c r="K13" s="1"/>
      <c r="L13" s="2"/>
      <c r="M13" s="2"/>
    </row>
    <row r="14" spans="1:14" x14ac:dyDescent="0.2">
      <c r="A14" s="5">
        <v>4</v>
      </c>
      <c r="B14" s="6"/>
      <c r="C14" s="7" t="s">
        <v>64</v>
      </c>
      <c r="D14" s="9" t="s">
        <v>7</v>
      </c>
      <c r="E14" s="15"/>
      <c r="F14" s="15"/>
      <c r="G14" s="8"/>
      <c r="H14" s="9"/>
      <c r="I14" s="2"/>
      <c r="J14" s="1" t="str">
        <f t="shared" si="1"/>
        <v xml:space="preserve">    batdongsan_com_vn_id bigint,</v>
      </c>
      <c r="K14" s="1"/>
      <c r="L14" s="2"/>
      <c r="M14" s="2"/>
    </row>
    <row r="15" spans="1:14" x14ac:dyDescent="0.2">
      <c r="A15" s="5">
        <v>5</v>
      </c>
      <c r="B15" s="6"/>
      <c r="C15" s="7" t="s">
        <v>65</v>
      </c>
      <c r="D15" s="9" t="s">
        <v>7</v>
      </c>
      <c r="E15" s="15"/>
      <c r="F15" s="15"/>
      <c r="G15" s="8"/>
      <c r="H15" s="9"/>
      <c r="I15" s="2"/>
      <c r="J15" s="1" t="str">
        <f t="shared" si="1"/>
        <v xml:space="preserve">    dothi_net_id bigint,</v>
      </c>
      <c r="K15" s="1"/>
      <c r="L15" s="2"/>
      <c r="M15" s="2"/>
    </row>
    <row r="16" spans="1:14" x14ac:dyDescent="0.2">
      <c r="A16" s="5">
        <v>6</v>
      </c>
      <c r="B16" s="6"/>
      <c r="C16" s="7" t="s">
        <v>66</v>
      </c>
      <c r="D16" s="9" t="s">
        <v>7</v>
      </c>
      <c r="E16" s="15"/>
      <c r="F16" s="15"/>
      <c r="G16" s="8"/>
      <c r="H16" s="9"/>
      <c r="I16" s="2"/>
      <c r="J16" s="1" t="str">
        <f t="shared" si="1"/>
        <v xml:space="preserve">    diaoc24g_com_id bigint,</v>
      </c>
      <c r="K16" s="1"/>
      <c r="L16" s="2"/>
      <c r="M16" s="2"/>
    </row>
    <row r="17" spans="1:13" x14ac:dyDescent="0.2">
      <c r="A17" s="5">
        <v>7</v>
      </c>
      <c r="B17" s="6"/>
      <c r="C17" s="7" t="s">
        <v>67</v>
      </c>
      <c r="D17" s="9" t="s">
        <v>7</v>
      </c>
      <c r="E17" s="15"/>
      <c r="F17" s="15"/>
      <c r="G17" s="8"/>
      <c r="H17" s="9"/>
      <c r="I17" s="2"/>
      <c r="J17" s="1" t="str">
        <f t="shared" si="1"/>
        <v xml:space="preserve">    nhadat247_com_id bigint,</v>
      </c>
      <c r="K17" s="1"/>
      <c r="L17" s="2"/>
      <c r="M17" s="2"/>
    </row>
    <row r="18" spans="1:13" x14ac:dyDescent="0.2">
      <c r="A18" s="5">
        <v>8</v>
      </c>
      <c r="B18" s="6"/>
      <c r="C18" s="7" t="s">
        <v>69</v>
      </c>
      <c r="D18" s="9" t="s">
        <v>7</v>
      </c>
      <c r="E18" s="15"/>
      <c r="F18" s="15"/>
      <c r="G18" s="8"/>
      <c r="H18" s="9"/>
      <c r="I18" s="2"/>
      <c r="J18" s="1" t="str">
        <f t="shared" si="1"/>
        <v xml:space="preserve">    alonhadat_com_vn_id bigint,</v>
      </c>
      <c r="K18" s="1"/>
      <c r="L18" s="2"/>
      <c r="M18" s="2"/>
    </row>
    <row r="19" spans="1:13" x14ac:dyDescent="0.2">
      <c r="A19" s="5">
        <v>9</v>
      </c>
      <c r="B19" s="6"/>
      <c r="C19" s="7" t="s">
        <v>68</v>
      </c>
      <c r="D19" s="9" t="s">
        <v>7</v>
      </c>
      <c r="E19" s="15"/>
      <c r="F19" s="15"/>
      <c r="G19" s="8"/>
      <c r="H19" s="9"/>
      <c r="I19" s="2"/>
      <c r="J19" s="1" t="str">
        <f t="shared" si="1"/>
        <v xml:space="preserve">    i_batdongsan_com_id bigint,</v>
      </c>
      <c r="K19" s="1"/>
      <c r="L19" s="2"/>
      <c r="M19" s="2"/>
    </row>
    <row r="20" spans="1:13" x14ac:dyDescent="0.2">
      <c r="A20" s="5">
        <v>10</v>
      </c>
      <c r="B20" s="6"/>
      <c r="C20" s="7" t="s">
        <v>93</v>
      </c>
      <c r="D20" s="9" t="s">
        <v>7</v>
      </c>
      <c r="E20" s="15"/>
      <c r="F20" s="15"/>
      <c r="G20" s="8"/>
      <c r="H20" s="9"/>
      <c r="I20" s="2"/>
      <c r="J20" s="1" t="str">
        <f t="shared" si="1"/>
        <v xml:space="preserve">    _123nhadatviet_com_id bigint,</v>
      </c>
      <c r="K20" s="1"/>
      <c r="L20" s="2"/>
      <c r="M20" s="2"/>
    </row>
    <row r="21" spans="1:13" x14ac:dyDescent="0.2">
      <c r="A21" s="5">
        <v>11</v>
      </c>
      <c r="B21" s="6"/>
      <c r="C21" s="7" t="s">
        <v>94</v>
      </c>
      <c r="D21" s="9" t="s">
        <v>7</v>
      </c>
      <c r="E21" s="15"/>
      <c r="F21" s="15"/>
      <c r="G21" s="8"/>
      <c r="H21" s="9"/>
      <c r="I21" s="2"/>
      <c r="J21" s="1" t="str">
        <f t="shared" si="1"/>
        <v xml:space="preserve">    _123nhadatviet_net_id bigint,</v>
      </c>
      <c r="K21" s="1"/>
      <c r="L21" s="2"/>
      <c r="M21" s="2"/>
    </row>
    <row r="22" spans="1:13" x14ac:dyDescent="0.2">
      <c r="A22" s="5">
        <v>12</v>
      </c>
      <c r="B22" s="6"/>
      <c r="C22" s="7" t="s">
        <v>70</v>
      </c>
      <c r="D22" s="9" t="s">
        <v>7</v>
      </c>
      <c r="E22" s="15"/>
      <c r="F22" s="15"/>
      <c r="G22" s="8"/>
      <c r="H22" s="9"/>
      <c r="I22" s="2"/>
      <c r="J22" s="1" t="str">
        <f t="shared" si="1"/>
        <v xml:space="preserve">    i_nhadat_com_id bigint,</v>
      </c>
      <c r="K22" s="1"/>
      <c r="L22" s="2"/>
      <c r="M22" s="2"/>
    </row>
    <row r="23" spans="1:13" x14ac:dyDescent="0.2">
      <c r="A23" s="5">
        <v>13</v>
      </c>
      <c r="B23" s="6"/>
      <c r="C23" s="7" t="s">
        <v>71</v>
      </c>
      <c r="D23" s="9" t="s">
        <v>7</v>
      </c>
      <c r="E23" s="15"/>
      <c r="F23" s="15"/>
      <c r="G23" s="8"/>
      <c r="H23" s="9"/>
      <c r="I23" s="2"/>
      <c r="J23" s="1" t="str">
        <f t="shared" si="1"/>
        <v xml:space="preserve">    nhadatviet247_com_id bigint,</v>
      </c>
      <c r="K23" s="1"/>
      <c r="L23" s="2"/>
      <c r="M23" s="2"/>
    </row>
    <row r="24" spans="1:13" x14ac:dyDescent="0.2">
      <c r="A24" s="5">
        <v>14</v>
      </c>
      <c r="B24" s="6"/>
      <c r="C24" s="7" t="s">
        <v>72</v>
      </c>
      <c r="D24" s="9" t="s">
        <v>7</v>
      </c>
      <c r="E24" s="15"/>
      <c r="F24" s="15"/>
      <c r="G24" s="8"/>
      <c r="H24" s="9"/>
      <c r="I24" s="2"/>
      <c r="J24" s="1" t="str">
        <f t="shared" si="1"/>
        <v xml:space="preserve">    tinbatdongsan_com_id bigint,</v>
      </c>
      <c r="K24" s="1"/>
      <c r="L24" s="2"/>
      <c r="M24" s="2"/>
    </row>
    <row r="25" spans="1:13" x14ac:dyDescent="0.2">
      <c r="A25" s="5">
        <v>15</v>
      </c>
      <c r="B25" s="6"/>
      <c r="C25" s="7" t="s">
        <v>73</v>
      </c>
      <c r="D25" s="9" t="s">
        <v>7</v>
      </c>
      <c r="E25" s="15"/>
      <c r="F25" s="15"/>
      <c r="G25" s="8"/>
      <c r="H25" s="9"/>
      <c r="I25" s="2"/>
      <c r="J25" s="1" t="str">
        <f t="shared" si="1"/>
        <v xml:space="preserve">    mogi_vn_id bigint,</v>
      </c>
      <c r="K25" s="1"/>
      <c r="L25" s="2"/>
      <c r="M25" s="2"/>
    </row>
    <row r="26" spans="1:13" x14ac:dyDescent="0.2">
      <c r="A26" s="5">
        <v>16</v>
      </c>
      <c r="B26" s="6"/>
      <c r="C26" s="7" t="s">
        <v>74</v>
      </c>
      <c r="D26" s="9" t="s">
        <v>7</v>
      </c>
      <c r="E26" s="15"/>
      <c r="F26" s="15"/>
      <c r="G26" s="8"/>
      <c r="H26" s="9"/>
      <c r="I26" s="2"/>
      <c r="J26" s="1" t="str">
        <f t="shared" si="1"/>
        <v xml:space="preserve">    nhaban_vn_id bigint,</v>
      </c>
      <c r="K26" s="1"/>
      <c r="L26" s="2"/>
      <c r="M26" s="2"/>
    </row>
    <row r="27" spans="1:13" x14ac:dyDescent="0.2">
      <c r="A27" s="5">
        <v>17</v>
      </c>
      <c r="B27" s="6"/>
      <c r="C27" s="7" t="s">
        <v>76</v>
      </c>
      <c r="D27" s="9" t="s">
        <v>7</v>
      </c>
      <c r="E27" s="15"/>
      <c r="F27" s="15"/>
      <c r="G27" s="8"/>
      <c r="H27" s="9"/>
      <c r="I27" s="2"/>
      <c r="J27" s="1" t="str">
        <f t="shared" si="1"/>
        <v xml:space="preserve">    nhadatinfo_com_id bigint,</v>
      </c>
      <c r="K27" s="1"/>
      <c r="L27" s="2"/>
      <c r="M27" s="2"/>
    </row>
    <row r="28" spans="1:13" x14ac:dyDescent="0.2">
      <c r="A28" s="5">
        <v>18</v>
      </c>
      <c r="B28" s="6"/>
      <c r="C28" s="7" t="s">
        <v>77</v>
      </c>
      <c r="D28" s="9" t="s">
        <v>7</v>
      </c>
      <c r="E28" s="15"/>
      <c r="F28" s="15"/>
      <c r="G28" s="8"/>
      <c r="H28" s="9"/>
      <c r="I28" s="2"/>
      <c r="J28" s="1" t="str">
        <f t="shared" si="1"/>
        <v xml:space="preserve">    nhadat24h_com_id bigint,</v>
      </c>
      <c r="K28" s="1"/>
      <c r="L28" s="2"/>
      <c r="M28" s="2"/>
    </row>
    <row r="29" spans="1:13" x14ac:dyDescent="0.2">
      <c r="A29" s="5">
        <v>19</v>
      </c>
      <c r="B29" s="6"/>
      <c r="C29" s="7" t="s">
        <v>75</v>
      </c>
      <c r="D29" s="9" t="s">
        <v>7</v>
      </c>
      <c r="E29" s="15"/>
      <c r="F29" s="15"/>
      <c r="G29" s="8"/>
      <c r="H29" s="9"/>
      <c r="I29" s="2"/>
      <c r="J29" s="1" t="str">
        <f t="shared" si="1"/>
        <v xml:space="preserve">    phonhadat_net_id bigint,</v>
      </c>
      <c r="K29" s="1"/>
      <c r="L29" s="2"/>
      <c r="M29" s="2"/>
    </row>
    <row r="30" spans="1:13" x14ac:dyDescent="0.2">
      <c r="A30" s="5">
        <v>20</v>
      </c>
      <c r="B30" s="6"/>
      <c r="C30" s="7" t="s">
        <v>78</v>
      </c>
      <c r="D30" s="9" t="s">
        <v>7</v>
      </c>
      <c r="E30" s="15"/>
      <c r="F30" s="15"/>
      <c r="G30" s="8"/>
      <c r="H30" s="9"/>
      <c r="I30" s="2"/>
      <c r="J30" s="1" t="str">
        <f t="shared" si="1"/>
        <v xml:space="preserve">    nhaban_com_id bigint,</v>
      </c>
      <c r="K30" s="1"/>
      <c r="L30" s="2"/>
      <c r="M30" s="2"/>
    </row>
    <row r="31" spans="1:13" x14ac:dyDescent="0.2">
      <c r="A31" s="5">
        <v>21</v>
      </c>
      <c r="B31" s="6"/>
      <c r="C31" s="7" t="s">
        <v>79</v>
      </c>
      <c r="D31" s="9" t="s">
        <v>7</v>
      </c>
      <c r="E31" s="15"/>
      <c r="F31" s="15"/>
      <c r="G31" s="8"/>
      <c r="H31" s="9"/>
      <c r="I31" s="2"/>
      <c r="J31" s="1" t="str">
        <f t="shared" si="1"/>
        <v xml:space="preserve">    dinhgianhadat_vn_id bigint,</v>
      </c>
      <c r="K31" s="1"/>
      <c r="L31" s="2"/>
      <c r="M31" s="2"/>
    </row>
    <row r="32" spans="1:13" x14ac:dyDescent="0.2">
      <c r="A32" s="5">
        <v>22</v>
      </c>
      <c r="B32" s="6"/>
      <c r="C32" s="7" t="s">
        <v>80</v>
      </c>
      <c r="D32" s="9" t="s">
        <v>7</v>
      </c>
      <c r="E32" s="15"/>
      <c r="F32" s="15"/>
      <c r="G32" s="8"/>
      <c r="H32" s="9"/>
      <c r="I32" s="2"/>
      <c r="J32" s="1" t="str">
        <f t="shared" si="1"/>
        <v xml:space="preserve">    nhabansg_vn_id bigint,</v>
      </c>
      <c r="K32" s="1"/>
      <c r="L32" s="2"/>
      <c r="M32" s="2"/>
    </row>
    <row r="33" spans="1:13" x14ac:dyDescent="0.2">
      <c r="A33" s="5">
        <v>23</v>
      </c>
      <c r="B33" s="6"/>
      <c r="C33" s="7" t="s">
        <v>81</v>
      </c>
      <c r="D33" s="9" t="s">
        <v>7</v>
      </c>
      <c r="E33" s="15"/>
      <c r="F33" s="15"/>
      <c r="G33" s="8"/>
      <c r="H33" s="9"/>
      <c r="I33" s="2"/>
      <c r="J33" s="1" t="str">
        <f t="shared" si="1"/>
        <v xml:space="preserve">    nhadatcanban_com_vn bigint,</v>
      </c>
      <c r="K33" s="1"/>
      <c r="L33" s="2"/>
      <c r="M33" s="2"/>
    </row>
    <row r="34" spans="1:13" x14ac:dyDescent="0.2">
      <c r="A34" s="5">
        <v>24</v>
      </c>
      <c r="B34" s="6"/>
      <c r="C34" s="7" t="s">
        <v>82</v>
      </c>
      <c r="D34" s="9" t="s">
        <v>7</v>
      </c>
      <c r="E34" s="15"/>
      <c r="F34" s="15"/>
      <c r="G34" s="8"/>
      <c r="H34" s="9"/>
      <c r="I34" s="2"/>
      <c r="J34" s="1" t="str">
        <f t="shared" si="1"/>
        <v xml:space="preserve">    muabannhadat_vn_id bigint,</v>
      </c>
      <c r="K34" s="1"/>
      <c r="L34" s="2"/>
      <c r="M34" s="2"/>
    </row>
    <row r="35" spans="1:13" x14ac:dyDescent="0.2">
      <c r="A35" s="5">
        <v>25</v>
      </c>
      <c r="B35" s="6"/>
      <c r="C35" s="7" t="s">
        <v>83</v>
      </c>
      <c r="D35" s="9" t="s">
        <v>7</v>
      </c>
      <c r="E35" s="15"/>
      <c r="F35" s="15"/>
      <c r="G35" s="8"/>
      <c r="H35" s="9"/>
      <c r="I35" s="2"/>
      <c r="J35" s="1" t="str">
        <f t="shared" si="1"/>
        <v xml:space="preserve">    nhadat24h_net_id bigint,</v>
      </c>
      <c r="K35" s="1"/>
      <c r="L35" s="2"/>
      <c r="M35" s="2"/>
    </row>
    <row r="36" spans="1:13" x14ac:dyDescent="0.2">
      <c r="A36" s="5">
        <v>26</v>
      </c>
      <c r="B36" s="6"/>
      <c r="C36" s="7" t="s">
        <v>84</v>
      </c>
      <c r="D36" s="9" t="s">
        <v>7</v>
      </c>
      <c r="E36" s="15"/>
      <c r="F36" s="15"/>
      <c r="G36" s="8"/>
      <c r="H36" s="9"/>
      <c r="I36" s="2"/>
      <c r="J36" s="1" t="str">
        <f t="shared" si="1"/>
        <v xml:space="preserve">    nhadatvang_vn_id bigint,</v>
      </c>
      <c r="K36" s="1"/>
      <c r="L36" s="2"/>
      <c r="M36" s="2"/>
    </row>
    <row r="37" spans="1:13" x14ac:dyDescent="0.2">
      <c r="A37" s="5">
        <v>27</v>
      </c>
      <c r="B37" s="6"/>
      <c r="C37" s="7" t="s">
        <v>85</v>
      </c>
      <c r="D37" s="9" t="s">
        <v>7</v>
      </c>
      <c r="E37" s="15"/>
      <c r="F37" s="15"/>
      <c r="G37" s="8"/>
      <c r="H37" s="9"/>
      <c r="I37" s="2"/>
      <c r="J37" s="1" t="str">
        <f t="shared" si="1"/>
        <v xml:space="preserve">    airaovat_com_id bigint,</v>
      </c>
      <c r="K37" s="1"/>
      <c r="L37" s="2"/>
      <c r="M37" s="2"/>
    </row>
    <row r="38" spans="1:13" x14ac:dyDescent="0.2">
      <c r="A38" s="5">
        <v>28</v>
      </c>
      <c r="B38" s="6"/>
      <c r="C38" s="7" t="s">
        <v>86</v>
      </c>
      <c r="D38" s="9" t="s">
        <v>7</v>
      </c>
      <c r="E38" s="15"/>
      <c r="F38" s="15"/>
      <c r="G38" s="8"/>
      <c r="H38" s="9"/>
      <c r="I38" s="2"/>
      <c r="J38" s="1" t="str">
        <f t="shared" si="1"/>
        <v xml:space="preserve">    muaban_net_id bigint,</v>
      </c>
      <c r="K38" s="1"/>
      <c r="L38" s="2"/>
      <c r="M38" s="2"/>
    </row>
    <row r="39" spans="1:13" x14ac:dyDescent="0.2">
      <c r="A39" s="5">
        <v>29</v>
      </c>
      <c r="B39" s="6"/>
      <c r="C39" s="7" t="s">
        <v>87</v>
      </c>
      <c r="D39" s="9" t="s">
        <v>7</v>
      </c>
      <c r="E39" s="15"/>
      <c r="F39" s="15"/>
      <c r="G39" s="8"/>
      <c r="H39" s="9"/>
      <c r="I39" s="2"/>
      <c r="J39" s="1" t="str">
        <f t="shared" si="1"/>
        <v xml:space="preserve">    chotot_com_id bigint,</v>
      </c>
      <c r="K39" s="1"/>
      <c r="L39" s="2"/>
      <c r="M39" s="2"/>
    </row>
    <row r="40" spans="1:13" x14ac:dyDescent="0.2">
      <c r="A40" s="5">
        <v>30</v>
      </c>
      <c r="B40" s="6"/>
      <c r="C40" s="7" t="s">
        <v>10</v>
      </c>
      <c r="D40" s="9" t="s">
        <v>30</v>
      </c>
      <c r="E40" s="8"/>
      <c r="F40" s="15"/>
      <c r="G40" s="15"/>
      <c r="H40" s="9"/>
      <c r="I40" s="2"/>
      <c r="J40" s="1" t="str">
        <f t="shared" si="1"/>
        <v xml:space="preserve">    disabled boolean,</v>
      </c>
      <c r="K40" s="1"/>
      <c r="L40" s="2"/>
      <c r="M40" s="2"/>
    </row>
    <row r="41" spans="1:13" x14ac:dyDescent="0.2">
      <c r="A41" s="5">
        <v>31</v>
      </c>
      <c r="B41" s="6"/>
      <c r="C41" s="7" t="s">
        <v>52</v>
      </c>
      <c r="D41" s="9" t="s">
        <v>7</v>
      </c>
      <c r="E41" s="8"/>
      <c r="F41" s="8"/>
      <c r="G41" s="8"/>
      <c r="H41" s="9"/>
      <c r="I41" s="2"/>
      <c r="J41" s="1" t="str">
        <f t="shared" si="1"/>
        <v xml:space="preserve">    created_at bigint,</v>
      </c>
      <c r="K41" s="1"/>
      <c r="L41" s="2"/>
      <c r="M41" s="2"/>
    </row>
    <row r="42" spans="1:13" x14ac:dyDescent="0.2">
      <c r="A42" s="5">
        <v>32</v>
      </c>
      <c r="B42" s="6"/>
      <c r="C42" s="7" t="s">
        <v>11</v>
      </c>
      <c r="D42" s="9" t="s">
        <v>7</v>
      </c>
      <c r="E42" s="8"/>
      <c r="F42" s="8"/>
      <c r="G42" s="8"/>
      <c r="H42" s="9"/>
      <c r="I42" s="2"/>
      <c r="J42" s="1" t="str">
        <f t="shared" si="1"/>
        <v xml:space="preserve">    created_by bigint,</v>
      </c>
      <c r="K42" s="1"/>
      <c r="L42" s="2"/>
      <c r="M42" s="2"/>
    </row>
    <row r="43" spans="1:13" x14ac:dyDescent="0.2">
      <c r="A43" s="5">
        <v>33</v>
      </c>
      <c r="B43" s="6"/>
      <c r="C43" s="7" t="s">
        <v>13</v>
      </c>
      <c r="D43" s="9" t="s">
        <v>7</v>
      </c>
      <c r="E43" s="8"/>
      <c r="F43" s="8"/>
      <c r="G43" s="8"/>
      <c r="H43" s="9"/>
      <c r="I43" s="2"/>
      <c r="J43" s="1" t="str">
        <f t="shared" si="1"/>
        <v xml:space="preserve">    deleted_by bigint,</v>
      </c>
      <c r="K43" s="1"/>
      <c r="L43" s="2"/>
      <c r="M43" s="2"/>
    </row>
    <row r="44" spans="1:13" x14ac:dyDescent="0.2">
      <c r="A44" s="5">
        <v>34</v>
      </c>
      <c r="B44" s="6"/>
      <c r="C44" s="7" t="s">
        <v>53</v>
      </c>
      <c r="D44" s="9" t="s">
        <v>7</v>
      </c>
      <c r="E44" s="8"/>
      <c r="F44" s="8"/>
      <c r="G44" s="8"/>
      <c r="H44" s="9"/>
      <c r="I44" s="2"/>
      <c r="J44" s="1" t="str">
        <f t="shared" si="1"/>
        <v xml:space="preserve">    deleted_at bigint,</v>
      </c>
      <c r="K44" s="1"/>
      <c r="L44" s="2"/>
      <c r="M44" s="2"/>
    </row>
    <row r="45" spans="1:13" x14ac:dyDescent="0.2">
      <c r="A45" s="2"/>
      <c r="B45" s="2"/>
      <c r="C45" s="2"/>
      <c r="D45" s="2"/>
      <c r="E45" s="2"/>
      <c r="F45" s="2"/>
      <c r="G45" s="2" t="str">
        <f>_xlfn.TEXTJOIN(",",,G11:G44)</f>
        <v/>
      </c>
      <c r="H45" s="2"/>
      <c r="I45" s="2"/>
      <c r="J45" s="1" t="str">
        <f>"    CONSTRAINT " &amp; IF(ISERROR(SEARCH(".",$C$8)), $C$8, MID($C$8,SEARCH(".",$C$8) + 1,(LEN($C$8)-SEARCH(".",$C$8)))) &amp; "_pk PRIMARY KEY (" &amp; $C$11 &amp; ")"</f>
        <v xml:space="preserve">    CONSTRAINT unit_pk PRIMARY KEY (id)</v>
      </c>
      <c r="K45" s="1"/>
      <c r="L45" s="2"/>
      <c r="M45" s="2"/>
    </row>
    <row r="46" spans="1:13" x14ac:dyDescent="0.2">
      <c r="A46" s="2"/>
      <c r="B46" s="2"/>
      <c r="C46" s="2"/>
      <c r="D46" s="2"/>
      <c r="E46" s="2"/>
      <c r="F46" s="2"/>
      <c r="G46" s="2"/>
      <c r="H46" s="2"/>
      <c r="I46" s="2"/>
      <c r="J46" s="1" t="s">
        <v>62</v>
      </c>
      <c r="K46" s="1"/>
      <c r="L46" s="2"/>
      <c r="M46" s="2"/>
    </row>
    <row r="47" spans="1:13" ht="20" x14ac:dyDescent="0.2">
      <c r="A47" s="21" t="s">
        <v>37</v>
      </c>
      <c r="B47" s="21"/>
      <c r="C47" s="21"/>
      <c r="D47" s="21"/>
      <c r="E47" s="21"/>
      <c r="F47" s="21"/>
      <c r="G47" s="21"/>
      <c r="H47" s="21"/>
      <c r="I47" s="2"/>
      <c r="J47" s="1"/>
      <c r="K47" s="1"/>
      <c r="L47" s="2"/>
      <c r="M47" s="2"/>
    </row>
    <row r="48" spans="1:13" x14ac:dyDescent="0.2">
      <c r="A48" s="10" t="s">
        <v>15</v>
      </c>
      <c r="B48" s="11"/>
      <c r="C48" s="11" t="s">
        <v>17</v>
      </c>
      <c r="D48" s="11" t="s">
        <v>38</v>
      </c>
      <c r="E48" s="11"/>
      <c r="F48" s="11"/>
      <c r="G48" s="16"/>
      <c r="H48" s="13" t="s">
        <v>19</v>
      </c>
    </row>
    <row r="49" spans="1:13" x14ac:dyDescent="0.2">
      <c r="A49" s="5">
        <v>1</v>
      </c>
      <c r="B49" s="6"/>
      <c r="C49" s="7" t="s">
        <v>12</v>
      </c>
      <c r="D49" s="9" t="s">
        <v>39</v>
      </c>
      <c r="E49" s="8"/>
      <c r="F49" s="8"/>
      <c r="G49" s="8"/>
      <c r="H49" s="9"/>
      <c r="J49" s="3" t="str">
        <f>"CREATE INDEX " &amp; $C$8 &amp; "_idx_" &amp; $C49 &amp; " ON " &amp; $C$8 &amp; "(" &amp; $C49 &amp; " "  &amp; $D49 &amp; ");"</f>
        <v>CREATE INDEX unit_idx_created_date ON unit(created_date DESC NULLS LAST);</v>
      </c>
    </row>
    <row r="50" spans="1:13" x14ac:dyDescent="0.2">
      <c r="A50" s="5">
        <v>2</v>
      </c>
      <c r="B50" s="6"/>
      <c r="C50" s="7"/>
      <c r="D50" s="9"/>
      <c r="E50" s="8"/>
      <c r="F50" s="8"/>
      <c r="G50" s="8"/>
      <c r="H50" s="9"/>
    </row>
    <row r="51" spans="1:13" x14ac:dyDescent="0.2">
      <c r="A51" s="5">
        <v>3</v>
      </c>
      <c r="B51" s="6"/>
      <c r="C51" s="7"/>
      <c r="D51" s="9"/>
      <c r="E51" s="8"/>
      <c r="F51" s="8"/>
      <c r="G51" s="8"/>
      <c r="H51" s="9"/>
    </row>
    <row r="52" spans="1:13" x14ac:dyDescent="0.2">
      <c r="A52" s="5">
        <v>4</v>
      </c>
      <c r="B52" s="6"/>
      <c r="C52" s="7"/>
      <c r="D52" s="9"/>
      <c r="E52" s="8"/>
      <c r="F52" s="8"/>
      <c r="G52" s="8"/>
      <c r="H52" s="9"/>
    </row>
    <row r="55" spans="1:13" ht="20" x14ac:dyDescent="0.2">
      <c r="A55" s="21" t="s">
        <v>23</v>
      </c>
      <c r="B55" s="21"/>
      <c r="C55" s="21"/>
      <c r="D55" s="21"/>
      <c r="E55" s="21"/>
      <c r="F55" s="21"/>
      <c r="G55" s="21"/>
      <c r="H55" s="21"/>
      <c r="I55" s="2"/>
      <c r="J55" s="1"/>
      <c r="K55" s="1"/>
      <c r="L55" s="2"/>
      <c r="M55" s="2"/>
    </row>
    <row r="56" spans="1:13" x14ac:dyDescent="0.2">
      <c r="A56" s="10" t="s">
        <v>15</v>
      </c>
      <c r="B56" s="11" t="s">
        <v>16</v>
      </c>
      <c r="C56" s="11" t="s">
        <v>17</v>
      </c>
      <c r="D56" s="11" t="s">
        <v>14</v>
      </c>
      <c r="E56" s="11" t="s">
        <v>4</v>
      </c>
      <c r="F56" s="11" t="s">
        <v>18</v>
      </c>
      <c r="G56" s="16"/>
      <c r="H56" s="13" t="s">
        <v>19</v>
      </c>
    </row>
    <row r="57" spans="1:13" x14ac:dyDescent="0.2">
      <c r="A57" s="5">
        <v>1</v>
      </c>
      <c r="B57" s="6"/>
      <c r="C57" s="7" t="s">
        <v>36</v>
      </c>
      <c r="D57" s="9" t="s">
        <v>7</v>
      </c>
      <c r="E57" s="8"/>
      <c r="F57" s="8"/>
      <c r="G57" s="8"/>
      <c r="H57" s="9"/>
      <c r="J57" s="3" t="str">
        <f>"ALTER TABLE " &amp; $C$8 &amp; "
ADD COLUMN " &amp; C57 &amp; " " &amp; D57 &amp; IF(E57="yes"," NOT NULL", "") &amp; IF(LEN(F57) &gt; 0," DEFAULT " &amp; F57, "") &amp; ";"</f>
        <v>ALTER TABLE unit
ADD COLUMN access_date bigint;</v>
      </c>
    </row>
    <row r="58" spans="1:13" x14ac:dyDescent="0.2">
      <c r="A58" s="5">
        <v>2</v>
      </c>
      <c r="B58" s="6"/>
      <c r="C58" s="7"/>
      <c r="D58" s="9"/>
      <c r="E58" s="8"/>
      <c r="F58" s="8"/>
      <c r="G58" s="8"/>
      <c r="H58" s="9"/>
      <c r="J58" s="3" t="str">
        <f t="shared" ref="J58:J60" si="2">"ALTER TABLE " &amp; $C$8 &amp; "
ADD COLUMN " &amp; C58 &amp; " " &amp; D58 &amp; IF(E58="yes"," NOT NULL", "") &amp; IF(LEN(F58) &gt; 0," DEFAULT " &amp; F58, "") &amp; ";"</f>
        <v>ALTER TABLE unit
ADD COLUMN  ;</v>
      </c>
    </row>
    <row r="59" spans="1:13" x14ac:dyDescent="0.2">
      <c r="A59" s="5">
        <v>3</v>
      </c>
      <c r="B59" s="6"/>
      <c r="C59" s="7"/>
      <c r="D59" s="9"/>
      <c r="E59" s="8"/>
      <c r="F59" s="8"/>
      <c r="G59" s="8"/>
      <c r="H59" s="9"/>
      <c r="J59" s="3" t="str">
        <f t="shared" si="2"/>
        <v>ALTER TABLE unit
ADD COLUMN  ;</v>
      </c>
    </row>
    <row r="60" spans="1:13" x14ac:dyDescent="0.2">
      <c r="A60" s="5">
        <v>4</v>
      </c>
      <c r="B60" s="6"/>
      <c r="C60" s="7"/>
      <c r="D60" s="9"/>
      <c r="E60" s="8"/>
      <c r="F60" s="8"/>
      <c r="G60" s="8"/>
      <c r="H60" s="9"/>
      <c r="J60" s="3" t="str">
        <f t="shared" si="2"/>
        <v>ALTER TABLE unit
ADD COLUMN  ;</v>
      </c>
    </row>
    <row r="67" spans="3:4" x14ac:dyDescent="0.2">
      <c r="C67" s="17"/>
      <c r="D67" s="17"/>
    </row>
    <row r="68" spans="3:4" x14ac:dyDescent="0.2">
      <c r="C68" s="17"/>
      <c r="D68" s="17"/>
    </row>
    <row r="69" spans="3:4" x14ac:dyDescent="0.2">
      <c r="C69" s="17"/>
      <c r="D69" s="17"/>
    </row>
    <row r="70" spans="3:4" x14ac:dyDescent="0.2">
      <c r="C70" s="17"/>
      <c r="D70" s="17"/>
    </row>
    <row r="71" spans="3:4" x14ac:dyDescent="0.2">
      <c r="C71" s="17"/>
      <c r="D71" s="17"/>
    </row>
    <row r="72" spans="3:4" x14ac:dyDescent="0.2">
      <c r="C72" s="17"/>
      <c r="D72" s="17"/>
    </row>
    <row r="73" spans="3:4" x14ac:dyDescent="0.2">
      <c r="C73" s="17"/>
      <c r="D73" s="17"/>
    </row>
    <row r="74" spans="3:4" x14ac:dyDescent="0.2">
      <c r="C74" s="17"/>
      <c r="D74" s="17"/>
    </row>
    <row r="75" spans="3:4" x14ac:dyDescent="0.2">
      <c r="C75" s="17"/>
      <c r="D75" s="17"/>
    </row>
    <row r="76" spans="3:4" x14ac:dyDescent="0.2">
      <c r="C76" s="17"/>
      <c r="D76" s="17"/>
    </row>
    <row r="77" spans="3:4" x14ac:dyDescent="0.2">
      <c r="C77" s="17"/>
      <c r="D77" s="17"/>
    </row>
  </sheetData>
  <mergeCells count="9">
    <mergeCell ref="A47:H47"/>
    <mergeCell ref="A55:H55"/>
    <mergeCell ref="J3:N8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ED466-BC55-1049-AB77-CCAAE28320B5}">
  <dimension ref="A2:O34"/>
  <sheetViews>
    <sheetView zoomScaleNormal="100" workbookViewId="0">
      <selection activeCell="J3" sqref="J3:O20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24.83203125" style="3" customWidth="1"/>
    <col min="4" max="4" width="20.33203125" style="3" customWidth="1"/>
    <col min="5" max="5" width="15.1640625" style="3" customWidth="1"/>
    <col min="6" max="6" width="15.33203125" style="3" customWidth="1"/>
    <col min="7" max="7" width="13.83203125" style="3" customWidth="1"/>
    <col min="8" max="8" width="25.83203125" style="3" customWidth="1"/>
    <col min="9" max="16384" width="10.83203125" style="3"/>
  </cols>
  <sheetData>
    <row r="2" spans="1:15" x14ac:dyDescent="0.2">
      <c r="B2" s="14"/>
      <c r="J2" s="1" t="str">
        <f xml:space="preserve"> "drop table if exists " &amp; C8 &amp; ";"</f>
        <v>drop table if exists account;</v>
      </c>
    </row>
    <row r="3" spans="1:15" ht="17" customHeight="1" x14ac:dyDescent="0.2">
      <c r="J3" s="22" t="str">
        <f xml:space="preserve"> "CREATE SEQUENCE " &amp; $C$8  &amp; "_id_seq 
    INCREMENT 1
    START 1
    MINVALUE 1
    MAXVALUE 9223372036854775807
    CACHE 1;"</f>
        <v>CREATE SEQUENCE account_id_seq 
    INCREMENT 1
    START 1
    MINVALUE 1
    MAXVALUE 9223372036854775807
    CACHE 1;</v>
      </c>
      <c r="K3" s="22"/>
      <c r="L3" s="22"/>
      <c r="M3" s="22"/>
      <c r="N3" s="22"/>
      <c r="O3" s="22"/>
    </row>
    <row r="4" spans="1:15" x14ac:dyDescent="0.2">
      <c r="J4" s="22"/>
      <c r="K4" s="22"/>
      <c r="L4" s="22"/>
      <c r="M4" s="22"/>
      <c r="N4" s="22"/>
      <c r="O4" s="22"/>
    </row>
    <row r="5" spans="1:15" x14ac:dyDescent="0.2">
      <c r="J5" s="22"/>
      <c r="K5" s="22"/>
      <c r="L5" s="22"/>
      <c r="M5" s="22"/>
      <c r="N5" s="22"/>
      <c r="O5" s="22"/>
    </row>
    <row r="6" spans="1:15" x14ac:dyDescent="0.2">
      <c r="J6" s="22"/>
      <c r="K6" s="22"/>
      <c r="L6" s="22"/>
      <c r="M6" s="22"/>
      <c r="N6" s="22"/>
      <c r="O6" s="22"/>
    </row>
    <row r="7" spans="1:15" x14ac:dyDescent="0.2">
      <c r="A7" s="23" t="s">
        <v>0</v>
      </c>
      <c r="B7" s="23"/>
      <c r="C7" s="24"/>
      <c r="D7" s="24"/>
      <c r="E7" s="12" t="s">
        <v>1</v>
      </c>
      <c r="F7" s="24" t="s">
        <v>21</v>
      </c>
      <c r="G7" s="24"/>
      <c r="H7" s="24"/>
      <c r="I7" s="2"/>
      <c r="J7" s="22"/>
      <c r="K7" s="22"/>
      <c r="L7" s="22"/>
      <c r="M7" s="22"/>
      <c r="N7" s="22"/>
      <c r="O7" s="22"/>
    </row>
    <row r="8" spans="1:15" x14ac:dyDescent="0.2">
      <c r="A8" s="23" t="s">
        <v>2</v>
      </c>
      <c r="B8" s="23"/>
      <c r="C8" s="25" t="s">
        <v>95</v>
      </c>
      <c r="D8" s="25"/>
      <c r="E8" s="12" t="s">
        <v>3</v>
      </c>
      <c r="F8" s="26" t="s">
        <v>41</v>
      </c>
      <c r="G8" s="26"/>
      <c r="H8" s="27"/>
      <c r="I8" s="2"/>
      <c r="J8" s="22"/>
      <c r="K8" s="22"/>
      <c r="L8" s="22"/>
      <c r="M8" s="22"/>
      <c r="N8" s="22"/>
      <c r="O8" s="22"/>
    </row>
    <row r="9" spans="1:15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account</v>
      </c>
      <c r="K9" s="1"/>
      <c r="L9" s="2"/>
      <c r="M9" s="2"/>
    </row>
    <row r="10" spans="1:15" x14ac:dyDescent="0.2">
      <c r="A10" s="10" t="s">
        <v>15</v>
      </c>
      <c r="B10" s="11" t="s">
        <v>16</v>
      </c>
      <c r="C10" s="11" t="s">
        <v>17</v>
      </c>
      <c r="D10" s="11" t="s">
        <v>14</v>
      </c>
      <c r="E10" s="11" t="s">
        <v>4</v>
      </c>
      <c r="F10" s="11" t="s">
        <v>18</v>
      </c>
      <c r="G10" s="16" t="s">
        <v>32</v>
      </c>
      <c r="H10" s="13" t="s">
        <v>19</v>
      </c>
      <c r="I10" s="2"/>
      <c r="J10" s="1" t="s">
        <v>5</v>
      </c>
      <c r="K10" s="1"/>
      <c r="L10" s="2"/>
      <c r="M10" s="2"/>
    </row>
    <row r="11" spans="1:15" x14ac:dyDescent="0.2">
      <c r="A11" s="5">
        <v>1</v>
      </c>
      <c r="B11" s="6"/>
      <c r="C11" s="7" t="s">
        <v>6</v>
      </c>
      <c r="D11" s="9" t="s">
        <v>7</v>
      </c>
      <c r="E11" s="8" t="s">
        <v>8</v>
      </c>
      <c r="F11" s="8" t="s">
        <v>91</v>
      </c>
      <c r="G11" s="8"/>
      <c r="H11" s="9"/>
      <c r="I11" s="2"/>
      <c r="J11" s="1" t="str">
        <f>"    " &amp; C11 &amp; " " &amp; D11 &amp; IF(E11="yes"," NOT NULL", "") &amp; IF(LEN(F11) &gt; 0," DEFAULT nextval('" &amp; $C$8 &amp; "_id_seq'::regclass)", "") &amp; ","</f>
        <v xml:space="preserve">    id bigint NOT NULL DEFAULT nextval('account_id_seq'::regclass),</v>
      </c>
      <c r="K11" s="1"/>
      <c r="L11" s="2"/>
      <c r="M11" s="2"/>
    </row>
    <row r="12" spans="1:15" x14ac:dyDescent="0.2">
      <c r="A12" s="5">
        <v>2</v>
      </c>
      <c r="B12" s="6"/>
      <c r="C12" s="7" t="s">
        <v>29</v>
      </c>
      <c r="D12" s="9" t="s">
        <v>31</v>
      </c>
      <c r="E12" s="15"/>
      <c r="F12" s="15"/>
      <c r="G12" s="8"/>
      <c r="H12" s="9"/>
      <c r="I12" s="2"/>
      <c r="J12" s="1" t="str">
        <f>"    " &amp; C12 &amp; " " &amp; D12 &amp; IF(E12="yes"," NOT NULL", "") &amp; IF(LEN(F12) &gt; 0," DEFAULT " &amp; F12, "") &amp; ","</f>
        <v xml:space="preserve">    username text,</v>
      </c>
      <c r="K12" s="1"/>
      <c r="L12" s="2"/>
      <c r="M12" s="2"/>
    </row>
    <row r="13" spans="1:15" x14ac:dyDescent="0.2">
      <c r="A13" s="5">
        <v>3</v>
      </c>
      <c r="B13" s="6"/>
      <c r="C13" s="7" t="s">
        <v>22</v>
      </c>
      <c r="D13" s="9" t="s">
        <v>31</v>
      </c>
      <c r="E13" s="15"/>
      <c r="F13" s="15"/>
      <c r="G13" s="8"/>
      <c r="H13" s="9"/>
      <c r="I13" s="2"/>
      <c r="J13" s="1" t="str">
        <f t="shared" ref="J13:J18" si="0">"    " &amp; C13 &amp; " " &amp; D13 &amp; IF(E13="yes"," NOT NULL", "") &amp; IF(LEN(F13) &gt; 0," DEFAULT " &amp; F13, "") &amp; ","</f>
        <v xml:space="preserve">    password text,</v>
      </c>
      <c r="K13" s="1"/>
      <c r="L13" s="2"/>
      <c r="M13" s="2"/>
    </row>
    <row r="14" spans="1:15" x14ac:dyDescent="0.2">
      <c r="A14" s="5">
        <v>4</v>
      </c>
      <c r="B14" s="6"/>
      <c r="C14" s="7" t="s">
        <v>10</v>
      </c>
      <c r="D14" s="9" t="s">
        <v>30</v>
      </c>
      <c r="E14" s="8"/>
      <c r="F14" s="15"/>
      <c r="G14" s="15"/>
      <c r="H14" s="9"/>
      <c r="I14" s="2"/>
      <c r="J14" s="1" t="str">
        <f t="shared" si="0"/>
        <v xml:space="preserve">    disabled boolean,</v>
      </c>
      <c r="K14" s="1"/>
      <c r="L14" s="2"/>
      <c r="M14" s="2"/>
    </row>
    <row r="15" spans="1:15" x14ac:dyDescent="0.2">
      <c r="A15" s="5">
        <v>5</v>
      </c>
      <c r="B15" s="6"/>
      <c r="C15" s="7" t="s">
        <v>52</v>
      </c>
      <c r="D15" s="9" t="s">
        <v>7</v>
      </c>
      <c r="E15" s="8"/>
      <c r="F15" s="8"/>
      <c r="G15" s="8"/>
      <c r="H15" s="9"/>
      <c r="I15" s="2"/>
      <c r="J15" s="1" t="str">
        <f t="shared" si="0"/>
        <v xml:space="preserve">    created_at bigint,</v>
      </c>
      <c r="K15" s="1"/>
      <c r="L15" s="2"/>
      <c r="M15" s="2"/>
    </row>
    <row r="16" spans="1:15" x14ac:dyDescent="0.2">
      <c r="A16" s="5">
        <v>6</v>
      </c>
      <c r="B16" s="6"/>
      <c r="C16" s="7" t="s">
        <v>11</v>
      </c>
      <c r="D16" s="9" t="s">
        <v>7</v>
      </c>
      <c r="E16" s="8"/>
      <c r="F16" s="8"/>
      <c r="G16" s="8"/>
      <c r="H16" s="9"/>
      <c r="I16" s="2"/>
      <c r="J16" s="1" t="str">
        <f t="shared" si="0"/>
        <v xml:space="preserve">    created_by bigint,</v>
      </c>
      <c r="K16" s="1"/>
      <c r="L16" s="2"/>
      <c r="M16" s="2"/>
    </row>
    <row r="17" spans="1:13" x14ac:dyDescent="0.2">
      <c r="A17" s="5">
        <v>7</v>
      </c>
      <c r="B17" s="6"/>
      <c r="C17" s="7" t="s">
        <v>13</v>
      </c>
      <c r="D17" s="9" t="s">
        <v>7</v>
      </c>
      <c r="E17" s="8"/>
      <c r="F17" s="8"/>
      <c r="G17" s="8"/>
      <c r="H17" s="9"/>
      <c r="I17" s="2"/>
      <c r="J17" s="1" t="str">
        <f t="shared" si="0"/>
        <v xml:space="preserve">    deleted_by bigint,</v>
      </c>
      <c r="K17" s="1"/>
      <c r="L17" s="2"/>
      <c r="M17" s="2"/>
    </row>
    <row r="18" spans="1:13" x14ac:dyDescent="0.2">
      <c r="A18" s="5">
        <v>8</v>
      </c>
      <c r="B18" s="6"/>
      <c r="C18" s="7" t="s">
        <v>53</v>
      </c>
      <c r="D18" s="9" t="s">
        <v>7</v>
      </c>
      <c r="E18" s="8"/>
      <c r="F18" s="8"/>
      <c r="G18" s="8"/>
      <c r="H18" s="9"/>
      <c r="I18" s="2"/>
      <c r="J18" s="1" t="str">
        <f t="shared" si="0"/>
        <v xml:space="preserve">    deleted_at bigint,</v>
      </c>
      <c r="K18" s="1"/>
      <c r="L18" s="2"/>
      <c r="M18" s="2"/>
    </row>
    <row r="19" spans="1:13" x14ac:dyDescent="0.2">
      <c r="A19" s="2"/>
      <c r="B19" s="2"/>
      <c r="C19" s="2"/>
      <c r="D19" s="2"/>
      <c r="E19" s="2"/>
      <c r="F19" s="2"/>
      <c r="G19" s="2" t="str">
        <f>_xlfn.TEXTJOIN(",",,G11:G18)</f>
        <v/>
      </c>
      <c r="H19" s="2"/>
      <c r="I19" s="2"/>
      <c r="J19" s="1" t="str">
        <f>"    CONSTRAINT " &amp; IF(ISERROR(SEARCH(".",$C$8)), $C$8, MID($C$8,SEARCH(".",$C$8) + 1,(LEN($C$8)-SEARCH(".",$C$8)))) &amp; "_pk PRIMARY KEY (" &amp; $C$11 &amp; ")"</f>
        <v xml:space="preserve">    CONSTRAINT account_pk PRIMARY KEY (id)</v>
      </c>
      <c r="K19" s="1"/>
      <c r="L19" s="2"/>
      <c r="M19" s="2"/>
    </row>
    <row r="20" spans="1:13" x14ac:dyDescent="0.2">
      <c r="A20" s="2"/>
      <c r="B20" s="2"/>
      <c r="C20" s="2"/>
      <c r="D20" s="2"/>
      <c r="E20" s="2"/>
      <c r="F20" s="2"/>
      <c r="G20" s="2"/>
      <c r="H20" s="2"/>
      <c r="I20" s="2"/>
      <c r="J20" s="1" t="s">
        <v>62</v>
      </c>
      <c r="K20" s="1"/>
      <c r="L20" s="2"/>
      <c r="M20" s="2"/>
    </row>
    <row r="21" spans="1:13" ht="20" x14ac:dyDescent="0.2">
      <c r="A21" s="21" t="s">
        <v>37</v>
      </c>
      <c r="B21" s="21"/>
      <c r="C21" s="21"/>
      <c r="D21" s="21"/>
      <c r="E21" s="21"/>
      <c r="F21" s="21"/>
      <c r="G21" s="21"/>
      <c r="H21" s="21"/>
      <c r="I21" s="2"/>
      <c r="J21" s="1"/>
      <c r="K21" s="1"/>
      <c r="L21" s="2"/>
      <c r="M21" s="2"/>
    </row>
    <row r="22" spans="1:13" x14ac:dyDescent="0.2">
      <c r="A22" s="10" t="s">
        <v>15</v>
      </c>
      <c r="B22" s="11"/>
      <c r="C22" s="11" t="s">
        <v>17</v>
      </c>
      <c r="D22" s="11" t="s">
        <v>38</v>
      </c>
      <c r="E22" s="11"/>
      <c r="F22" s="11"/>
      <c r="G22" s="16"/>
      <c r="H22" s="13" t="s">
        <v>19</v>
      </c>
    </row>
    <row r="23" spans="1:13" x14ac:dyDescent="0.2">
      <c r="A23" s="5">
        <v>1</v>
      </c>
      <c r="B23" s="6"/>
      <c r="C23" s="7" t="s">
        <v>12</v>
      </c>
      <c r="D23" s="9" t="s">
        <v>39</v>
      </c>
      <c r="E23" s="8"/>
      <c r="F23" s="8"/>
      <c r="G23" s="8"/>
      <c r="H23" s="9"/>
      <c r="J23" s="3" t="str">
        <f>"CREATE INDEX " &amp; $C$8 &amp; "_idx_" &amp; $C23 &amp; " ON " &amp; $C$8 &amp; "(" &amp; $C23 &amp; " "  &amp; $D23 &amp; ");"</f>
        <v>CREATE INDEX account_idx_created_date ON account(created_date DESC NULLS LAST);</v>
      </c>
    </row>
    <row r="24" spans="1:13" x14ac:dyDescent="0.2">
      <c r="A24" s="5">
        <v>2</v>
      </c>
      <c r="B24" s="6"/>
      <c r="C24" s="7"/>
      <c r="D24" s="9"/>
      <c r="E24" s="8"/>
      <c r="F24" s="8"/>
      <c r="G24" s="8"/>
      <c r="H24" s="9"/>
    </row>
    <row r="25" spans="1:13" x14ac:dyDescent="0.2">
      <c r="A25" s="5">
        <v>3</v>
      </c>
      <c r="B25" s="6"/>
      <c r="C25" s="7"/>
      <c r="D25" s="9"/>
      <c r="E25" s="8"/>
      <c r="F25" s="8"/>
      <c r="G25" s="8"/>
      <c r="H25" s="9"/>
    </row>
    <row r="26" spans="1:13" x14ac:dyDescent="0.2">
      <c r="A26" s="5">
        <v>4</v>
      </c>
      <c r="B26" s="6"/>
      <c r="C26" s="7"/>
      <c r="D26" s="9"/>
      <c r="E26" s="8"/>
      <c r="F26" s="8"/>
      <c r="G26" s="8"/>
      <c r="H26" s="9"/>
    </row>
    <row r="29" spans="1:13" ht="20" x14ac:dyDescent="0.2">
      <c r="A29" s="21" t="s">
        <v>23</v>
      </c>
      <c r="B29" s="21"/>
      <c r="C29" s="21"/>
      <c r="D29" s="21"/>
      <c r="E29" s="21"/>
      <c r="F29" s="21"/>
      <c r="G29" s="21"/>
      <c r="H29" s="21"/>
      <c r="I29" s="2"/>
      <c r="J29" s="1"/>
      <c r="K29" s="1"/>
      <c r="L29" s="2"/>
      <c r="M29" s="2"/>
    </row>
    <row r="30" spans="1:13" x14ac:dyDescent="0.2">
      <c r="A30" s="10" t="s">
        <v>15</v>
      </c>
      <c r="B30" s="11" t="s">
        <v>16</v>
      </c>
      <c r="C30" s="11" t="s">
        <v>17</v>
      </c>
      <c r="D30" s="11" t="s">
        <v>14</v>
      </c>
      <c r="E30" s="11" t="s">
        <v>4</v>
      </c>
      <c r="F30" s="11" t="s">
        <v>18</v>
      </c>
      <c r="G30" s="16"/>
      <c r="H30" s="13" t="s">
        <v>19</v>
      </c>
    </row>
    <row r="31" spans="1:13" x14ac:dyDescent="0.2">
      <c r="A31" s="5">
        <v>1</v>
      </c>
      <c r="B31" s="6"/>
      <c r="C31" s="7" t="s">
        <v>36</v>
      </c>
      <c r="D31" s="9" t="s">
        <v>7</v>
      </c>
      <c r="E31" s="8"/>
      <c r="F31" s="8"/>
      <c r="G31" s="8"/>
      <c r="H31" s="9"/>
      <c r="J31" s="3" t="str">
        <f>"ALTER TABLE " &amp; $C$8 &amp; "
ADD COLUMN " &amp; C31 &amp; " " &amp; D31 &amp; IF(E31="yes"," NOT NULL", "") &amp; IF(LEN(F31) &gt; 0," DEFAULT " &amp; F31, "") &amp; ";"</f>
        <v>ALTER TABLE account
ADD COLUMN access_date bigint;</v>
      </c>
    </row>
    <row r="32" spans="1:13" x14ac:dyDescent="0.2">
      <c r="A32" s="5">
        <v>2</v>
      </c>
      <c r="B32" s="6"/>
      <c r="C32" s="7"/>
      <c r="D32" s="9"/>
      <c r="E32" s="8"/>
      <c r="F32" s="8"/>
      <c r="G32" s="8"/>
      <c r="H32" s="9"/>
      <c r="J32" s="3" t="str">
        <f t="shared" ref="J32:J34" si="1">"ALTER TABLE " &amp; $C$8 &amp; "
ADD COLUMN " &amp; C32 &amp; " " &amp; D32 &amp; IF(E32="yes"," NOT NULL", "") &amp; IF(LEN(F32) &gt; 0," DEFAULT " &amp; F32, "") &amp; ";"</f>
        <v>ALTER TABLE account
ADD COLUMN  ;</v>
      </c>
    </row>
    <row r="33" spans="1:10" x14ac:dyDescent="0.2">
      <c r="A33" s="5">
        <v>3</v>
      </c>
      <c r="B33" s="6"/>
      <c r="C33" s="7"/>
      <c r="D33" s="9"/>
      <c r="E33" s="8"/>
      <c r="F33" s="8"/>
      <c r="G33" s="8"/>
      <c r="H33" s="9"/>
      <c r="J33" s="3" t="str">
        <f t="shared" si="1"/>
        <v>ALTER TABLE account
ADD COLUMN  ;</v>
      </c>
    </row>
    <row r="34" spans="1:10" x14ac:dyDescent="0.2">
      <c r="A34" s="5">
        <v>4</v>
      </c>
      <c r="B34" s="6"/>
      <c r="C34" s="7"/>
      <c r="D34" s="9"/>
      <c r="E34" s="8"/>
      <c r="F34" s="8"/>
      <c r="G34" s="8"/>
      <c r="H34" s="9"/>
      <c r="J34" s="3" t="str">
        <f t="shared" si="1"/>
        <v>ALTER TABLE account
ADD COLUMN  ;</v>
      </c>
    </row>
  </sheetData>
  <mergeCells count="9">
    <mergeCell ref="A21:H21"/>
    <mergeCell ref="A29:H29"/>
    <mergeCell ref="J3:O8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11A7D-0A06-874D-A4B5-CFBB6E46B984}">
  <dimension ref="A2:O31"/>
  <sheetViews>
    <sheetView zoomScaleNormal="100" workbookViewId="0">
      <selection activeCell="J9" sqref="J9:J17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24.83203125" style="3" customWidth="1"/>
    <col min="4" max="4" width="20.33203125" style="3" customWidth="1"/>
    <col min="5" max="5" width="15.1640625" style="3" customWidth="1"/>
    <col min="6" max="6" width="15.33203125" style="3" customWidth="1"/>
    <col min="7" max="7" width="13.83203125" style="3" customWidth="1"/>
    <col min="8" max="8" width="25.83203125" style="3" customWidth="1"/>
    <col min="9" max="16384" width="10.83203125" style="3"/>
  </cols>
  <sheetData>
    <row r="2" spans="1:15" x14ac:dyDescent="0.2">
      <c r="B2" s="14"/>
      <c r="J2" s="1" t="str">
        <f xml:space="preserve"> "drop table if exists " &amp; C8 &amp; ";"</f>
        <v>drop table if exists site_account;</v>
      </c>
    </row>
    <row r="3" spans="1:15" ht="17" customHeight="1" x14ac:dyDescent="0.2">
      <c r="J3" s="22" t="str">
        <f xml:space="preserve"> "CREATE SEQUENCE " &amp; $C$8  &amp; "_id_seq 
    INCREMENT 1
    START 1
    MINVALUE 1
    MAXVALUE 9223372036854775807
    CACHE 1;"</f>
        <v>CREATE SEQUENCE site_account_id_seq 
    INCREMENT 1
    START 1
    MINVALUE 1
    MAXVALUE 9223372036854775807
    CACHE 1;</v>
      </c>
      <c r="K3" s="22"/>
      <c r="L3" s="22"/>
      <c r="M3" s="22"/>
      <c r="N3" s="22"/>
      <c r="O3" s="22"/>
    </row>
    <row r="4" spans="1:15" x14ac:dyDescent="0.2">
      <c r="J4" s="22"/>
      <c r="K4" s="22"/>
      <c r="L4" s="22"/>
      <c r="M4" s="22"/>
      <c r="N4" s="22"/>
      <c r="O4" s="22"/>
    </row>
    <row r="5" spans="1:15" x14ac:dyDescent="0.2">
      <c r="J5" s="22"/>
      <c r="K5" s="22"/>
      <c r="L5" s="22"/>
      <c r="M5" s="22"/>
      <c r="N5" s="22"/>
      <c r="O5" s="22"/>
    </row>
    <row r="6" spans="1:15" x14ac:dyDescent="0.2">
      <c r="J6" s="22"/>
      <c r="K6" s="22"/>
      <c r="L6" s="22"/>
      <c r="M6" s="22"/>
      <c r="N6" s="22"/>
      <c r="O6" s="22"/>
    </row>
    <row r="7" spans="1:15" x14ac:dyDescent="0.2">
      <c r="A7" s="23" t="s">
        <v>0</v>
      </c>
      <c r="B7" s="23"/>
      <c r="C7" s="24"/>
      <c r="D7" s="24"/>
      <c r="E7" s="12" t="s">
        <v>1</v>
      </c>
      <c r="F7" s="24" t="s">
        <v>21</v>
      </c>
      <c r="G7" s="24"/>
      <c r="H7" s="24"/>
      <c r="I7" s="2"/>
      <c r="J7" s="22"/>
      <c r="K7" s="22"/>
      <c r="L7" s="22"/>
      <c r="M7" s="22"/>
      <c r="N7" s="22"/>
      <c r="O7" s="22"/>
    </row>
    <row r="8" spans="1:15" x14ac:dyDescent="0.2">
      <c r="A8" s="23" t="s">
        <v>2</v>
      </c>
      <c r="B8" s="23"/>
      <c r="C8" s="25" t="s">
        <v>98</v>
      </c>
      <c r="D8" s="25"/>
      <c r="E8" s="12" t="s">
        <v>3</v>
      </c>
      <c r="F8" s="26" t="s">
        <v>41</v>
      </c>
      <c r="G8" s="26"/>
      <c r="H8" s="27"/>
      <c r="I8" s="2"/>
      <c r="J8" s="22"/>
      <c r="K8" s="22"/>
      <c r="L8" s="22"/>
      <c r="M8" s="22"/>
      <c r="N8" s="22"/>
      <c r="O8" s="22"/>
    </row>
    <row r="9" spans="1:15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site_account</v>
      </c>
      <c r="K9" s="1"/>
      <c r="L9" s="2"/>
      <c r="M9" s="2"/>
    </row>
    <row r="10" spans="1:15" x14ac:dyDescent="0.2">
      <c r="A10" s="10" t="s">
        <v>15</v>
      </c>
      <c r="B10" s="11" t="s">
        <v>16</v>
      </c>
      <c r="C10" s="11" t="s">
        <v>17</v>
      </c>
      <c r="D10" s="11" t="s">
        <v>14</v>
      </c>
      <c r="E10" s="11" t="s">
        <v>4</v>
      </c>
      <c r="F10" s="11" t="s">
        <v>18</v>
      </c>
      <c r="G10" s="16" t="s">
        <v>32</v>
      </c>
      <c r="H10" s="13" t="s">
        <v>19</v>
      </c>
      <c r="I10" s="2"/>
      <c r="J10" s="1" t="s">
        <v>5</v>
      </c>
      <c r="K10" s="1"/>
      <c r="L10" s="2"/>
      <c r="M10" s="2"/>
    </row>
    <row r="11" spans="1:15" x14ac:dyDescent="0.2">
      <c r="A11" s="5">
        <v>1</v>
      </c>
      <c r="B11" s="6"/>
      <c r="C11" s="7" t="s">
        <v>6</v>
      </c>
      <c r="D11" s="9" t="s">
        <v>7</v>
      </c>
      <c r="E11" s="8" t="s">
        <v>8</v>
      </c>
      <c r="F11" s="8" t="s">
        <v>91</v>
      </c>
      <c r="G11" s="8"/>
      <c r="H11" s="9"/>
      <c r="I11" s="2"/>
      <c r="J11" s="1" t="str">
        <f>"    " &amp; C11 &amp; " " &amp; D11 &amp; IF(E11="yes"," NOT NULL", "") &amp; IF(LEN(F11) &gt; 0," DEFAULT nextval('" &amp; $C$8 &amp; "_id_seq'::regclass)", "") &amp; ","</f>
        <v xml:space="preserve">    id bigint NOT NULL DEFAULT nextval('site_account_id_seq'::regclass),</v>
      </c>
      <c r="K11" s="1"/>
      <c r="L11" s="2"/>
      <c r="M11" s="2"/>
    </row>
    <row r="12" spans="1:15" x14ac:dyDescent="0.2">
      <c r="A12" s="5">
        <v>2</v>
      </c>
      <c r="B12" s="6"/>
      <c r="C12" s="7" t="s">
        <v>99</v>
      </c>
      <c r="D12" s="9" t="s">
        <v>7</v>
      </c>
      <c r="E12" s="8"/>
      <c r="F12" s="8"/>
      <c r="G12" s="8"/>
      <c r="H12" s="9"/>
      <c r="I12" s="2"/>
      <c r="J12" s="1" t="str">
        <f t="shared" ref="J12:J15" si="0">"    " &amp; C12 &amp; " " &amp; D12 &amp; IF(E12="yes"," NOT NULL", "") &amp; IF(LEN(F12) &gt; 0," DEFAULT nextval('" &amp; $C$8 &amp; "_id_seq'::regclass)", "") &amp; ","</f>
        <v xml:space="preserve">    site_id bigint,</v>
      </c>
      <c r="K12" s="1"/>
      <c r="L12" s="2"/>
      <c r="M12" s="2"/>
    </row>
    <row r="13" spans="1:15" x14ac:dyDescent="0.2">
      <c r="A13" s="5">
        <v>3</v>
      </c>
      <c r="B13" s="6"/>
      <c r="C13" s="7" t="s">
        <v>100</v>
      </c>
      <c r="D13" s="9" t="s">
        <v>7</v>
      </c>
      <c r="E13" s="8"/>
      <c r="F13" s="8"/>
      <c r="G13" s="8"/>
      <c r="H13" s="9"/>
      <c r="I13" s="2"/>
      <c r="J13" s="1" t="str">
        <f t="shared" si="0"/>
        <v xml:space="preserve">    account_id bigint,</v>
      </c>
      <c r="K13" s="1"/>
      <c r="L13" s="2"/>
      <c r="M13" s="2"/>
    </row>
    <row r="14" spans="1:15" x14ac:dyDescent="0.2">
      <c r="A14" s="5">
        <v>4</v>
      </c>
      <c r="B14" s="6"/>
      <c r="C14" s="7" t="s">
        <v>29</v>
      </c>
      <c r="D14" s="9" t="s">
        <v>31</v>
      </c>
      <c r="E14" s="8"/>
      <c r="F14" s="8"/>
      <c r="G14" s="8"/>
      <c r="H14" s="9"/>
      <c r="I14" s="2"/>
      <c r="J14" s="1" t="str">
        <f t="shared" si="0"/>
        <v xml:space="preserve">    username text,</v>
      </c>
      <c r="K14" s="1"/>
      <c r="L14" s="2"/>
      <c r="M14" s="2"/>
    </row>
    <row r="15" spans="1:15" x14ac:dyDescent="0.2">
      <c r="A15" s="5">
        <v>5</v>
      </c>
      <c r="B15" s="6"/>
      <c r="C15" s="7" t="s">
        <v>22</v>
      </c>
      <c r="D15" s="9" t="s">
        <v>31</v>
      </c>
      <c r="E15" s="8"/>
      <c r="F15" s="8"/>
      <c r="G15" s="8"/>
      <c r="H15" s="9"/>
      <c r="I15" s="2"/>
      <c r="J15" s="1" t="str">
        <f t="shared" si="0"/>
        <v xml:space="preserve">    password text,</v>
      </c>
      <c r="K15" s="1"/>
      <c r="L15" s="2"/>
      <c r="M15" s="2"/>
    </row>
    <row r="16" spans="1:15" x14ac:dyDescent="0.2">
      <c r="A16" s="2"/>
      <c r="B16" s="2"/>
      <c r="C16" s="2"/>
      <c r="D16" s="2"/>
      <c r="E16" s="2"/>
      <c r="F16" s="2"/>
      <c r="G16" s="2" t="str">
        <f>_xlfn.TEXTJOIN(",",,G11:G15)</f>
        <v/>
      </c>
      <c r="H16" s="2"/>
      <c r="I16" s="2"/>
      <c r="J16" s="1" t="str">
        <f>"    CONSTRAINT " &amp; IF(ISERROR(SEARCH(".",$C$8)), $C$8, MID($C$8,SEARCH(".",$C$8) + 1,(LEN($C$8)-SEARCH(".",$C$8)))) &amp; "_pk PRIMARY KEY (" &amp; $C$11 &amp; ")"</f>
        <v xml:space="preserve">    CONSTRAINT site_account_pk PRIMARY KEY (id)</v>
      </c>
      <c r="K16" s="1"/>
      <c r="L16" s="2"/>
      <c r="M16" s="2"/>
    </row>
    <row r="17" spans="1:13" x14ac:dyDescent="0.2">
      <c r="A17" s="2"/>
      <c r="B17" s="2"/>
      <c r="C17" s="2"/>
      <c r="D17" s="2"/>
      <c r="E17" s="2"/>
      <c r="F17" s="2"/>
      <c r="G17" s="2"/>
      <c r="H17" s="2"/>
      <c r="I17" s="2"/>
      <c r="J17" s="1" t="s">
        <v>62</v>
      </c>
      <c r="K17" s="1"/>
      <c r="L17" s="2"/>
      <c r="M17" s="2"/>
    </row>
    <row r="18" spans="1:13" ht="20" x14ac:dyDescent="0.2">
      <c r="A18" s="21" t="s">
        <v>37</v>
      </c>
      <c r="B18" s="21"/>
      <c r="C18" s="21"/>
      <c r="D18" s="21"/>
      <c r="E18" s="21"/>
      <c r="F18" s="21"/>
      <c r="G18" s="21"/>
      <c r="H18" s="21"/>
      <c r="I18" s="2"/>
      <c r="J18" s="1"/>
      <c r="K18" s="1"/>
      <c r="L18" s="2"/>
      <c r="M18" s="2"/>
    </row>
    <row r="19" spans="1:13" x14ac:dyDescent="0.2">
      <c r="A19" s="10" t="s">
        <v>15</v>
      </c>
      <c r="B19" s="11"/>
      <c r="C19" s="11" t="s">
        <v>17</v>
      </c>
      <c r="D19" s="11" t="s">
        <v>38</v>
      </c>
      <c r="E19" s="11"/>
      <c r="F19" s="11"/>
      <c r="G19" s="16"/>
      <c r="H19" s="13" t="s">
        <v>19</v>
      </c>
    </row>
    <row r="20" spans="1:13" x14ac:dyDescent="0.2">
      <c r="A20" s="5">
        <v>1</v>
      </c>
      <c r="B20" s="6"/>
      <c r="C20" s="7" t="s">
        <v>12</v>
      </c>
      <c r="D20" s="9" t="s">
        <v>39</v>
      </c>
      <c r="E20" s="8"/>
      <c r="F20" s="8"/>
      <c r="G20" s="8"/>
      <c r="H20" s="9"/>
      <c r="J20" s="3" t="str">
        <f>"CREATE INDEX " &amp; $C$8 &amp; "_idx_" &amp; $C20 &amp; " ON " &amp; $C$8 &amp; "(" &amp; $C20 &amp; " "  &amp; $D20 &amp; ");"</f>
        <v>CREATE INDEX site_account_idx_created_date ON site_account(created_date DESC NULLS LAST);</v>
      </c>
    </row>
    <row r="21" spans="1:13" x14ac:dyDescent="0.2">
      <c r="A21" s="5">
        <v>2</v>
      </c>
      <c r="B21" s="6"/>
      <c r="C21" s="7"/>
      <c r="D21" s="9"/>
      <c r="E21" s="8"/>
      <c r="F21" s="8"/>
      <c r="G21" s="8"/>
      <c r="H21" s="9"/>
    </row>
    <row r="22" spans="1:13" x14ac:dyDescent="0.2">
      <c r="A22" s="5">
        <v>3</v>
      </c>
      <c r="B22" s="6"/>
      <c r="C22" s="7"/>
      <c r="D22" s="9"/>
      <c r="E22" s="8"/>
      <c r="F22" s="8"/>
      <c r="G22" s="8"/>
      <c r="H22" s="9"/>
    </row>
    <row r="23" spans="1:13" x14ac:dyDescent="0.2">
      <c r="A23" s="5">
        <v>4</v>
      </c>
      <c r="B23" s="6"/>
      <c r="C23" s="7"/>
      <c r="D23" s="9"/>
      <c r="E23" s="8"/>
      <c r="F23" s="8"/>
      <c r="G23" s="8"/>
      <c r="H23" s="9"/>
    </row>
    <row r="26" spans="1:13" ht="20" x14ac:dyDescent="0.2">
      <c r="A26" s="21" t="s">
        <v>23</v>
      </c>
      <c r="B26" s="21"/>
      <c r="C26" s="21"/>
      <c r="D26" s="21"/>
      <c r="E26" s="21"/>
      <c r="F26" s="21"/>
      <c r="G26" s="21"/>
      <c r="H26" s="21"/>
      <c r="I26" s="2"/>
      <c r="J26" s="1"/>
      <c r="K26" s="1"/>
      <c r="L26" s="2"/>
      <c r="M26" s="2"/>
    </row>
    <row r="27" spans="1:13" x14ac:dyDescent="0.2">
      <c r="A27" s="10" t="s">
        <v>15</v>
      </c>
      <c r="B27" s="11" t="s">
        <v>16</v>
      </c>
      <c r="C27" s="11" t="s">
        <v>17</v>
      </c>
      <c r="D27" s="11" t="s">
        <v>14</v>
      </c>
      <c r="E27" s="11" t="s">
        <v>4</v>
      </c>
      <c r="F27" s="11" t="s">
        <v>18</v>
      </c>
      <c r="G27" s="16"/>
      <c r="H27" s="13" t="s">
        <v>19</v>
      </c>
    </row>
    <row r="28" spans="1:13" x14ac:dyDescent="0.2">
      <c r="A28" s="5">
        <v>1</v>
      </c>
      <c r="B28" s="6"/>
      <c r="C28" s="7" t="s">
        <v>36</v>
      </c>
      <c r="D28" s="9" t="s">
        <v>7</v>
      </c>
      <c r="E28" s="8"/>
      <c r="F28" s="8"/>
      <c r="G28" s="8"/>
      <c r="H28" s="9"/>
      <c r="J28" s="3" t="str">
        <f>"ALTER TABLE " &amp; $C$8 &amp; "
ADD COLUMN " &amp; C28 &amp; " " &amp; D28 &amp; IF(E28="yes"," NOT NULL", "") &amp; IF(LEN(F28) &gt; 0," DEFAULT " &amp; F28, "") &amp; ";"</f>
        <v>ALTER TABLE site_account
ADD COLUMN access_date bigint;</v>
      </c>
    </row>
    <row r="29" spans="1:13" x14ac:dyDescent="0.2">
      <c r="A29" s="5">
        <v>2</v>
      </c>
      <c r="B29" s="6"/>
      <c r="C29" s="7"/>
      <c r="D29" s="9"/>
      <c r="E29" s="8"/>
      <c r="F29" s="8"/>
      <c r="G29" s="8"/>
      <c r="H29" s="9"/>
      <c r="J29" s="3" t="str">
        <f t="shared" ref="J29:J31" si="1">"ALTER TABLE " &amp; $C$8 &amp; "
ADD COLUMN " &amp; C29 &amp; " " &amp; D29 &amp; IF(E29="yes"," NOT NULL", "") &amp; IF(LEN(F29) &gt; 0," DEFAULT " &amp; F29, "") &amp; ";"</f>
        <v>ALTER TABLE site_account
ADD COLUMN  ;</v>
      </c>
    </row>
    <row r="30" spans="1:13" x14ac:dyDescent="0.2">
      <c r="A30" s="5">
        <v>3</v>
      </c>
      <c r="B30" s="6"/>
      <c r="C30" s="7"/>
      <c r="D30" s="9"/>
      <c r="E30" s="8"/>
      <c r="F30" s="8"/>
      <c r="G30" s="8"/>
      <c r="H30" s="9"/>
      <c r="J30" s="3" t="str">
        <f t="shared" si="1"/>
        <v>ALTER TABLE site_account
ADD COLUMN  ;</v>
      </c>
    </row>
    <row r="31" spans="1:13" x14ac:dyDescent="0.2">
      <c r="A31" s="5">
        <v>4</v>
      </c>
      <c r="B31" s="6"/>
      <c r="C31" s="7"/>
      <c r="D31" s="9"/>
      <c r="E31" s="8"/>
      <c r="F31" s="8"/>
      <c r="G31" s="8"/>
      <c r="H31" s="9"/>
      <c r="J31" s="3" t="str">
        <f t="shared" si="1"/>
        <v>ALTER TABLE site_account
ADD COLUMN  ;</v>
      </c>
    </row>
  </sheetData>
  <mergeCells count="9">
    <mergeCell ref="A18:H18"/>
    <mergeCell ref="A26:H26"/>
    <mergeCell ref="J3:O8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4988D-474E-5743-8185-18CA23DAB478}">
  <dimension ref="A2:O54"/>
  <sheetViews>
    <sheetView topLeftCell="A5" zoomScaleNormal="100" workbookViewId="0">
      <selection activeCell="C23" sqref="C23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24.83203125" style="3" customWidth="1"/>
    <col min="4" max="4" width="20.33203125" style="3" customWidth="1"/>
    <col min="5" max="5" width="15.1640625" style="3" customWidth="1"/>
    <col min="6" max="6" width="15.33203125" style="3" customWidth="1"/>
    <col min="7" max="7" width="13.83203125" style="3" customWidth="1"/>
    <col min="8" max="8" width="25.83203125" style="3" customWidth="1"/>
    <col min="9" max="16384" width="10.83203125" style="3"/>
  </cols>
  <sheetData>
    <row r="2" spans="1:15" x14ac:dyDescent="0.2">
      <c r="B2" s="14"/>
      <c r="J2" s="1" t="str">
        <f xml:space="preserve"> "drop table if exists " &amp; C8 &amp; ";"</f>
        <v>drop table if exists post;</v>
      </c>
    </row>
    <row r="3" spans="1:15" ht="17" customHeight="1" x14ac:dyDescent="0.2">
      <c r="J3" s="22" t="str">
        <f xml:space="preserve"> "CREATE SEQUENCE " &amp; $C$8  &amp; "_id_seq 
    INCREMENT 1
    START 1
    MINVALUE 1
    MAXVALUE 9223372036854775807
    CACHE 1;"</f>
        <v>CREATE SEQUENCE post_id_seq 
    INCREMENT 1
    START 1
    MINVALUE 1
    MAXVALUE 9223372036854775807
    CACHE 1;</v>
      </c>
      <c r="K3" s="22"/>
      <c r="L3" s="22"/>
      <c r="M3" s="22"/>
      <c r="N3" s="22"/>
      <c r="O3" s="22"/>
    </row>
    <row r="4" spans="1:15" x14ac:dyDescent="0.2">
      <c r="J4" s="22"/>
      <c r="K4" s="22"/>
      <c r="L4" s="22"/>
      <c r="M4" s="22"/>
      <c r="N4" s="22"/>
      <c r="O4" s="22"/>
    </row>
    <row r="5" spans="1:15" x14ac:dyDescent="0.2">
      <c r="J5" s="22"/>
      <c r="K5" s="22"/>
      <c r="L5" s="22"/>
      <c r="M5" s="22"/>
      <c r="N5" s="22"/>
      <c r="O5" s="22"/>
    </row>
    <row r="6" spans="1:15" x14ac:dyDescent="0.2">
      <c r="J6" s="22"/>
      <c r="K6" s="22"/>
      <c r="L6" s="22"/>
      <c r="M6" s="22"/>
      <c r="N6" s="22"/>
      <c r="O6" s="22"/>
    </row>
    <row r="7" spans="1:15" x14ac:dyDescent="0.2">
      <c r="A7" s="23" t="s">
        <v>0</v>
      </c>
      <c r="B7" s="23"/>
      <c r="C7" s="24"/>
      <c r="D7" s="24"/>
      <c r="E7" s="12" t="s">
        <v>1</v>
      </c>
      <c r="F7" s="24" t="s">
        <v>21</v>
      </c>
      <c r="G7" s="24"/>
      <c r="H7" s="24"/>
      <c r="I7" s="2"/>
      <c r="J7" s="22"/>
      <c r="K7" s="22"/>
      <c r="L7" s="22"/>
      <c r="M7" s="22"/>
      <c r="N7" s="22"/>
      <c r="O7" s="22"/>
    </row>
    <row r="8" spans="1:15" x14ac:dyDescent="0.2">
      <c r="A8" s="23" t="s">
        <v>2</v>
      </c>
      <c r="B8" s="23"/>
      <c r="C8" s="25" t="s">
        <v>40</v>
      </c>
      <c r="D8" s="25"/>
      <c r="E8" s="12" t="s">
        <v>3</v>
      </c>
      <c r="F8" s="26" t="s">
        <v>41</v>
      </c>
      <c r="G8" s="26"/>
      <c r="H8" s="27"/>
      <c r="I8" s="2"/>
      <c r="J8" s="22"/>
      <c r="K8" s="22"/>
      <c r="L8" s="22"/>
      <c r="M8" s="22"/>
      <c r="N8" s="22"/>
      <c r="O8" s="22"/>
    </row>
    <row r="9" spans="1:15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post</v>
      </c>
      <c r="K9" s="1"/>
      <c r="L9" s="2"/>
      <c r="M9" s="2"/>
    </row>
    <row r="10" spans="1:15" x14ac:dyDescent="0.2">
      <c r="A10" s="10" t="s">
        <v>15</v>
      </c>
      <c r="B10" s="11" t="s">
        <v>16</v>
      </c>
      <c r="C10" s="11" t="s">
        <v>17</v>
      </c>
      <c r="D10" s="11" t="s">
        <v>14</v>
      </c>
      <c r="E10" s="11" t="s">
        <v>4</v>
      </c>
      <c r="F10" s="11" t="s">
        <v>18</v>
      </c>
      <c r="G10" s="16" t="s">
        <v>32</v>
      </c>
      <c r="H10" s="13" t="s">
        <v>19</v>
      </c>
      <c r="I10" s="2"/>
      <c r="J10" s="1" t="s">
        <v>5</v>
      </c>
      <c r="K10" s="1"/>
      <c r="L10" s="2"/>
      <c r="M10" s="2"/>
    </row>
    <row r="11" spans="1:15" x14ac:dyDescent="0.2">
      <c r="A11" s="5">
        <v>1</v>
      </c>
      <c r="B11" s="6"/>
      <c r="C11" s="7" t="s">
        <v>6</v>
      </c>
      <c r="D11" s="9" t="s">
        <v>7</v>
      </c>
      <c r="E11" s="8" t="s">
        <v>8</v>
      </c>
      <c r="F11" s="8" t="s">
        <v>91</v>
      </c>
      <c r="G11" s="8"/>
      <c r="H11" s="9"/>
      <c r="I11" s="2"/>
      <c r="J11" s="1" t="str">
        <f>"    " &amp; C11 &amp; " " &amp; D11 &amp; IF(E11="yes"," NOT NULL", "") &amp; IF(LEN(F11) &gt; 0," DEFAULT nextval('" &amp; $C$8 &amp; "_id_seq'::regclass)", "") &amp; ","</f>
        <v xml:space="preserve">    id bigint NOT NULL DEFAULT nextval('post_id_seq'::regclass),</v>
      </c>
      <c r="K11" s="1"/>
      <c r="L11" s="2"/>
      <c r="M11" s="2"/>
    </row>
    <row r="12" spans="1:15" x14ac:dyDescent="0.2">
      <c r="A12" s="5">
        <v>2</v>
      </c>
      <c r="B12" s="6"/>
      <c r="C12" s="7" t="s">
        <v>33</v>
      </c>
      <c r="D12" s="9" t="s">
        <v>31</v>
      </c>
      <c r="E12" s="15"/>
      <c r="F12" s="15"/>
      <c r="G12" s="8"/>
      <c r="H12" s="9"/>
      <c r="I12" s="2"/>
      <c r="J12" s="1" t="str">
        <f>"    " &amp; C12 &amp; " " &amp; D12 &amp; IF(E12="yes"," NOT NULL", "") &amp; IF(LEN(F12) &gt; 0," DEFAULT " &amp; F12, "") &amp; ","</f>
        <v xml:space="preserve">    title text,</v>
      </c>
      <c r="K12" s="1"/>
      <c r="L12" s="2"/>
      <c r="M12" s="2"/>
    </row>
    <row r="13" spans="1:15" x14ac:dyDescent="0.2">
      <c r="A13" s="5">
        <v>3</v>
      </c>
      <c r="B13" s="6"/>
      <c r="C13" s="7" t="s">
        <v>51</v>
      </c>
      <c r="D13" s="9" t="s">
        <v>31</v>
      </c>
      <c r="E13" s="15"/>
      <c r="F13" s="15"/>
      <c r="G13" s="8"/>
      <c r="H13" s="9"/>
      <c r="I13" s="2"/>
      <c r="J13" s="1" t="str">
        <f t="shared" ref="J13:J15" si="0">"    " &amp; C13 &amp; " " &amp; D13 &amp; IF(E13="yes"," NOT NULL", "") &amp; IF(LEN(F13) &gt; 0," DEFAULT " &amp; F13, "") &amp; ","</f>
        <v xml:space="preserve">    description text,</v>
      </c>
      <c r="K13" s="1"/>
      <c r="L13" s="2"/>
      <c r="M13" s="2"/>
    </row>
    <row r="14" spans="1:15" x14ac:dyDescent="0.2">
      <c r="A14" s="5">
        <v>4</v>
      </c>
      <c r="B14" s="6"/>
      <c r="C14" s="7" t="s">
        <v>44</v>
      </c>
      <c r="D14" s="9" t="s">
        <v>7</v>
      </c>
      <c r="E14" s="15"/>
      <c r="F14" s="15"/>
      <c r="G14" s="8"/>
      <c r="H14" s="9"/>
      <c r="I14" s="2"/>
      <c r="J14" s="1" t="str">
        <f t="shared" si="0"/>
        <v xml:space="preserve">    product_type_id bigint,</v>
      </c>
      <c r="K14" s="1"/>
      <c r="L14" s="2"/>
      <c r="M14" s="2"/>
    </row>
    <row r="15" spans="1:15" x14ac:dyDescent="0.2">
      <c r="A15" s="5">
        <v>5</v>
      </c>
      <c r="B15" s="6"/>
      <c r="C15" s="7" t="s">
        <v>45</v>
      </c>
      <c r="D15" s="9" t="s">
        <v>7</v>
      </c>
      <c r="E15" s="15"/>
      <c r="F15" s="15"/>
      <c r="G15" s="8"/>
      <c r="H15" s="9"/>
      <c r="I15" s="2"/>
      <c r="J15" s="1" t="str">
        <f t="shared" si="0"/>
        <v xml:space="preserve">    product_cate_id bigint,</v>
      </c>
      <c r="K15" s="1"/>
      <c r="L15" s="2"/>
      <c r="M15" s="2"/>
    </row>
    <row r="16" spans="1:15" x14ac:dyDescent="0.2">
      <c r="A16" s="5">
        <v>6</v>
      </c>
      <c r="B16" s="6"/>
      <c r="C16" s="7" t="s">
        <v>26</v>
      </c>
      <c r="D16" s="9" t="s">
        <v>7</v>
      </c>
      <c r="E16" s="15"/>
      <c r="F16" s="15"/>
      <c r="G16" s="8"/>
      <c r="H16" s="9"/>
      <c r="I16" s="2"/>
      <c r="J16" s="1" t="str">
        <f t="shared" ref="J16:J34" si="1">"    " &amp; C16 &amp; " " &amp; D16 &amp; IF(E16="yes"," NOT NULL", "") &amp; IF(LEN(F16) &gt; 0," DEFAULT " &amp; F16, "") &amp; ","</f>
        <v xml:space="preserve">    city_id bigint,</v>
      </c>
      <c r="K16" s="1"/>
      <c r="L16" s="2"/>
      <c r="M16" s="2"/>
    </row>
    <row r="17" spans="1:13" x14ac:dyDescent="0.2">
      <c r="A17" s="5">
        <v>7</v>
      </c>
      <c r="B17" s="6"/>
      <c r="C17" s="7" t="s">
        <v>27</v>
      </c>
      <c r="D17" s="9" t="s">
        <v>7</v>
      </c>
      <c r="E17" s="15"/>
      <c r="F17" s="15"/>
      <c r="G17" s="8"/>
      <c r="H17" s="9"/>
      <c r="I17" s="2"/>
      <c r="J17" s="1" t="str">
        <f t="shared" si="1"/>
        <v xml:space="preserve">    district_id bigint,</v>
      </c>
      <c r="K17" s="1"/>
      <c r="L17" s="2"/>
      <c r="M17" s="2"/>
    </row>
    <row r="18" spans="1:13" x14ac:dyDescent="0.2">
      <c r="A18" s="5">
        <v>8</v>
      </c>
      <c r="B18" s="6"/>
      <c r="C18" s="7" t="s">
        <v>28</v>
      </c>
      <c r="D18" s="9" t="s">
        <v>7</v>
      </c>
      <c r="E18" s="15"/>
      <c r="F18" s="15"/>
      <c r="G18" s="8"/>
      <c r="H18" s="9"/>
      <c r="I18" s="2"/>
      <c r="J18" s="1" t="str">
        <f t="shared" si="1"/>
        <v xml:space="preserve">    ward_id bigint,</v>
      </c>
      <c r="K18" s="1"/>
      <c r="L18" s="2"/>
      <c r="M18" s="2"/>
    </row>
    <row r="19" spans="1:13" x14ac:dyDescent="0.2">
      <c r="A19" s="5">
        <v>9</v>
      </c>
      <c r="B19" s="6"/>
      <c r="C19" s="7" t="s">
        <v>20</v>
      </c>
      <c r="D19" s="9" t="s">
        <v>31</v>
      </c>
      <c r="E19" s="15"/>
      <c r="F19" s="15"/>
      <c r="G19" s="8"/>
      <c r="H19" s="9"/>
      <c r="I19" s="2"/>
      <c r="J19" s="1" t="str">
        <f t="shared" si="1"/>
        <v xml:space="preserve">    street text,</v>
      </c>
      <c r="K19" s="1"/>
      <c r="L19" s="2"/>
      <c r="M19" s="2"/>
    </row>
    <row r="20" spans="1:13" x14ac:dyDescent="0.2">
      <c r="A20" s="5">
        <v>10</v>
      </c>
      <c r="B20" s="6"/>
      <c r="C20" s="7" t="s">
        <v>46</v>
      </c>
      <c r="D20" s="9" t="s">
        <v>7</v>
      </c>
      <c r="E20" s="15"/>
      <c r="F20" s="15"/>
      <c r="G20" s="8"/>
      <c r="H20" s="9"/>
      <c r="I20" s="2"/>
      <c r="J20" s="1" t="str">
        <f t="shared" si="1"/>
        <v xml:space="preserve">    project_id bigint,</v>
      </c>
      <c r="K20" s="1"/>
      <c r="L20" s="2"/>
      <c r="M20" s="2"/>
    </row>
    <row r="21" spans="1:13" x14ac:dyDescent="0.2">
      <c r="A21" s="5">
        <v>11</v>
      </c>
      <c r="B21" s="6"/>
      <c r="C21" s="7" t="s">
        <v>47</v>
      </c>
      <c r="D21" s="9" t="s">
        <v>48</v>
      </c>
      <c r="E21" s="15"/>
      <c r="F21" s="15"/>
      <c r="G21" s="8"/>
      <c r="H21" s="9"/>
      <c r="I21" s="2"/>
      <c r="J21" s="1" t="str">
        <f t="shared" si="1"/>
        <v xml:space="preserve">    area float,</v>
      </c>
      <c r="K21" s="1"/>
      <c r="L21" s="2"/>
      <c r="M21" s="2"/>
    </row>
    <row r="22" spans="1:13" x14ac:dyDescent="0.2">
      <c r="A22" s="5">
        <v>12</v>
      </c>
      <c r="B22" s="6"/>
      <c r="C22" s="7" t="s">
        <v>49</v>
      </c>
      <c r="D22" s="9" t="s">
        <v>48</v>
      </c>
      <c r="E22" s="15"/>
      <c r="F22" s="15"/>
      <c r="G22" s="8"/>
      <c r="H22" s="9"/>
      <c r="I22" s="2"/>
      <c r="J22" s="1" t="str">
        <f t="shared" si="1"/>
        <v xml:space="preserve">    price float,</v>
      </c>
      <c r="K22" s="1"/>
      <c r="L22" s="2"/>
      <c r="M22" s="2"/>
    </row>
    <row r="23" spans="1:13" x14ac:dyDescent="0.2">
      <c r="A23" s="5">
        <v>13</v>
      </c>
      <c r="B23" s="6"/>
      <c r="C23" s="7" t="s">
        <v>50</v>
      </c>
      <c r="D23" s="9" t="s">
        <v>7</v>
      </c>
      <c r="E23" s="15"/>
      <c r="F23" s="15"/>
      <c r="G23" s="8"/>
      <c r="H23" s="9"/>
      <c r="I23" s="2"/>
      <c r="J23" s="1" t="str">
        <f t="shared" si="1"/>
        <v xml:space="preserve">    unit_id bigint,</v>
      </c>
      <c r="K23" s="1"/>
      <c r="L23" s="2"/>
      <c r="M23" s="2"/>
    </row>
    <row r="24" spans="1:13" x14ac:dyDescent="0.2">
      <c r="A24" s="5">
        <v>14</v>
      </c>
      <c r="B24" s="6"/>
      <c r="C24" s="7" t="s">
        <v>55</v>
      </c>
      <c r="D24" s="9" t="s">
        <v>48</v>
      </c>
      <c r="E24" s="15"/>
      <c r="F24" s="15"/>
      <c r="G24" s="8"/>
      <c r="H24" s="9"/>
      <c r="I24" s="2"/>
      <c r="J24" s="1" t="str">
        <f t="shared" si="1"/>
        <v xml:space="preserve">    facade float,</v>
      </c>
      <c r="K24" s="1"/>
      <c r="L24" s="2"/>
      <c r="M24" s="2"/>
    </row>
    <row r="25" spans="1:13" x14ac:dyDescent="0.2">
      <c r="A25" s="5">
        <v>15</v>
      </c>
      <c r="B25" s="6"/>
      <c r="C25" s="7" t="s">
        <v>54</v>
      </c>
      <c r="D25" s="9" t="s">
        <v>48</v>
      </c>
      <c r="E25" s="15"/>
      <c r="F25" s="15"/>
      <c r="G25" s="8"/>
      <c r="H25" s="9"/>
      <c r="I25" s="2"/>
      <c r="J25" s="1" t="str">
        <f t="shared" si="1"/>
        <v xml:space="preserve">    front_line float,</v>
      </c>
      <c r="K25" s="1"/>
      <c r="L25" s="2"/>
      <c r="M25" s="2"/>
    </row>
    <row r="26" spans="1:13" x14ac:dyDescent="0.2">
      <c r="A26" s="5">
        <v>16</v>
      </c>
      <c r="B26" s="6"/>
      <c r="C26" s="7" t="s">
        <v>57</v>
      </c>
      <c r="D26" s="9" t="s">
        <v>7</v>
      </c>
      <c r="E26" s="15"/>
      <c r="F26" s="15"/>
      <c r="G26" s="8"/>
      <c r="H26" s="9"/>
      <c r="I26" s="2"/>
      <c r="J26" s="1" t="str">
        <f t="shared" si="1"/>
        <v xml:space="preserve">    main_door_direction_id bigint,</v>
      </c>
      <c r="K26" s="1"/>
      <c r="L26" s="2"/>
      <c r="M26" s="2"/>
    </row>
    <row r="27" spans="1:13" x14ac:dyDescent="0.2">
      <c r="A27" s="5">
        <v>17</v>
      </c>
      <c r="B27" s="6"/>
      <c r="C27" s="7" t="s">
        <v>56</v>
      </c>
      <c r="D27" s="9" t="s">
        <v>7</v>
      </c>
      <c r="E27" s="15"/>
      <c r="F27" s="15"/>
      <c r="G27" s="8"/>
      <c r="H27" s="9"/>
      <c r="I27" s="2"/>
      <c r="J27" s="1" t="str">
        <f t="shared" si="1"/>
        <v xml:space="preserve">    balconny_direction_id bigint,</v>
      </c>
      <c r="K27" s="1"/>
      <c r="L27" s="2"/>
      <c r="M27" s="2"/>
    </row>
    <row r="28" spans="1:13" x14ac:dyDescent="0.2">
      <c r="A28" s="5">
        <v>18</v>
      </c>
      <c r="B28" s="6"/>
      <c r="C28" s="7" t="s">
        <v>58</v>
      </c>
      <c r="D28" s="9" t="s">
        <v>7</v>
      </c>
      <c r="E28" s="15"/>
      <c r="F28" s="15"/>
      <c r="G28" s="8"/>
      <c r="H28" s="9"/>
      <c r="I28" s="2"/>
      <c r="J28" s="1" t="str">
        <f t="shared" si="1"/>
        <v xml:space="preserve">    no_floors bigint,</v>
      </c>
      <c r="K28" s="1"/>
      <c r="L28" s="2"/>
      <c r="M28" s="2"/>
    </row>
    <row r="29" spans="1:13" x14ac:dyDescent="0.2">
      <c r="A29" s="5">
        <v>19</v>
      </c>
      <c r="B29" s="6"/>
      <c r="C29" s="7" t="s">
        <v>59</v>
      </c>
      <c r="D29" s="9" t="s">
        <v>7</v>
      </c>
      <c r="E29" s="15"/>
      <c r="F29" s="15"/>
      <c r="G29" s="8"/>
      <c r="H29" s="9"/>
      <c r="I29" s="2"/>
      <c r="J29" s="1" t="str">
        <f t="shared" si="1"/>
        <v xml:space="preserve">    no_bedrooms bigint,</v>
      </c>
      <c r="K29" s="1"/>
      <c r="L29" s="2"/>
      <c r="M29" s="2"/>
    </row>
    <row r="30" spans="1:13" x14ac:dyDescent="0.2">
      <c r="A30" s="5">
        <v>20</v>
      </c>
      <c r="B30" s="6"/>
      <c r="C30" s="7" t="s">
        <v>60</v>
      </c>
      <c r="D30" s="9" t="s">
        <v>7</v>
      </c>
      <c r="E30" s="15"/>
      <c r="F30" s="15"/>
      <c r="G30" s="8"/>
      <c r="H30" s="9"/>
      <c r="I30" s="2"/>
      <c r="J30" s="1" t="str">
        <f t="shared" si="1"/>
        <v xml:space="preserve">    no_toilets bigint,</v>
      </c>
      <c r="K30" s="1"/>
      <c r="L30" s="2"/>
      <c r="M30" s="2"/>
    </row>
    <row r="31" spans="1:13" x14ac:dyDescent="0.2">
      <c r="A31" s="5">
        <v>21</v>
      </c>
      <c r="B31" s="6"/>
      <c r="C31" s="7" t="s">
        <v>61</v>
      </c>
      <c r="D31" s="9" t="s">
        <v>7</v>
      </c>
      <c r="E31" s="15"/>
      <c r="F31" s="15"/>
      <c r="G31" s="8"/>
      <c r="H31" s="9"/>
      <c r="I31" s="2"/>
      <c r="J31" s="1" t="str">
        <f t="shared" si="1"/>
        <v xml:space="preserve">    news_type_id bigint,</v>
      </c>
      <c r="K31" s="1"/>
      <c r="L31" s="2"/>
      <c r="M31" s="2"/>
    </row>
    <row r="32" spans="1:13" x14ac:dyDescent="0.2">
      <c r="A32" s="5">
        <v>22</v>
      </c>
      <c r="B32" s="6"/>
      <c r="C32" s="7" t="s">
        <v>34</v>
      </c>
      <c r="D32" s="9" t="s">
        <v>7</v>
      </c>
      <c r="E32" s="15"/>
      <c r="F32" s="15"/>
      <c r="G32" s="8"/>
      <c r="H32" s="9"/>
      <c r="I32" s="2"/>
      <c r="J32" s="1" t="str">
        <f t="shared" si="1"/>
        <v xml:space="preserve">    start_date bigint,</v>
      </c>
      <c r="K32" s="1"/>
      <c r="L32" s="2"/>
      <c r="M32" s="2"/>
    </row>
    <row r="33" spans="1:13" x14ac:dyDescent="0.2">
      <c r="A33" s="5">
        <v>23</v>
      </c>
      <c r="B33" s="6"/>
      <c r="C33" s="7" t="s">
        <v>35</v>
      </c>
      <c r="D33" s="9" t="s">
        <v>7</v>
      </c>
      <c r="E33" s="15"/>
      <c r="F33" s="15"/>
      <c r="G33" s="8"/>
      <c r="H33" s="9"/>
      <c r="I33" s="2"/>
      <c r="J33" s="1" t="str">
        <f t="shared" si="1"/>
        <v xml:space="preserve">    end_date bigint,</v>
      </c>
      <c r="K33" s="1"/>
      <c r="L33" s="2"/>
      <c r="M33" s="2"/>
    </row>
    <row r="34" spans="1:13" x14ac:dyDescent="0.2">
      <c r="A34" s="5">
        <v>24</v>
      </c>
      <c r="B34" s="6"/>
      <c r="C34" s="7" t="s">
        <v>10</v>
      </c>
      <c r="D34" s="9" t="s">
        <v>30</v>
      </c>
      <c r="E34" s="8"/>
      <c r="F34" s="15"/>
      <c r="G34" s="15"/>
      <c r="H34" s="9"/>
      <c r="I34" s="2"/>
      <c r="J34" s="1" t="str">
        <f t="shared" si="1"/>
        <v xml:space="preserve">    disabled boolean,</v>
      </c>
      <c r="K34" s="1"/>
      <c r="L34" s="2"/>
      <c r="M34" s="2"/>
    </row>
    <row r="35" spans="1:13" x14ac:dyDescent="0.2">
      <c r="A35" s="5">
        <v>25</v>
      </c>
      <c r="B35" s="6"/>
      <c r="C35" s="7" t="s">
        <v>52</v>
      </c>
      <c r="D35" s="9" t="s">
        <v>7</v>
      </c>
      <c r="E35" s="8"/>
      <c r="F35" s="8"/>
      <c r="G35" s="8"/>
      <c r="H35" s="9"/>
      <c r="I35" s="2"/>
      <c r="J35" s="1" t="str">
        <f t="shared" ref="J35:J38" si="2">"    " &amp; C35 &amp; " " &amp; D35 &amp; IF(E35="yes"," NOT NULL", "") &amp; IF(LEN(F35) &gt; 0," DEFAULT " &amp; F35, "") &amp; ","</f>
        <v xml:space="preserve">    created_at bigint,</v>
      </c>
      <c r="K35" s="1"/>
      <c r="L35" s="2"/>
      <c r="M35" s="2"/>
    </row>
    <row r="36" spans="1:13" x14ac:dyDescent="0.2">
      <c r="A36" s="5">
        <v>26</v>
      </c>
      <c r="B36" s="6"/>
      <c r="C36" s="7" t="s">
        <v>11</v>
      </c>
      <c r="D36" s="9" t="s">
        <v>7</v>
      </c>
      <c r="E36" s="8"/>
      <c r="F36" s="8"/>
      <c r="G36" s="8"/>
      <c r="H36" s="9"/>
      <c r="I36" s="2"/>
      <c r="J36" s="1" t="str">
        <f t="shared" si="2"/>
        <v xml:space="preserve">    created_by bigint,</v>
      </c>
      <c r="K36" s="1"/>
      <c r="L36" s="2"/>
      <c r="M36" s="2"/>
    </row>
    <row r="37" spans="1:13" x14ac:dyDescent="0.2">
      <c r="A37" s="5">
        <v>27</v>
      </c>
      <c r="B37" s="6"/>
      <c r="C37" s="7" t="s">
        <v>13</v>
      </c>
      <c r="D37" s="9" t="s">
        <v>7</v>
      </c>
      <c r="E37" s="8"/>
      <c r="F37" s="8"/>
      <c r="G37" s="8"/>
      <c r="H37" s="9"/>
      <c r="I37" s="2"/>
      <c r="J37" s="1" t="str">
        <f t="shared" si="2"/>
        <v xml:space="preserve">    deleted_by bigint,</v>
      </c>
      <c r="K37" s="1"/>
      <c r="L37" s="2"/>
      <c r="M37" s="2"/>
    </row>
    <row r="38" spans="1:13" x14ac:dyDescent="0.2">
      <c r="A38" s="5">
        <v>28</v>
      </c>
      <c r="B38" s="6"/>
      <c r="C38" s="7" t="s">
        <v>53</v>
      </c>
      <c r="D38" s="9" t="s">
        <v>7</v>
      </c>
      <c r="E38" s="8"/>
      <c r="F38" s="8"/>
      <c r="G38" s="8"/>
      <c r="H38" s="9"/>
      <c r="I38" s="2"/>
      <c r="J38" s="1" t="str">
        <f t="shared" si="2"/>
        <v xml:space="preserve">    deleted_at bigint,</v>
      </c>
      <c r="K38" s="1"/>
      <c r="L38" s="2"/>
      <c r="M38" s="2"/>
    </row>
    <row r="39" spans="1:13" x14ac:dyDescent="0.2">
      <c r="A39" s="2"/>
      <c r="B39" s="2"/>
      <c r="C39" s="2"/>
      <c r="D39" s="2"/>
      <c r="E39" s="2"/>
      <c r="F39" s="2"/>
      <c r="G39" s="2" t="str">
        <f>_xlfn.TEXTJOIN(",",,G11:G38)</f>
        <v/>
      </c>
      <c r="H39" s="2"/>
      <c r="I39" s="2"/>
      <c r="J39" s="1" t="str">
        <f>"    CONSTRAINT " &amp; IF(ISERROR(SEARCH(".",$C$8)), $C$8, MID($C$8,SEARCH(".",$C$8) + 1,(LEN($C$8)-SEARCH(".",$C$8)))) &amp; "_pk PRIMARY KEY (" &amp; $C$11 &amp; ")"</f>
        <v xml:space="preserve">    CONSTRAINT post_pk PRIMARY KEY (id)</v>
      </c>
      <c r="K39" s="1"/>
      <c r="L39" s="2"/>
      <c r="M39" s="2"/>
    </row>
    <row r="40" spans="1:13" x14ac:dyDescent="0.2">
      <c r="A40" s="2"/>
      <c r="B40" s="2"/>
      <c r="C40" s="2"/>
      <c r="D40" s="2"/>
      <c r="E40" s="2"/>
      <c r="F40" s="2"/>
      <c r="G40" s="2"/>
      <c r="H40" s="2"/>
      <c r="I40" s="2"/>
      <c r="J40" s="1" t="s">
        <v>62</v>
      </c>
      <c r="K40" s="1"/>
      <c r="L40" s="2"/>
      <c r="M40" s="2"/>
    </row>
    <row r="41" spans="1:13" ht="20" x14ac:dyDescent="0.2">
      <c r="A41" s="21" t="s">
        <v>37</v>
      </c>
      <c r="B41" s="21"/>
      <c r="C41" s="21"/>
      <c r="D41" s="21"/>
      <c r="E41" s="21"/>
      <c r="F41" s="21"/>
      <c r="G41" s="21"/>
      <c r="H41" s="21"/>
      <c r="I41" s="2"/>
      <c r="J41" s="1"/>
      <c r="K41" s="1"/>
      <c r="L41" s="2"/>
      <c r="M41" s="2"/>
    </row>
    <row r="42" spans="1:13" x14ac:dyDescent="0.2">
      <c r="A42" s="10" t="s">
        <v>15</v>
      </c>
      <c r="B42" s="11"/>
      <c r="C42" s="11" t="s">
        <v>17</v>
      </c>
      <c r="D42" s="11" t="s">
        <v>38</v>
      </c>
      <c r="E42" s="11"/>
      <c r="F42" s="11"/>
      <c r="G42" s="16"/>
      <c r="H42" s="13" t="s">
        <v>19</v>
      </c>
    </row>
    <row r="43" spans="1:13" x14ac:dyDescent="0.2">
      <c r="A43" s="5">
        <v>1</v>
      </c>
      <c r="B43" s="6"/>
      <c r="C43" s="7" t="s">
        <v>12</v>
      </c>
      <c r="D43" s="9" t="s">
        <v>39</v>
      </c>
      <c r="E43" s="8"/>
      <c r="F43" s="8"/>
      <c r="G43" s="8"/>
      <c r="H43" s="9"/>
      <c r="J43" s="3" t="str">
        <f>"CREATE INDEX " &amp; $C$8 &amp; "_idx_" &amp; $C43 &amp; " ON " &amp; $C$8 &amp; "(" &amp; $C43 &amp; " "  &amp; $D43 &amp; ");"</f>
        <v>CREATE INDEX post_idx_created_date ON post(created_date DESC NULLS LAST);</v>
      </c>
    </row>
    <row r="44" spans="1:13" x14ac:dyDescent="0.2">
      <c r="A44" s="5">
        <v>2</v>
      </c>
      <c r="B44" s="6"/>
      <c r="C44" s="7"/>
      <c r="D44" s="9"/>
      <c r="E44" s="8"/>
      <c r="F44" s="8"/>
      <c r="G44" s="8"/>
      <c r="H44" s="9"/>
    </row>
    <row r="45" spans="1:13" x14ac:dyDescent="0.2">
      <c r="A45" s="5">
        <v>3</v>
      </c>
      <c r="B45" s="6"/>
      <c r="C45" s="7"/>
      <c r="D45" s="9"/>
      <c r="E45" s="8"/>
      <c r="F45" s="8"/>
      <c r="G45" s="8"/>
      <c r="H45" s="9"/>
    </row>
    <row r="46" spans="1:13" x14ac:dyDescent="0.2">
      <c r="A46" s="5">
        <v>4</v>
      </c>
      <c r="B46" s="6"/>
      <c r="C46" s="7"/>
      <c r="D46" s="9"/>
      <c r="E46" s="8"/>
      <c r="F46" s="8"/>
      <c r="G46" s="8"/>
      <c r="H46" s="9"/>
    </row>
    <row r="49" spans="1:13" ht="20" x14ac:dyDescent="0.2">
      <c r="A49" s="21" t="s">
        <v>23</v>
      </c>
      <c r="B49" s="21"/>
      <c r="C49" s="21"/>
      <c r="D49" s="21"/>
      <c r="E49" s="21"/>
      <c r="F49" s="21"/>
      <c r="G49" s="21"/>
      <c r="H49" s="21"/>
      <c r="I49" s="2"/>
      <c r="J49" s="1"/>
      <c r="K49" s="1"/>
      <c r="L49" s="2"/>
      <c r="M49" s="2"/>
    </row>
    <row r="50" spans="1:13" x14ac:dyDescent="0.2">
      <c r="A50" s="10" t="s">
        <v>15</v>
      </c>
      <c r="B50" s="11" t="s">
        <v>16</v>
      </c>
      <c r="C50" s="11" t="s">
        <v>17</v>
      </c>
      <c r="D50" s="11" t="s">
        <v>14</v>
      </c>
      <c r="E50" s="11" t="s">
        <v>4</v>
      </c>
      <c r="F50" s="11" t="s">
        <v>18</v>
      </c>
      <c r="G50" s="16"/>
      <c r="H50" s="13" t="s">
        <v>19</v>
      </c>
    </row>
    <row r="51" spans="1:13" x14ac:dyDescent="0.2">
      <c r="A51" s="5">
        <v>1</v>
      </c>
      <c r="B51" s="6"/>
      <c r="C51" s="7" t="s">
        <v>36</v>
      </c>
      <c r="D51" s="9" t="s">
        <v>7</v>
      </c>
      <c r="E51" s="8"/>
      <c r="F51" s="8"/>
      <c r="G51" s="8"/>
      <c r="H51" s="9"/>
      <c r="J51" s="3" t="str">
        <f>"ALTER TABLE " &amp; $C$8 &amp; "
ADD COLUMN " &amp; C51 &amp; " " &amp; D51 &amp; IF(E51="yes"," NOT NULL", "") &amp; IF(LEN(F51) &gt; 0," DEFAULT " &amp; F51, "") &amp; ";"</f>
        <v>ALTER TABLE post
ADD COLUMN access_date bigint;</v>
      </c>
    </row>
    <row r="52" spans="1:13" x14ac:dyDescent="0.2">
      <c r="A52" s="5">
        <v>2</v>
      </c>
      <c r="B52" s="6"/>
      <c r="C52" s="7"/>
      <c r="D52" s="9"/>
      <c r="E52" s="8"/>
      <c r="F52" s="8"/>
      <c r="G52" s="8"/>
      <c r="H52" s="9"/>
      <c r="J52" s="3" t="str">
        <f t="shared" ref="J52:J54" si="3">"ALTER TABLE " &amp; $C$8 &amp; "
ADD COLUMN " &amp; C52 &amp; " " &amp; D52 &amp; IF(E52="yes"," NOT NULL", "") &amp; IF(LEN(F52) &gt; 0," DEFAULT " &amp; F52, "") &amp; ";"</f>
        <v>ALTER TABLE post
ADD COLUMN  ;</v>
      </c>
    </row>
    <row r="53" spans="1:13" x14ac:dyDescent="0.2">
      <c r="A53" s="5">
        <v>3</v>
      </c>
      <c r="B53" s="6"/>
      <c r="C53" s="7"/>
      <c r="D53" s="9"/>
      <c r="E53" s="8"/>
      <c r="F53" s="8"/>
      <c r="G53" s="8"/>
      <c r="H53" s="9"/>
      <c r="J53" s="3" t="str">
        <f t="shared" si="3"/>
        <v>ALTER TABLE post
ADD COLUMN  ;</v>
      </c>
    </row>
    <row r="54" spans="1:13" x14ac:dyDescent="0.2">
      <c r="A54" s="5">
        <v>4</v>
      </c>
      <c r="B54" s="6"/>
      <c r="C54" s="7"/>
      <c r="D54" s="9"/>
      <c r="E54" s="8"/>
      <c r="F54" s="8"/>
      <c r="G54" s="8"/>
      <c r="H54" s="9"/>
      <c r="J54" s="3" t="str">
        <f t="shared" si="3"/>
        <v>ALTER TABLE post
ADD COLUMN  ;</v>
      </c>
    </row>
  </sheetData>
  <mergeCells count="9">
    <mergeCell ref="J3:O8"/>
    <mergeCell ref="A41:H41"/>
    <mergeCell ref="A49:H49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F14BE-192B-2E4D-8BE7-493CD4182261}">
  <dimension ref="A2:N60"/>
  <sheetViews>
    <sheetView topLeftCell="A8" zoomScaleNormal="100" workbookViewId="0">
      <selection activeCell="J11" sqref="J11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24.83203125" style="3" customWidth="1"/>
    <col min="4" max="4" width="20.33203125" style="3" customWidth="1"/>
    <col min="5" max="5" width="15.1640625" style="3" customWidth="1"/>
    <col min="6" max="6" width="18.5" style="3" customWidth="1"/>
    <col min="7" max="7" width="13.83203125" style="3" customWidth="1"/>
    <col min="8" max="8" width="45.83203125" style="3" customWidth="1"/>
    <col min="9" max="16384" width="10.83203125" style="3"/>
  </cols>
  <sheetData>
    <row r="2" spans="1:14" x14ac:dyDescent="0.2">
      <c r="B2" s="14"/>
      <c r="J2" s="1" t="str">
        <f xml:space="preserve"> "drop table if exists " &amp; C8 &amp; ";"</f>
        <v>drop table if exists product_type;</v>
      </c>
    </row>
    <row r="3" spans="1:14" ht="16" customHeight="1" x14ac:dyDescent="0.2">
      <c r="J3" s="20"/>
      <c r="K3" s="20"/>
      <c r="L3" s="20"/>
      <c r="M3" s="20"/>
      <c r="N3" s="20"/>
    </row>
    <row r="4" spans="1:14" x14ac:dyDescent="0.2">
      <c r="J4" s="20"/>
      <c r="K4" s="20"/>
      <c r="L4" s="20"/>
      <c r="M4" s="20"/>
      <c r="N4" s="20"/>
    </row>
    <row r="5" spans="1:14" x14ac:dyDescent="0.2">
      <c r="J5" s="20"/>
      <c r="K5" s="20"/>
      <c r="L5" s="20"/>
      <c r="M5" s="20"/>
      <c r="N5" s="20"/>
    </row>
    <row r="6" spans="1:14" x14ac:dyDescent="0.2">
      <c r="J6" s="20"/>
      <c r="K6" s="20"/>
      <c r="L6" s="20"/>
      <c r="M6" s="20"/>
      <c r="N6" s="20"/>
    </row>
    <row r="7" spans="1:14" x14ac:dyDescent="0.2">
      <c r="A7" s="23" t="s">
        <v>0</v>
      </c>
      <c r="B7" s="23"/>
      <c r="C7" s="24"/>
      <c r="D7" s="24"/>
      <c r="E7" s="12" t="s">
        <v>1</v>
      </c>
      <c r="F7" s="24" t="s">
        <v>21</v>
      </c>
      <c r="G7" s="24"/>
      <c r="H7" s="24"/>
      <c r="I7" s="2"/>
      <c r="J7" s="20"/>
      <c r="K7" s="20"/>
      <c r="L7" s="20"/>
      <c r="M7" s="20"/>
      <c r="N7" s="20"/>
    </row>
    <row r="8" spans="1:14" x14ac:dyDescent="0.2">
      <c r="A8" s="23" t="s">
        <v>2</v>
      </c>
      <c r="B8" s="23"/>
      <c r="C8" s="25" t="s">
        <v>42</v>
      </c>
      <c r="D8" s="25"/>
      <c r="E8" s="12" t="s">
        <v>3</v>
      </c>
      <c r="F8" s="26" t="s">
        <v>41</v>
      </c>
      <c r="G8" s="26"/>
      <c r="H8" s="27"/>
      <c r="I8" s="2"/>
      <c r="J8" s="1" t="str">
        <f xml:space="preserve"> "drop table if exists " &amp; C14 &amp; ";"</f>
        <v>drop table if exists batdongsan_com_vn_id;</v>
      </c>
      <c r="K8" s="20"/>
      <c r="L8" s="20"/>
      <c r="M8" s="20"/>
      <c r="N8" s="20"/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product_type</v>
      </c>
      <c r="K9" s="1"/>
      <c r="L9" s="2"/>
      <c r="M9" s="2"/>
    </row>
    <row r="10" spans="1:14" x14ac:dyDescent="0.2">
      <c r="A10" s="10" t="s">
        <v>15</v>
      </c>
      <c r="B10" s="11" t="s">
        <v>16</v>
      </c>
      <c r="C10" s="11" t="s">
        <v>17</v>
      </c>
      <c r="D10" s="11" t="s">
        <v>14</v>
      </c>
      <c r="E10" s="11" t="s">
        <v>4</v>
      </c>
      <c r="F10" s="11" t="s">
        <v>18</v>
      </c>
      <c r="G10" s="16" t="s">
        <v>32</v>
      </c>
      <c r="H10" s="13" t="s">
        <v>19</v>
      </c>
      <c r="I10" s="2"/>
      <c r="J10" s="1" t="s">
        <v>5</v>
      </c>
      <c r="K10" s="1"/>
      <c r="L10" s="2"/>
      <c r="M10" s="2"/>
    </row>
    <row r="11" spans="1:14" x14ac:dyDescent="0.2">
      <c r="A11" s="5">
        <v>1</v>
      </c>
      <c r="B11" s="6"/>
      <c r="C11" s="7" t="s">
        <v>6</v>
      </c>
      <c r="D11" s="9" t="s">
        <v>7</v>
      </c>
      <c r="E11" s="8" t="s">
        <v>8</v>
      </c>
      <c r="F11" s="8" t="s">
        <v>24</v>
      </c>
      <c r="G11" s="8"/>
      <c r="H11" s="9"/>
      <c r="I11" s="2"/>
      <c r="J11" s="1" t="str">
        <f t="shared" ref="J11" si="0">"    " &amp; C11 &amp; " " &amp; D11 &amp; IF(E11="yes"," NOT NULL", "") &amp; IF(LEN(F11) &gt; 0," DEFAULT " &amp; F11, "") &amp; ","</f>
        <v xml:space="preserve">    id bigint NOT NULL DEFAULT id_generator(),</v>
      </c>
      <c r="K11" s="1"/>
      <c r="L11" s="2"/>
      <c r="M11" s="2"/>
    </row>
    <row r="12" spans="1:14" x14ac:dyDescent="0.2">
      <c r="A12" s="5">
        <v>2</v>
      </c>
      <c r="B12" s="6"/>
      <c r="C12" s="7" t="s">
        <v>9</v>
      </c>
      <c r="D12" s="9" t="s">
        <v>31</v>
      </c>
      <c r="E12" s="15"/>
      <c r="F12" s="15"/>
      <c r="G12" s="8"/>
      <c r="H12" s="9"/>
      <c r="I12" s="2"/>
      <c r="J12" s="1" t="str">
        <f>"    " &amp; C12 &amp; " " &amp; D12 &amp; IF(E12="yes"," NOT NULL", "") &amp; IF(LEN(F12) &gt; 0," DEFAULT " &amp; F12, "") &amp; ","</f>
        <v xml:space="preserve">    name text,</v>
      </c>
      <c r="K12" s="1"/>
      <c r="L12" s="2"/>
      <c r="M12" s="2"/>
    </row>
    <row r="13" spans="1:14" x14ac:dyDescent="0.2">
      <c r="A13" s="5">
        <v>3</v>
      </c>
      <c r="B13" s="6"/>
      <c r="C13" s="7" t="s">
        <v>63</v>
      </c>
      <c r="D13" s="9" t="s">
        <v>7</v>
      </c>
      <c r="E13" s="15"/>
      <c r="F13" s="15"/>
      <c r="G13" s="8"/>
      <c r="H13" s="9"/>
      <c r="I13" s="2"/>
      <c r="J13" s="1" t="str">
        <f t="shared" ref="J13:J40" si="1">"    " &amp; C13 &amp; " " &amp; D13 &amp; IF(E13="yes"," NOT NULL", "") &amp; IF(LEN(F13) &gt; 0," DEFAULT " &amp; F13, "") &amp; ","</f>
        <v xml:space="preserve">    bannha888_com_id bigint,</v>
      </c>
      <c r="K13" s="1"/>
      <c r="L13" s="2"/>
      <c r="M13" s="2"/>
    </row>
    <row r="14" spans="1:14" x14ac:dyDescent="0.2">
      <c r="A14" s="5">
        <v>4</v>
      </c>
      <c r="B14" s="6"/>
      <c r="C14" s="7" t="s">
        <v>64</v>
      </c>
      <c r="D14" s="9" t="s">
        <v>7</v>
      </c>
      <c r="E14" s="15"/>
      <c r="F14" s="15"/>
      <c r="G14" s="8"/>
      <c r="H14" s="9"/>
      <c r="I14" s="2"/>
      <c r="J14" s="1" t="str">
        <f t="shared" si="1"/>
        <v xml:space="preserve">    batdongsan_com_vn_id bigint,</v>
      </c>
      <c r="K14" s="1"/>
      <c r="L14" s="2"/>
      <c r="M14" s="2"/>
    </row>
    <row r="15" spans="1:14" x14ac:dyDescent="0.2">
      <c r="A15" s="5">
        <v>5</v>
      </c>
      <c r="B15" s="6"/>
      <c r="C15" s="7" t="s">
        <v>65</v>
      </c>
      <c r="D15" s="9" t="s">
        <v>7</v>
      </c>
      <c r="E15" s="15"/>
      <c r="F15" s="15"/>
      <c r="G15" s="8"/>
      <c r="H15" s="9"/>
      <c r="I15" s="2"/>
      <c r="J15" s="1" t="str">
        <f t="shared" si="1"/>
        <v xml:space="preserve">    dothi_net_id bigint,</v>
      </c>
      <c r="K15" s="1"/>
      <c r="L15" s="2"/>
      <c r="M15" s="2"/>
    </row>
    <row r="16" spans="1:14" x14ac:dyDescent="0.2">
      <c r="A16" s="5">
        <v>6</v>
      </c>
      <c r="B16" s="6"/>
      <c r="C16" s="7" t="s">
        <v>66</v>
      </c>
      <c r="D16" s="9" t="s">
        <v>7</v>
      </c>
      <c r="E16" s="15"/>
      <c r="F16" s="15"/>
      <c r="G16" s="8"/>
      <c r="H16" s="9"/>
      <c r="I16" s="2"/>
      <c r="J16" s="1" t="str">
        <f t="shared" si="1"/>
        <v xml:space="preserve">    diaoc24g_com_id bigint,</v>
      </c>
      <c r="K16" s="1"/>
      <c r="L16" s="2"/>
      <c r="M16" s="2"/>
    </row>
    <row r="17" spans="1:13" x14ac:dyDescent="0.2">
      <c r="A17" s="5">
        <v>7</v>
      </c>
      <c r="B17" s="6"/>
      <c r="C17" s="7" t="s">
        <v>67</v>
      </c>
      <c r="D17" s="9" t="s">
        <v>7</v>
      </c>
      <c r="E17" s="15"/>
      <c r="F17" s="15"/>
      <c r="G17" s="8"/>
      <c r="H17" s="9"/>
      <c r="I17" s="2"/>
      <c r="J17" s="1" t="str">
        <f t="shared" si="1"/>
        <v xml:space="preserve">    nhadat247_com_id bigint,</v>
      </c>
      <c r="K17" s="1"/>
      <c r="L17" s="2"/>
      <c r="M17" s="2"/>
    </row>
    <row r="18" spans="1:13" x14ac:dyDescent="0.2">
      <c r="A18" s="5">
        <v>8</v>
      </c>
      <c r="B18" s="6"/>
      <c r="C18" s="7" t="s">
        <v>69</v>
      </c>
      <c r="D18" s="9" t="s">
        <v>7</v>
      </c>
      <c r="E18" s="15"/>
      <c r="F18" s="15"/>
      <c r="G18" s="8"/>
      <c r="H18" s="9"/>
      <c r="I18" s="2"/>
      <c r="J18" s="1" t="str">
        <f t="shared" si="1"/>
        <v xml:space="preserve">    alonhadat_com_vn_id bigint,</v>
      </c>
      <c r="K18" s="1"/>
      <c r="L18" s="2"/>
      <c r="M18" s="2"/>
    </row>
    <row r="19" spans="1:13" x14ac:dyDescent="0.2">
      <c r="A19" s="5">
        <v>9</v>
      </c>
      <c r="B19" s="6"/>
      <c r="C19" s="7" t="s">
        <v>68</v>
      </c>
      <c r="D19" s="9" t="s">
        <v>7</v>
      </c>
      <c r="E19" s="15"/>
      <c r="F19" s="15"/>
      <c r="G19" s="8"/>
      <c r="H19" s="9"/>
      <c r="I19" s="2"/>
      <c r="J19" s="1" t="str">
        <f t="shared" si="1"/>
        <v xml:space="preserve">    i_batdongsan_com_id bigint,</v>
      </c>
      <c r="K19" s="1"/>
      <c r="L19" s="2"/>
      <c r="M19" s="2"/>
    </row>
    <row r="20" spans="1:13" x14ac:dyDescent="0.2">
      <c r="A20" s="5">
        <v>10</v>
      </c>
      <c r="B20" s="6"/>
      <c r="C20" s="7" t="s">
        <v>93</v>
      </c>
      <c r="D20" s="9" t="s">
        <v>7</v>
      </c>
      <c r="E20" s="15"/>
      <c r="F20" s="15"/>
      <c r="G20" s="8"/>
      <c r="H20" s="9"/>
      <c r="I20" s="2"/>
      <c r="J20" s="1" t="str">
        <f t="shared" si="1"/>
        <v xml:space="preserve">    _123nhadatviet_com_id bigint,</v>
      </c>
      <c r="K20" s="1"/>
      <c r="L20" s="2"/>
      <c r="M20" s="2"/>
    </row>
    <row r="21" spans="1:13" x14ac:dyDescent="0.2">
      <c r="A21" s="5">
        <v>11</v>
      </c>
      <c r="B21" s="6"/>
      <c r="C21" s="7" t="s">
        <v>94</v>
      </c>
      <c r="D21" s="9" t="s">
        <v>7</v>
      </c>
      <c r="E21" s="15"/>
      <c r="F21" s="15"/>
      <c r="G21" s="8"/>
      <c r="H21" s="9"/>
      <c r="I21" s="2"/>
      <c r="J21" s="1" t="str">
        <f t="shared" si="1"/>
        <v xml:space="preserve">    _123nhadatviet_net_id bigint,</v>
      </c>
      <c r="K21" s="1"/>
      <c r="L21" s="2"/>
      <c r="M21" s="2"/>
    </row>
    <row r="22" spans="1:13" x14ac:dyDescent="0.2">
      <c r="A22" s="5">
        <v>12</v>
      </c>
      <c r="B22" s="6"/>
      <c r="C22" s="7" t="s">
        <v>70</v>
      </c>
      <c r="D22" s="9" t="s">
        <v>7</v>
      </c>
      <c r="E22" s="15"/>
      <c r="F22" s="15"/>
      <c r="G22" s="8"/>
      <c r="H22" s="9"/>
      <c r="I22" s="2"/>
      <c r="J22" s="1" t="str">
        <f t="shared" si="1"/>
        <v xml:space="preserve">    i_nhadat_com_id bigint,</v>
      </c>
      <c r="K22" s="1"/>
      <c r="L22" s="2"/>
      <c r="M22" s="2"/>
    </row>
    <row r="23" spans="1:13" x14ac:dyDescent="0.2">
      <c r="A23" s="5">
        <v>13</v>
      </c>
      <c r="B23" s="6"/>
      <c r="C23" s="7" t="s">
        <v>71</v>
      </c>
      <c r="D23" s="9" t="s">
        <v>7</v>
      </c>
      <c r="E23" s="15"/>
      <c r="F23" s="15"/>
      <c r="G23" s="8"/>
      <c r="H23" s="9"/>
      <c r="I23" s="2"/>
      <c r="J23" s="1" t="str">
        <f t="shared" si="1"/>
        <v xml:space="preserve">    nhadatviet247_com_id bigint,</v>
      </c>
      <c r="K23" s="1"/>
      <c r="L23" s="2"/>
      <c r="M23" s="2"/>
    </row>
    <row r="24" spans="1:13" x14ac:dyDescent="0.2">
      <c r="A24" s="5">
        <v>14</v>
      </c>
      <c r="B24" s="6"/>
      <c r="C24" s="7" t="s">
        <v>72</v>
      </c>
      <c r="D24" s="9" t="s">
        <v>7</v>
      </c>
      <c r="E24" s="15"/>
      <c r="F24" s="15"/>
      <c r="G24" s="8"/>
      <c r="H24" s="9"/>
      <c r="I24" s="2"/>
      <c r="J24" s="1" t="str">
        <f t="shared" si="1"/>
        <v xml:space="preserve">    tinbatdongsan_com_id bigint,</v>
      </c>
      <c r="K24" s="1"/>
      <c r="L24" s="2"/>
      <c r="M24" s="2"/>
    </row>
    <row r="25" spans="1:13" x14ac:dyDescent="0.2">
      <c r="A25" s="5">
        <v>15</v>
      </c>
      <c r="B25" s="6"/>
      <c r="C25" s="7" t="s">
        <v>73</v>
      </c>
      <c r="D25" s="9" t="s">
        <v>7</v>
      </c>
      <c r="E25" s="15"/>
      <c r="F25" s="15"/>
      <c r="G25" s="8"/>
      <c r="H25" s="9"/>
      <c r="I25" s="2"/>
      <c r="J25" s="1" t="str">
        <f t="shared" si="1"/>
        <v xml:space="preserve">    mogi_vn_id bigint,</v>
      </c>
      <c r="K25" s="1"/>
      <c r="L25" s="2"/>
      <c r="M25" s="2"/>
    </row>
    <row r="26" spans="1:13" x14ac:dyDescent="0.2">
      <c r="A26" s="5">
        <v>16</v>
      </c>
      <c r="B26" s="6"/>
      <c r="C26" s="7" t="s">
        <v>74</v>
      </c>
      <c r="D26" s="9" t="s">
        <v>7</v>
      </c>
      <c r="E26" s="15"/>
      <c r="F26" s="15"/>
      <c r="G26" s="8"/>
      <c r="H26" s="9"/>
      <c r="I26" s="2"/>
      <c r="J26" s="1" t="str">
        <f t="shared" si="1"/>
        <v xml:space="preserve">    nhaban_vn_id bigint,</v>
      </c>
      <c r="K26" s="1"/>
      <c r="L26" s="2"/>
      <c r="M26" s="2"/>
    </row>
    <row r="27" spans="1:13" x14ac:dyDescent="0.2">
      <c r="A27" s="5">
        <v>17</v>
      </c>
      <c r="B27" s="6"/>
      <c r="C27" s="7" t="s">
        <v>76</v>
      </c>
      <c r="D27" s="9" t="s">
        <v>7</v>
      </c>
      <c r="E27" s="15"/>
      <c r="F27" s="15"/>
      <c r="G27" s="8"/>
      <c r="H27" s="9"/>
      <c r="I27" s="2"/>
      <c r="J27" s="1" t="str">
        <f t="shared" si="1"/>
        <v xml:space="preserve">    nhadatinfo_com_id bigint,</v>
      </c>
      <c r="K27" s="1"/>
      <c r="L27" s="2"/>
      <c r="M27" s="2"/>
    </row>
    <row r="28" spans="1:13" x14ac:dyDescent="0.2">
      <c r="A28" s="5">
        <v>18</v>
      </c>
      <c r="B28" s="6"/>
      <c r="C28" s="7" t="s">
        <v>77</v>
      </c>
      <c r="D28" s="9" t="s">
        <v>7</v>
      </c>
      <c r="E28" s="15"/>
      <c r="F28" s="15"/>
      <c r="G28" s="8"/>
      <c r="H28" s="9"/>
      <c r="I28" s="2"/>
      <c r="J28" s="1" t="str">
        <f t="shared" si="1"/>
        <v xml:space="preserve">    nhadat24h_com_id bigint,</v>
      </c>
      <c r="K28" s="1"/>
      <c r="L28" s="2"/>
      <c r="M28" s="2"/>
    </row>
    <row r="29" spans="1:13" x14ac:dyDescent="0.2">
      <c r="A29" s="5">
        <v>19</v>
      </c>
      <c r="B29" s="6"/>
      <c r="C29" s="7" t="s">
        <v>75</v>
      </c>
      <c r="D29" s="9" t="s">
        <v>7</v>
      </c>
      <c r="E29" s="15"/>
      <c r="F29" s="15"/>
      <c r="G29" s="8"/>
      <c r="H29" s="9"/>
      <c r="I29" s="2"/>
      <c r="J29" s="1" t="str">
        <f t="shared" si="1"/>
        <v xml:space="preserve">    phonhadat_net_id bigint,</v>
      </c>
      <c r="K29" s="1"/>
      <c r="L29" s="2"/>
      <c r="M29" s="2"/>
    </row>
    <row r="30" spans="1:13" x14ac:dyDescent="0.2">
      <c r="A30" s="5">
        <v>20</v>
      </c>
      <c r="B30" s="6"/>
      <c r="C30" s="7" t="s">
        <v>78</v>
      </c>
      <c r="D30" s="9" t="s">
        <v>7</v>
      </c>
      <c r="E30" s="15"/>
      <c r="F30" s="15"/>
      <c r="G30" s="8"/>
      <c r="H30" s="9"/>
      <c r="I30" s="2"/>
      <c r="J30" s="1" t="str">
        <f t="shared" si="1"/>
        <v xml:space="preserve">    nhaban_com_id bigint,</v>
      </c>
      <c r="K30" s="1"/>
      <c r="L30" s="2"/>
      <c r="M30" s="2"/>
    </row>
    <row r="31" spans="1:13" x14ac:dyDescent="0.2">
      <c r="A31" s="5">
        <v>21</v>
      </c>
      <c r="B31" s="6"/>
      <c r="C31" s="7" t="s">
        <v>79</v>
      </c>
      <c r="D31" s="9" t="s">
        <v>7</v>
      </c>
      <c r="E31" s="15"/>
      <c r="F31" s="15"/>
      <c r="G31" s="8"/>
      <c r="H31" s="9"/>
      <c r="I31" s="2"/>
      <c r="J31" s="1" t="str">
        <f t="shared" si="1"/>
        <v xml:space="preserve">    dinhgianhadat_vn_id bigint,</v>
      </c>
      <c r="K31" s="1"/>
      <c r="L31" s="2"/>
      <c r="M31" s="2"/>
    </row>
    <row r="32" spans="1:13" x14ac:dyDescent="0.2">
      <c r="A32" s="5">
        <v>22</v>
      </c>
      <c r="B32" s="6"/>
      <c r="C32" s="7" t="s">
        <v>80</v>
      </c>
      <c r="D32" s="9" t="s">
        <v>7</v>
      </c>
      <c r="E32" s="15"/>
      <c r="F32" s="15"/>
      <c r="G32" s="8"/>
      <c r="H32" s="9"/>
      <c r="I32" s="2"/>
      <c r="J32" s="1" t="str">
        <f t="shared" si="1"/>
        <v xml:space="preserve">    nhabansg_vn_id bigint,</v>
      </c>
      <c r="K32" s="1"/>
      <c r="L32" s="2"/>
      <c r="M32" s="2"/>
    </row>
    <row r="33" spans="1:13" x14ac:dyDescent="0.2">
      <c r="A33" s="5">
        <v>23</v>
      </c>
      <c r="B33" s="6"/>
      <c r="C33" s="7" t="s">
        <v>81</v>
      </c>
      <c r="D33" s="9" t="s">
        <v>7</v>
      </c>
      <c r="E33" s="15"/>
      <c r="F33" s="15"/>
      <c r="G33" s="8"/>
      <c r="H33" s="9"/>
      <c r="I33" s="2"/>
      <c r="J33" s="1" t="str">
        <f t="shared" si="1"/>
        <v xml:space="preserve">    nhadatcanban_com_vn bigint,</v>
      </c>
      <c r="K33" s="1"/>
      <c r="L33" s="2"/>
      <c r="M33" s="2"/>
    </row>
    <row r="34" spans="1:13" x14ac:dyDescent="0.2">
      <c r="A34" s="5">
        <v>24</v>
      </c>
      <c r="B34" s="6"/>
      <c r="C34" s="7" t="s">
        <v>82</v>
      </c>
      <c r="D34" s="9" t="s">
        <v>7</v>
      </c>
      <c r="E34" s="15"/>
      <c r="F34" s="15"/>
      <c r="G34" s="8"/>
      <c r="H34" s="9"/>
      <c r="I34" s="2"/>
      <c r="J34" s="1" t="str">
        <f t="shared" si="1"/>
        <v xml:space="preserve">    muabannhadat_vn_id bigint,</v>
      </c>
      <c r="K34" s="1"/>
      <c r="L34" s="2"/>
      <c r="M34" s="2"/>
    </row>
    <row r="35" spans="1:13" x14ac:dyDescent="0.2">
      <c r="A35" s="5">
        <v>25</v>
      </c>
      <c r="B35" s="6"/>
      <c r="C35" s="7" t="s">
        <v>83</v>
      </c>
      <c r="D35" s="9" t="s">
        <v>7</v>
      </c>
      <c r="E35" s="15"/>
      <c r="F35" s="15"/>
      <c r="G35" s="8"/>
      <c r="H35" s="9"/>
      <c r="I35" s="2"/>
      <c r="J35" s="1" t="str">
        <f t="shared" si="1"/>
        <v xml:space="preserve">    nhadat24h_net_id bigint,</v>
      </c>
      <c r="K35" s="1"/>
      <c r="L35" s="2"/>
      <c r="M35" s="2"/>
    </row>
    <row r="36" spans="1:13" x14ac:dyDescent="0.2">
      <c r="A36" s="5">
        <v>26</v>
      </c>
      <c r="B36" s="6"/>
      <c r="C36" s="7" t="s">
        <v>84</v>
      </c>
      <c r="D36" s="9" t="s">
        <v>7</v>
      </c>
      <c r="E36" s="15"/>
      <c r="F36" s="15"/>
      <c r="G36" s="8"/>
      <c r="H36" s="9"/>
      <c r="I36" s="2"/>
      <c r="J36" s="1" t="str">
        <f t="shared" si="1"/>
        <v xml:space="preserve">    nhadatvang_vn_id bigint,</v>
      </c>
      <c r="K36" s="1"/>
      <c r="L36" s="2"/>
      <c r="M36" s="2"/>
    </row>
    <row r="37" spans="1:13" x14ac:dyDescent="0.2">
      <c r="A37" s="5">
        <v>27</v>
      </c>
      <c r="B37" s="6"/>
      <c r="C37" s="7" t="s">
        <v>85</v>
      </c>
      <c r="D37" s="9" t="s">
        <v>7</v>
      </c>
      <c r="E37" s="15"/>
      <c r="F37" s="15"/>
      <c r="G37" s="8"/>
      <c r="H37" s="9"/>
      <c r="I37" s="2"/>
      <c r="J37" s="1" t="str">
        <f t="shared" si="1"/>
        <v xml:space="preserve">    airaovat_com_id bigint,</v>
      </c>
      <c r="K37" s="1"/>
      <c r="L37" s="2"/>
      <c r="M37" s="2"/>
    </row>
    <row r="38" spans="1:13" x14ac:dyDescent="0.2">
      <c r="A38" s="5">
        <v>28</v>
      </c>
      <c r="B38" s="6"/>
      <c r="C38" s="7" t="s">
        <v>86</v>
      </c>
      <c r="D38" s="9" t="s">
        <v>7</v>
      </c>
      <c r="E38" s="15"/>
      <c r="F38" s="15"/>
      <c r="G38" s="8"/>
      <c r="H38" s="9"/>
      <c r="I38" s="2"/>
      <c r="J38" s="1" t="str">
        <f t="shared" si="1"/>
        <v xml:space="preserve">    muaban_net_id bigint,</v>
      </c>
      <c r="K38" s="1"/>
      <c r="L38" s="2"/>
      <c r="M38" s="2"/>
    </row>
    <row r="39" spans="1:13" x14ac:dyDescent="0.2">
      <c r="A39" s="5">
        <v>29</v>
      </c>
      <c r="B39" s="6"/>
      <c r="C39" s="7" t="s">
        <v>87</v>
      </c>
      <c r="D39" s="9" t="s">
        <v>7</v>
      </c>
      <c r="E39" s="15"/>
      <c r="F39" s="15"/>
      <c r="G39" s="8"/>
      <c r="H39" s="9"/>
      <c r="I39" s="2"/>
      <c r="J39" s="1" t="str">
        <f t="shared" si="1"/>
        <v xml:space="preserve">    chotot_com_id bigint,</v>
      </c>
      <c r="K39" s="1"/>
      <c r="L39" s="2"/>
      <c r="M39" s="2"/>
    </row>
    <row r="40" spans="1:13" x14ac:dyDescent="0.2">
      <c r="A40" s="5">
        <v>30</v>
      </c>
      <c r="B40" s="6"/>
      <c r="C40" s="7" t="s">
        <v>10</v>
      </c>
      <c r="D40" s="9" t="s">
        <v>30</v>
      </c>
      <c r="E40" s="8"/>
      <c r="F40" s="15"/>
      <c r="G40" s="15"/>
      <c r="H40" s="9"/>
      <c r="I40" s="2"/>
      <c r="J40" s="1" t="str">
        <f t="shared" si="1"/>
        <v xml:space="preserve">    disabled boolean,</v>
      </c>
      <c r="K40" s="1"/>
      <c r="L40" s="2"/>
      <c r="M40" s="2"/>
    </row>
    <row r="41" spans="1:13" x14ac:dyDescent="0.2">
      <c r="A41" s="5">
        <v>31</v>
      </c>
      <c r="B41" s="6"/>
      <c r="C41" s="7" t="s">
        <v>52</v>
      </c>
      <c r="D41" s="9" t="s">
        <v>7</v>
      </c>
      <c r="E41" s="8"/>
      <c r="F41" s="8"/>
      <c r="G41" s="8"/>
      <c r="H41" s="9"/>
      <c r="I41" s="2"/>
      <c r="J41" s="1" t="str">
        <f t="shared" ref="J41:J44" si="2">"    " &amp; C41 &amp; " " &amp; D41 &amp; IF(E41="yes"," NOT NULL", "") &amp; IF(LEN(F41) &gt; 0," DEFAULT " &amp; F41, "") &amp; ","</f>
        <v xml:space="preserve">    created_at bigint,</v>
      </c>
      <c r="K41" s="1"/>
      <c r="L41" s="2"/>
      <c r="M41" s="2"/>
    </row>
    <row r="42" spans="1:13" x14ac:dyDescent="0.2">
      <c r="A42" s="5">
        <v>32</v>
      </c>
      <c r="B42" s="6"/>
      <c r="C42" s="7" t="s">
        <v>11</v>
      </c>
      <c r="D42" s="9" t="s">
        <v>7</v>
      </c>
      <c r="E42" s="8"/>
      <c r="F42" s="8"/>
      <c r="G42" s="8"/>
      <c r="H42" s="9"/>
      <c r="I42" s="2"/>
      <c r="J42" s="1" t="str">
        <f t="shared" si="2"/>
        <v xml:space="preserve">    created_by bigint,</v>
      </c>
      <c r="K42" s="1"/>
      <c r="L42" s="2"/>
      <c r="M42" s="2"/>
    </row>
    <row r="43" spans="1:13" x14ac:dyDescent="0.2">
      <c r="A43" s="5">
        <v>33</v>
      </c>
      <c r="B43" s="6"/>
      <c r="C43" s="7" t="s">
        <v>13</v>
      </c>
      <c r="D43" s="9" t="s">
        <v>7</v>
      </c>
      <c r="E43" s="8"/>
      <c r="F43" s="8"/>
      <c r="G43" s="8"/>
      <c r="H43" s="9"/>
      <c r="I43" s="2"/>
      <c r="J43" s="1" t="str">
        <f t="shared" si="2"/>
        <v xml:space="preserve">    deleted_by bigint,</v>
      </c>
      <c r="K43" s="1"/>
      <c r="L43" s="2"/>
      <c r="M43" s="2"/>
    </row>
    <row r="44" spans="1:13" x14ac:dyDescent="0.2">
      <c r="A44" s="5">
        <v>34</v>
      </c>
      <c r="B44" s="6"/>
      <c r="C44" s="7" t="s">
        <v>53</v>
      </c>
      <c r="D44" s="9" t="s">
        <v>7</v>
      </c>
      <c r="E44" s="8"/>
      <c r="F44" s="8"/>
      <c r="G44" s="8"/>
      <c r="H44" s="9"/>
      <c r="I44" s="2"/>
      <c r="J44" s="1" t="str">
        <f t="shared" si="2"/>
        <v xml:space="preserve">    deleted_at bigint,</v>
      </c>
      <c r="K44" s="1"/>
      <c r="L44" s="2"/>
      <c r="M44" s="2"/>
    </row>
    <row r="45" spans="1:13" x14ac:dyDescent="0.2">
      <c r="A45" s="2"/>
      <c r="B45" s="2"/>
      <c r="C45" s="2"/>
      <c r="D45" s="2"/>
      <c r="E45" s="2"/>
      <c r="F45" s="2"/>
      <c r="G45" s="2" t="str">
        <f>_xlfn.TEXTJOIN(",",,G11:G44)</f>
        <v/>
      </c>
      <c r="H45" s="2"/>
      <c r="I45" s="2"/>
      <c r="J45" s="1" t="str">
        <f>"    CONSTRAINT " &amp; IF(ISERROR(SEARCH(".",$C$8)), $C$8, MID($C$8,SEARCH(".",$C$8) + 1,(LEN($C$8)-SEARCH(".",$C$8)))) &amp; "_pk PRIMARY KEY (" &amp; $C$11 &amp; ")"</f>
        <v xml:space="preserve">    CONSTRAINT product_type_pk PRIMARY KEY (id)</v>
      </c>
      <c r="K45" s="1"/>
      <c r="L45" s="2"/>
      <c r="M45" s="2"/>
    </row>
    <row r="46" spans="1:13" x14ac:dyDescent="0.2">
      <c r="A46" s="2"/>
      <c r="B46" s="2"/>
      <c r="C46" s="2"/>
      <c r="D46" s="2"/>
      <c r="E46" s="2"/>
      <c r="F46" s="2"/>
      <c r="G46" s="2"/>
      <c r="H46" s="2"/>
      <c r="I46" s="2"/>
      <c r="J46" s="1" t="s">
        <v>62</v>
      </c>
      <c r="K46" s="1"/>
      <c r="L46" s="2"/>
      <c r="M46" s="2"/>
    </row>
    <row r="47" spans="1:13" ht="20" x14ac:dyDescent="0.2">
      <c r="A47" s="21" t="s">
        <v>37</v>
      </c>
      <c r="B47" s="21"/>
      <c r="C47" s="21"/>
      <c r="D47" s="21"/>
      <c r="E47" s="21"/>
      <c r="F47" s="21"/>
      <c r="G47" s="21"/>
      <c r="H47" s="21"/>
      <c r="I47" s="2"/>
      <c r="J47" s="1"/>
      <c r="K47" s="1"/>
      <c r="L47" s="2"/>
      <c r="M47" s="2"/>
    </row>
    <row r="48" spans="1:13" x14ac:dyDescent="0.2">
      <c r="A48" s="10" t="s">
        <v>15</v>
      </c>
      <c r="B48" s="11"/>
      <c r="C48" s="11" t="s">
        <v>17</v>
      </c>
      <c r="D48" s="11" t="s">
        <v>38</v>
      </c>
      <c r="E48" s="11"/>
      <c r="F48" s="11"/>
      <c r="G48" s="16"/>
      <c r="H48" s="13" t="s">
        <v>19</v>
      </c>
    </row>
    <row r="49" spans="1:13" x14ac:dyDescent="0.2">
      <c r="A49" s="5">
        <v>1</v>
      </c>
      <c r="B49" s="6"/>
      <c r="C49" s="7" t="s">
        <v>12</v>
      </c>
      <c r="D49" s="9" t="s">
        <v>39</v>
      </c>
      <c r="E49" s="8"/>
      <c r="F49" s="8"/>
      <c r="G49" s="8"/>
      <c r="H49" s="9"/>
      <c r="J49" s="3" t="str">
        <f>"CREATE INDEX " &amp; $C$8 &amp; "_idx_" &amp; $C49 &amp; " ON " &amp; $C$8 &amp; "(" &amp; $C49 &amp; " "  &amp; $D49 &amp; ");"</f>
        <v>CREATE INDEX product_type_idx_created_date ON product_type(created_date DESC NULLS LAST);</v>
      </c>
    </row>
    <row r="50" spans="1:13" x14ac:dyDescent="0.2">
      <c r="A50" s="5">
        <v>2</v>
      </c>
      <c r="B50" s="6"/>
      <c r="C50" s="7"/>
      <c r="D50" s="9"/>
      <c r="E50" s="8"/>
      <c r="F50" s="8"/>
      <c r="G50" s="8"/>
      <c r="H50" s="9"/>
    </row>
    <row r="51" spans="1:13" x14ac:dyDescent="0.2">
      <c r="A51" s="5">
        <v>3</v>
      </c>
      <c r="B51" s="6"/>
      <c r="C51" s="7"/>
      <c r="D51" s="9"/>
      <c r="E51" s="8"/>
      <c r="F51" s="8"/>
      <c r="G51" s="8"/>
      <c r="H51" s="9"/>
    </row>
    <row r="52" spans="1:13" x14ac:dyDescent="0.2">
      <c r="A52" s="5">
        <v>4</v>
      </c>
      <c r="B52" s="6"/>
      <c r="C52" s="7"/>
      <c r="D52" s="9"/>
      <c r="E52" s="8"/>
      <c r="F52" s="8"/>
      <c r="G52" s="8"/>
      <c r="H52" s="9"/>
    </row>
    <row r="55" spans="1:13" ht="20" x14ac:dyDescent="0.2">
      <c r="A55" s="21" t="s">
        <v>23</v>
      </c>
      <c r="B55" s="21"/>
      <c r="C55" s="21"/>
      <c r="D55" s="21"/>
      <c r="E55" s="21"/>
      <c r="F55" s="21"/>
      <c r="G55" s="21"/>
      <c r="H55" s="21"/>
      <c r="I55" s="2"/>
      <c r="J55" s="1"/>
      <c r="K55" s="1"/>
      <c r="L55" s="2"/>
      <c r="M55" s="2"/>
    </row>
    <row r="56" spans="1:13" x14ac:dyDescent="0.2">
      <c r="A56" s="10" t="s">
        <v>15</v>
      </c>
      <c r="B56" s="11" t="s">
        <v>16</v>
      </c>
      <c r="C56" s="11" t="s">
        <v>17</v>
      </c>
      <c r="D56" s="11" t="s">
        <v>14</v>
      </c>
      <c r="E56" s="11" t="s">
        <v>4</v>
      </c>
      <c r="F56" s="11" t="s">
        <v>18</v>
      </c>
      <c r="G56" s="16"/>
      <c r="H56" s="13" t="s">
        <v>19</v>
      </c>
    </row>
    <row r="57" spans="1:13" x14ac:dyDescent="0.2">
      <c r="A57" s="5">
        <v>1</v>
      </c>
      <c r="B57" s="6"/>
      <c r="C57" s="7" t="s">
        <v>36</v>
      </c>
      <c r="D57" s="9" t="s">
        <v>7</v>
      </c>
      <c r="E57" s="8"/>
      <c r="F57" s="8"/>
      <c r="G57" s="8"/>
      <c r="H57" s="9"/>
      <c r="J57" s="3" t="str">
        <f>"ALTER TABLE " &amp; $C$8 &amp; "
ADD COLUMN " &amp; C57 &amp; " " &amp; D57 &amp; IF(E57="yes"," NOT NULL", "") &amp; IF(LEN(F57) &gt; 0," DEFAULT " &amp; F57, "") &amp; ";"</f>
        <v>ALTER TABLE product_type
ADD COLUMN access_date bigint;</v>
      </c>
    </row>
    <row r="58" spans="1:13" x14ac:dyDescent="0.2">
      <c r="A58" s="5">
        <v>2</v>
      </c>
      <c r="B58" s="6"/>
      <c r="C58" s="7"/>
      <c r="D58" s="9"/>
      <c r="E58" s="8"/>
      <c r="F58" s="8"/>
      <c r="G58" s="8"/>
      <c r="H58" s="9"/>
      <c r="J58" s="3" t="str">
        <f t="shared" ref="J58:J60" si="3">"ALTER TABLE " &amp; $C$8 &amp; "
ADD COLUMN " &amp; C58 &amp; " " &amp; D58 &amp; IF(E58="yes"," NOT NULL", "") &amp; IF(LEN(F58) &gt; 0," DEFAULT " &amp; F58, "") &amp; ";"</f>
        <v>ALTER TABLE product_type
ADD COLUMN  ;</v>
      </c>
    </row>
    <row r="59" spans="1:13" x14ac:dyDescent="0.2">
      <c r="A59" s="5">
        <v>3</v>
      </c>
      <c r="B59" s="6"/>
      <c r="C59" s="7"/>
      <c r="D59" s="9"/>
      <c r="E59" s="8"/>
      <c r="F59" s="8"/>
      <c r="G59" s="8"/>
      <c r="H59" s="9"/>
      <c r="J59" s="3" t="str">
        <f t="shared" si="3"/>
        <v>ALTER TABLE product_type
ADD COLUMN  ;</v>
      </c>
    </row>
    <row r="60" spans="1:13" x14ac:dyDescent="0.2">
      <c r="A60" s="5">
        <v>4</v>
      </c>
      <c r="B60" s="6"/>
      <c r="C60" s="7"/>
      <c r="D60" s="9"/>
      <c r="E60" s="8"/>
      <c r="F60" s="8"/>
      <c r="G60" s="8"/>
      <c r="H60" s="9"/>
      <c r="J60" s="3" t="str">
        <f t="shared" si="3"/>
        <v>ALTER TABLE product_type
ADD COLUMN  ;</v>
      </c>
    </row>
  </sheetData>
  <mergeCells count="8">
    <mergeCell ref="A47:H47"/>
    <mergeCell ref="A55:H55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981D-D184-3E42-AF53-8CCF94E2F2CB}">
  <dimension ref="A2:N61"/>
  <sheetViews>
    <sheetView topLeftCell="A3" zoomScaleNormal="100" workbookViewId="0">
      <selection activeCell="H15" sqref="H15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24.83203125" style="3" customWidth="1"/>
    <col min="4" max="4" width="20.33203125" style="3" customWidth="1"/>
    <col min="5" max="5" width="15.1640625" style="3" customWidth="1"/>
    <col min="6" max="6" width="18.5" style="3" customWidth="1"/>
    <col min="7" max="7" width="13.83203125" style="3" customWidth="1"/>
    <col min="8" max="8" width="45.83203125" style="3" customWidth="1"/>
    <col min="9" max="16384" width="10.83203125" style="3"/>
  </cols>
  <sheetData>
    <row r="2" spans="1:14" x14ac:dyDescent="0.2">
      <c r="B2" s="14"/>
      <c r="J2" s="1" t="str">
        <f xml:space="preserve"> "drop table if exists " &amp; C8 &amp; ";"</f>
        <v>drop table if exists product_cate;</v>
      </c>
    </row>
    <row r="3" spans="1:14" x14ac:dyDescent="0.2">
      <c r="J3" s="22" t="str">
        <f>"CREATE SEQUENCE " &amp; $C$8  &amp; "_id_seq 
    INCREMENT 1
    START 1
    MINVALUE 1
    MAXVALUE 9223372036854775807
    CACHE 1;"</f>
        <v>CREATE SEQUENCE product_cate_id_seq 
    INCREMENT 1
    START 1
    MINVALUE 1
    MAXVALUE 9223372036854775807
    CACHE 1;</v>
      </c>
      <c r="K3" s="22"/>
      <c r="L3" s="22"/>
      <c r="M3" s="22"/>
      <c r="N3" s="22"/>
    </row>
    <row r="4" spans="1:14" x14ac:dyDescent="0.2">
      <c r="J4" s="22"/>
      <c r="K4" s="22"/>
      <c r="L4" s="22"/>
      <c r="M4" s="22"/>
      <c r="N4" s="22"/>
    </row>
    <row r="5" spans="1:14" x14ac:dyDescent="0.2">
      <c r="J5" s="22"/>
      <c r="K5" s="22"/>
      <c r="L5" s="22"/>
      <c r="M5" s="22"/>
      <c r="N5" s="22"/>
    </row>
    <row r="6" spans="1:14" x14ac:dyDescent="0.2">
      <c r="J6" s="22"/>
      <c r="K6" s="22"/>
      <c r="L6" s="22"/>
      <c r="M6" s="22"/>
      <c r="N6" s="22"/>
    </row>
    <row r="7" spans="1:14" x14ac:dyDescent="0.2">
      <c r="A7" s="23" t="s">
        <v>0</v>
      </c>
      <c r="B7" s="23"/>
      <c r="C7" s="24"/>
      <c r="D7" s="24"/>
      <c r="E7" s="12" t="s">
        <v>1</v>
      </c>
      <c r="F7" s="24" t="s">
        <v>21</v>
      </c>
      <c r="G7" s="24"/>
      <c r="H7" s="24"/>
      <c r="I7" s="2"/>
      <c r="J7" s="22"/>
      <c r="K7" s="22"/>
      <c r="L7" s="22"/>
      <c r="M7" s="22"/>
      <c r="N7" s="22"/>
    </row>
    <row r="8" spans="1:14" x14ac:dyDescent="0.2">
      <c r="A8" s="23" t="s">
        <v>2</v>
      </c>
      <c r="B8" s="23"/>
      <c r="C8" s="25" t="s">
        <v>43</v>
      </c>
      <c r="D8" s="25"/>
      <c r="E8" s="12" t="s">
        <v>3</v>
      </c>
      <c r="F8" s="26" t="s">
        <v>41</v>
      </c>
      <c r="G8" s="26"/>
      <c r="H8" s="27"/>
      <c r="I8" s="2"/>
      <c r="J8" s="22"/>
      <c r="K8" s="22"/>
      <c r="L8" s="22"/>
      <c r="M8" s="22"/>
      <c r="N8" s="22"/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product_cate</v>
      </c>
      <c r="K9" s="1"/>
      <c r="L9" s="2"/>
      <c r="M9" s="2"/>
    </row>
    <row r="10" spans="1:14" x14ac:dyDescent="0.2">
      <c r="A10" s="10" t="s">
        <v>15</v>
      </c>
      <c r="B10" s="11" t="s">
        <v>16</v>
      </c>
      <c r="C10" s="11" t="s">
        <v>17</v>
      </c>
      <c r="D10" s="11" t="s">
        <v>14</v>
      </c>
      <c r="E10" s="11" t="s">
        <v>4</v>
      </c>
      <c r="F10" s="11" t="s">
        <v>18</v>
      </c>
      <c r="G10" s="16" t="s">
        <v>32</v>
      </c>
      <c r="H10" s="13" t="s">
        <v>19</v>
      </c>
      <c r="I10" s="2"/>
      <c r="J10" s="1" t="s">
        <v>5</v>
      </c>
      <c r="K10" s="1"/>
      <c r="L10" s="2"/>
      <c r="M10" s="2"/>
    </row>
    <row r="11" spans="1:14" x14ac:dyDescent="0.2">
      <c r="A11" s="5">
        <v>1</v>
      </c>
      <c r="B11" s="6"/>
      <c r="C11" s="7" t="s">
        <v>6</v>
      </c>
      <c r="D11" s="9" t="s">
        <v>7</v>
      </c>
      <c r="E11" s="8" t="s">
        <v>8</v>
      </c>
      <c r="F11" s="8" t="s">
        <v>24</v>
      </c>
      <c r="G11" s="8"/>
      <c r="H11" s="9"/>
      <c r="I11" s="2"/>
      <c r="J11" s="1" t="str">
        <f>"    " &amp; C11 &amp; " " &amp; D11 &amp; IF(E11="yes"," NOT NULL", "") &amp; IF(LEN(F11) &gt; 0," DEFAULT nextval('" &amp; $C$8 &amp; "_id_seq'::regclass)", "") &amp; ","</f>
        <v xml:space="preserve">    id bigint NOT NULL DEFAULT nextval('product_cate_id_seq'::regclass),</v>
      </c>
      <c r="K11" s="1"/>
      <c r="L11" s="2"/>
      <c r="M11" s="2"/>
    </row>
    <row r="12" spans="1:14" x14ac:dyDescent="0.2">
      <c r="A12" s="5">
        <v>2</v>
      </c>
      <c r="B12" s="6"/>
      <c r="C12" s="7" t="s">
        <v>9</v>
      </c>
      <c r="D12" s="9" t="s">
        <v>31</v>
      </c>
      <c r="E12" s="15"/>
      <c r="F12" s="15"/>
      <c r="G12" s="8"/>
      <c r="H12" s="9"/>
      <c r="I12" s="2"/>
      <c r="J12" s="1" t="str">
        <f>"    " &amp; C12 &amp; " " &amp; D12 &amp; IF(E12="yes"," NOT NULL", "") &amp; IF(LEN(F12) &gt; 0," DEFAULT " &amp; F12, "") &amp; ","</f>
        <v xml:space="preserve">    name text,</v>
      </c>
      <c r="K12" s="1"/>
      <c r="L12" s="2"/>
      <c r="M12" s="2"/>
    </row>
    <row r="13" spans="1:14" x14ac:dyDescent="0.2">
      <c r="A13" s="5">
        <v>3</v>
      </c>
      <c r="B13" s="6"/>
      <c r="C13" s="7" t="s">
        <v>44</v>
      </c>
      <c r="D13" s="9" t="s">
        <v>7</v>
      </c>
      <c r="E13" s="15"/>
      <c r="F13" s="15"/>
      <c r="G13" s="8"/>
      <c r="H13" s="9"/>
      <c r="I13" s="2"/>
      <c r="J13" s="1" t="str">
        <f t="shared" ref="J13:J14" si="0">"    " &amp; C13 &amp; " " &amp; D13 &amp; IF(E13="yes"," NOT NULL", "") &amp; IF(LEN(F13) &gt; 0," DEFAULT " &amp; F13, "") &amp; ","</f>
        <v xml:space="preserve">    product_type_id bigint,</v>
      </c>
      <c r="K13" s="1"/>
      <c r="L13" s="2"/>
      <c r="M13" s="2"/>
    </row>
    <row r="14" spans="1:14" x14ac:dyDescent="0.2">
      <c r="A14" s="5">
        <v>4</v>
      </c>
      <c r="B14" s="6"/>
      <c r="C14" s="7" t="s">
        <v>63</v>
      </c>
      <c r="D14" s="9" t="s">
        <v>7</v>
      </c>
      <c r="E14" s="15"/>
      <c r="F14" s="15"/>
      <c r="G14" s="8"/>
      <c r="H14" s="9"/>
      <c r="I14" s="2"/>
      <c r="J14" s="1" t="str">
        <f t="shared" si="0"/>
        <v xml:space="preserve">    bannha888_com_id bigint,</v>
      </c>
      <c r="K14" s="1"/>
      <c r="L14" s="2"/>
      <c r="M14" s="2"/>
    </row>
    <row r="15" spans="1:14" x14ac:dyDescent="0.2">
      <c r="A15" s="5">
        <v>5</v>
      </c>
      <c r="B15" s="6"/>
      <c r="C15" s="7" t="s">
        <v>64</v>
      </c>
      <c r="D15" s="9" t="s">
        <v>7</v>
      </c>
      <c r="E15" s="15"/>
      <c r="F15" s="15"/>
      <c r="G15" s="8"/>
      <c r="H15" s="9"/>
      <c r="I15" s="2"/>
      <c r="J15" s="1" t="str">
        <f t="shared" ref="J15:J41" si="1">"    " &amp; C15 &amp; " " &amp; D15 &amp; IF(E15="yes"," NOT NULL", "") &amp; IF(LEN(F15) &gt; 0," DEFAULT " &amp; F15, "") &amp; ","</f>
        <v xml:space="preserve">    batdongsan_com_vn_id bigint,</v>
      </c>
      <c r="K15" s="1"/>
      <c r="L15" s="2"/>
      <c r="M15" s="2"/>
    </row>
    <row r="16" spans="1:14" x14ac:dyDescent="0.2">
      <c r="A16" s="5">
        <v>6</v>
      </c>
      <c r="B16" s="6"/>
      <c r="C16" s="7" t="s">
        <v>65</v>
      </c>
      <c r="D16" s="9" t="s">
        <v>7</v>
      </c>
      <c r="E16" s="15"/>
      <c r="F16" s="15"/>
      <c r="G16" s="8"/>
      <c r="H16" s="9"/>
      <c r="I16" s="2"/>
      <c r="J16" s="1" t="str">
        <f t="shared" si="1"/>
        <v xml:space="preserve">    dothi_net_id bigint,</v>
      </c>
      <c r="K16" s="1"/>
      <c r="L16" s="2"/>
      <c r="M16" s="2"/>
    </row>
    <row r="17" spans="1:13" x14ac:dyDescent="0.2">
      <c r="A17" s="5">
        <v>7</v>
      </c>
      <c r="B17" s="6"/>
      <c r="C17" s="7" t="s">
        <v>66</v>
      </c>
      <c r="D17" s="9" t="s">
        <v>7</v>
      </c>
      <c r="E17" s="15"/>
      <c r="F17" s="15"/>
      <c r="G17" s="8"/>
      <c r="H17" s="9"/>
      <c r="I17" s="2"/>
      <c r="J17" s="1" t="str">
        <f t="shared" si="1"/>
        <v xml:space="preserve">    diaoc24g_com_id bigint,</v>
      </c>
      <c r="K17" s="1"/>
      <c r="L17" s="2"/>
      <c r="M17" s="2"/>
    </row>
    <row r="18" spans="1:13" x14ac:dyDescent="0.2">
      <c r="A18" s="5">
        <v>8</v>
      </c>
      <c r="B18" s="6"/>
      <c r="C18" s="7" t="s">
        <v>67</v>
      </c>
      <c r="D18" s="9" t="s">
        <v>7</v>
      </c>
      <c r="E18" s="15"/>
      <c r="F18" s="15"/>
      <c r="G18" s="8"/>
      <c r="H18" s="9"/>
      <c r="I18" s="2"/>
      <c r="J18" s="1" t="str">
        <f t="shared" si="1"/>
        <v xml:space="preserve">    nhadat247_com_id bigint,</v>
      </c>
      <c r="K18" s="1"/>
      <c r="L18" s="2"/>
      <c r="M18" s="2"/>
    </row>
    <row r="19" spans="1:13" x14ac:dyDescent="0.2">
      <c r="A19" s="5">
        <v>9</v>
      </c>
      <c r="B19" s="6"/>
      <c r="C19" s="7" t="s">
        <v>69</v>
      </c>
      <c r="D19" s="9" t="s">
        <v>7</v>
      </c>
      <c r="E19" s="15"/>
      <c r="F19" s="15"/>
      <c r="G19" s="8"/>
      <c r="H19" s="9"/>
      <c r="I19" s="2"/>
      <c r="J19" s="1" t="str">
        <f t="shared" si="1"/>
        <v xml:space="preserve">    alonhadat_com_vn_id bigint,</v>
      </c>
      <c r="K19" s="1"/>
      <c r="L19" s="2"/>
      <c r="M19" s="2"/>
    </row>
    <row r="20" spans="1:13" x14ac:dyDescent="0.2">
      <c r="A20" s="5">
        <v>10</v>
      </c>
      <c r="B20" s="6"/>
      <c r="C20" s="7" t="s">
        <v>68</v>
      </c>
      <c r="D20" s="9" t="s">
        <v>7</v>
      </c>
      <c r="E20" s="15"/>
      <c r="F20" s="15"/>
      <c r="G20" s="8"/>
      <c r="H20" s="9"/>
      <c r="I20" s="2"/>
      <c r="J20" s="1" t="str">
        <f t="shared" si="1"/>
        <v xml:space="preserve">    i_batdongsan_com_id bigint,</v>
      </c>
      <c r="K20" s="1"/>
      <c r="L20" s="2"/>
      <c r="M20" s="2"/>
    </row>
    <row r="21" spans="1:13" x14ac:dyDescent="0.2">
      <c r="A21" s="5">
        <v>11</v>
      </c>
      <c r="B21" s="6"/>
      <c r="C21" s="7" t="s">
        <v>93</v>
      </c>
      <c r="D21" s="9" t="s">
        <v>7</v>
      </c>
      <c r="E21" s="15"/>
      <c r="F21" s="15"/>
      <c r="G21" s="8"/>
      <c r="H21" s="9"/>
      <c r="I21" s="2"/>
      <c r="J21" s="1" t="str">
        <f t="shared" si="1"/>
        <v xml:space="preserve">    _123nhadatviet_com_id bigint,</v>
      </c>
      <c r="K21" s="1"/>
      <c r="L21" s="2"/>
      <c r="M21" s="2"/>
    </row>
    <row r="22" spans="1:13" x14ac:dyDescent="0.2">
      <c r="A22" s="5">
        <v>12</v>
      </c>
      <c r="B22" s="6"/>
      <c r="C22" s="7" t="s">
        <v>94</v>
      </c>
      <c r="D22" s="9" t="s">
        <v>7</v>
      </c>
      <c r="E22" s="15"/>
      <c r="F22" s="15"/>
      <c r="G22" s="8"/>
      <c r="H22" s="9"/>
      <c r="I22" s="2"/>
      <c r="J22" s="1" t="str">
        <f t="shared" si="1"/>
        <v xml:space="preserve">    _123nhadatviet_net_id bigint,</v>
      </c>
      <c r="K22" s="1"/>
      <c r="L22" s="2"/>
      <c r="M22" s="2"/>
    </row>
    <row r="23" spans="1:13" x14ac:dyDescent="0.2">
      <c r="A23" s="5">
        <v>13</v>
      </c>
      <c r="B23" s="6"/>
      <c r="C23" s="7" t="s">
        <v>70</v>
      </c>
      <c r="D23" s="9" t="s">
        <v>7</v>
      </c>
      <c r="E23" s="15"/>
      <c r="F23" s="15"/>
      <c r="G23" s="8"/>
      <c r="H23" s="9"/>
      <c r="I23" s="2"/>
      <c r="J23" s="1" t="str">
        <f t="shared" si="1"/>
        <v xml:space="preserve">    i_nhadat_com_id bigint,</v>
      </c>
      <c r="K23" s="1"/>
      <c r="L23" s="2"/>
      <c r="M23" s="2"/>
    </row>
    <row r="24" spans="1:13" x14ac:dyDescent="0.2">
      <c r="A24" s="5">
        <v>14</v>
      </c>
      <c r="B24" s="6"/>
      <c r="C24" s="7" t="s">
        <v>71</v>
      </c>
      <c r="D24" s="9" t="s">
        <v>7</v>
      </c>
      <c r="E24" s="15"/>
      <c r="F24" s="15"/>
      <c r="G24" s="8"/>
      <c r="H24" s="9"/>
      <c r="I24" s="2"/>
      <c r="J24" s="1" t="str">
        <f t="shared" si="1"/>
        <v xml:space="preserve">    nhadatviet247_com_id bigint,</v>
      </c>
      <c r="K24" s="1"/>
      <c r="L24" s="2"/>
      <c r="M24" s="2"/>
    </row>
    <row r="25" spans="1:13" x14ac:dyDescent="0.2">
      <c r="A25" s="5">
        <v>15</v>
      </c>
      <c r="B25" s="6"/>
      <c r="C25" s="7" t="s">
        <v>72</v>
      </c>
      <c r="D25" s="9" t="s">
        <v>7</v>
      </c>
      <c r="E25" s="15"/>
      <c r="F25" s="15"/>
      <c r="G25" s="8"/>
      <c r="H25" s="9"/>
      <c r="I25" s="2"/>
      <c r="J25" s="1" t="str">
        <f t="shared" si="1"/>
        <v xml:space="preserve">    tinbatdongsan_com_id bigint,</v>
      </c>
      <c r="K25" s="1"/>
      <c r="L25" s="2"/>
      <c r="M25" s="2"/>
    </row>
    <row r="26" spans="1:13" x14ac:dyDescent="0.2">
      <c r="A26" s="5">
        <v>16</v>
      </c>
      <c r="B26" s="6"/>
      <c r="C26" s="7" t="s">
        <v>73</v>
      </c>
      <c r="D26" s="9" t="s">
        <v>7</v>
      </c>
      <c r="E26" s="15"/>
      <c r="F26" s="15"/>
      <c r="G26" s="8"/>
      <c r="H26" s="9"/>
      <c r="I26" s="2"/>
      <c r="J26" s="1" t="str">
        <f t="shared" si="1"/>
        <v xml:space="preserve">    mogi_vn_id bigint,</v>
      </c>
      <c r="K26" s="1"/>
      <c r="L26" s="2"/>
      <c r="M26" s="2"/>
    </row>
    <row r="27" spans="1:13" x14ac:dyDescent="0.2">
      <c r="A27" s="5">
        <v>17</v>
      </c>
      <c r="B27" s="6"/>
      <c r="C27" s="7" t="s">
        <v>74</v>
      </c>
      <c r="D27" s="9" t="s">
        <v>7</v>
      </c>
      <c r="E27" s="15"/>
      <c r="F27" s="15"/>
      <c r="G27" s="8"/>
      <c r="H27" s="9"/>
      <c r="I27" s="2"/>
      <c r="J27" s="1" t="str">
        <f t="shared" si="1"/>
        <v xml:space="preserve">    nhaban_vn_id bigint,</v>
      </c>
      <c r="K27" s="1"/>
      <c r="L27" s="2"/>
      <c r="M27" s="2"/>
    </row>
    <row r="28" spans="1:13" x14ac:dyDescent="0.2">
      <c r="A28" s="5">
        <v>18</v>
      </c>
      <c r="B28" s="6"/>
      <c r="C28" s="7" t="s">
        <v>76</v>
      </c>
      <c r="D28" s="9" t="s">
        <v>7</v>
      </c>
      <c r="E28" s="15"/>
      <c r="F28" s="15"/>
      <c r="G28" s="8"/>
      <c r="H28" s="9"/>
      <c r="I28" s="2"/>
      <c r="J28" s="1" t="str">
        <f t="shared" si="1"/>
        <v xml:space="preserve">    nhadatinfo_com_id bigint,</v>
      </c>
      <c r="K28" s="1"/>
      <c r="L28" s="2"/>
      <c r="M28" s="2"/>
    </row>
    <row r="29" spans="1:13" x14ac:dyDescent="0.2">
      <c r="A29" s="5">
        <v>19</v>
      </c>
      <c r="B29" s="6"/>
      <c r="C29" s="7" t="s">
        <v>77</v>
      </c>
      <c r="D29" s="9" t="s">
        <v>7</v>
      </c>
      <c r="E29" s="15"/>
      <c r="F29" s="15"/>
      <c r="G29" s="8"/>
      <c r="H29" s="9"/>
      <c r="I29" s="2"/>
      <c r="J29" s="1" t="str">
        <f t="shared" si="1"/>
        <v xml:space="preserve">    nhadat24h_com_id bigint,</v>
      </c>
      <c r="K29" s="1"/>
      <c r="L29" s="2"/>
      <c r="M29" s="2"/>
    </row>
    <row r="30" spans="1:13" x14ac:dyDescent="0.2">
      <c r="A30" s="5">
        <v>20</v>
      </c>
      <c r="B30" s="6"/>
      <c r="C30" s="7" t="s">
        <v>75</v>
      </c>
      <c r="D30" s="9" t="s">
        <v>7</v>
      </c>
      <c r="E30" s="15"/>
      <c r="F30" s="15"/>
      <c r="G30" s="8"/>
      <c r="H30" s="9"/>
      <c r="I30" s="2"/>
      <c r="J30" s="1" t="str">
        <f t="shared" si="1"/>
        <v xml:space="preserve">    phonhadat_net_id bigint,</v>
      </c>
      <c r="K30" s="1"/>
      <c r="L30" s="2"/>
      <c r="M30" s="2"/>
    </row>
    <row r="31" spans="1:13" x14ac:dyDescent="0.2">
      <c r="A31" s="5">
        <v>21</v>
      </c>
      <c r="B31" s="6"/>
      <c r="C31" s="7" t="s">
        <v>78</v>
      </c>
      <c r="D31" s="9" t="s">
        <v>7</v>
      </c>
      <c r="E31" s="15"/>
      <c r="F31" s="15"/>
      <c r="G31" s="8"/>
      <c r="H31" s="9"/>
      <c r="I31" s="2"/>
      <c r="J31" s="1" t="str">
        <f t="shared" si="1"/>
        <v xml:space="preserve">    nhaban_com_id bigint,</v>
      </c>
      <c r="K31" s="1"/>
      <c r="L31" s="2"/>
      <c r="M31" s="2"/>
    </row>
    <row r="32" spans="1:13" x14ac:dyDescent="0.2">
      <c r="A32" s="5">
        <v>22</v>
      </c>
      <c r="B32" s="6"/>
      <c r="C32" s="7" t="s">
        <v>79</v>
      </c>
      <c r="D32" s="9" t="s">
        <v>7</v>
      </c>
      <c r="E32" s="15"/>
      <c r="F32" s="15"/>
      <c r="G32" s="8"/>
      <c r="H32" s="9"/>
      <c r="I32" s="2"/>
      <c r="J32" s="1" t="str">
        <f t="shared" si="1"/>
        <v xml:space="preserve">    dinhgianhadat_vn_id bigint,</v>
      </c>
      <c r="K32" s="1"/>
      <c r="L32" s="2"/>
      <c r="M32" s="2"/>
    </row>
    <row r="33" spans="1:13" x14ac:dyDescent="0.2">
      <c r="A33" s="5">
        <v>23</v>
      </c>
      <c r="B33" s="6"/>
      <c r="C33" s="7" t="s">
        <v>80</v>
      </c>
      <c r="D33" s="9" t="s">
        <v>7</v>
      </c>
      <c r="E33" s="15"/>
      <c r="F33" s="15"/>
      <c r="G33" s="8"/>
      <c r="H33" s="9"/>
      <c r="I33" s="2"/>
      <c r="J33" s="1" t="str">
        <f t="shared" si="1"/>
        <v xml:space="preserve">    nhabansg_vn_id bigint,</v>
      </c>
      <c r="K33" s="1"/>
      <c r="L33" s="2"/>
      <c r="M33" s="2"/>
    </row>
    <row r="34" spans="1:13" x14ac:dyDescent="0.2">
      <c r="A34" s="5">
        <v>24</v>
      </c>
      <c r="B34" s="6"/>
      <c r="C34" s="7" t="s">
        <v>81</v>
      </c>
      <c r="D34" s="9" t="s">
        <v>7</v>
      </c>
      <c r="E34" s="15"/>
      <c r="F34" s="15"/>
      <c r="G34" s="8"/>
      <c r="H34" s="9"/>
      <c r="I34" s="2"/>
      <c r="J34" s="1" t="str">
        <f t="shared" si="1"/>
        <v xml:space="preserve">    nhadatcanban_com_vn bigint,</v>
      </c>
      <c r="K34" s="1"/>
      <c r="L34" s="2"/>
      <c r="M34" s="2"/>
    </row>
    <row r="35" spans="1:13" x14ac:dyDescent="0.2">
      <c r="A35" s="5">
        <v>25</v>
      </c>
      <c r="B35" s="6"/>
      <c r="C35" s="7" t="s">
        <v>82</v>
      </c>
      <c r="D35" s="9" t="s">
        <v>7</v>
      </c>
      <c r="E35" s="15"/>
      <c r="F35" s="15"/>
      <c r="G35" s="8"/>
      <c r="H35" s="9"/>
      <c r="I35" s="2"/>
      <c r="J35" s="1" t="str">
        <f t="shared" si="1"/>
        <v xml:space="preserve">    muabannhadat_vn_id bigint,</v>
      </c>
      <c r="K35" s="1"/>
      <c r="L35" s="2"/>
      <c r="M35" s="2"/>
    </row>
    <row r="36" spans="1:13" x14ac:dyDescent="0.2">
      <c r="A36" s="5">
        <v>26</v>
      </c>
      <c r="B36" s="6"/>
      <c r="C36" s="7" t="s">
        <v>83</v>
      </c>
      <c r="D36" s="9" t="s">
        <v>7</v>
      </c>
      <c r="E36" s="15"/>
      <c r="F36" s="15"/>
      <c r="G36" s="8"/>
      <c r="H36" s="9"/>
      <c r="I36" s="2"/>
      <c r="J36" s="1" t="str">
        <f t="shared" si="1"/>
        <v xml:space="preserve">    nhadat24h_net_id bigint,</v>
      </c>
      <c r="K36" s="1"/>
      <c r="L36" s="2"/>
      <c r="M36" s="2"/>
    </row>
    <row r="37" spans="1:13" x14ac:dyDescent="0.2">
      <c r="A37" s="5">
        <v>27</v>
      </c>
      <c r="B37" s="6"/>
      <c r="C37" s="7" t="s">
        <v>84</v>
      </c>
      <c r="D37" s="9" t="s">
        <v>7</v>
      </c>
      <c r="E37" s="15"/>
      <c r="F37" s="15"/>
      <c r="G37" s="8"/>
      <c r="H37" s="9"/>
      <c r="I37" s="2"/>
      <c r="J37" s="1" t="str">
        <f t="shared" si="1"/>
        <v xml:space="preserve">    nhadatvang_vn_id bigint,</v>
      </c>
      <c r="K37" s="1"/>
      <c r="L37" s="2"/>
      <c r="M37" s="2"/>
    </row>
    <row r="38" spans="1:13" x14ac:dyDescent="0.2">
      <c r="A38" s="5">
        <v>28</v>
      </c>
      <c r="B38" s="6"/>
      <c r="C38" s="7" t="s">
        <v>85</v>
      </c>
      <c r="D38" s="9" t="s">
        <v>7</v>
      </c>
      <c r="E38" s="15"/>
      <c r="F38" s="15"/>
      <c r="G38" s="8"/>
      <c r="H38" s="9"/>
      <c r="I38" s="2"/>
      <c r="J38" s="1" t="str">
        <f t="shared" si="1"/>
        <v xml:space="preserve">    airaovat_com_id bigint,</v>
      </c>
      <c r="K38" s="1"/>
      <c r="L38" s="2"/>
      <c r="M38" s="2"/>
    </row>
    <row r="39" spans="1:13" x14ac:dyDescent="0.2">
      <c r="A39" s="5">
        <v>29</v>
      </c>
      <c r="B39" s="6"/>
      <c r="C39" s="7" t="s">
        <v>86</v>
      </c>
      <c r="D39" s="9" t="s">
        <v>7</v>
      </c>
      <c r="E39" s="15"/>
      <c r="F39" s="15"/>
      <c r="G39" s="8"/>
      <c r="H39" s="9"/>
      <c r="I39" s="2"/>
      <c r="J39" s="1" t="str">
        <f t="shared" si="1"/>
        <v xml:space="preserve">    muaban_net_id bigint,</v>
      </c>
      <c r="K39" s="1"/>
      <c r="L39" s="2"/>
      <c r="M39" s="2"/>
    </row>
    <row r="40" spans="1:13" x14ac:dyDescent="0.2">
      <c r="A40" s="5">
        <v>30</v>
      </c>
      <c r="B40" s="6"/>
      <c r="C40" s="7" t="s">
        <v>87</v>
      </c>
      <c r="D40" s="9" t="s">
        <v>7</v>
      </c>
      <c r="E40" s="15"/>
      <c r="F40" s="15"/>
      <c r="G40" s="8"/>
      <c r="H40" s="9"/>
      <c r="I40" s="2"/>
      <c r="J40" s="1" t="str">
        <f t="shared" si="1"/>
        <v xml:space="preserve">    chotot_com_id bigint,</v>
      </c>
      <c r="K40" s="1"/>
      <c r="L40" s="2"/>
      <c r="M40" s="2"/>
    </row>
    <row r="41" spans="1:13" x14ac:dyDescent="0.2">
      <c r="A41" s="5">
        <v>31</v>
      </c>
      <c r="B41" s="6"/>
      <c r="C41" s="7" t="s">
        <v>10</v>
      </c>
      <c r="D41" s="9" t="s">
        <v>30</v>
      </c>
      <c r="E41" s="8"/>
      <c r="F41" s="15"/>
      <c r="G41" s="15"/>
      <c r="H41" s="9"/>
      <c r="I41" s="2"/>
      <c r="J41" s="1" t="str">
        <f t="shared" si="1"/>
        <v xml:space="preserve">    disabled boolean,</v>
      </c>
      <c r="K41" s="1"/>
      <c r="L41" s="2"/>
      <c r="M41" s="2"/>
    </row>
    <row r="42" spans="1:13" x14ac:dyDescent="0.2">
      <c r="A42" s="5">
        <v>32</v>
      </c>
      <c r="B42" s="6"/>
      <c r="C42" s="7" t="s">
        <v>52</v>
      </c>
      <c r="D42" s="9" t="s">
        <v>7</v>
      </c>
      <c r="E42" s="8"/>
      <c r="F42" s="8"/>
      <c r="G42" s="8"/>
      <c r="H42" s="9"/>
      <c r="I42" s="2"/>
      <c r="J42" s="1" t="str">
        <f t="shared" ref="J42:J45" si="2">"    " &amp; C42 &amp; " " &amp; D42 &amp; IF(E42="yes"," NOT NULL", "") &amp; IF(LEN(F42) &gt; 0," DEFAULT " &amp; F42, "") &amp; ","</f>
        <v xml:space="preserve">    created_at bigint,</v>
      </c>
      <c r="K42" s="1"/>
      <c r="L42" s="2"/>
      <c r="M42" s="2"/>
    </row>
    <row r="43" spans="1:13" x14ac:dyDescent="0.2">
      <c r="A43" s="5">
        <v>33</v>
      </c>
      <c r="B43" s="6"/>
      <c r="C43" s="7" t="s">
        <v>11</v>
      </c>
      <c r="D43" s="9" t="s">
        <v>7</v>
      </c>
      <c r="E43" s="8"/>
      <c r="F43" s="8"/>
      <c r="G43" s="8"/>
      <c r="H43" s="9"/>
      <c r="I43" s="2"/>
      <c r="J43" s="1" t="str">
        <f t="shared" si="2"/>
        <v xml:space="preserve">    created_by bigint,</v>
      </c>
      <c r="K43" s="1"/>
      <c r="L43" s="2"/>
      <c r="M43" s="2"/>
    </row>
    <row r="44" spans="1:13" x14ac:dyDescent="0.2">
      <c r="A44" s="5">
        <v>34</v>
      </c>
      <c r="B44" s="6"/>
      <c r="C44" s="7" t="s">
        <v>13</v>
      </c>
      <c r="D44" s="9" t="s">
        <v>7</v>
      </c>
      <c r="E44" s="8"/>
      <c r="F44" s="8"/>
      <c r="G44" s="8"/>
      <c r="H44" s="9"/>
      <c r="I44" s="2"/>
      <c r="J44" s="1" t="str">
        <f t="shared" si="2"/>
        <v xml:space="preserve">    deleted_by bigint,</v>
      </c>
      <c r="K44" s="1"/>
      <c r="L44" s="2"/>
      <c r="M44" s="2"/>
    </row>
    <row r="45" spans="1:13" x14ac:dyDescent="0.2">
      <c r="A45" s="5">
        <v>35</v>
      </c>
      <c r="B45" s="6"/>
      <c r="C45" s="7" t="s">
        <v>53</v>
      </c>
      <c r="D45" s="9" t="s">
        <v>7</v>
      </c>
      <c r="E45" s="8"/>
      <c r="F45" s="8"/>
      <c r="G45" s="8"/>
      <c r="H45" s="9"/>
      <c r="I45" s="2"/>
      <c r="J45" s="1" t="str">
        <f t="shared" si="2"/>
        <v xml:space="preserve">    deleted_at bigint,</v>
      </c>
      <c r="K45" s="1"/>
      <c r="L45" s="2"/>
      <c r="M45" s="2"/>
    </row>
    <row r="46" spans="1:13" x14ac:dyDescent="0.2">
      <c r="A46" s="2"/>
      <c r="B46" s="2"/>
      <c r="C46" s="2"/>
      <c r="D46" s="2"/>
      <c r="E46" s="2"/>
      <c r="F46" s="2"/>
      <c r="G46" s="2" t="str">
        <f>_xlfn.TEXTJOIN(",",,G11:G45)</f>
        <v/>
      </c>
      <c r="H46" s="2"/>
      <c r="I46" s="2"/>
      <c r="J46" s="1" t="str">
        <f>"    CONSTRAINT " &amp; IF(ISERROR(SEARCH(".",$C$8)), $C$8, MID($C$8,SEARCH(".",$C$8) + 1,(LEN($C$8)-SEARCH(".",$C$8)))) &amp; "_pk PRIMARY KEY (" &amp; $C$11 &amp; ")"</f>
        <v xml:space="preserve">    CONSTRAINT product_cate_pk PRIMARY KEY (id)</v>
      </c>
      <c r="K46" s="1"/>
      <c r="L46" s="2"/>
      <c r="M46" s="2"/>
    </row>
    <row r="47" spans="1:13" x14ac:dyDescent="0.2">
      <c r="A47" s="2"/>
      <c r="B47" s="2"/>
      <c r="C47" s="2"/>
      <c r="D47" s="2"/>
      <c r="E47" s="2"/>
      <c r="F47" s="2"/>
      <c r="G47" s="2"/>
      <c r="H47" s="2"/>
      <c r="I47" s="2"/>
      <c r="J47" s="1" t="s">
        <v>62</v>
      </c>
      <c r="K47" s="1"/>
      <c r="L47" s="2"/>
      <c r="M47" s="2"/>
    </row>
    <row r="48" spans="1:13" ht="20" x14ac:dyDescent="0.2">
      <c r="A48" s="21" t="s">
        <v>37</v>
      </c>
      <c r="B48" s="21"/>
      <c r="C48" s="21"/>
      <c r="D48" s="21"/>
      <c r="E48" s="21"/>
      <c r="F48" s="21"/>
      <c r="G48" s="21"/>
      <c r="H48" s="21"/>
      <c r="I48" s="2"/>
      <c r="J48" s="1"/>
      <c r="K48" s="1"/>
      <c r="L48" s="2"/>
      <c r="M48" s="2"/>
    </row>
    <row r="49" spans="1:13" x14ac:dyDescent="0.2">
      <c r="A49" s="10" t="s">
        <v>15</v>
      </c>
      <c r="B49" s="11"/>
      <c r="C49" s="11" t="s">
        <v>17</v>
      </c>
      <c r="D49" s="11" t="s">
        <v>38</v>
      </c>
      <c r="E49" s="11"/>
      <c r="F49" s="11"/>
      <c r="G49" s="16"/>
      <c r="H49" s="13" t="s">
        <v>19</v>
      </c>
    </row>
    <row r="50" spans="1:13" x14ac:dyDescent="0.2">
      <c r="A50" s="5">
        <v>1</v>
      </c>
      <c r="B50" s="6"/>
      <c r="C50" s="7" t="s">
        <v>12</v>
      </c>
      <c r="D50" s="9" t="s">
        <v>39</v>
      </c>
      <c r="E50" s="8"/>
      <c r="F50" s="8"/>
      <c r="G50" s="8"/>
      <c r="H50" s="9"/>
      <c r="J50" s="3" t="str">
        <f>"CREATE INDEX " &amp; $C$8 &amp; "_idx_" &amp; $C50 &amp; " ON " &amp; $C$8 &amp; "(" &amp; $C50 &amp; " "  &amp; $D50 &amp; ");"</f>
        <v>CREATE INDEX product_cate_idx_created_date ON product_cate(created_date DESC NULLS LAST);</v>
      </c>
    </row>
    <row r="51" spans="1:13" x14ac:dyDescent="0.2">
      <c r="A51" s="5">
        <v>2</v>
      </c>
      <c r="B51" s="6"/>
      <c r="C51" s="7"/>
      <c r="D51" s="9"/>
      <c r="E51" s="8"/>
      <c r="F51" s="8"/>
      <c r="G51" s="8"/>
      <c r="H51" s="9"/>
    </row>
    <row r="52" spans="1:13" x14ac:dyDescent="0.2">
      <c r="A52" s="5">
        <v>3</v>
      </c>
      <c r="B52" s="6"/>
      <c r="C52" s="7"/>
      <c r="D52" s="9"/>
      <c r="E52" s="8"/>
      <c r="F52" s="8"/>
      <c r="G52" s="8"/>
      <c r="H52" s="9"/>
    </row>
    <row r="53" spans="1:13" x14ac:dyDescent="0.2">
      <c r="A53" s="5">
        <v>4</v>
      </c>
      <c r="B53" s="6"/>
      <c r="C53" s="7"/>
      <c r="D53" s="9"/>
      <c r="E53" s="8"/>
      <c r="F53" s="8"/>
      <c r="G53" s="8"/>
      <c r="H53" s="9"/>
    </row>
    <row r="56" spans="1:13" ht="20" x14ac:dyDescent="0.2">
      <c r="A56" s="21" t="s">
        <v>23</v>
      </c>
      <c r="B56" s="21"/>
      <c r="C56" s="21"/>
      <c r="D56" s="21"/>
      <c r="E56" s="21"/>
      <c r="F56" s="21"/>
      <c r="G56" s="21"/>
      <c r="H56" s="21"/>
      <c r="I56" s="2"/>
      <c r="J56" s="1"/>
      <c r="K56" s="1"/>
      <c r="L56" s="2"/>
      <c r="M56" s="2"/>
    </row>
    <row r="57" spans="1:13" x14ac:dyDescent="0.2">
      <c r="A57" s="10" t="s">
        <v>15</v>
      </c>
      <c r="B57" s="11" t="s">
        <v>16</v>
      </c>
      <c r="C57" s="11" t="s">
        <v>17</v>
      </c>
      <c r="D57" s="11" t="s">
        <v>14</v>
      </c>
      <c r="E57" s="11" t="s">
        <v>4</v>
      </c>
      <c r="F57" s="11" t="s">
        <v>18</v>
      </c>
      <c r="G57" s="16"/>
      <c r="H57" s="13" t="s">
        <v>19</v>
      </c>
    </row>
    <row r="58" spans="1:13" x14ac:dyDescent="0.2">
      <c r="A58" s="5">
        <v>1</v>
      </c>
      <c r="B58" s="6"/>
      <c r="C58" s="7" t="s">
        <v>36</v>
      </c>
      <c r="D58" s="9" t="s">
        <v>7</v>
      </c>
      <c r="E58" s="8"/>
      <c r="F58" s="8"/>
      <c r="G58" s="8"/>
      <c r="H58" s="9"/>
      <c r="J58" s="3" t="str">
        <f>"ALTER TABLE " &amp; $C$8 &amp; "
ADD COLUMN " &amp; C58 &amp; " " &amp; D58 &amp; IF(E58="yes"," NOT NULL", "") &amp; IF(LEN(F58) &gt; 0," DEFAULT " &amp; F58, "") &amp; ";"</f>
        <v>ALTER TABLE product_cate
ADD COLUMN access_date bigint;</v>
      </c>
    </row>
    <row r="59" spans="1:13" x14ac:dyDescent="0.2">
      <c r="A59" s="5">
        <v>2</v>
      </c>
      <c r="B59" s="6"/>
      <c r="C59" s="7"/>
      <c r="D59" s="9"/>
      <c r="E59" s="8"/>
      <c r="F59" s="8"/>
      <c r="G59" s="8"/>
      <c r="H59" s="9"/>
      <c r="J59" s="3" t="str">
        <f t="shared" ref="J59:J61" si="3">"ALTER TABLE " &amp; $C$8 &amp; "
ADD COLUMN " &amp; C59 &amp; " " &amp; D59 &amp; IF(E59="yes"," NOT NULL", "") &amp; IF(LEN(F59) &gt; 0," DEFAULT " &amp; F59, "") &amp; ";"</f>
        <v>ALTER TABLE product_cate
ADD COLUMN  ;</v>
      </c>
    </row>
    <row r="60" spans="1:13" x14ac:dyDescent="0.2">
      <c r="A60" s="5">
        <v>3</v>
      </c>
      <c r="B60" s="6"/>
      <c r="C60" s="7"/>
      <c r="D60" s="9"/>
      <c r="E60" s="8"/>
      <c r="F60" s="8"/>
      <c r="G60" s="8"/>
      <c r="H60" s="9"/>
      <c r="J60" s="3" t="str">
        <f t="shared" si="3"/>
        <v>ALTER TABLE product_cate
ADD COLUMN  ;</v>
      </c>
    </row>
    <row r="61" spans="1:13" x14ac:dyDescent="0.2">
      <c r="A61" s="5">
        <v>4</v>
      </c>
      <c r="B61" s="6"/>
      <c r="C61" s="7"/>
      <c r="D61" s="9"/>
      <c r="E61" s="8"/>
      <c r="F61" s="8"/>
      <c r="G61" s="8"/>
      <c r="H61" s="9"/>
      <c r="J61" s="3" t="str">
        <f t="shared" si="3"/>
        <v>ALTER TABLE product_cate
ADD COLUMN  ;</v>
      </c>
    </row>
  </sheetData>
  <mergeCells count="9">
    <mergeCell ref="A48:H48"/>
    <mergeCell ref="A56:H56"/>
    <mergeCell ref="J3:N8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92B21-33E0-A944-834B-36285D6856E1}">
  <dimension ref="A2:N60"/>
  <sheetViews>
    <sheetView zoomScaleNormal="100" workbookViewId="0">
      <selection activeCell="J3" sqref="J3:N46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24.83203125" style="3" customWidth="1"/>
    <col min="4" max="4" width="20.33203125" style="3" customWidth="1"/>
    <col min="5" max="5" width="15.1640625" style="3" customWidth="1"/>
    <col min="6" max="6" width="18.5" style="3" customWidth="1"/>
    <col min="7" max="7" width="13.83203125" style="3" customWidth="1"/>
    <col min="8" max="8" width="45.83203125" style="3" customWidth="1"/>
    <col min="9" max="16384" width="10.83203125" style="3"/>
  </cols>
  <sheetData>
    <row r="2" spans="1:14" x14ac:dyDescent="0.2">
      <c r="B2" s="14"/>
      <c r="J2" s="18" t="s">
        <v>92</v>
      </c>
      <c r="K2" s="18"/>
      <c r="L2" s="19"/>
      <c r="M2" s="19"/>
      <c r="N2" s="19"/>
    </row>
    <row r="3" spans="1:14" ht="16" customHeight="1" x14ac:dyDescent="0.2">
      <c r="J3" s="22" t="str">
        <f>"CREATE SEQUENCE " &amp; $C$8  &amp; "_id_seq 
    INCREMENT 1
    START 1
    MINVALUE 1
    MAXVALUE 9223372036854775807
    CACHE 1;"</f>
        <v>CREATE SEQUENCE project_id_seq 
    INCREMENT 1
    START 1
    MINVALUE 1
    MAXVALUE 9223372036854775807
    CACHE 1;</v>
      </c>
      <c r="K3" s="22"/>
      <c r="L3" s="22"/>
      <c r="M3" s="22"/>
      <c r="N3" s="22"/>
    </row>
    <row r="4" spans="1:14" x14ac:dyDescent="0.2">
      <c r="J4" s="22"/>
      <c r="K4" s="22"/>
      <c r="L4" s="22"/>
      <c r="M4" s="22"/>
      <c r="N4" s="22"/>
    </row>
    <row r="5" spans="1:14" x14ac:dyDescent="0.2">
      <c r="J5" s="22"/>
      <c r="K5" s="22"/>
      <c r="L5" s="22"/>
      <c r="M5" s="22"/>
      <c r="N5" s="22"/>
    </row>
    <row r="6" spans="1:14" x14ac:dyDescent="0.2">
      <c r="J6" s="22"/>
      <c r="K6" s="22"/>
      <c r="L6" s="22"/>
      <c r="M6" s="22"/>
      <c r="N6" s="22"/>
    </row>
    <row r="7" spans="1:14" x14ac:dyDescent="0.2">
      <c r="A7" s="23" t="s">
        <v>0</v>
      </c>
      <c r="B7" s="23"/>
      <c r="C7" s="24"/>
      <c r="D7" s="24"/>
      <c r="E7" s="12" t="s">
        <v>1</v>
      </c>
      <c r="F7" s="24" t="s">
        <v>21</v>
      </c>
      <c r="G7" s="24"/>
      <c r="H7" s="24"/>
      <c r="I7" s="2"/>
      <c r="J7" s="22"/>
      <c r="K7" s="22"/>
      <c r="L7" s="22"/>
      <c r="M7" s="22"/>
      <c r="N7" s="22"/>
    </row>
    <row r="8" spans="1:14" x14ac:dyDescent="0.2">
      <c r="A8" s="23" t="s">
        <v>2</v>
      </c>
      <c r="B8" s="23"/>
      <c r="C8" s="25" t="s">
        <v>88</v>
      </c>
      <c r="D8" s="25"/>
      <c r="E8" s="12" t="s">
        <v>3</v>
      </c>
      <c r="F8" s="26" t="s">
        <v>41</v>
      </c>
      <c r="G8" s="26"/>
      <c r="H8" s="27"/>
      <c r="I8" s="2"/>
      <c r="J8" s="22"/>
      <c r="K8" s="22"/>
      <c r="L8" s="22"/>
      <c r="M8" s="22"/>
      <c r="N8" s="22"/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project</v>
      </c>
      <c r="K9" s="1"/>
      <c r="L9" s="2"/>
      <c r="M9" s="2"/>
    </row>
    <row r="10" spans="1:14" x14ac:dyDescent="0.2">
      <c r="A10" s="10" t="s">
        <v>15</v>
      </c>
      <c r="B10" s="11" t="s">
        <v>16</v>
      </c>
      <c r="C10" s="11" t="s">
        <v>17</v>
      </c>
      <c r="D10" s="11" t="s">
        <v>14</v>
      </c>
      <c r="E10" s="11" t="s">
        <v>4</v>
      </c>
      <c r="F10" s="11" t="s">
        <v>18</v>
      </c>
      <c r="G10" s="16" t="s">
        <v>32</v>
      </c>
      <c r="H10" s="13" t="s">
        <v>19</v>
      </c>
      <c r="I10" s="2"/>
      <c r="J10" s="1" t="s">
        <v>5</v>
      </c>
      <c r="K10" s="1"/>
      <c r="L10" s="2"/>
      <c r="M10" s="2"/>
    </row>
    <row r="11" spans="1:14" x14ac:dyDescent="0.2">
      <c r="A11" s="5">
        <v>1</v>
      </c>
      <c r="B11" s="6"/>
      <c r="C11" s="7" t="s">
        <v>6</v>
      </c>
      <c r="D11" s="9" t="s">
        <v>7</v>
      </c>
      <c r="E11" s="8" t="s">
        <v>8</v>
      </c>
      <c r="F11" s="8" t="s">
        <v>24</v>
      </c>
      <c r="G11" s="8"/>
      <c r="H11" s="9"/>
      <c r="I11" s="2"/>
      <c r="J11" s="1" t="str">
        <f>"    " &amp; C11 &amp; " " &amp; D11 &amp; IF(E11="yes"," NOT NULL", "") &amp; IF(LEN(F11) &gt; 0," DEFAULT nextval('" &amp; $C$8 &amp; "_id_seq'::regclass)", "") &amp; ","</f>
        <v xml:space="preserve">    id bigint NOT NULL DEFAULT nextval('project_id_seq'::regclass),</v>
      </c>
      <c r="K11" s="1"/>
      <c r="L11" s="2"/>
      <c r="M11" s="2"/>
    </row>
    <row r="12" spans="1:14" x14ac:dyDescent="0.2">
      <c r="A12" s="5">
        <v>2</v>
      </c>
      <c r="B12" s="6"/>
      <c r="C12" s="7" t="s">
        <v>9</v>
      </c>
      <c r="D12" s="9" t="s">
        <v>31</v>
      </c>
      <c r="E12" s="15"/>
      <c r="F12" s="15"/>
      <c r="G12" s="8"/>
      <c r="H12" s="9"/>
      <c r="I12" s="2"/>
      <c r="J12" s="1" t="str">
        <f>"    " &amp; C12 &amp; " " &amp; D12 &amp; IF(E12="yes"," NOT NULL", "") &amp; IF(LEN(F12) &gt; 0," DEFAULT " &amp; F12, "") &amp; ","</f>
        <v xml:space="preserve">    name text,</v>
      </c>
      <c r="K12" s="1"/>
      <c r="L12" s="2"/>
      <c r="M12" s="2"/>
    </row>
    <row r="13" spans="1:14" x14ac:dyDescent="0.2">
      <c r="A13" s="5">
        <v>3</v>
      </c>
      <c r="B13" s="6"/>
      <c r="C13" s="7" t="s">
        <v>63</v>
      </c>
      <c r="D13" s="9" t="s">
        <v>7</v>
      </c>
      <c r="E13" s="15"/>
      <c r="F13" s="15"/>
      <c r="G13" s="8"/>
      <c r="H13" s="9"/>
      <c r="I13" s="2"/>
      <c r="J13" s="1" t="str">
        <f t="shared" ref="J13:J40" si="0">"    " &amp; C13 &amp; " " &amp; D13 &amp; IF(E13="yes"," NOT NULL", "") &amp; IF(LEN(F13) &gt; 0," DEFAULT " &amp; F13, "") &amp; ","</f>
        <v xml:space="preserve">    bannha888_com_id bigint,</v>
      </c>
      <c r="K13" s="1"/>
      <c r="L13" s="2"/>
      <c r="M13" s="2"/>
    </row>
    <row r="14" spans="1:14" x14ac:dyDescent="0.2">
      <c r="A14" s="5">
        <v>4</v>
      </c>
      <c r="B14" s="6"/>
      <c r="C14" s="7" t="s">
        <v>64</v>
      </c>
      <c r="D14" s="9" t="s">
        <v>7</v>
      </c>
      <c r="E14" s="15"/>
      <c r="F14" s="15"/>
      <c r="G14" s="8"/>
      <c r="H14" s="9"/>
      <c r="I14" s="2"/>
      <c r="J14" s="1" t="str">
        <f t="shared" si="0"/>
        <v xml:space="preserve">    batdongsan_com_vn_id bigint,</v>
      </c>
      <c r="K14" s="1"/>
      <c r="L14" s="2"/>
      <c r="M14" s="2"/>
    </row>
    <row r="15" spans="1:14" x14ac:dyDescent="0.2">
      <c r="A15" s="5">
        <v>5</v>
      </c>
      <c r="B15" s="6"/>
      <c r="C15" s="7" t="s">
        <v>65</v>
      </c>
      <c r="D15" s="9" t="s">
        <v>7</v>
      </c>
      <c r="E15" s="15"/>
      <c r="F15" s="15"/>
      <c r="G15" s="8"/>
      <c r="H15" s="9"/>
      <c r="I15" s="2"/>
      <c r="J15" s="1" t="str">
        <f t="shared" si="0"/>
        <v xml:space="preserve">    dothi_net_id bigint,</v>
      </c>
      <c r="K15" s="1"/>
      <c r="L15" s="2"/>
      <c r="M15" s="2"/>
    </row>
    <row r="16" spans="1:14" x14ac:dyDescent="0.2">
      <c r="A16" s="5">
        <v>6</v>
      </c>
      <c r="B16" s="6"/>
      <c r="C16" s="7" t="s">
        <v>66</v>
      </c>
      <c r="D16" s="9" t="s">
        <v>7</v>
      </c>
      <c r="E16" s="15"/>
      <c r="F16" s="15"/>
      <c r="G16" s="8"/>
      <c r="H16" s="9"/>
      <c r="I16" s="2"/>
      <c r="J16" s="1" t="str">
        <f t="shared" si="0"/>
        <v xml:space="preserve">    diaoc24g_com_id bigint,</v>
      </c>
      <c r="K16" s="1"/>
      <c r="L16" s="2"/>
      <c r="M16" s="2"/>
    </row>
    <row r="17" spans="1:13" x14ac:dyDescent="0.2">
      <c r="A17" s="5">
        <v>7</v>
      </c>
      <c r="B17" s="6"/>
      <c r="C17" s="7" t="s">
        <v>67</v>
      </c>
      <c r="D17" s="9" t="s">
        <v>7</v>
      </c>
      <c r="E17" s="15"/>
      <c r="F17" s="15"/>
      <c r="G17" s="8"/>
      <c r="H17" s="9"/>
      <c r="I17" s="2"/>
      <c r="J17" s="1" t="str">
        <f t="shared" si="0"/>
        <v xml:space="preserve">    nhadat247_com_id bigint,</v>
      </c>
      <c r="K17" s="1"/>
      <c r="L17" s="2"/>
      <c r="M17" s="2"/>
    </row>
    <row r="18" spans="1:13" x14ac:dyDescent="0.2">
      <c r="A18" s="5">
        <v>8</v>
      </c>
      <c r="B18" s="6"/>
      <c r="C18" s="7" t="s">
        <v>69</v>
      </c>
      <c r="D18" s="9" t="s">
        <v>7</v>
      </c>
      <c r="E18" s="15"/>
      <c r="F18" s="15"/>
      <c r="G18" s="8"/>
      <c r="H18" s="9"/>
      <c r="I18" s="2"/>
      <c r="J18" s="1" t="str">
        <f t="shared" si="0"/>
        <v xml:space="preserve">    alonhadat_com_vn_id bigint,</v>
      </c>
      <c r="K18" s="1"/>
      <c r="L18" s="2"/>
      <c r="M18" s="2"/>
    </row>
    <row r="19" spans="1:13" x14ac:dyDescent="0.2">
      <c r="A19" s="5">
        <v>9</v>
      </c>
      <c r="B19" s="6"/>
      <c r="C19" s="7" t="s">
        <v>68</v>
      </c>
      <c r="D19" s="9" t="s">
        <v>7</v>
      </c>
      <c r="E19" s="15"/>
      <c r="F19" s="15"/>
      <c r="G19" s="8"/>
      <c r="H19" s="9"/>
      <c r="I19" s="2"/>
      <c r="J19" s="1" t="str">
        <f t="shared" si="0"/>
        <v xml:space="preserve">    i_batdongsan_com_id bigint,</v>
      </c>
      <c r="K19" s="1"/>
      <c r="L19" s="2"/>
      <c r="M19" s="2"/>
    </row>
    <row r="20" spans="1:13" x14ac:dyDescent="0.2">
      <c r="A20" s="5">
        <v>10</v>
      </c>
      <c r="B20" s="6"/>
      <c r="C20" s="7" t="s">
        <v>93</v>
      </c>
      <c r="D20" s="9" t="s">
        <v>7</v>
      </c>
      <c r="E20" s="15"/>
      <c r="F20" s="15"/>
      <c r="G20" s="8"/>
      <c r="H20" s="9"/>
      <c r="I20" s="2"/>
      <c r="J20" s="1" t="str">
        <f t="shared" si="0"/>
        <v xml:space="preserve">    _123nhadatviet_com_id bigint,</v>
      </c>
      <c r="K20" s="1"/>
      <c r="L20" s="2"/>
      <c r="M20" s="2"/>
    </row>
    <row r="21" spans="1:13" x14ac:dyDescent="0.2">
      <c r="A21" s="5">
        <v>11</v>
      </c>
      <c r="B21" s="6"/>
      <c r="C21" s="7" t="s">
        <v>94</v>
      </c>
      <c r="D21" s="9" t="s">
        <v>7</v>
      </c>
      <c r="E21" s="15"/>
      <c r="F21" s="15"/>
      <c r="G21" s="8"/>
      <c r="H21" s="9"/>
      <c r="I21" s="2"/>
      <c r="J21" s="1" t="str">
        <f t="shared" si="0"/>
        <v xml:space="preserve">    _123nhadatviet_net_id bigint,</v>
      </c>
      <c r="K21" s="1"/>
      <c r="L21" s="2"/>
      <c r="M21" s="2"/>
    </row>
    <row r="22" spans="1:13" x14ac:dyDescent="0.2">
      <c r="A22" s="5">
        <v>12</v>
      </c>
      <c r="B22" s="6"/>
      <c r="C22" s="7" t="s">
        <v>70</v>
      </c>
      <c r="D22" s="9" t="s">
        <v>7</v>
      </c>
      <c r="E22" s="15"/>
      <c r="F22" s="15"/>
      <c r="G22" s="8"/>
      <c r="H22" s="9"/>
      <c r="I22" s="2"/>
      <c r="J22" s="1" t="str">
        <f t="shared" si="0"/>
        <v xml:space="preserve">    i_nhadat_com_id bigint,</v>
      </c>
      <c r="K22" s="1"/>
      <c r="L22" s="2"/>
      <c r="M22" s="2"/>
    </row>
    <row r="23" spans="1:13" x14ac:dyDescent="0.2">
      <c r="A23" s="5">
        <v>13</v>
      </c>
      <c r="B23" s="6"/>
      <c r="C23" s="7" t="s">
        <v>71</v>
      </c>
      <c r="D23" s="9" t="s">
        <v>7</v>
      </c>
      <c r="E23" s="15"/>
      <c r="F23" s="15"/>
      <c r="G23" s="8"/>
      <c r="H23" s="9"/>
      <c r="I23" s="2"/>
      <c r="J23" s="1" t="str">
        <f t="shared" si="0"/>
        <v xml:space="preserve">    nhadatviet247_com_id bigint,</v>
      </c>
      <c r="K23" s="1"/>
      <c r="L23" s="2"/>
      <c r="M23" s="2"/>
    </row>
    <row r="24" spans="1:13" x14ac:dyDescent="0.2">
      <c r="A24" s="5">
        <v>14</v>
      </c>
      <c r="B24" s="6"/>
      <c r="C24" s="7" t="s">
        <v>72</v>
      </c>
      <c r="D24" s="9" t="s">
        <v>7</v>
      </c>
      <c r="E24" s="15"/>
      <c r="F24" s="15"/>
      <c r="G24" s="8"/>
      <c r="H24" s="9"/>
      <c r="I24" s="2"/>
      <c r="J24" s="1" t="str">
        <f t="shared" si="0"/>
        <v xml:space="preserve">    tinbatdongsan_com_id bigint,</v>
      </c>
      <c r="K24" s="1"/>
      <c r="L24" s="2"/>
      <c r="M24" s="2"/>
    </row>
    <row r="25" spans="1:13" x14ac:dyDescent="0.2">
      <c r="A25" s="5">
        <v>15</v>
      </c>
      <c r="B25" s="6"/>
      <c r="C25" s="7" t="s">
        <v>73</v>
      </c>
      <c r="D25" s="9" t="s">
        <v>7</v>
      </c>
      <c r="E25" s="15"/>
      <c r="F25" s="15"/>
      <c r="G25" s="8"/>
      <c r="H25" s="9"/>
      <c r="I25" s="2"/>
      <c r="J25" s="1" t="str">
        <f t="shared" si="0"/>
        <v xml:space="preserve">    mogi_vn_id bigint,</v>
      </c>
      <c r="K25" s="1"/>
      <c r="L25" s="2"/>
      <c r="M25" s="2"/>
    </row>
    <row r="26" spans="1:13" x14ac:dyDescent="0.2">
      <c r="A26" s="5">
        <v>16</v>
      </c>
      <c r="B26" s="6"/>
      <c r="C26" s="7" t="s">
        <v>74</v>
      </c>
      <c r="D26" s="9" t="s">
        <v>7</v>
      </c>
      <c r="E26" s="15"/>
      <c r="F26" s="15"/>
      <c r="G26" s="8"/>
      <c r="H26" s="9"/>
      <c r="I26" s="2"/>
      <c r="J26" s="1" t="str">
        <f t="shared" si="0"/>
        <v xml:space="preserve">    nhaban_vn_id bigint,</v>
      </c>
      <c r="K26" s="1"/>
      <c r="L26" s="2"/>
      <c r="M26" s="2"/>
    </row>
    <row r="27" spans="1:13" x14ac:dyDescent="0.2">
      <c r="A27" s="5">
        <v>17</v>
      </c>
      <c r="B27" s="6"/>
      <c r="C27" s="7" t="s">
        <v>76</v>
      </c>
      <c r="D27" s="9" t="s">
        <v>7</v>
      </c>
      <c r="E27" s="15"/>
      <c r="F27" s="15"/>
      <c r="G27" s="8"/>
      <c r="H27" s="9"/>
      <c r="I27" s="2"/>
      <c r="J27" s="1" t="str">
        <f t="shared" si="0"/>
        <v xml:space="preserve">    nhadatinfo_com_id bigint,</v>
      </c>
      <c r="K27" s="1"/>
      <c r="L27" s="2"/>
      <c r="M27" s="2"/>
    </row>
    <row r="28" spans="1:13" x14ac:dyDescent="0.2">
      <c r="A28" s="5">
        <v>18</v>
      </c>
      <c r="B28" s="6"/>
      <c r="C28" s="7" t="s">
        <v>77</v>
      </c>
      <c r="D28" s="9" t="s">
        <v>7</v>
      </c>
      <c r="E28" s="15"/>
      <c r="F28" s="15"/>
      <c r="G28" s="8"/>
      <c r="H28" s="9"/>
      <c r="I28" s="2"/>
      <c r="J28" s="1" t="str">
        <f t="shared" si="0"/>
        <v xml:space="preserve">    nhadat24h_com_id bigint,</v>
      </c>
      <c r="K28" s="1"/>
      <c r="L28" s="2"/>
      <c r="M28" s="2"/>
    </row>
    <row r="29" spans="1:13" x14ac:dyDescent="0.2">
      <c r="A29" s="5">
        <v>19</v>
      </c>
      <c r="B29" s="6"/>
      <c r="C29" s="7" t="s">
        <v>75</v>
      </c>
      <c r="D29" s="9" t="s">
        <v>7</v>
      </c>
      <c r="E29" s="15"/>
      <c r="F29" s="15"/>
      <c r="G29" s="8"/>
      <c r="H29" s="9"/>
      <c r="I29" s="2"/>
      <c r="J29" s="1" t="str">
        <f t="shared" si="0"/>
        <v xml:space="preserve">    phonhadat_net_id bigint,</v>
      </c>
      <c r="K29" s="1"/>
      <c r="L29" s="2"/>
      <c r="M29" s="2"/>
    </row>
    <row r="30" spans="1:13" x14ac:dyDescent="0.2">
      <c r="A30" s="5">
        <v>20</v>
      </c>
      <c r="B30" s="6"/>
      <c r="C30" s="7" t="s">
        <v>78</v>
      </c>
      <c r="D30" s="9" t="s">
        <v>7</v>
      </c>
      <c r="E30" s="15"/>
      <c r="F30" s="15"/>
      <c r="G30" s="8"/>
      <c r="H30" s="9"/>
      <c r="I30" s="2"/>
      <c r="J30" s="1" t="str">
        <f t="shared" si="0"/>
        <v xml:space="preserve">    nhaban_com_id bigint,</v>
      </c>
      <c r="K30" s="1"/>
      <c r="L30" s="2"/>
      <c r="M30" s="2"/>
    </row>
    <row r="31" spans="1:13" x14ac:dyDescent="0.2">
      <c r="A31" s="5">
        <v>21</v>
      </c>
      <c r="B31" s="6"/>
      <c r="C31" s="7" t="s">
        <v>79</v>
      </c>
      <c r="D31" s="9" t="s">
        <v>7</v>
      </c>
      <c r="E31" s="15"/>
      <c r="F31" s="15"/>
      <c r="G31" s="8"/>
      <c r="H31" s="9"/>
      <c r="I31" s="2"/>
      <c r="J31" s="1" t="str">
        <f t="shared" si="0"/>
        <v xml:space="preserve">    dinhgianhadat_vn_id bigint,</v>
      </c>
      <c r="K31" s="1"/>
      <c r="L31" s="2"/>
      <c r="M31" s="2"/>
    </row>
    <row r="32" spans="1:13" x14ac:dyDescent="0.2">
      <c r="A32" s="5">
        <v>22</v>
      </c>
      <c r="B32" s="6"/>
      <c r="C32" s="7" t="s">
        <v>80</v>
      </c>
      <c r="D32" s="9" t="s">
        <v>7</v>
      </c>
      <c r="E32" s="15"/>
      <c r="F32" s="15"/>
      <c r="G32" s="8"/>
      <c r="H32" s="9"/>
      <c r="I32" s="2"/>
      <c r="J32" s="1" t="str">
        <f t="shared" si="0"/>
        <v xml:space="preserve">    nhabansg_vn_id bigint,</v>
      </c>
      <c r="K32" s="1"/>
      <c r="L32" s="2"/>
      <c r="M32" s="2"/>
    </row>
    <row r="33" spans="1:13" x14ac:dyDescent="0.2">
      <c r="A33" s="5">
        <v>23</v>
      </c>
      <c r="B33" s="6"/>
      <c r="C33" s="7" t="s">
        <v>81</v>
      </c>
      <c r="D33" s="9" t="s">
        <v>7</v>
      </c>
      <c r="E33" s="15"/>
      <c r="F33" s="15"/>
      <c r="G33" s="8"/>
      <c r="H33" s="9"/>
      <c r="I33" s="2"/>
      <c r="J33" s="1" t="str">
        <f t="shared" si="0"/>
        <v xml:space="preserve">    nhadatcanban_com_vn bigint,</v>
      </c>
      <c r="K33" s="1"/>
      <c r="L33" s="2"/>
      <c r="M33" s="2"/>
    </row>
    <row r="34" spans="1:13" x14ac:dyDescent="0.2">
      <c r="A34" s="5">
        <v>24</v>
      </c>
      <c r="B34" s="6"/>
      <c r="C34" s="7" t="s">
        <v>82</v>
      </c>
      <c r="D34" s="9" t="s">
        <v>7</v>
      </c>
      <c r="E34" s="15"/>
      <c r="F34" s="15"/>
      <c r="G34" s="8"/>
      <c r="H34" s="9"/>
      <c r="I34" s="2"/>
      <c r="J34" s="1" t="str">
        <f t="shared" si="0"/>
        <v xml:space="preserve">    muabannhadat_vn_id bigint,</v>
      </c>
      <c r="K34" s="1"/>
      <c r="L34" s="2"/>
      <c r="M34" s="2"/>
    </row>
    <row r="35" spans="1:13" x14ac:dyDescent="0.2">
      <c r="A35" s="5">
        <v>25</v>
      </c>
      <c r="B35" s="6"/>
      <c r="C35" s="7" t="s">
        <v>83</v>
      </c>
      <c r="D35" s="9" t="s">
        <v>7</v>
      </c>
      <c r="E35" s="15"/>
      <c r="F35" s="15"/>
      <c r="G35" s="8"/>
      <c r="H35" s="9"/>
      <c r="I35" s="2"/>
      <c r="J35" s="1" t="str">
        <f t="shared" si="0"/>
        <v xml:space="preserve">    nhadat24h_net_id bigint,</v>
      </c>
      <c r="K35" s="1"/>
      <c r="L35" s="2"/>
      <c r="M35" s="2"/>
    </row>
    <row r="36" spans="1:13" x14ac:dyDescent="0.2">
      <c r="A36" s="5">
        <v>26</v>
      </c>
      <c r="B36" s="6"/>
      <c r="C36" s="7" t="s">
        <v>84</v>
      </c>
      <c r="D36" s="9" t="s">
        <v>7</v>
      </c>
      <c r="E36" s="15"/>
      <c r="F36" s="15"/>
      <c r="G36" s="8"/>
      <c r="H36" s="9"/>
      <c r="I36" s="2"/>
      <c r="J36" s="1" t="str">
        <f t="shared" si="0"/>
        <v xml:space="preserve">    nhadatvang_vn_id bigint,</v>
      </c>
      <c r="K36" s="1"/>
      <c r="L36" s="2"/>
      <c r="M36" s="2"/>
    </row>
    <row r="37" spans="1:13" x14ac:dyDescent="0.2">
      <c r="A37" s="5">
        <v>27</v>
      </c>
      <c r="B37" s="6"/>
      <c r="C37" s="7" t="s">
        <v>85</v>
      </c>
      <c r="D37" s="9" t="s">
        <v>7</v>
      </c>
      <c r="E37" s="15"/>
      <c r="F37" s="15"/>
      <c r="G37" s="8"/>
      <c r="H37" s="9"/>
      <c r="I37" s="2"/>
      <c r="J37" s="1" t="str">
        <f t="shared" si="0"/>
        <v xml:space="preserve">    airaovat_com_id bigint,</v>
      </c>
      <c r="K37" s="1"/>
      <c r="L37" s="2"/>
      <c r="M37" s="2"/>
    </row>
    <row r="38" spans="1:13" x14ac:dyDescent="0.2">
      <c r="A38" s="5">
        <v>28</v>
      </c>
      <c r="B38" s="6"/>
      <c r="C38" s="7" t="s">
        <v>86</v>
      </c>
      <c r="D38" s="9" t="s">
        <v>7</v>
      </c>
      <c r="E38" s="15"/>
      <c r="F38" s="15"/>
      <c r="G38" s="8"/>
      <c r="H38" s="9"/>
      <c r="I38" s="2"/>
      <c r="J38" s="1" t="str">
        <f t="shared" si="0"/>
        <v xml:space="preserve">    muaban_net_id bigint,</v>
      </c>
      <c r="K38" s="1"/>
      <c r="L38" s="2"/>
      <c r="M38" s="2"/>
    </row>
    <row r="39" spans="1:13" x14ac:dyDescent="0.2">
      <c r="A39" s="5">
        <v>29</v>
      </c>
      <c r="B39" s="6"/>
      <c r="C39" s="7" t="s">
        <v>87</v>
      </c>
      <c r="D39" s="9" t="s">
        <v>7</v>
      </c>
      <c r="E39" s="15"/>
      <c r="F39" s="15"/>
      <c r="G39" s="8"/>
      <c r="H39" s="9"/>
      <c r="I39" s="2"/>
      <c r="J39" s="1" t="str">
        <f t="shared" si="0"/>
        <v xml:space="preserve">    chotot_com_id bigint,</v>
      </c>
      <c r="K39" s="1"/>
      <c r="L39" s="2"/>
      <c r="M39" s="2"/>
    </row>
    <row r="40" spans="1:13" x14ac:dyDescent="0.2">
      <c r="A40" s="5">
        <v>30</v>
      </c>
      <c r="B40" s="6"/>
      <c r="C40" s="7" t="s">
        <v>10</v>
      </c>
      <c r="D40" s="9" t="s">
        <v>30</v>
      </c>
      <c r="E40" s="8"/>
      <c r="F40" s="15"/>
      <c r="G40" s="15"/>
      <c r="H40" s="9"/>
      <c r="I40" s="2"/>
      <c r="J40" s="1" t="str">
        <f t="shared" si="0"/>
        <v xml:space="preserve">    disabled boolean,</v>
      </c>
      <c r="K40" s="1"/>
      <c r="L40" s="2"/>
      <c r="M40" s="2"/>
    </row>
    <row r="41" spans="1:13" x14ac:dyDescent="0.2">
      <c r="A41" s="5">
        <v>31</v>
      </c>
      <c r="B41" s="6"/>
      <c r="C41" s="7" t="s">
        <v>52</v>
      </c>
      <c r="D41" s="9" t="s">
        <v>7</v>
      </c>
      <c r="E41" s="8"/>
      <c r="F41" s="8"/>
      <c r="G41" s="8"/>
      <c r="H41" s="9"/>
      <c r="I41" s="2"/>
      <c r="J41" s="1" t="str">
        <f t="shared" ref="J41:J44" si="1">"    " &amp; C41 &amp; " " &amp; D41 &amp; IF(E41="yes"," NOT NULL", "") &amp; IF(LEN(F41) &gt; 0," DEFAULT " &amp; F41, "") &amp; ","</f>
        <v xml:space="preserve">    created_at bigint,</v>
      </c>
      <c r="K41" s="1"/>
      <c r="L41" s="2"/>
      <c r="M41" s="2"/>
    </row>
    <row r="42" spans="1:13" x14ac:dyDescent="0.2">
      <c r="A42" s="5">
        <v>32</v>
      </c>
      <c r="B42" s="6"/>
      <c r="C42" s="7" t="s">
        <v>11</v>
      </c>
      <c r="D42" s="9" t="s">
        <v>7</v>
      </c>
      <c r="E42" s="8"/>
      <c r="F42" s="8"/>
      <c r="G42" s="8"/>
      <c r="H42" s="9"/>
      <c r="I42" s="2"/>
      <c r="J42" s="1" t="str">
        <f t="shared" si="1"/>
        <v xml:space="preserve">    created_by bigint,</v>
      </c>
      <c r="K42" s="1"/>
      <c r="L42" s="2"/>
      <c r="M42" s="2"/>
    </row>
    <row r="43" spans="1:13" x14ac:dyDescent="0.2">
      <c r="A43" s="5">
        <v>33</v>
      </c>
      <c r="B43" s="6"/>
      <c r="C43" s="7" t="s">
        <v>13</v>
      </c>
      <c r="D43" s="9" t="s">
        <v>7</v>
      </c>
      <c r="E43" s="8"/>
      <c r="F43" s="8"/>
      <c r="G43" s="8"/>
      <c r="H43" s="9"/>
      <c r="I43" s="2"/>
      <c r="J43" s="1" t="str">
        <f t="shared" si="1"/>
        <v xml:space="preserve">    deleted_by bigint,</v>
      </c>
      <c r="K43" s="1"/>
      <c r="L43" s="2"/>
      <c r="M43" s="2"/>
    </row>
    <row r="44" spans="1:13" x14ac:dyDescent="0.2">
      <c r="A44" s="5">
        <v>34</v>
      </c>
      <c r="B44" s="6"/>
      <c r="C44" s="7" t="s">
        <v>53</v>
      </c>
      <c r="D44" s="9" t="s">
        <v>7</v>
      </c>
      <c r="E44" s="8"/>
      <c r="F44" s="8"/>
      <c r="G44" s="8"/>
      <c r="H44" s="9"/>
      <c r="I44" s="2"/>
      <c r="J44" s="1" t="str">
        <f t="shared" si="1"/>
        <v xml:space="preserve">    deleted_at bigint,</v>
      </c>
      <c r="K44" s="1"/>
      <c r="L44" s="2"/>
      <c r="M44" s="2"/>
    </row>
    <row r="45" spans="1:13" x14ac:dyDescent="0.2">
      <c r="A45" s="2"/>
      <c r="B45" s="2"/>
      <c r="C45" s="2"/>
      <c r="D45" s="2"/>
      <c r="E45" s="2"/>
      <c r="F45" s="2"/>
      <c r="G45" s="2" t="str">
        <f>_xlfn.TEXTJOIN(",",,G11:G44)</f>
        <v/>
      </c>
      <c r="H45" s="2"/>
      <c r="I45" s="2"/>
      <c r="J45" s="1" t="str">
        <f>"    CONSTRAINT " &amp; IF(ISERROR(SEARCH(".",$C$8)), $C$8, MID($C$8,SEARCH(".",$C$8) + 1,(LEN($C$8)-SEARCH(".",$C$8)))) &amp; "_pk PRIMARY KEY (" &amp; $C$11 &amp; ")"</f>
        <v xml:space="preserve">    CONSTRAINT project_pk PRIMARY KEY (id)</v>
      </c>
      <c r="K45" s="1"/>
      <c r="L45" s="2"/>
      <c r="M45" s="2"/>
    </row>
    <row r="46" spans="1:13" x14ac:dyDescent="0.2">
      <c r="A46" s="2"/>
      <c r="B46" s="2"/>
      <c r="C46" s="2"/>
      <c r="D46" s="2"/>
      <c r="E46" s="2"/>
      <c r="F46" s="2"/>
      <c r="G46" s="2"/>
      <c r="H46" s="2"/>
      <c r="I46" s="2"/>
      <c r="J46" s="1" t="s">
        <v>62</v>
      </c>
      <c r="K46" s="1"/>
      <c r="L46" s="2"/>
      <c r="M46" s="2"/>
    </row>
    <row r="47" spans="1:13" ht="20" x14ac:dyDescent="0.2">
      <c r="A47" s="21" t="s">
        <v>37</v>
      </c>
      <c r="B47" s="21"/>
      <c r="C47" s="21"/>
      <c r="D47" s="21"/>
      <c r="E47" s="21"/>
      <c r="F47" s="21"/>
      <c r="G47" s="21"/>
      <c r="H47" s="21"/>
      <c r="I47" s="2"/>
      <c r="J47" s="1"/>
      <c r="K47" s="1"/>
      <c r="L47" s="2"/>
      <c r="M47" s="2"/>
    </row>
    <row r="48" spans="1:13" x14ac:dyDescent="0.2">
      <c r="A48" s="10" t="s">
        <v>15</v>
      </c>
      <c r="B48" s="11"/>
      <c r="C48" s="11" t="s">
        <v>17</v>
      </c>
      <c r="D48" s="11" t="s">
        <v>38</v>
      </c>
      <c r="E48" s="11"/>
      <c r="F48" s="11"/>
      <c r="G48" s="16"/>
      <c r="H48" s="13" t="s">
        <v>19</v>
      </c>
    </row>
    <row r="49" spans="1:13" x14ac:dyDescent="0.2">
      <c r="A49" s="5">
        <v>1</v>
      </c>
      <c r="B49" s="6"/>
      <c r="C49" s="7" t="s">
        <v>12</v>
      </c>
      <c r="D49" s="9" t="s">
        <v>39</v>
      </c>
      <c r="E49" s="8"/>
      <c r="F49" s="8"/>
      <c r="G49" s="8"/>
      <c r="H49" s="9"/>
      <c r="J49" s="3" t="str">
        <f>"CREATE INDEX " &amp; $C$8 &amp; "_idx_" &amp; $C49 &amp; " ON " &amp; $C$8 &amp; "(" &amp; $C49 &amp; " "  &amp; $D49 &amp; ");"</f>
        <v>CREATE INDEX project_idx_created_date ON project(created_date DESC NULLS LAST);</v>
      </c>
    </row>
    <row r="50" spans="1:13" x14ac:dyDescent="0.2">
      <c r="A50" s="5">
        <v>2</v>
      </c>
      <c r="B50" s="6"/>
      <c r="C50" s="7"/>
      <c r="D50" s="9"/>
      <c r="E50" s="8"/>
      <c r="F50" s="8"/>
      <c r="G50" s="8"/>
      <c r="H50" s="9"/>
    </row>
    <row r="51" spans="1:13" x14ac:dyDescent="0.2">
      <c r="A51" s="5">
        <v>3</v>
      </c>
      <c r="B51" s="6"/>
      <c r="C51" s="7"/>
      <c r="D51" s="9"/>
      <c r="E51" s="8"/>
      <c r="F51" s="8"/>
      <c r="G51" s="8"/>
      <c r="H51" s="9"/>
    </row>
    <row r="52" spans="1:13" x14ac:dyDescent="0.2">
      <c r="A52" s="5">
        <v>4</v>
      </c>
      <c r="B52" s="6"/>
      <c r="C52" s="7"/>
      <c r="D52" s="9"/>
      <c r="E52" s="8"/>
      <c r="F52" s="8"/>
      <c r="G52" s="8"/>
      <c r="H52" s="9"/>
    </row>
    <row r="55" spans="1:13" ht="20" x14ac:dyDescent="0.2">
      <c r="A55" s="21" t="s">
        <v>23</v>
      </c>
      <c r="B55" s="21"/>
      <c r="C55" s="21"/>
      <c r="D55" s="21"/>
      <c r="E55" s="21"/>
      <c r="F55" s="21"/>
      <c r="G55" s="21"/>
      <c r="H55" s="21"/>
      <c r="I55" s="2"/>
      <c r="J55" s="1"/>
      <c r="K55" s="1"/>
      <c r="L55" s="2"/>
      <c r="M55" s="2"/>
    </row>
    <row r="56" spans="1:13" x14ac:dyDescent="0.2">
      <c r="A56" s="10" t="s">
        <v>15</v>
      </c>
      <c r="B56" s="11" t="s">
        <v>16</v>
      </c>
      <c r="C56" s="11" t="s">
        <v>17</v>
      </c>
      <c r="D56" s="11" t="s">
        <v>14</v>
      </c>
      <c r="E56" s="11" t="s">
        <v>4</v>
      </c>
      <c r="F56" s="11" t="s">
        <v>18</v>
      </c>
      <c r="G56" s="16"/>
      <c r="H56" s="13" t="s">
        <v>19</v>
      </c>
    </row>
    <row r="57" spans="1:13" x14ac:dyDescent="0.2">
      <c r="A57" s="5">
        <v>1</v>
      </c>
      <c r="B57" s="6"/>
      <c r="C57" s="7" t="s">
        <v>36</v>
      </c>
      <c r="D57" s="9" t="s">
        <v>7</v>
      </c>
      <c r="E57" s="8"/>
      <c r="F57" s="8"/>
      <c r="G57" s="8"/>
      <c r="H57" s="9"/>
      <c r="J57" s="3" t="str">
        <f>"ALTER TABLE " &amp; $C$8 &amp; "
ADD COLUMN " &amp; C57 &amp; " " &amp; D57 &amp; IF(E57="yes"," NOT NULL", "") &amp; IF(LEN(F57) &gt; 0," DEFAULT " &amp; F57, "") &amp; ";"</f>
        <v>ALTER TABLE project
ADD COLUMN access_date bigint;</v>
      </c>
    </row>
    <row r="58" spans="1:13" x14ac:dyDescent="0.2">
      <c r="A58" s="5">
        <v>2</v>
      </c>
      <c r="B58" s="6"/>
      <c r="C58" s="7"/>
      <c r="D58" s="9"/>
      <c r="E58" s="8"/>
      <c r="F58" s="8"/>
      <c r="G58" s="8"/>
      <c r="H58" s="9"/>
      <c r="J58" s="3" t="str">
        <f t="shared" ref="J58:J60" si="2">"ALTER TABLE " &amp; $C$8 &amp; "
ADD COLUMN " &amp; C58 &amp; " " &amp; D58 &amp; IF(E58="yes"," NOT NULL", "") &amp; IF(LEN(F58) &gt; 0," DEFAULT " &amp; F58, "") &amp; ";"</f>
        <v>ALTER TABLE project
ADD COLUMN  ;</v>
      </c>
    </row>
    <row r="59" spans="1:13" x14ac:dyDescent="0.2">
      <c r="A59" s="5">
        <v>3</v>
      </c>
      <c r="B59" s="6"/>
      <c r="C59" s="7"/>
      <c r="D59" s="9"/>
      <c r="E59" s="8"/>
      <c r="F59" s="8"/>
      <c r="G59" s="8"/>
      <c r="H59" s="9"/>
      <c r="J59" s="3" t="str">
        <f t="shared" si="2"/>
        <v>ALTER TABLE project
ADD COLUMN  ;</v>
      </c>
    </row>
    <row r="60" spans="1:13" x14ac:dyDescent="0.2">
      <c r="A60" s="5">
        <v>4</v>
      </c>
      <c r="B60" s="6"/>
      <c r="C60" s="7"/>
      <c r="D60" s="9"/>
      <c r="E60" s="8"/>
      <c r="F60" s="8"/>
      <c r="G60" s="8"/>
      <c r="H60" s="9"/>
      <c r="J60" s="3" t="str">
        <f t="shared" si="2"/>
        <v>ALTER TABLE project
ADD COLUMN  ;</v>
      </c>
    </row>
  </sheetData>
  <mergeCells count="9">
    <mergeCell ref="A47:H47"/>
    <mergeCell ref="A55:H55"/>
    <mergeCell ref="J3:N8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A738C-B8EC-CB42-BA08-8612DB744FC8}">
  <dimension ref="A2:N60"/>
  <sheetViews>
    <sheetView zoomScaleNormal="100" workbookViewId="0">
      <selection activeCell="J3" sqref="J3:N46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24.83203125" style="3" customWidth="1"/>
    <col min="4" max="4" width="20.33203125" style="3" customWidth="1"/>
    <col min="5" max="5" width="15.1640625" style="3" customWidth="1"/>
    <col min="6" max="6" width="18.5" style="3" customWidth="1"/>
    <col min="7" max="7" width="13.83203125" style="3" customWidth="1"/>
    <col min="8" max="8" width="45.83203125" style="3" customWidth="1"/>
    <col min="9" max="16384" width="10.83203125" style="3"/>
  </cols>
  <sheetData>
    <row r="2" spans="1:14" x14ac:dyDescent="0.2">
      <c r="B2" s="14"/>
      <c r="J2" s="18" t="s">
        <v>92</v>
      </c>
      <c r="K2" s="18"/>
      <c r="L2" s="19"/>
      <c r="M2" s="19"/>
      <c r="N2" s="19"/>
    </row>
    <row r="3" spans="1:14" ht="16" customHeight="1" x14ac:dyDescent="0.2">
      <c r="J3" s="22" t="str">
        <f>"CREATE SEQUENCE " &amp; $C$8  &amp; "_id_seq 
    INCREMENT 1
    START 1
    MINVALUE 1
    MAXVALUE 9223372036854775807
    CACHE 1;"</f>
        <v>CREATE SEQUENCE direction_id_seq 
    INCREMENT 1
    START 1
    MINVALUE 1
    MAXVALUE 9223372036854775807
    CACHE 1;</v>
      </c>
      <c r="K3" s="22"/>
      <c r="L3" s="22"/>
      <c r="M3" s="22"/>
      <c r="N3" s="22"/>
    </row>
    <row r="4" spans="1:14" x14ac:dyDescent="0.2">
      <c r="J4" s="22"/>
      <c r="K4" s="22"/>
      <c r="L4" s="22"/>
      <c r="M4" s="22"/>
      <c r="N4" s="22"/>
    </row>
    <row r="5" spans="1:14" x14ac:dyDescent="0.2">
      <c r="J5" s="22"/>
      <c r="K5" s="22"/>
      <c r="L5" s="22"/>
      <c r="M5" s="22"/>
      <c r="N5" s="22"/>
    </row>
    <row r="6" spans="1:14" x14ac:dyDescent="0.2">
      <c r="J6" s="22"/>
      <c r="K6" s="22"/>
      <c r="L6" s="22"/>
      <c r="M6" s="22"/>
      <c r="N6" s="22"/>
    </row>
    <row r="7" spans="1:14" x14ac:dyDescent="0.2">
      <c r="A7" s="23" t="s">
        <v>0</v>
      </c>
      <c r="B7" s="23"/>
      <c r="C7" s="24"/>
      <c r="D7" s="24"/>
      <c r="E7" s="12" t="s">
        <v>1</v>
      </c>
      <c r="F7" s="24" t="s">
        <v>21</v>
      </c>
      <c r="G7" s="24"/>
      <c r="H7" s="24"/>
      <c r="I7" s="2"/>
      <c r="J7" s="22"/>
      <c r="K7" s="22"/>
      <c r="L7" s="22"/>
      <c r="M7" s="22"/>
      <c r="N7" s="22"/>
    </row>
    <row r="8" spans="1:14" x14ac:dyDescent="0.2">
      <c r="A8" s="23" t="s">
        <v>2</v>
      </c>
      <c r="B8" s="23"/>
      <c r="C8" s="25" t="s">
        <v>89</v>
      </c>
      <c r="D8" s="25"/>
      <c r="E8" s="12" t="s">
        <v>3</v>
      </c>
      <c r="F8" s="26" t="s">
        <v>41</v>
      </c>
      <c r="G8" s="26"/>
      <c r="H8" s="27"/>
      <c r="I8" s="2"/>
      <c r="J8" s="22"/>
      <c r="K8" s="22"/>
      <c r="L8" s="22"/>
      <c r="M8" s="22"/>
      <c r="N8" s="22"/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direction</v>
      </c>
      <c r="K9" s="1"/>
      <c r="L9" s="2"/>
      <c r="M9" s="2"/>
    </row>
    <row r="10" spans="1:14" x14ac:dyDescent="0.2">
      <c r="A10" s="10" t="s">
        <v>15</v>
      </c>
      <c r="B10" s="11" t="s">
        <v>16</v>
      </c>
      <c r="C10" s="11" t="s">
        <v>17</v>
      </c>
      <c r="D10" s="11" t="s">
        <v>14</v>
      </c>
      <c r="E10" s="11" t="s">
        <v>4</v>
      </c>
      <c r="F10" s="11" t="s">
        <v>18</v>
      </c>
      <c r="G10" s="16" t="s">
        <v>32</v>
      </c>
      <c r="H10" s="13" t="s">
        <v>19</v>
      </c>
      <c r="I10" s="2"/>
      <c r="J10" s="1" t="s">
        <v>5</v>
      </c>
      <c r="K10" s="1"/>
      <c r="L10" s="2"/>
      <c r="M10" s="2"/>
    </row>
    <row r="11" spans="1:14" x14ac:dyDescent="0.2">
      <c r="A11" s="5">
        <v>1</v>
      </c>
      <c r="B11" s="6"/>
      <c r="C11" s="7" t="s">
        <v>6</v>
      </c>
      <c r="D11" s="9" t="s">
        <v>7</v>
      </c>
      <c r="E11" s="8" t="s">
        <v>8</v>
      </c>
      <c r="F11" s="8" t="s">
        <v>24</v>
      </c>
      <c r="G11" s="8"/>
      <c r="H11" s="9"/>
      <c r="I11" s="2"/>
      <c r="J11" s="1" t="str">
        <f>"    " &amp; C11 &amp; " " &amp; D11 &amp; IF(E11="yes"," NOT NULL", "") &amp; IF(LEN(F11) &gt; 0," DEFAULT nextval('" &amp; $C$8 &amp; "_id_seq'::regclass)", "") &amp; ","</f>
        <v xml:space="preserve">    id bigint NOT NULL DEFAULT nextval('direction_id_seq'::regclass),</v>
      </c>
      <c r="K11" s="1"/>
      <c r="L11" s="2"/>
      <c r="M11" s="2"/>
    </row>
    <row r="12" spans="1:14" x14ac:dyDescent="0.2">
      <c r="A12" s="5">
        <v>2</v>
      </c>
      <c r="B12" s="6"/>
      <c r="C12" s="7" t="s">
        <v>9</v>
      </c>
      <c r="D12" s="9" t="s">
        <v>31</v>
      </c>
      <c r="E12" s="15"/>
      <c r="F12" s="15"/>
      <c r="G12" s="8"/>
      <c r="H12" s="9"/>
      <c r="I12" s="2"/>
      <c r="J12" s="1" t="str">
        <f>"    " &amp; C12 &amp; " " &amp; D12 &amp; IF(E12="yes"," NOT NULL", "") &amp; IF(LEN(F12) &gt; 0," DEFAULT " &amp; F12, "") &amp; ","</f>
        <v xml:space="preserve">    name text,</v>
      </c>
      <c r="K12" s="1"/>
      <c r="L12" s="2"/>
      <c r="M12" s="2"/>
    </row>
    <row r="13" spans="1:14" x14ac:dyDescent="0.2">
      <c r="A13" s="5">
        <v>3</v>
      </c>
      <c r="B13" s="6"/>
      <c r="C13" s="7" t="s">
        <v>63</v>
      </c>
      <c r="D13" s="9" t="s">
        <v>7</v>
      </c>
      <c r="E13" s="15"/>
      <c r="F13" s="15"/>
      <c r="G13" s="8"/>
      <c r="H13" s="9"/>
      <c r="I13" s="2"/>
      <c r="J13" s="1" t="str">
        <f t="shared" ref="J13:J40" si="0">"    " &amp; C13 &amp; " " &amp; D13 &amp; IF(E13="yes"," NOT NULL", "") &amp; IF(LEN(F13) &gt; 0," DEFAULT " &amp; F13, "") &amp; ","</f>
        <v xml:space="preserve">    bannha888_com_id bigint,</v>
      </c>
      <c r="K13" s="1"/>
      <c r="L13" s="2"/>
      <c r="M13" s="2"/>
    </row>
    <row r="14" spans="1:14" x14ac:dyDescent="0.2">
      <c r="A14" s="5">
        <v>4</v>
      </c>
      <c r="B14" s="6"/>
      <c r="C14" s="7" t="s">
        <v>64</v>
      </c>
      <c r="D14" s="9" t="s">
        <v>7</v>
      </c>
      <c r="E14" s="15"/>
      <c r="F14" s="15"/>
      <c r="G14" s="8"/>
      <c r="H14" s="9"/>
      <c r="I14" s="2"/>
      <c r="J14" s="1" t="str">
        <f t="shared" si="0"/>
        <v xml:space="preserve">    batdongsan_com_vn_id bigint,</v>
      </c>
      <c r="K14" s="1"/>
      <c r="L14" s="2"/>
      <c r="M14" s="2"/>
    </row>
    <row r="15" spans="1:14" x14ac:dyDescent="0.2">
      <c r="A15" s="5">
        <v>5</v>
      </c>
      <c r="B15" s="6"/>
      <c r="C15" s="7" t="s">
        <v>65</v>
      </c>
      <c r="D15" s="9" t="s">
        <v>7</v>
      </c>
      <c r="E15" s="15"/>
      <c r="F15" s="15"/>
      <c r="G15" s="8"/>
      <c r="H15" s="9"/>
      <c r="I15" s="2"/>
      <c r="J15" s="1" t="str">
        <f t="shared" si="0"/>
        <v xml:space="preserve">    dothi_net_id bigint,</v>
      </c>
      <c r="K15" s="1"/>
      <c r="L15" s="2"/>
      <c r="M15" s="2"/>
    </row>
    <row r="16" spans="1:14" x14ac:dyDescent="0.2">
      <c r="A16" s="5">
        <v>6</v>
      </c>
      <c r="B16" s="6"/>
      <c r="C16" s="7" t="s">
        <v>66</v>
      </c>
      <c r="D16" s="9" t="s">
        <v>7</v>
      </c>
      <c r="E16" s="15"/>
      <c r="F16" s="15"/>
      <c r="G16" s="8"/>
      <c r="H16" s="9"/>
      <c r="I16" s="2"/>
      <c r="J16" s="1" t="str">
        <f t="shared" si="0"/>
        <v xml:space="preserve">    diaoc24g_com_id bigint,</v>
      </c>
      <c r="K16" s="1"/>
      <c r="L16" s="2"/>
      <c r="M16" s="2"/>
    </row>
    <row r="17" spans="1:13" x14ac:dyDescent="0.2">
      <c r="A17" s="5">
        <v>7</v>
      </c>
      <c r="B17" s="6"/>
      <c r="C17" s="7" t="s">
        <v>67</v>
      </c>
      <c r="D17" s="9" t="s">
        <v>7</v>
      </c>
      <c r="E17" s="15"/>
      <c r="F17" s="15"/>
      <c r="G17" s="8"/>
      <c r="H17" s="9"/>
      <c r="I17" s="2"/>
      <c r="J17" s="1" t="str">
        <f t="shared" si="0"/>
        <v xml:space="preserve">    nhadat247_com_id bigint,</v>
      </c>
      <c r="K17" s="1"/>
      <c r="L17" s="2"/>
      <c r="M17" s="2"/>
    </row>
    <row r="18" spans="1:13" x14ac:dyDescent="0.2">
      <c r="A18" s="5">
        <v>8</v>
      </c>
      <c r="B18" s="6"/>
      <c r="C18" s="7" t="s">
        <v>69</v>
      </c>
      <c r="D18" s="9" t="s">
        <v>7</v>
      </c>
      <c r="E18" s="15"/>
      <c r="F18" s="15"/>
      <c r="G18" s="8"/>
      <c r="H18" s="9"/>
      <c r="I18" s="2"/>
      <c r="J18" s="1" t="str">
        <f t="shared" si="0"/>
        <v xml:space="preserve">    alonhadat_com_vn_id bigint,</v>
      </c>
      <c r="K18" s="1"/>
      <c r="L18" s="2"/>
      <c r="M18" s="2"/>
    </row>
    <row r="19" spans="1:13" x14ac:dyDescent="0.2">
      <c r="A19" s="5">
        <v>9</v>
      </c>
      <c r="B19" s="6"/>
      <c r="C19" s="7" t="s">
        <v>68</v>
      </c>
      <c r="D19" s="9" t="s">
        <v>7</v>
      </c>
      <c r="E19" s="15"/>
      <c r="F19" s="15"/>
      <c r="G19" s="8"/>
      <c r="H19" s="9"/>
      <c r="I19" s="2"/>
      <c r="J19" s="1" t="str">
        <f t="shared" si="0"/>
        <v xml:space="preserve">    i_batdongsan_com_id bigint,</v>
      </c>
      <c r="K19" s="1"/>
      <c r="L19" s="2"/>
      <c r="M19" s="2"/>
    </row>
    <row r="20" spans="1:13" x14ac:dyDescent="0.2">
      <c r="A20" s="5">
        <v>10</v>
      </c>
      <c r="B20" s="6"/>
      <c r="C20" s="7" t="s">
        <v>93</v>
      </c>
      <c r="D20" s="9" t="s">
        <v>7</v>
      </c>
      <c r="E20" s="15"/>
      <c r="F20" s="15"/>
      <c r="G20" s="8"/>
      <c r="H20" s="9"/>
      <c r="I20" s="2"/>
      <c r="J20" s="1" t="str">
        <f t="shared" si="0"/>
        <v xml:space="preserve">    _123nhadatviet_com_id bigint,</v>
      </c>
      <c r="K20" s="1"/>
      <c r="L20" s="2"/>
      <c r="M20" s="2"/>
    </row>
    <row r="21" spans="1:13" x14ac:dyDescent="0.2">
      <c r="A21" s="5">
        <v>11</v>
      </c>
      <c r="B21" s="6"/>
      <c r="C21" s="7" t="s">
        <v>94</v>
      </c>
      <c r="D21" s="9" t="s">
        <v>7</v>
      </c>
      <c r="E21" s="15"/>
      <c r="F21" s="15"/>
      <c r="G21" s="8"/>
      <c r="H21" s="9"/>
      <c r="I21" s="2"/>
      <c r="J21" s="1" t="str">
        <f t="shared" si="0"/>
        <v xml:space="preserve">    _123nhadatviet_net_id bigint,</v>
      </c>
      <c r="K21" s="1"/>
      <c r="L21" s="2"/>
      <c r="M21" s="2"/>
    </row>
    <row r="22" spans="1:13" x14ac:dyDescent="0.2">
      <c r="A22" s="5">
        <v>12</v>
      </c>
      <c r="B22" s="6"/>
      <c r="C22" s="7" t="s">
        <v>70</v>
      </c>
      <c r="D22" s="9" t="s">
        <v>7</v>
      </c>
      <c r="E22" s="15"/>
      <c r="F22" s="15"/>
      <c r="G22" s="8"/>
      <c r="H22" s="9"/>
      <c r="I22" s="2"/>
      <c r="J22" s="1" t="str">
        <f t="shared" si="0"/>
        <v xml:space="preserve">    i_nhadat_com_id bigint,</v>
      </c>
      <c r="K22" s="1"/>
      <c r="L22" s="2"/>
      <c r="M22" s="2"/>
    </row>
    <row r="23" spans="1:13" x14ac:dyDescent="0.2">
      <c r="A23" s="5">
        <v>13</v>
      </c>
      <c r="B23" s="6"/>
      <c r="C23" s="7" t="s">
        <v>71</v>
      </c>
      <c r="D23" s="9" t="s">
        <v>7</v>
      </c>
      <c r="E23" s="15"/>
      <c r="F23" s="15"/>
      <c r="G23" s="8"/>
      <c r="H23" s="9"/>
      <c r="I23" s="2"/>
      <c r="J23" s="1" t="str">
        <f t="shared" si="0"/>
        <v xml:space="preserve">    nhadatviet247_com_id bigint,</v>
      </c>
      <c r="K23" s="1"/>
      <c r="L23" s="2"/>
      <c r="M23" s="2"/>
    </row>
    <row r="24" spans="1:13" x14ac:dyDescent="0.2">
      <c r="A24" s="5">
        <v>14</v>
      </c>
      <c r="B24" s="6"/>
      <c r="C24" s="7" t="s">
        <v>72</v>
      </c>
      <c r="D24" s="9" t="s">
        <v>7</v>
      </c>
      <c r="E24" s="15"/>
      <c r="F24" s="15"/>
      <c r="G24" s="8"/>
      <c r="H24" s="9"/>
      <c r="I24" s="2"/>
      <c r="J24" s="1" t="str">
        <f t="shared" si="0"/>
        <v xml:space="preserve">    tinbatdongsan_com_id bigint,</v>
      </c>
      <c r="K24" s="1"/>
      <c r="L24" s="2"/>
      <c r="M24" s="2"/>
    </row>
    <row r="25" spans="1:13" x14ac:dyDescent="0.2">
      <c r="A25" s="5">
        <v>15</v>
      </c>
      <c r="B25" s="6"/>
      <c r="C25" s="7" t="s">
        <v>73</v>
      </c>
      <c r="D25" s="9" t="s">
        <v>7</v>
      </c>
      <c r="E25" s="15"/>
      <c r="F25" s="15"/>
      <c r="G25" s="8"/>
      <c r="H25" s="9"/>
      <c r="I25" s="2"/>
      <c r="J25" s="1" t="str">
        <f t="shared" si="0"/>
        <v xml:space="preserve">    mogi_vn_id bigint,</v>
      </c>
      <c r="K25" s="1"/>
      <c r="L25" s="2"/>
      <c r="M25" s="2"/>
    </row>
    <row r="26" spans="1:13" x14ac:dyDescent="0.2">
      <c r="A26" s="5">
        <v>16</v>
      </c>
      <c r="B26" s="6"/>
      <c r="C26" s="7" t="s">
        <v>74</v>
      </c>
      <c r="D26" s="9" t="s">
        <v>7</v>
      </c>
      <c r="E26" s="15"/>
      <c r="F26" s="15"/>
      <c r="G26" s="8"/>
      <c r="H26" s="9"/>
      <c r="I26" s="2"/>
      <c r="J26" s="1" t="str">
        <f t="shared" si="0"/>
        <v xml:space="preserve">    nhaban_vn_id bigint,</v>
      </c>
      <c r="K26" s="1"/>
      <c r="L26" s="2"/>
      <c r="M26" s="2"/>
    </row>
    <row r="27" spans="1:13" x14ac:dyDescent="0.2">
      <c r="A27" s="5">
        <v>17</v>
      </c>
      <c r="B27" s="6"/>
      <c r="C27" s="7" t="s">
        <v>76</v>
      </c>
      <c r="D27" s="9" t="s">
        <v>7</v>
      </c>
      <c r="E27" s="15"/>
      <c r="F27" s="15"/>
      <c r="G27" s="8"/>
      <c r="H27" s="9"/>
      <c r="I27" s="2"/>
      <c r="J27" s="1" t="str">
        <f t="shared" si="0"/>
        <v xml:space="preserve">    nhadatinfo_com_id bigint,</v>
      </c>
      <c r="K27" s="1"/>
      <c r="L27" s="2"/>
      <c r="M27" s="2"/>
    </row>
    <row r="28" spans="1:13" x14ac:dyDescent="0.2">
      <c r="A28" s="5">
        <v>18</v>
      </c>
      <c r="B28" s="6"/>
      <c r="C28" s="7" t="s">
        <v>77</v>
      </c>
      <c r="D28" s="9" t="s">
        <v>7</v>
      </c>
      <c r="E28" s="15"/>
      <c r="F28" s="15"/>
      <c r="G28" s="8"/>
      <c r="H28" s="9"/>
      <c r="I28" s="2"/>
      <c r="J28" s="1" t="str">
        <f t="shared" si="0"/>
        <v xml:space="preserve">    nhadat24h_com_id bigint,</v>
      </c>
      <c r="K28" s="1"/>
      <c r="L28" s="2"/>
      <c r="M28" s="2"/>
    </row>
    <row r="29" spans="1:13" x14ac:dyDescent="0.2">
      <c r="A29" s="5">
        <v>19</v>
      </c>
      <c r="B29" s="6"/>
      <c r="C29" s="7" t="s">
        <v>75</v>
      </c>
      <c r="D29" s="9" t="s">
        <v>7</v>
      </c>
      <c r="E29" s="15"/>
      <c r="F29" s="15"/>
      <c r="G29" s="8"/>
      <c r="H29" s="9"/>
      <c r="I29" s="2"/>
      <c r="J29" s="1" t="str">
        <f t="shared" si="0"/>
        <v xml:space="preserve">    phonhadat_net_id bigint,</v>
      </c>
      <c r="K29" s="1"/>
      <c r="L29" s="2"/>
      <c r="M29" s="2"/>
    </row>
    <row r="30" spans="1:13" x14ac:dyDescent="0.2">
      <c r="A30" s="5">
        <v>20</v>
      </c>
      <c r="B30" s="6"/>
      <c r="C30" s="7" t="s">
        <v>78</v>
      </c>
      <c r="D30" s="9" t="s">
        <v>7</v>
      </c>
      <c r="E30" s="15"/>
      <c r="F30" s="15"/>
      <c r="G30" s="8"/>
      <c r="H30" s="9"/>
      <c r="I30" s="2"/>
      <c r="J30" s="1" t="str">
        <f t="shared" si="0"/>
        <v xml:space="preserve">    nhaban_com_id bigint,</v>
      </c>
      <c r="K30" s="1"/>
      <c r="L30" s="2"/>
      <c r="M30" s="2"/>
    </row>
    <row r="31" spans="1:13" x14ac:dyDescent="0.2">
      <c r="A31" s="5">
        <v>21</v>
      </c>
      <c r="B31" s="6"/>
      <c r="C31" s="7" t="s">
        <v>79</v>
      </c>
      <c r="D31" s="9" t="s">
        <v>7</v>
      </c>
      <c r="E31" s="15"/>
      <c r="F31" s="15"/>
      <c r="G31" s="8"/>
      <c r="H31" s="9"/>
      <c r="I31" s="2"/>
      <c r="J31" s="1" t="str">
        <f t="shared" si="0"/>
        <v xml:space="preserve">    dinhgianhadat_vn_id bigint,</v>
      </c>
      <c r="K31" s="1"/>
      <c r="L31" s="2"/>
      <c r="M31" s="2"/>
    </row>
    <row r="32" spans="1:13" x14ac:dyDescent="0.2">
      <c r="A32" s="5">
        <v>22</v>
      </c>
      <c r="B32" s="6"/>
      <c r="C32" s="7" t="s">
        <v>80</v>
      </c>
      <c r="D32" s="9" t="s">
        <v>7</v>
      </c>
      <c r="E32" s="15"/>
      <c r="F32" s="15"/>
      <c r="G32" s="8"/>
      <c r="H32" s="9"/>
      <c r="I32" s="2"/>
      <c r="J32" s="1" t="str">
        <f t="shared" si="0"/>
        <v xml:space="preserve">    nhabansg_vn_id bigint,</v>
      </c>
      <c r="K32" s="1"/>
      <c r="L32" s="2"/>
      <c r="M32" s="2"/>
    </row>
    <row r="33" spans="1:13" x14ac:dyDescent="0.2">
      <c r="A33" s="5">
        <v>23</v>
      </c>
      <c r="B33" s="6"/>
      <c r="C33" s="7" t="s">
        <v>81</v>
      </c>
      <c r="D33" s="9" t="s">
        <v>7</v>
      </c>
      <c r="E33" s="15"/>
      <c r="F33" s="15"/>
      <c r="G33" s="8"/>
      <c r="H33" s="9"/>
      <c r="I33" s="2"/>
      <c r="J33" s="1" t="str">
        <f t="shared" si="0"/>
        <v xml:space="preserve">    nhadatcanban_com_vn bigint,</v>
      </c>
      <c r="K33" s="1"/>
      <c r="L33" s="2"/>
      <c r="M33" s="2"/>
    </row>
    <row r="34" spans="1:13" x14ac:dyDescent="0.2">
      <c r="A34" s="5">
        <v>24</v>
      </c>
      <c r="B34" s="6"/>
      <c r="C34" s="7" t="s">
        <v>82</v>
      </c>
      <c r="D34" s="9" t="s">
        <v>7</v>
      </c>
      <c r="E34" s="15"/>
      <c r="F34" s="15"/>
      <c r="G34" s="8"/>
      <c r="H34" s="9"/>
      <c r="I34" s="2"/>
      <c r="J34" s="1" t="str">
        <f t="shared" si="0"/>
        <v xml:space="preserve">    muabannhadat_vn_id bigint,</v>
      </c>
      <c r="K34" s="1"/>
      <c r="L34" s="2"/>
      <c r="M34" s="2"/>
    </row>
    <row r="35" spans="1:13" x14ac:dyDescent="0.2">
      <c r="A35" s="5">
        <v>25</v>
      </c>
      <c r="B35" s="6"/>
      <c r="C35" s="7" t="s">
        <v>83</v>
      </c>
      <c r="D35" s="9" t="s">
        <v>7</v>
      </c>
      <c r="E35" s="15"/>
      <c r="F35" s="15"/>
      <c r="G35" s="8"/>
      <c r="H35" s="9"/>
      <c r="I35" s="2"/>
      <c r="J35" s="1" t="str">
        <f t="shared" si="0"/>
        <v xml:space="preserve">    nhadat24h_net_id bigint,</v>
      </c>
      <c r="K35" s="1"/>
      <c r="L35" s="2"/>
      <c r="M35" s="2"/>
    </row>
    <row r="36" spans="1:13" x14ac:dyDescent="0.2">
      <c r="A36" s="5">
        <v>26</v>
      </c>
      <c r="B36" s="6"/>
      <c r="C36" s="7" t="s">
        <v>84</v>
      </c>
      <c r="D36" s="9" t="s">
        <v>7</v>
      </c>
      <c r="E36" s="15"/>
      <c r="F36" s="15"/>
      <c r="G36" s="8"/>
      <c r="H36" s="9"/>
      <c r="I36" s="2"/>
      <c r="J36" s="1" t="str">
        <f t="shared" si="0"/>
        <v xml:space="preserve">    nhadatvang_vn_id bigint,</v>
      </c>
      <c r="K36" s="1"/>
      <c r="L36" s="2"/>
      <c r="M36" s="2"/>
    </row>
    <row r="37" spans="1:13" x14ac:dyDescent="0.2">
      <c r="A37" s="5">
        <v>27</v>
      </c>
      <c r="B37" s="6"/>
      <c r="C37" s="7" t="s">
        <v>85</v>
      </c>
      <c r="D37" s="9" t="s">
        <v>7</v>
      </c>
      <c r="E37" s="15"/>
      <c r="F37" s="15"/>
      <c r="G37" s="8"/>
      <c r="H37" s="9"/>
      <c r="I37" s="2"/>
      <c r="J37" s="1" t="str">
        <f t="shared" si="0"/>
        <v xml:space="preserve">    airaovat_com_id bigint,</v>
      </c>
      <c r="K37" s="1"/>
      <c r="L37" s="2"/>
      <c r="M37" s="2"/>
    </row>
    <row r="38" spans="1:13" x14ac:dyDescent="0.2">
      <c r="A38" s="5">
        <v>28</v>
      </c>
      <c r="B38" s="6"/>
      <c r="C38" s="7" t="s">
        <v>86</v>
      </c>
      <c r="D38" s="9" t="s">
        <v>7</v>
      </c>
      <c r="E38" s="15"/>
      <c r="F38" s="15"/>
      <c r="G38" s="8"/>
      <c r="H38" s="9"/>
      <c r="I38" s="2"/>
      <c r="J38" s="1" t="str">
        <f t="shared" si="0"/>
        <v xml:space="preserve">    muaban_net_id bigint,</v>
      </c>
      <c r="K38" s="1"/>
      <c r="L38" s="2"/>
      <c r="M38" s="2"/>
    </row>
    <row r="39" spans="1:13" x14ac:dyDescent="0.2">
      <c r="A39" s="5">
        <v>29</v>
      </c>
      <c r="B39" s="6"/>
      <c r="C39" s="7" t="s">
        <v>87</v>
      </c>
      <c r="D39" s="9" t="s">
        <v>7</v>
      </c>
      <c r="E39" s="15"/>
      <c r="F39" s="15"/>
      <c r="G39" s="8"/>
      <c r="H39" s="9"/>
      <c r="I39" s="2"/>
      <c r="J39" s="1" t="str">
        <f t="shared" si="0"/>
        <v xml:space="preserve">    chotot_com_id bigint,</v>
      </c>
      <c r="K39" s="1"/>
      <c r="L39" s="2"/>
      <c r="M39" s="2"/>
    </row>
    <row r="40" spans="1:13" x14ac:dyDescent="0.2">
      <c r="A40" s="5">
        <v>30</v>
      </c>
      <c r="B40" s="6"/>
      <c r="C40" s="7" t="s">
        <v>10</v>
      </c>
      <c r="D40" s="9" t="s">
        <v>30</v>
      </c>
      <c r="E40" s="8"/>
      <c r="F40" s="15"/>
      <c r="G40" s="15"/>
      <c r="H40" s="9"/>
      <c r="I40" s="2"/>
      <c r="J40" s="1" t="str">
        <f t="shared" si="0"/>
        <v xml:space="preserve">    disabled boolean,</v>
      </c>
      <c r="K40" s="1"/>
      <c r="L40" s="2"/>
      <c r="M40" s="2"/>
    </row>
    <row r="41" spans="1:13" x14ac:dyDescent="0.2">
      <c r="A41" s="5">
        <v>31</v>
      </c>
      <c r="B41" s="6"/>
      <c r="C41" s="7" t="s">
        <v>52</v>
      </c>
      <c r="D41" s="9" t="s">
        <v>7</v>
      </c>
      <c r="E41" s="8"/>
      <c r="F41" s="8"/>
      <c r="G41" s="8"/>
      <c r="H41" s="9"/>
      <c r="I41" s="2"/>
      <c r="J41" s="1" t="str">
        <f t="shared" ref="J41:J44" si="1">"    " &amp; C41 &amp; " " &amp; D41 &amp; IF(E41="yes"," NOT NULL", "") &amp; IF(LEN(F41) &gt; 0," DEFAULT " &amp; F41, "") &amp; ","</f>
        <v xml:space="preserve">    created_at bigint,</v>
      </c>
      <c r="K41" s="1"/>
      <c r="L41" s="2"/>
      <c r="M41" s="2"/>
    </row>
    <row r="42" spans="1:13" x14ac:dyDescent="0.2">
      <c r="A42" s="5">
        <v>32</v>
      </c>
      <c r="B42" s="6"/>
      <c r="C42" s="7" t="s">
        <v>11</v>
      </c>
      <c r="D42" s="9" t="s">
        <v>7</v>
      </c>
      <c r="E42" s="8"/>
      <c r="F42" s="8"/>
      <c r="G42" s="8"/>
      <c r="H42" s="9"/>
      <c r="I42" s="2"/>
      <c r="J42" s="1" t="str">
        <f t="shared" si="1"/>
        <v xml:space="preserve">    created_by bigint,</v>
      </c>
      <c r="K42" s="1"/>
      <c r="L42" s="2"/>
      <c r="M42" s="2"/>
    </row>
    <row r="43" spans="1:13" x14ac:dyDescent="0.2">
      <c r="A43" s="5">
        <v>33</v>
      </c>
      <c r="B43" s="6"/>
      <c r="C43" s="7" t="s">
        <v>13</v>
      </c>
      <c r="D43" s="9" t="s">
        <v>7</v>
      </c>
      <c r="E43" s="8"/>
      <c r="F43" s="8"/>
      <c r="G43" s="8"/>
      <c r="H43" s="9"/>
      <c r="I43" s="2"/>
      <c r="J43" s="1" t="str">
        <f t="shared" si="1"/>
        <v xml:space="preserve">    deleted_by bigint,</v>
      </c>
      <c r="K43" s="1"/>
      <c r="L43" s="2"/>
      <c r="M43" s="2"/>
    </row>
    <row r="44" spans="1:13" x14ac:dyDescent="0.2">
      <c r="A44" s="5">
        <v>34</v>
      </c>
      <c r="B44" s="6"/>
      <c r="C44" s="7" t="s">
        <v>53</v>
      </c>
      <c r="D44" s="9" t="s">
        <v>7</v>
      </c>
      <c r="E44" s="8"/>
      <c r="F44" s="8"/>
      <c r="G44" s="8"/>
      <c r="H44" s="9"/>
      <c r="I44" s="2"/>
      <c r="J44" s="1" t="str">
        <f t="shared" si="1"/>
        <v xml:space="preserve">    deleted_at bigint,</v>
      </c>
      <c r="K44" s="1"/>
      <c r="L44" s="2"/>
      <c r="M44" s="2"/>
    </row>
    <row r="45" spans="1:13" x14ac:dyDescent="0.2">
      <c r="A45" s="2"/>
      <c r="B45" s="2"/>
      <c r="C45" s="2"/>
      <c r="D45" s="2"/>
      <c r="E45" s="2"/>
      <c r="F45" s="2"/>
      <c r="G45" s="2" t="str">
        <f>_xlfn.TEXTJOIN(",",,G11:G44)</f>
        <v/>
      </c>
      <c r="H45" s="2"/>
      <c r="I45" s="2"/>
      <c r="J45" s="1" t="str">
        <f>"    CONSTRAINT " &amp; IF(ISERROR(SEARCH(".",$C$8)), $C$8, MID($C$8,SEARCH(".",$C$8) + 1,(LEN($C$8)-SEARCH(".",$C$8)))) &amp; "_pk PRIMARY KEY (" &amp; $C$11 &amp; ")"</f>
        <v xml:space="preserve">    CONSTRAINT direction_pk PRIMARY KEY (id)</v>
      </c>
      <c r="K45" s="1"/>
      <c r="L45" s="2"/>
      <c r="M45" s="2"/>
    </row>
    <row r="46" spans="1:13" x14ac:dyDescent="0.2">
      <c r="A46" s="2"/>
      <c r="B46" s="2"/>
      <c r="C46" s="2"/>
      <c r="D46" s="2"/>
      <c r="E46" s="2"/>
      <c r="F46" s="2"/>
      <c r="G46" s="2"/>
      <c r="H46" s="2"/>
      <c r="I46" s="2"/>
      <c r="J46" s="1" t="s">
        <v>62</v>
      </c>
      <c r="K46" s="1"/>
      <c r="L46" s="2"/>
      <c r="M46" s="2"/>
    </row>
    <row r="47" spans="1:13" ht="20" x14ac:dyDescent="0.2">
      <c r="A47" s="21" t="s">
        <v>37</v>
      </c>
      <c r="B47" s="21"/>
      <c r="C47" s="21"/>
      <c r="D47" s="21"/>
      <c r="E47" s="21"/>
      <c r="F47" s="21"/>
      <c r="G47" s="21"/>
      <c r="H47" s="21"/>
      <c r="I47" s="2"/>
      <c r="J47" s="1"/>
      <c r="K47" s="1"/>
      <c r="L47" s="2"/>
      <c r="M47" s="2"/>
    </row>
    <row r="48" spans="1:13" x14ac:dyDescent="0.2">
      <c r="A48" s="10" t="s">
        <v>15</v>
      </c>
      <c r="B48" s="11"/>
      <c r="C48" s="11" t="s">
        <v>17</v>
      </c>
      <c r="D48" s="11" t="s">
        <v>38</v>
      </c>
      <c r="E48" s="11"/>
      <c r="F48" s="11"/>
      <c r="G48" s="16"/>
      <c r="H48" s="13" t="s">
        <v>19</v>
      </c>
    </row>
    <row r="49" spans="1:13" x14ac:dyDescent="0.2">
      <c r="A49" s="5">
        <v>1</v>
      </c>
      <c r="B49" s="6"/>
      <c r="C49" s="7" t="s">
        <v>12</v>
      </c>
      <c r="D49" s="9" t="s">
        <v>39</v>
      </c>
      <c r="E49" s="8"/>
      <c r="F49" s="8"/>
      <c r="G49" s="8"/>
      <c r="H49" s="9"/>
      <c r="J49" s="3" t="str">
        <f>"CREATE INDEX " &amp; $C$8 &amp; "_idx_" &amp; $C49 &amp; " ON " &amp; $C$8 &amp; "(" &amp; $C49 &amp; " "  &amp; $D49 &amp; ");"</f>
        <v>CREATE INDEX direction_idx_created_date ON direction(created_date DESC NULLS LAST);</v>
      </c>
    </row>
    <row r="50" spans="1:13" x14ac:dyDescent="0.2">
      <c r="A50" s="5">
        <v>2</v>
      </c>
      <c r="B50" s="6"/>
      <c r="C50" s="7"/>
      <c r="D50" s="9"/>
      <c r="E50" s="8"/>
      <c r="F50" s="8"/>
      <c r="G50" s="8"/>
      <c r="H50" s="9"/>
    </row>
    <row r="51" spans="1:13" x14ac:dyDescent="0.2">
      <c r="A51" s="5">
        <v>3</v>
      </c>
      <c r="B51" s="6"/>
      <c r="C51" s="7"/>
      <c r="D51" s="9"/>
      <c r="E51" s="8"/>
      <c r="F51" s="8"/>
      <c r="G51" s="8"/>
      <c r="H51" s="9"/>
    </row>
    <row r="52" spans="1:13" x14ac:dyDescent="0.2">
      <c r="A52" s="5">
        <v>4</v>
      </c>
      <c r="B52" s="6"/>
      <c r="C52" s="7"/>
      <c r="D52" s="9"/>
      <c r="E52" s="8"/>
      <c r="F52" s="8"/>
      <c r="G52" s="8"/>
      <c r="H52" s="9"/>
    </row>
    <row r="55" spans="1:13" ht="20" x14ac:dyDescent="0.2">
      <c r="A55" s="21" t="s">
        <v>23</v>
      </c>
      <c r="B55" s="21"/>
      <c r="C55" s="21"/>
      <c r="D55" s="21"/>
      <c r="E55" s="21"/>
      <c r="F55" s="21"/>
      <c r="G55" s="21"/>
      <c r="H55" s="21"/>
      <c r="I55" s="2"/>
      <c r="J55" s="1"/>
      <c r="K55" s="1"/>
      <c r="L55" s="2"/>
      <c r="M55" s="2"/>
    </row>
    <row r="56" spans="1:13" x14ac:dyDescent="0.2">
      <c r="A56" s="10" t="s">
        <v>15</v>
      </c>
      <c r="B56" s="11" t="s">
        <v>16</v>
      </c>
      <c r="C56" s="11" t="s">
        <v>17</v>
      </c>
      <c r="D56" s="11" t="s">
        <v>14</v>
      </c>
      <c r="E56" s="11" t="s">
        <v>4</v>
      </c>
      <c r="F56" s="11" t="s">
        <v>18</v>
      </c>
      <c r="G56" s="16"/>
      <c r="H56" s="13" t="s">
        <v>19</v>
      </c>
    </row>
    <row r="57" spans="1:13" x14ac:dyDescent="0.2">
      <c r="A57" s="5">
        <v>1</v>
      </c>
      <c r="B57" s="6"/>
      <c r="C57" s="7" t="s">
        <v>36</v>
      </c>
      <c r="D57" s="9" t="s">
        <v>7</v>
      </c>
      <c r="E57" s="8"/>
      <c r="F57" s="8"/>
      <c r="G57" s="8"/>
      <c r="H57" s="9"/>
      <c r="J57" s="3" t="str">
        <f>"ALTER TABLE " &amp; $C$8 &amp; "
ADD COLUMN " &amp; C57 &amp; " " &amp; D57 &amp; IF(E57="yes"," NOT NULL", "") &amp; IF(LEN(F57) &gt; 0," DEFAULT " &amp; F57, "") &amp; ";"</f>
        <v>ALTER TABLE direction
ADD COLUMN access_date bigint;</v>
      </c>
    </row>
    <row r="58" spans="1:13" x14ac:dyDescent="0.2">
      <c r="A58" s="5">
        <v>2</v>
      </c>
      <c r="B58" s="6"/>
      <c r="C58" s="7"/>
      <c r="D58" s="9"/>
      <c r="E58" s="8"/>
      <c r="F58" s="8"/>
      <c r="G58" s="8"/>
      <c r="H58" s="9"/>
      <c r="J58" s="3" t="str">
        <f t="shared" ref="J58:J60" si="2">"ALTER TABLE " &amp; $C$8 &amp; "
ADD COLUMN " &amp; C58 &amp; " " &amp; D58 &amp; IF(E58="yes"," NOT NULL", "") &amp; IF(LEN(F58) &gt; 0," DEFAULT " &amp; F58, "") &amp; ";"</f>
        <v>ALTER TABLE direction
ADD COLUMN  ;</v>
      </c>
    </row>
    <row r="59" spans="1:13" x14ac:dyDescent="0.2">
      <c r="A59" s="5">
        <v>3</v>
      </c>
      <c r="B59" s="6"/>
      <c r="C59" s="7"/>
      <c r="D59" s="9"/>
      <c r="E59" s="8"/>
      <c r="F59" s="8"/>
      <c r="G59" s="8"/>
      <c r="H59" s="9"/>
      <c r="J59" s="3" t="str">
        <f t="shared" si="2"/>
        <v>ALTER TABLE direction
ADD COLUMN  ;</v>
      </c>
    </row>
    <row r="60" spans="1:13" x14ac:dyDescent="0.2">
      <c r="A60" s="5">
        <v>4</v>
      </c>
      <c r="B60" s="6"/>
      <c r="C60" s="7"/>
      <c r="D60" s="9"/>
      <c r="E60" s="8"/>
      <c r="F60" s="8"/>
      <c r="G60" s="8"/>
      <c r="H60" s="9"/>
      <c r="J60" s="3" t="str">
        <f t="shared" si="2"/>
        <v>ALTER TABLE direction
ADD COLUMN  ;</v>
      </c>
    </row>
  </sheetData>
  <mergeCells count="9">
    <mergeCell ref="A47:H47"/>
    <mergeCell ref="A55:H55"/>
    <mergeCell ref="J3:N8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75635-2C9E-6443-A995-3BE0C832FBFB}">
  <dimension ref="A2:N77"/>
  <sheetViews>
    <sheetView zoomScaleNormal="100" workbookViewId="0">
      <selection activeCell="J9" sqref="J9:J46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24.83203125" style="3" customWidth="1"/>
    <col min="4" max="4" width="20.33203125" style="3" customWidth="1"/>
    <col min="5" max="5" width="15.1640625" style="3" customWidth="1"/>
    <col min="6" max="6" width="18.5" style="3" customWidth="1"/>
    <col min="7" max="7" width="13.83203125" style="3" customWidth="1"/>
    <col min="8" max="8" width="45.83203125" style="3" customWidth="1"/>
    <col min="9" max="16384" width="10.83203125" style="3"/>
  </cols>
  <sheetData>
    <row r="2" spans="1:14" x14ac:dyDescent="0.2">
      <c r="B2" s="14"/>
      <c r="J2" s="18" t="s">
        <v>92</v>
      </c>
      <c r="K2" s="18"/>
      <c r="L2" s="19"/>
      <c r="M2" s="19"/>
      <c r="N2" s="19"/>
    </row>
    <row r="3" spans="1:14" ht="16" customHeight="1" x14ac:dyDescent="0.2">
      <c r="J3" s="22" t="str">
        <f>"CREATE SEQUENCE " &amp; $C$8  &amp; "_id_seq 
    INCREMENT 1
    START 1
    MINVALUE 1
    MAXVALUE 9223372036854775807
    CACHE 1;"</f>
        <v>CREATE SEQUENCE news_type_id_seq 
    INCREMENT 1
    START 1
    MINVALUE 1
    MAXVALUE 9223372036854775807
    CACHE 1;</v>
      </c>
      <c r="K3" s="22"/>
      <c r="L3" s="22"/>
      <c r="M3" s="22"/>
      <c r="N3" s="22"/>
    </row>
    <row r="4" spans="1:14" x14ac:dyDescent="0.2">
      <c r="J4" s="22"/>
      <c r="K4" s="22"/>
      <c r="L4" s="22"/>
      <c r="M4" s="22"/>
      <c r="N4" s="22"/>
    </row>
    <row r="5" spans="1:14" x14ac:dyDescent="0.2">
      <c r="J5" s="22"/>
      <c r="K5" s="22"/>
      <c r="L5" s="22"/>
      <c r="M5" s="22"/>
      <c r="N5" s="22"/>
    </row>
    <row r="6" spans="1:14" x14ac:dyDescent="0.2">
      <c r="J6" s="22"/>
      <c r="K6" s="22"/>
      <c r="L6" s="22"/>
      <c r="M6" s="22"/>
      <c r="N6" s="22"/>
    </row>
    <row r="7" spans="1:14" x14ac:dyDescent="0.2">
      <c r="A7" s="23" t="s">
        <v>0</v>
      </c>
      <c r="B7" s="23"/>
      <c r="C7" s="24"/>
      <c r="D7" s="24"/>
      <c r="E7" s="12" t="s">
        <v>1</v>
      </c>
      <c r="F7" s="24" t="s">
        <v>21</v>
      </c>
      <c r="G7" s="24"/>
      <c r="H7" s="24"/>
      <c r="I7" s="2"/>
      <c r="J7" s="22"/>
      <c r="K7" s="22"/>
      <c r="L7" s="22"/>
      <c r="M7" s="22"/>
      <c r="N7" s="22"/>
    </row>
    <row r="8" spans="1:14" x14ac:dyDescent="0.2">
      <c r="A8" s="23" t="s">
        <v>2</v>
      </c>
      <c r="B8" s="23"/>
      <c r="C8" s="25" t="s">
        <v>90</v>
      </c>
      <c r="D8" s="25"/>
      <c r="E8" s="12" t="s">
        <v>3</v>
      </c>
      <c r="F8" s="26" t="s">
        <v>41</v>
      </c>
      <c r="G8" s="26"/>
      <c r="H8" s="27"/>
      <c r="I8" s="2"/>
      <c r="J8" s="22"/>
      <c r="K8" s="22"/>
      <c r="L8" s="22"/>
      <c r="M8" s="22"/>
      <c r="N8" s="22"/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news_type</v>
      </c>
      <c r="K9" s="1"/>
      <c r="L9" s="2"/>
      <c r="M9" s="2"/>
    </row>
    <row r="10" spans="1:14" x14ac:dyDescent="0.2">
      <c r="A10" s="10" t="s">
        <v>15</v>
      </c>
      <c r="B10" s="11" t="s">
        <v>16</v>
      </c>
      <c r="C10" s="11" t="s">
        <v>17</v>
      </c>
      <c r="D10" s="11" t="s">
        <v>14</v>
      </c>
      <c r="E10" s="11" t="s">
        <v>4</v>
      </c>
      <c r="F10" s="11" t="s">
        <v>18</v>
      </c>
      <c r="G10" s="16" t="s">
        <v>32</v>
      </c>
      <c r="H10" s="13" t="s">
        <v>19</v>
      </c>
      <c r="I10" s="2"/>
      <c r="J10" s="1" t="s">
        <v>5</v>
      </c>
      <c r="K10" s="1"/>
      <c r="L10" s="2"/>
      <c r="M10" s="2"/>
    </row>
    <row r="11" spans="1:14" x14ac:dyDescent="0.2">
      <c r="A11" s="5">
        <v>1</v>
      </c>
      <c r="B11" s="6"/>
      <c r="C11" s="7" t="s">
        <v>6</v>
      </c>
      <c r="D11" s="9" t="s">
        <v>7</v>
      </c>
      <c r="E11" s="8" t="s">
        <v>8</v>
      </c>
      <c r="F11" s="8" t="s">
        <v>24</v>
      </c>
      <c r="G11" s="8"/>
      <c r="H11" s="9"/>
      <c r="I11" s="2"/>
      <c r="J11" s="1" t="str">
        <f t="shared" ref="J11" si="0">"    " &amp; C11 &amp; " " &amp; D11 &amp; IF(E11="yes"," NOT NULL", "") &amp; IF(LEN(F11) &gt; 0," DEFAULT " &amp; F11, "") &amp; ","</f>
        <v xml:space="preserve">    id bigint NOT NULL DEFAULT id_generator(),</v>
      </c>
      <c r="K11" s="1"/>
      <c r="L11" s="2"/>
      <c r="M11" s="2"/>
    </row>
    <row r="12" spans="1:14" x14ac:dyDescent="0.2">
      <c r="A12" s="5">
        <v>2</v>
      </c>
      <c r="B12" s="6"/>
      <c r="C12" s="7" t="s">
        <v>9</v>
      </c>
      <c r="D12" s="9" t="s">
        <v>31</v>
      </c>
      <c r="E12" s="15"/>
      <c r="F12" s="15"/>
      <c r="G12" s="8"/>
      <c r="H12" s="9"/>
      <c r="I12" s="2"/>
      <c r="J12" s="1" t="str">
        <f>"    " &amp; C12 &amp; " " &amp; D12 &amp; IF(E12="yes"," NOT NULL", "") &amp; IF(LEN(F12) &gt; 0," DEFAULT " &amp; F12, "") &amp; ","</f>
        <v xml:space="preserve">    name text,</v>
      </c>
      <c r="K12" s="1"/>
      <c r="L12" s="2"/>
      <c r="M12" s="2"/>
    </row>
    <row r="13" spans="1:14" x14ac:dyDescent="0.2">
      <c r="A13" s="5">
        <v>3</v>
      </c>
      <c r="B13" s="6"/>
      <c r="C13" s="7" t="s">
        <v>63</v>
      </c>
      <c r="D13" s="9" t="s">
        <v>7</v>
      </c>
      <c r="E13" s="15"/>
      <c r="F13" s="15"/>
      <c r="G13" s="8"/>
      <c r="H13" s="9"/>
      <c r="I13" s="2"/>
      <c r="J13" s="1" t="str">
        <f t="shared" ref="J13:J40" si="1">"    " &amp; C13 &amp; " " &amp; D13 &amp; IF(E13="yes"," NOT NULL", "") &amp; IF(LEN(F13) &gt; 0," DEFAULT " &amp; F13, "") &amp; ","</f>
        <v xml:space="preserve">    bannha888_com_id bigint,</v>
      </c>
      <c r="K13" s="1"/>
      <c r="L13" s="2"/>
      <c r="M13" s="2"/>
    </row>
    <row r="14" spans="1:14" x14ac:dyDescent="0.2">
      <c r="A14" s="5">
        <v>4</v>
      </c>
      <c r="B14" s="6"/>
      <c r="C14" s="7" t="s">
        <v>64</v>
      </c>
      <c r="D14" s="9" t="s">
        <v>7</v>
      </c>
      <c r="E14" s="15"/>
      <c r="F14" s="15"/>
      <c r="G14" s="8"/>
      <c r="H14" s="9"/>
      <c r="I14" s="2"/>
      <c r="J14" s="1" t="str">
        <f t="shared" si="1"/>
        <v xml:space="preserve">    batdongsan_com_vn_id bigint,</v>
      </c>
      <c r="K14" s="1"/>
      <c r="L14" s="2"/>
      <c r="M14" s="2"/>
    </row>
    <row r="15" spans="1:14" x14ac:dyDescent="0.2">
      <c r="A15" s="5">
        <v>5</v>
      </c>
      <c r="B15" s="6"/>
      <c r="C15" s="7" t="s">
        <v>65</v>
      </c>
      <c r="D15" s="9" t="s">
        <v>7</v>
      </c>
      <c r="E15" s="15"/>
      <c r="F15" s="15"/>
      <c r="G15" s="8"/>
      <c r="H15" s="9"/>
      <c r="I15" s="2"/>
      <c r="J15" s="1" t="str">
        <f t="shared" si="1"/>
        <v xml:space="preserve">    dothi_net_id bigint,</v>
      </c>
      <c r="K15" s="1"/>
      <c r="L15" s="2"/>
      <c r="M15" s="2"/>
    </row>
    <row r="16" spans="1:14" x14ac:dyDescent="0.2">
      <c r="A16" s="5">
        <v>6</v>
      </c>
      <c r="B16" s="6"/>
      <c r="C16" s="7" t="s">
        <v>66</v>
      </c>
      <c r="D16" s="9" t="s">
        <v>7</v>
      </c>
      <c r="E16" s="15"/>
      <c r="F16" s="15"/>
      <c r="G16" s="8"/>
      <c r="H16" s="9"/>
      <c r="I16" s="2"/>
      <c r="J16" s="1" t="str">
        <f t="shared" si="1"/>
        <v xml:space="preserve">    diaoc24g_com_id bigint,</v>
      </c>
      <c r="K16" s="1"/>
      <c r="L16" s="2"/>
      <c r="M16" s="2"/>
    </row>
    <row r="17" spans="1:13" x14ac:dyDescent="0.2">
      <c r="A17" s="5">
        <v>7</v>
      </c>
      <c r="B17" s="6"/>
      <c r="C17" s="7" t="s">
        <v>67</v>
      </c>
      <c r="D17" s="9" t="s">
        <v>7</v>
      </c>
      <c r="E17" s="15"/>
      <c r="F17" s="15"/>
      <c r="G17" s="8"/>
      <c r="H17" s="9"/>
      <c r="I17" s="2"/>
      <c r="J17" s="1" t="str">
        <f t="shared" si="1"/>
        <v xml:space="preserve">    nhadat247_com_id bigint,</v>
      </c>
      <c r="K17" s="1"/>
      <c r="L17" s="2"/>
      <c r="M17" s="2"/>
    </row>
    <row r="18" spans="1:13" x14ac:dyDescent="0.2">
      <c r="A18" s="5">
        <v>8</v>
      </c>
      <c r="B18" s="6"/>
      <c r="C18" s="7" t="s">
        <v>69</v>
      </c>
      <c r="D18" s="9" t="s">
        <v>7</v>
      </c>
      <c r="E18" s="15"/>
      <c r="F18" s="15"/>
      <c r="G18" s="8"/>
      <c r="H18" s="9"/>
      <c r="I18" s="2"/>
      <c r="J18" s="1" t="str">
        <f t="shared" si="1"/>
        <v xml:space="preserve">    alonhadat_com_vn_id bigint,</v>
      </c>
      <c r="K18" s="1"/>
      <c r="L18" s="2"/>
      <c r="M18" s="2"/>
    </row>
    <row r="19" spans="1:13" x14ac:dyDescent="0.2">
      <c r="A19" s="5">
        <v>9</v>
      </c>
      <c r="B19" s="6"/>
      <c r="C19" s="7" t="s">
        <v>68</v>
      </c>
      <c r="D19" s="9" t="s">
        <v>7</v>
      </c>
      <c r="E19" s="15"/>
      <c r="F19" s="15"/>
      <c r="G19" s="8"/>
      <c r="H19" s="9"/>
      <c r="I19" s="2"/>
      <c r="J19" s="1" t="str">
        <f t="shared" si="1"/>
        <v xml:space="preserve">    i_batdongsan_com_id bigint,</v>
      </c>
      <c r="K19" s="1"/>
      <c r="L19" s="2"/>
      <c r="M19" s="2"/>
    </row>
    <row r="20" spans="1:13" x14ac:dyDescent="0.2">
      <c r="A20" s="5">
        <v>10</v>
      </c>
      <c r="B20" s="6"/>
      <c r="C20" s="7" t="s">
        <v>93</v>
      </c>
      <c r="D20" s="9" t="s">
        <v>7</v>
      </c>
      <c r="E20" s="15"/>
      <c r="F20" s="15"/>
      <c r="G20" s="8"/>
      <c r="H20" s="9"/>
      <c r="I20" s="2"/>
      <c r="J20" s="1" t="str">
        <f t="shared" si="1"/>
        <v xml:space="preserve">    _123nhadatviet_com_id bigint,</v>
      </c>
      <c r="K20" s="1"/>
      <c r="L20" s="2"/>
      <c r="M20" s="2"/>
    </row>
    <row r="21" spans="1:13" x14ac:dyDescent="0.2">
      <c r="A21" s="5">
        <v>11</v>
      </c>
      <c r="B21" s="6"/>
      <c r="C21" s="7" t="s">
        <v>94</v>
      </c>
      <c r="D21" s="9" t="s">
        <v>7</v>
      </c>
      <c r="E21" s="15"/>
      <c r="F21" s="15"/>
      <c r="G21" s="8"/>
      <c r="H21" s="9"/>
      <c r="I21" s="2"/>
      <c r="J21" s="1" t="str">
        <f t="shared" si="1"/>
        <v xml:space="preserve">    _123nhadatviet_net_id bigint,</v>
      </c>
      <c r="K21" s="1"/>
      <c r="L21" s="2"/>
      <c r="M21" s="2"/>
    </row>
    <row r="22" spans="1:13" x14ac:dyDescent="0.2">
      <c r="A22" s="5">
        <v>12</v>
      </c>
      <c r="B22" s="6"/>
      <c r="C22" s="7" t="s">
        <v>70</v>
      </c>
      <c r="D22" s="9" t="s">
        <v>7</v>
      </c>
      <c r="E22" s="15"/>
      <c r="F22" s="15"/>
      <c r="G22" s="8"/>
      <c r="H22" s="9"/>
      <c r="I22" s="2"/>
      <c r="J22" s="1" t="str">
        <f t="shared" si="1"/>
        <v xml:space="preserve">    i_nhadat_com_id bigint,</v>
      </c>
      <c r="K22" s="1"/>
      <c r="L22" s="2"/>
      <c r="M22" s="2"/>
    </row>
    <row r="23" spans="1:13" x14ac:dyDescent="0.2">
      <c r="A23" s="5">
        <v>13</v>
      </c>
      <c r="B23" s="6"/>
      <c r="C23" s="7" t="s">
        <v>71</v>
      </c>
      <c r="D23" s="9" t="s">
        <v>7</v>
      </c>
      <c r="E23" s="15"/>
      <c r="F23" s="15"/>
      <c r="G23" s="8"/>
      <c r="H23" s="9"/>
      <c r="I23" s="2"/>
      <c r="J23" s="1" t="str">
        <f t="shared" si="1"/>
        <v xml:space="preserve">    nhadatviet247_com_id bigint,</v>
      </c>
      <c r="K23" s="1"/>
      <c r="L23" s="2"/>
      <c r="M23" s="2"/>
    </row>
    <row r="24" spans="1:13" x14ac:dyDescent="0.2">
      <c r="A24" s="5">
        <v>14</v>
      </c>
      <c r="B24" s="6"/>
      <c r="C24" s="7" t="s">
        <v>72</v>
      </c>
      <c r="D24" s="9" t="s">
        <v>7</v>
      </c>
      <c r="E24" s="15"/>
      <c r="F24" s="15"/>
      <c r="G24" s="8"/>
      <c r="H24" s="9"/>
      <c r="I24" s="2"/>
      <c r="J24" s="1" t="str">
        <f t="shared" si="1"/>
        <v xml:space="preserve">    tinbatdongsan_com_id bigint,</v>
      </c>
      <c r="K24" s="1"/>
      <c r="L24" s="2"/>
      <c r="M24" s="2"/>
    </row>
    <row r="25" spans="1:13" x14ac:dyDescent="0.2">
      <c r="A25" s="5">
        <v>15</v>
      </c>
      <c r="B25" s="6"/>
      <c r="C25" s="7" t="s">
        <v>73</v>
      </c>
      <c r="D25" s="9" t="s">
        <v>7</v>
      </c>
      <c r="E25" s="15"/>
      <c r="F25" s="15"/>
      <c r="G25" s="8"/>
      <c r="H25" s="9"/>
      <c r="I25" s="2"/>
      <c r="J25" s="1" t="str">
        <f t="shared" si="1"/>
        <v xml:space="preserve">    mogi_vn_id bigint,</v>
      </c>
      <c r="K25" s="1"/>
      <c r="L25" s="2"/>
      <c r="M25" s="2"/>
    </row>
    <row r="26" spans="1:13" x14ac:dyDescent="0.2">
      <c r="A26" s="5">
        <v>16</v>
      </c>
      <c r="B26" s="6"/>
      <c r="C26" s="7" t="s">
        <v>74</v>
      </c>
      <c r="D26" s="9" t="s">
        <v>7</v>
      </c>
      <c r="E26" s="15"/>
      <c r="F26" s="15"/>
      <c r="G26" s="8"/>
      <c r="H26" s="9"/>
      <c r="I26" s="2"/>
      <c r="J26" s="1" t="str">
        <f t="shared" si="1"/>
        <v xml:space="preserve">    nhaban_vn_id bigint,</v>
      </c>
      <c r="K26" s="1"/>
      <c r="L26" s="2"/>
      <c r="M26" s="2"/>
    </row>
    <row r="27" spans="1:13" x14ac:dyDescent="0.2">
      <c r="A27" s="5">
        <v>17</v>
      </c>
      <c r="B27" s="6"/>
      <c r="C27" s="7" t="s">
        <v>76</v>
      </c>
      <c r="D27" s="9" t="s">
        <v>7</v>
      </c>
      <c r="E27" s="15"/>
      <c r="F27" s="15"/>
      <c r="G27" s="8"/>
      <c r="H27" s="9"/>
      <c r="I27" s="2"/>
      <c r="J27" s="1" t="str">
        <f t="shared" si="1"/>
        <v xml:space="preserve">    nhadatinfo_com_id bigint,</v>
      </c>
      <c r="K27" s="1"/>
      <c r="L27" s="2"/>
      <c r="M27" s="2"/>
    </row>
    <row r="28" spans="1:13" x14ac:dyDescent="0.2">
      <c r="A28" s="5">
        <v>18</v>
      </c>
      <c r="B28" s="6"/>
      <c r="C28" s="7" t="s">
        <v>77</v>
      </c>
      <c r="D28" s="9" t="s">
        <v>7</v>
      </c>
      <c r="E28" s="15"/>
      <c r="F28" s="15"/>
      <c r="G28" s="8"/>
      <c r="H28" s="9"/>
      <c r="I28" s="2"/>
      <c r="J28" s="1" t="str">
        <f t="shared" si="1"/>
        <v xml:space="preserve">    nhadat24h_com_id bigint,</v>
      </c>
      <c r="K28" s="1"/>
      <c r="L28" s="2"/>
      <c r="M28" s="2"/>
    </row>
    <row r="29" spans="1:13" x14ac:dyDescent="0.2">
      <c r="A29" s="5">
        <v>19</v>
      </c>
      <c r="B29" s="6"/>
      <c r="C29" s="7" t="s">
        <v>75</v>
      </c>
      <c r="D29" s="9" t="s">
        <v>7</v>
      </c>
      <c r="E29" s="15"/>
      <c r="F29" s="15"/>
      <c r="G29" s="8"/>
      <c r="H29" s="9"/>
      <c r="I29" s="2"/>
      <c r="J29" s="1" t="str">
        <f t="shared" si="1"/>
        <v xml:space="preserve">    phonhadat_net_id bigint,</v>
      </c>
      <c r="K29" s="1"/>
      <c r="L29" s="2"/>
      <c r="M29" s="2"/>
    </row>
    <row r="30" spans="1:13" x14ac:dyDescent="0.2">
      <c r="A30" s="5">
        <v>20</v>
      </c>
      <c r="B30" s="6"/>
      <c r="C30" s="7" t="s">
        <v>78</v>
      </c>
      <c r="D30" s="9" t="s">
        <v>7</v>
      </c>
      <c r="E30" s="15"/>
      <c r="F30" s="15"/>
      <c r="G30" s="8"/>
      <c r="H30" s="9"/>
      <c r="I30" s="2"/>
      <c r="J30" s="1" t="str">
        <f t="shared" si="1"/>
        <v xml:space="preserve">    nhaban_com_id bigint,</v>
      </c>
      <c r="K30" s="1"/>
      <c r="L30" s="2"/>
      <c r="M30" s="2"/>
    </row>
    <row r="31" spans="1:13" x14ac:dyDescent="0.2">
      <c r="A31" s="5">
        <v>21</v>
      </c>
      <c r="B31" s="6"/>
      <c r="C31" s="7" t="s">
        <v>79</v>
      </c>
      <c r="D31" s="9" t="s">
        <v>7</v>
      </c>
      <c r="E31" s="15"/>
      <c r="F31" s="15"/>
      <c r="G31" s="8"/>
      <c r="H31" s="9"/>
      <c r="I31" s="2"/>
      <c r="J31" s="1" t="str">
        <f t="shared" si="1"/>
        <v xml:space="preserve">    dinhgianhadat_vn_id bigint,</v>
      </c>
      <c r="K31" s="1"/>
      <c r="L31" s="2"/>
      <c r="M31" s="2"/>
    </row>
    <row r="32" spans="1:13" x14ac:dyDescent="0.2">
      <c r="A32" s="5">
        <v>22</v>
      </c>
      <c r="B32" s="6"/>
      <c r="C32" s="7" t="s">
        <v>80</v>
      </c>
      <c r="D32" s="9" t="s">
        <v>7</v>
      </c>
      <c r="E32" s="15"/>
      <c r="F32" s="15"/>
      <c r="G32" s="8"/>
      <c r="H32" s="9"/>
      <c r="I32" s="2"/>
      <c r="J32" s="1" t="str">
        <f t="shared" si="1"/>
        <v xml:space="preserve">    nhabansg_vn_id bigint,</v>
      </c>
      <c r="K32" s="1"/>
      <c r="L32" s="2"/>
      <c r="M32" s="2"/>
    </row>
    <row r="33" spans="1:13" x14ac:dyDescent="0.2">
      <c r="A33" s="5">
        <v>23</v>
      </c>
      <c r="B33" s="6"/>
      <c r="C33" s="7" t="s">
        <v>81</v>
      </c>
      <c r="D33" s="9" t="s">
        <v>7</v>
      </c>
      <c r="E33" s="15"/>
      <c r="F33" s="15"/>
      <c r="G33" s="8"/>
      <c r="H33" s="9"/>
      <c r="I33" s="2"/>
      <c r="J33" s="1" t="str">
        <f t="shared" si="1"/>
        <v xml:space="preserve">    nhadatcanban_com_vn bigint,</v>
      </c>
      <c r="K33" s="1"/>
      <c r="L33" s="2"/>
      <c r="M33" s="2"/>
    </row>
    <row r="34" spans="1:13" x14ac:dyDescent="0.2">
      <c r="A34" s="5">
        <v>24</v>
      </c>
      <c r="B34" s="6"/>
      <c r="C34" s="7" t="s">
        <v>82</v>
      </c>
      <c r="D34" s="9" t="s">
        <v>7</v>
      </c>
      <c r="E34" s="15"/>
      <c r="F34" s="15"/>
      <c r="G34" s="8"/>
      <c r="H34" s="9"/>
      <c r="I34" s="2"/>
      <c r="J34" s="1" t="str">
        <f t="shared" si="1"/>
        <v xml:space="preserve">    muabannhadat_vn_id bigint,</v>
      </c>
      <c r="K34" s="1"/>
      <c r="L34" s="2"/>
      <c r="M34" s="2"/>
    </row>
    <row r="35" spans="1:13" x14ac:dyDescent="0.2">
      <c r="A35" s="5">
        <v>25</v>
      </c>
      <c r="B35" s="6"/>
      <c r="C35" s="7" t="s">
        <v>83</v>
      </c>
      <c r="D35" s="9" t="s">
        <v>7</v>
      </c>
      <c r="E35" s="15"/>
      <c r="F35" s="15"/>
      <c r="G35" s="8"/>
      <c r="H35" s="9"/>
      <c r="I35" s="2"/>
      <c r="J35" s="1" t="str">
        <f t="shared" si="1"/>
        <v xml:space="preserve">    nhadat24h_net_id bigint,</v>
      </c>
      <c r="K35" s="1"/>
      <c r="L35" s="2"/>
      <c r="M35" s="2"/>
    </row>
    <row r="36" spans="1:13" x14ac:dyDescent="0.2">
      <c r="A36" s="5">
        <v>26</v>
      </c>
      <c r="B36" s="6"/>
      <c r="C36" s="7" t="s">
        <v>84</v>
      </c>
      <c r="D36" s="9" t="s">
        <v>7</v>
      </c>
      <c r="E36" s="15"/>
      <c r="F36" s="15"/>
      <c r="G36" s="8"/>
      <c r="H36" s="9"/>
      <c r="I36" s="2"/>
      <c r="J36" s="1" t="str">
        <f t="shared" si="1"/>
        <v xml:space="preserve">    nhadatvang_vn_id bigint,</v>
      </c>
      <c r="K36" s="1"/>
      <c r="L36" s="2"/>
      <c r="M36" s="2"/>
    </row>
    <row r="37" spans="1:13" x14ac:dyDescent="0.2">
      <c r="A37" s="5">
        <v>27</v>
      </c>
      <c r="B37" s="6"/>
      <c r="C37" s="7" t="s">
        <v>85</v>
      </c>
      <c r="D37" s="9" t="s">
        <v>7</v>
      </c>
      <c r="E37" s="15"/>
      <c r="F37" s="15"/>
      <c r="G37" s="8"/>
      <c r="H37" s="9"/>
      <c r="I37" s="2"/>
      <c r="J37" s="1" t="str">
        <f t="shared" si="1"/>
        <v xml:space="preserve">    airaovat_com_id bigint,</v>
      </c>
      <c r="K37" s="1"/>
      <c r="L37" s="2"/>
      <c r="M37" s="2"/>
    </row>
    <row r="38" spans="1:13" x14ac:dyDescent="0.2">
      <c r="A38" s="5">
        <v>28</v>
      </c>
      <c r="B38" s="6"/>
      <c r="C38" s="7" t="s">
        <v>86</v>
      </c>
      <c r="D38" s="9" t="s">
        <v>7</v>
      </c>
      <c r="E38" s="15"/>
      <c r="F38" s="15"/>
      <c r="G38" s="8"/>
      <c r="H38" s="9"/>
      <c r="I38" s="2"/>
      <c r="J38" s="1" t="str">
        <f t="shared" si="1"/>
        <v xml:space="preserve">    muaban_net_id bigint,</v>
      </c>
      <c r="K38" s="1"/>
      <c r="L38" s="2"/>
      <c r="M38" s="2"/>
    </row>
    <row r="39" spans="1:13" x14ac:dyDescent="0.2">
      <c r="A39" s="5">
        <v>29</v>
      </c>
      <c r="B39" s="6"/>
      <c r="C39" s="7" t="s">
        <v>87</v>
      </c>
      <c r="D39" s="9" t="s">
        <v>7</v>
      </c>
      <c r="E39" s="15"/>
      <c r="F39" s="15"/>
      <c r="G39" s="8"/>
      <c r="H39" s="9"/>
      <c r="I39" s="2"/>
      <c r="J39" s="1" t="str">
        <f t="shared" si="1"/>
        <v xml:space="preserve">    chotot_com_id bigint,</v>
      </c>
      <c r="K39" s="1"/>
      <c r="L39" s="2"/>
      <c r="M39" s="2"/>
    </row>
    <row r="40" spans="1:13" x14ac:dyDescent="0.2">
      <c r="A40" s="5">
        <v>30</v>
      </c>
      <c r="B40" s="6"/>
      <c r="C40" s="7" t="s">
        <v>10</v>
      </c>
      <c r="D40" s="9" t="s">
        <v>30</v>
      </c>
      <c r="E40" s="8"/>
      <c r="F40" s="15"/>
      <c r="G40" s="15"/>
      <c r="H40" s="9"/>
      <c r="I40" s="2"/>
      <c r="J40" s="1" t="str">
        <f t="shared" si="1"/>
        <v xml:space="preserve">    disabled boolean,</v>
      </c>
      <c r="K40" s="1"/>
      <c r="L40" s="2"/>
      <c r="M40" s="2"/>
    </row>
    <row r="41" spans="1:13" x14ac:dyDescent="0.2">
      <c r="A41" s="5">
        <v>31</v>
      </c>
      <c r="B41" s="6"/>
      <c r="C41" s="7" t="s">
        <v>52</v>
      </c>
      <c r="D41" s="9" t="s">
        <v>7</v>
      </c>
      <c r="E41" s="8"/>
      <c r="F41" s="8"/>
      <c r="G41" s="8"/>
      <c r="H41" s="9"/>
      <c r="I41" s="2"/>
      <c r="J41" s="1" t="str">
        <f t="shared" ref="J41:J44" si="2">"    " &amp; C41 &amp; " " &amp; D41 &amp; IF(E41="yes"," NOT NULL", "") &amp; IF(LEN(F41) &gt; 0," DEFAULT " &amp; F41, "") &amp; ","</f>
        <v xml:space="preserve">    created_at bigint,</v>
      </c>
      <c r="K41" s="1"/>
      <c r="L41" s="2"/>
      <c r="M41" s="2"/>
    </row>
    <row r="42" spans="1:13" x14ac:dyDescent="0.2">
      <c r="A42" s="5">
        <v>32</v>
      </c>
      <c r="B42" s="6"/>
      <c r="C42" s="7" t="s">
        <v>11</v>
      </c>
      <c r="D42" s="9" t="s">
        <v>7</v>
      </c>
      <c r="E42" s="8"/>
      <c r="F42" s="8"/>
      <c r="G42" s="8"/>
      <c r="H42" s="9"/>
      <c r="I42" s="2"/>
      <c r="J42" s="1" t="str">
        <f t="shared" si="2"/>
        <v xml:space="preserve">    created_by bigint,</v>
      </c>
      <c r="K42" s="1"/>
      <c r="L42" s="2"/>
      <c r="M42" s="2"/>
    </row>
    <row r="43" spans="1:13" x14ac:dyDescent="0.2">
      <c r="A43" s="5">
        <v>33</v>
      </c>
      <c r="B43" s="6"/>
      <c r="C43" s="7" t="s">
        <v>13</v>
      </c>
      <c r="D43" s="9" t="s">
        <v>7</v>
      </c>
      <c r="E43" s="8"/>
      <c r="F43" s="8"/>
      <c r="G43" s="8"/>
      <c r="H43" s="9"/>
      <c r="I43" s="2"/>
      <c r="J43" s="1" t="str">
        <f t="shared" si="2"/>
        <v xml:space="preserve">    deleted_by bigint,</v>
      </c>
      <c r="K43" s="1"/>
      <c r="L43" s="2"/>
      <c r="M43" s="2"/>
    </row>
    <row r="44" spans="1:13" x14ac:dyDescent="0.2">
      <c r="A44" s="5">
        <v>34</v>
      </c>
      <c r="B44" s="6"/>
      <c r="C44" s="7" t="s">
        <v>53</v>
      </c>
      <c r="D44" s="9" t="s">
        <v>7</v>
      </c>
      <c r="E44" s="8"/>
      <c r="F44" s="8"/>
      <c r="G44" s="8"/>
      <c r="H44" s="9"/>
      <c r="I44" s="2"/>
      <c r="J44" s="1" t="str">
        <f t="shared" si="2"/>
        <v xml:space="preserve">    deleted_at bigint,</v>
      </c>
      <c r="K44" s="1"/>
      <c r="L44" s="2"/>
      <c r="M44" s="2"/>
    </row>
    <row r="45" spans="1:13" x14ac:dyDescent="0.2">
      <c r="A45" s="2"/>
      <c r="B45" s="2"/>
      <c r="C45" s="2"/>
      <c r="D45" s="2"/>
      <c r="E45" s="2"/>
      <c r="F45" s="2"/>
      <c r="G45" s="2" t="str">
        <f>_xlfn.TEXTJOIN(",",,G11:G44)</f>
        <v/>
      </c>
      <c r="H45" s="2"/>
      <c r="I45" s="2"/>
      <c r="J45" s="1" t="str">
        <f>"    CONSTRAINT " &amp; IF(ISERROR(SEARCH(".",$C$8)), $C$8, MID($C$8,SEARCH(".",$C$8) + 1,(LEN($C$8)-SEARCH(".",$C$8)))) &amp; "_pk PRIMARY KEY (" &amp; $C$11 &amp; ")"</f>
        <v xml:space="preserve">    CONSTRAINT news_type_pk PRIMARY KEY (id)</v>
      </c>
      <c r="K45" s="1"/>
      <c r="L45" s="2"/>
      <c r="M45" s="2"/>
    </row>
    <row r="46" spans="1:13" x14ac:dyDescent="0.2">
      <c r="A46" s="2"/>
      <c r="B46" s="2"/>
      <c r="C46" s="2"/>
      <c r="D46" s="2"/>
      <c r="E46" s="2"/>
      <c r="F46" s="2"/>
      <c r="G46" s="2"/>
      <c r="H46" s="2"/>
      <c r="I46" s="2"/>
      <c r="J46" s="1" t="s">
        <v>62</v>
      </c>
      <c r="K46" s="1"/>
      <c r="L46" s="2"/>
      <c r="M46" s="2"/>
    </row>
    <row r="47" spans="1:13" ht="20" x14ac:dyDescent="0.2">
      <c r="A47" s="21" t="s">
        <v>37</v>
      </c>
      <c r="B47" s="21"/>
      <c r="C47" s="21"/>
      <c r="D47" s="21"/>
      <c r="E47" s="21"/>
      <c r="F47" s="21"/>
      <c r="G47" s="21"/>
      <c r="H47" s="21"/>
      <c r="I47" s="2"/>
      <c r="J47" s="1"/>
      <c r="K47" s="1"/>
      <c r="L47" s="2"/>
      <c r="M47" s="2"/>
    </row>
    <row r="48" spans="1:13" x14ac:dyDescent="0.2">
      <c r="A48" s="10" t="s">
        <v>15</v>
      </c>
      <c r="B48" s="11"/>
      <c r="C48" s="11" t="s">
        <v>17</v>
      </c>
      <c r="D48" s="11" t="s">
        <v>38</v>
      </c>
      <c r="E48" s="11"/>
      <c r="F48" s="11"/>
      <c r="G48" s="16"/>
      <c r="H48" s="13" t="s">
        <v>19</v>
      </c>
    </row>
    <row r="49" spans="1:13" x14ac:dyDescent="0.2">
      <c r="A49" s="5">
        <v>1</v>
      </c>
      <c r="B49" s="6"/>
      <c r="C49" s="7" t="s">
        <v>12</v>
      </c>
      <c r="D49" s="9" t="s">
        <v>39</v>
      </c>
      <c r="E49" s="8"/>
      <c r="F49" s="8"/>
      <c r="G49" s="8"/>
      <c r="H49" s="9"/>
      <c r="J49" s="3" t="str">
        <f>"CREATE INDEX " &amp; $C$8 &amp; "_idx_" &amp; $C49 &amp; " ON " &amp; $C$8 &amp; "(" &amp; $C49 &amp; " "  &amp; $D49 &amp; ");"</f>
        <v>CREATE INDEX news_type_idx_created_date ON news_type(created_date DESC NULLS LAST);</v>
      </c>
    </row>
    <row r="50" spans="1:13" x14ac:dyDescent="0.2">
      <c r="A50" s="5">
        <v>2</v>
      </c>
      <c r="B50" s="6"/>
      <c r="C50" s="7"/>
      <c r="D50" s="9"/>
      <c r="E50" s="8"/>
      <c r="F50" s="8"/>
      <c r="G50" s="8"/>
      <c r="H50" s="9"/>
    </row>
    <row r="51" spans="1:13" x14ac:dyDescent="0.2">
      <c r="A51" s="5">
        <v>3</v>
      </c>
      <c r="B51" s="6"/>
      <c r="C51" s="7"/>
      <c r="D51" s="9"/>
      <c r="E51" s="8"/>
      <c r="F51" s="8"/>
      <c r="G51" s="8"/>
      <c r="H51" s="9"/>
    </row>
    <row r="52" spans="1:13" x14ac:dyDescent="0.2">
      <c r="A52" s="5">
        <v>4</v>
      </c>
      <c r="B52" s="6"/>
      <c r="C52" s="7"/>
      <c r="D52" s="9"/>
      <c r="E52" s="8"/>
      <c r="F52" s="8"/>
      <c r="G52" s="8"/>
      <c r="H52" s="9"/>
    </row>
    <row r="55" spans="1:13" ht="20" x14ac:dyDescent="0.2">
      <c r="A55" s="21" t="s">
        <v>23</v>
      </c>
      <c r="B55" s="21"/>
      <c r="C55" s="21"/>
      <c r="D55" s="21"/>
      <c r="E55" s="21"/>
      <c r="F55" s="21"/>
      <c r="G55" s="21"/>
      <c r="H55" s="21"/>
      <c r="I55" s="2"/>
      <c r="J55" s="1"/>
      <c r="K55" s="1"/>
      <c r="L55" s="2"/>
      <c r="M55" s="2"/>
    </row>
    <row r="56" spans="1:13" x14ac:dyDescent="0.2">
      <c r="A56" s="10" t="s">
        <v>15</v>
      </c>
      <c r="B56" s="11" t="s">
        <v>16</v>
      </c>
      <c r="C56" s="11" t="s">
        <v>17</v>
      </c>
      <c r="D56" s="11" t="s">
        <v>14</v>
      </c>
      <c r="E56" s="11" t="s">
        <v>4</v>
      </c>
      <c r="F56" s="11" t="s">
        <v>18</v>
      </c>
      <c r="G56" s="16"/>
      <c r="H56" s="13" t="s">
        <v>19</v>
      </c>
    </row>
    <row r="57" spans="1:13" x14ac:dyDescent="0.2">
      <c r="A57" s="5">
        <v>1</v>
      </c>
      <c r="B57" s="6"/>
      <c r="C57" s="7" t="s">
        <v>36</v>
      </c>
      <c r="D57" s="9" t="s">
        <v>7</v>
      </c>
      <c r="E57" s="8"/>
      <c r="F57" s="8"/>
      <c r="G57" s="8"/>
      <c r="H57" s="9"/>
      <c r="J57" s="3" t="str">
        <f>"ALTER TABLE " &amp; $C$8 &amp; "
ADD COLUMN " &amp; C57 &amp; " " &amp; D57 &amp; IF(E57="yes"," NOT NULL", "") &amp; IF(LEN(F57) &gt; 0," DEFAULT " &amp; F57, "") &amp; ";"</f>
        <v>ALTER TABLE news_type
ADD COLUMN access_date bigint;</v>
      </c>
    </row>
    <row r="58" spans="1:13" x14ac:dyDescent="0.2">
      <c r="A58" s="5">
        <v>2</v>
      </c>
      <c r="B58" s="6"/>
      <c r="C58" s="7"/>
      <c r="D58" s="9"/>
      <c r="E58" s="8"/>
      <c r="F58" s="8"/>
      <c r="G58" s="8"/>
      <c r="H58" s="9"/>
      <c r="J58" s="3" t="str">
        <f t="shared" ref="J58:J60" si="3">"ALTER TABLE " &amp; $C$8 &amp; "
ADD COLUMN " &amp; C58 &amp; " " &amp; D58 &amp; IF(E58="yes"," NOT NULL", "") &amp; IF(LEN(F58) &gt; 0," DEFAULT " &amp; F58, "") &amp; ";"</f>
        <v>ALTER TABLE news_type
ADD COLUMN  ;</v>
      </c>
    </row>
    <row r="59" spans="1:13" x14ac:dyDescent="0.2">
      <c r="A59" s="5">
        <v>3</v>
      </c>
      <c r="B59" s="6"/>
      <c r="C59" s="7"/>
      <c r="D59" s="9"/>
      <c r="E59" s="8"/>
      <c r="F59" s="8"/>
      <c r="G59" s="8"/>
      <c r="H59" s="9"/>
      <c r="J59" s="3" t="str">
        <f t="shared" si="3"/>
        <v>ALTER TABLE news_type
ADD COLUMN  ;</v>
      </c>
    </row>
    <row r="60" spans="1:13" x14ac:dyDescent="0.2">
      <c r="A60" s="5">
        <v>4</v>
      </c>
      <c r="B60" s="6"/>
      <c r="C60" s="7"/>
      <c r="D60" s="9"/>
      <c r="E60" s="8"/>
      <c r="F60" s="8"/>
      <c r="G60" s="8"/>
      <c r="H60" s="9"/>
      <c r="J60" s="3" t="str">
        <f t="shared" si="3"/>
        <v>ALTER TABLE news_type
ADD COLUMN  ;</v>
      </c>
    </row>
    <row r="67" spans="3:4" x14ac:dyDescent="0.2">
      <c r="C67" s="17"/>
      <c r="D67" s="17"/>
    </row>
    <row r="68" spans="3:4" x14ac:dyDescent="0.2">
      <c r="C68" s="17"/>
      <c r="D68" s="17"/>
    </row>
    <row r="69" spans="3:4" x14ac:dyDescent="0.2">
      <c r="C69" s="17"/>
      <c r="D69" s="17"/>
    </row>
    <row r="70" spans="3:4" x14ac:dyDescent="0.2">
      <c r="C70" s="17"/>
      <c r="D70" s="17"/>
    </row>
    <row r="71" spans="3:4" x14ac:dyDescent="0.2">
      <c r="C71" s="17"/>
      <c r="D71" s="17"/>
    </row>
    <row r="72" spans="3:4" x14ac:dyDescent="0.2">
      <c r="C72" s="17"/>
      <c r="D72" s="17"/>
    </row>
    <row r="73" spans="3:4" x14ac:dyDescent="0.2">
      <c r="C73" s="17"/>
      <c r="D73" s="17"/>
    </row>
    <row r="74" spans="3:4" x14ac:dyDescent="0.2">
      <c r="C74" s="17"/>
      <c r="D74" s="17"/>
    </row>
    <row r="75" spans="3:4" x14ac:dyDescent="0.2">
      <c r="C75" s="17"/>
      <c r="D75" s="17"/>
    </row>
    <row r="76" spans="3:4" x14ac:dyDescent="0.2">
      <c r="C76" s="17"/>
      <c r="D76" s="17"/>
    </row>
    <row r="77" spans="3:4" x14ac:dyDescent="0.2">
      <c r="C77" s="17"/>
      <c r="D77" s="17"/>
    </row>
  </sheetData>
  <mergeCells count="9">
    <mergeCell ref="A47:H47"/>
    <mergeCell ref="A55:H55"/>
    <mergeCell ref="J3:N8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site</vt:lpstr>
      <vt:lpstr>account</vt:lpstr>
      <vt:lpstr>site_account</vt:lpstr>
      <vt:lpstr>post</vt:lpstr>
      <vt:lpstr>product_type</vt:lpstr>
      <vt:lpstr>product_cate</vt:lpstr>
      <vt:lpstr>project</vt:lpstr>
      <vt:lpstr>direction</vt:lpstr>
      <vt:lpstr>news_type</vt:lpstr>
      <vt:lpstr>city</vt:lpstr>
      <vt:lpstr>district</vt:lpstr>
      <vt:lpstr>ward</vt:lpstr>
      <vt:lpstr>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Ly Van Khai</cp:lastModifiedBy>
  <dcterms:created xsi:type="dcterms:W3CDTF">2020-01-17T08:12:53Z</dcterms:created>
  <dcterms:modified xsi:type="dcterms:W3CDTF">2021-01-04T06:27:13Z</dcterms:modified>
</cp:coreProperties>
</file>