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<sst xmlns="http://schemas.openxmlformats.org/spreadsheetml/2006/main" count="111" uniqueCount="81">
  <si>
    <t>ADMINISTRATION</t>
  </si>
  <si>
    <t>Course Title:</t>
  </si>
  <si>
    <t>Computing, Electronics &amp; Robotics</t>
  </si>
  <si>
    <t>VENUE</t>
  </si>
  <si>
    <t>Venue:</t>
  </si>
  <si>
    <t>University of Southampton</t>
  </si>
  <si>
    <t>COURSE CONTENT</t>
  </si>
  <si>
    <t>Dates:</t>
  </si>
  <si>
    <t>6th-10th August 2018</t>
  </si>
  <si>
    <t>SUMMARY</t>
  </si>
  <si>
    <t># Male Students:</t>
  </si>
  <si>
    <t># Female Students:</t>
  </si>
  <si>
    <r>
      <t xml:space="preserve">OVERALL SCORE </t>
    </r>
    <r>
      <rPr>
        <rFont val="Arial"/>
        <b/>
        <sz val="12.0"/>
      </rPr>
      <t>(Excluding Venue)</t>
    </r>
  </si>
  <si>
    <t># Total Attending:</t>
  </si>
  <si>
    <t># New:</t>
  </si>
  <si>
    <t># Male Forms Rtnd:</t>
  </si>
  <si>
    <t># Female Forms Rtnd:</t>
  </si>
  <si>
    <t>OVERALL SCORE (INCLUDING VENUE)</t>
  </si>
  <si>
    <t># Total Forms Rtnd:</t>
  </si>
  <si>
    <t>TOTAL</t>
  </si>
  <si>
    <t>TOTAL %</t>
  </si>
  <si>
    <t>EXCELLENT</t>
  </si>
  <si>
    <t>GOOD</t>
  </si>
  <si>
    <t>FAIR</t>
  </si>
  <si>
    <t>POOR</t>
  </si>
  <si>
    <t>How helpful were the Supervisors &amp; Smallpeice Trust staff?</t>
  </si>
  <si>
    <t>How helpful were the training and academic staff?</t>
  </si>
  <si>
    <t>How would you score your bedroom and bathroom?</t>
  </si>
  <si>
    <t>How would you rate the academic facilities?</t>
  </si>
  <si>
    <t>How would you rate the food?</t>
  </si>
  <si>
    <t>SourceBots presentation-How to build your robot</t>
  </si>
  <si>
    <t>Workshop-Mechanics</t>
  </si>
  <si>
    <t>DVD Night</t>
  </si>
  <si>
    <t>Talk by Mark Nixon- Computer vision and Biometrics</t>
  </si>
  <si>
    <t>Workshop- Electronics</t>
  </si>
  <si>
    <t>BBQ</t>
  </si>
  <si>
    <t>Bowling</t>
  </si>
  <si>
    <t>Talk by Denis Nicole- Cyber Security and Hacking</t>
  </si>
  <si>
    <t>Tour- Voltage Lab</t>
  </si>
  <si>
    <t>Tour - Clean Rooms</t>
  </si>
  <si>
    <t>Tour- Towing Tanks</t>
  </si>
  <si>
    <t>Talk by Adrian Chapman</t>
  </si>
  <si>
    <t>Formal Dinner</t>
  </si>
  <si>
    <t>Competition</t>
  </si>
  <si>
    <t>MALES</t>
  </si>
  <si>
    <t>FEMALES</t>
  </si>
  <si>
    <t>GENERAL INFORMATION</t>
  </si>
  <si>
    <t>% MALES - YES</t>
  </si>
  <si>
    <t>% FEMALES - YES</t>
  </si>
  <si>
    <t>YES</t>
  </si>
  <si>
    <t>NO</t>
  </si>
  <si>
    <t>Has this course persuaded you to follow a career in this field of Engineering?</t>
  </si>
  <si>
    <t>Has this course further increased your interest in Engineering generally?</t>
  </si>
  <si>
    <t>Has this course increased your awareness of future careers and routes into Engineering?</t>
  </si>
  <si>
    <t>Has this course persuaded you to consider studying at university in the future?</t>
  </si>
  <si>
    <t>Has this course increased your awareness of apprenticeship opportunities?</t>
  </si>
  <si>
    <t>Would you recommend a Smallpeice residential course to a friend?</t>
  </si>
  <si>
    <t>Course persuaded student to follow career in field of engineering? TOTAL STUDENTS %</t>
  </si>
  <si>
    <t>Course further increased interest in engineering generally? TOTAL STUDENTS %</t>
  </si>
  <si>
    <t>What is your overall opinion of the course?</t>
  </si>
  <si>
    <r>
      <t xml:space="preserve">ADDITIONAL COMMENTS: </t>
    </r>
    <r>
      <rPr>
        <rFont val="Arial"/>
        <sz val="8.0"/>
      </rPr>
      <t>What activities/projects have been most valuable and why? Is there anything you would improve?</t>
    </r>
  </si>
  <si>
    <t>More optional workshops needed as some were not relevant to our project</t>
  </si>
  <si>
    <t>Time was to tight to plan and test. More time was needed in the cube.</t>
  </si>
  <si>
    <t>Less complexity</t>
  </si>
  <si>
    <t>Some support would have been niceduring the planning process.</t>
  </si>
  <si>
    <t>Some tools were either missing or not enough of them</t>
  </si>
  <si>
    <t>Really enkjoyed academic talks</t>
  </si>
  <si>
    <t>Bit more instruction and support</t>
  </si>
  <si>
    <t>Would have been nice to tour more of the computer science facilities</t>
  </si>
  <si>
    <t>Academic talk on cyber crime and hacking were very relevant for my computer science A Level</t>
  </si>
  <si>
    <t>1. Venue</t>
  </si>
  <si>
    <t>Comments:</t>
  </si>
  <si>
    <t>2. Ice-Breaker</t>
  </si>
  <si>
    <t>3. Project Work</t>
  </si>
  <si>
    <t>Tinker Time should be 5 min slots</t>
  </si>
  <si>
    <t xml:space="preserve"> 5 min slots to allow more tests. Woodwork was very late so students couldn't finish their build.</t>
  </si>
  <si>
    <t>4. Company Facilitators/Presentations</t>
  </si>
  <si>
    <t>Put a SourceBot 1/2 teamsto get to know them. The students would be able to ask questions more easily. Most facilitators sat round all day on lap tops not doing much.</t>
  </si>
  <si>
    <t>5. Industrial Visits</t>
  </si>
  <si>
    <t>6. Social Activities</t>
  </si>
  <si>
    <t>7. Any other aspects of the course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</si>
</sst>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rgb="FF000000"/>
      <name val="Arial"/>
    </font>
    <font>
      <b/>
      <sz val="10.0"/>
      <name val="Arial"/>
    </font>
    <font>
      <sz val="12.0"/>
      <color rgb="FFFFFFFF"/>
      <name val="Arial"/>
    </font>
    <font>
      <sz val="12.0"/>
      <name val="Arial"/>
    </font>
    <font/>
    <font>
      <b/>
      <sz val="16.0"/>
      <name val="Arial"/>
    </font>
    <font>
      <b/>
      <sz val="18.0"/>
      <name val="Arial"/>
    </font>
    <font>
      <b/>
      <sz val="8.0"/>
      <name val="Arial"/>
    </font>
    <font>
      <b/>
      <sz val="8.0"/>
      <color rgb="FFBFBFBF"/>
      <name val="Arial"/>
    </font>
    <font>
      <sz val="8.0"/>
      <name val="Arial"/>
    </font>
    <font>
      <sz val="8.0"/>
      <color rgb="FF000000"/>
      <name val="Arial"/>
    </font>
    <font>
      <b/>
      <sz val="7.0"/>
      <name val="Arial"/>
    </font>
    <font>
      <b/>
      <sz val="7.0"/>
      <color rgb="FF000000"/>
      <name val="Arial"/>
    </font>
    <font>
      <b/>
      <sz val="10.0"/>
      <color rgb="FF000000"/>
      <name val="Arial"/>
    </font>
    <font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DBE5F1"/>
        <bgColor rgb="FFDBE5F1"/>
      </patternFill>
    </fill>
  </fills>
  <borders count="5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right/>
    </border>
    <border>
      <left/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right/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Alignment="1" applyBorder="1" applyFont="1">
      <alignment vertical="center"/>
    </xf>
    <xf borderId="3" fillId="0" fontId="1" numFmtId="9" xfId="0" applyAlignment="1" applyBorder="1" applyFont="1" applyNumberFormat="1">
      <alignment horizontal="left" vertical="center"/>
    </xf>
    <xf borderId="4" fillId="0" fontId="1" numFmtId="9" xfId="0" applyAlignment="1" applyBorder="1" applyFont="1" applyNumberFormat="1">
      <alignment vertical="center"/>
    </xf>
    <xf borderId="5" fillId="2" fontId="3" numFmtId="0" xfId="0" applyAlignment="1" applyBorder="1" applyFill="1" applyFont="1">
      <alignment horizontal="center" shrinkToFit="0" vertical="center" wrapText="1"/>
    </xf>
    <xf borderId="6" fillId="0" fontId="4" numFmtId="0" xfId="0" applyBorder="1" applyFont="1"/>
    <xf borderId="7" fillId="0" fontId="4" numFmtId="0" xfId="0" applyBorder="1" applyFont="1"/>
    <xf borderId="0" fillId="0" fontId="3" numFmtId="0" xfId="0" applyAlignment="1" applyFont="1">
      <alignment vertical="center"/>
    </xf>
    <xf borderId="8" fillId="0" fontId="1" numFmtId="0" xfId="0" applyAlignment="1" applyBorder="1" applyFont="1">
      <alignment horizontal="left" vertical="center"/>
    </xf>
    <xf borderId="0" fillId="0" fontId="2" numFmtId="0" xfId="0" applyAlignment="1" applyFont="1">
      <alignment vertical="center"/>
    </xf>
    <xf borderId="9" fillId="0" fontId="1" numFmtId="9" xfId="0" applyAlignment="1" applyBorder="1" applyFont="1" applyNumberFormat="1">
      <alignment horizontal="left" vertical="center"/>
    </xf>
    <xf borderId="4" fillId="2" fontId="3" numFmtId="0" xfId="0" applyAlignment="1" applyBorder="1" applyFont="1">
      <alignment horizontal="center" shrinkToFit="0" vertical="center" wrapText="1"/>
    </xf>
    <xf borderId="10" fillId="2" fontId="1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vertical="center"/>
    </xf>
    <xf borderId="1" fillId="2" fontId="5" numFmtId="0" xfId="0" applyAlignment="1" applyBorder="1" applyFont="1">
      <alignment horizontal="left" vertical="center"/>
    </xf>
    <xf borderId="11" fillId="0" fontId="4" numFmtId="0" xfId="0" applyBorder="1" applyFont="1"/>
    <xf borderId="12" fillId="2" fontId="6" numFmtId="9" xfId="0" applyAlignment="1" applyBorder="1" applyFont="1" applyNumberFormat="1">
      <alignment horizontal="left" vertical="center"/>
    </xf>
    <xf borderId="5" fillId="2" fontId="3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vertical="center"/>
    </xf>
    <xf borderId="8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5" fillId="3" fontId="1" numFmtId="0" xfId="0" applyAlignment="1" applyBorder="1" applyFill="1" applyFont="1">
      <alignment horizontal="left" vertical="center"/>
    </xf>
    <xf borderId="18" fillId="0" fontId="4" numFmtId="0" xfId="0" applyBorder="1" applyFont="1"/>
    <xf borderId="19" fillId="3" fontId="1" numFmtId="9" xfId="0" applyAlignment="1" applyBorder="1" applyFont="1" applyNumberFormat="1">
      <alignment horizontal="left" vertical="center"/>
    </xf>
    <xf borderId="20" fillId="4" fontId="7" numFmtId="0" xfId="0" applyAlignment="1" applyBorder="1" applyFill="1" applyFont="1">
      <alignment shrinkToFit="0" vertical="center" wrapText="1"/>
    </xf>
    <xf borderId="21" fillId="0" fontId="4" numFmtId="0" xfId="0" applyBorder="1" applyFont="1"/>
    <xf borderId="22" fillId="4" fontId="7" numFmtId="0" xfId="0" applyAlignment="1" applyBorder="1" applyFont="1">
      <alignment horizontal="center" vertical="center"/>
    </xf>
    <xf borderId="22" fillId="4" fontId="7" numFmtId="0" xfId="0" applyAlignment="1" applyBorder="1" applyFont="1">
      <alignment horizontal="center" shrinkToFit="0" vertical="center" wrapText="1"/>
    </xf>
    <xf borderId="23" fillId="4" fontId="7" numFmtId="0" xfId="0" applyAlignment="1" applyBorder="1" applyFont="1">
      <alignment horizontal="center" shrinkToFit="0" vertical="center" wrapText="1"/>
    </xf>
    <xf borderId="24" fillId="4" fontId="7" numFmtId="0" xfId="0" applyAlignment="1" applyBorder="1" applyFont="1">
      <alignment shrinkToFit="0" vertical="center" wrapText="1"/>
    </xf>
    <xf borderId="25" fillId="0" fontId="4" numFmtId="0" xfId="0" applyBorder="1" applyFont="1"/>
    <xf borderId="26" fillId="4" fontId="8" numFmtId="0" xfId="0" applyAlignment="1" applyBorder="1" applyFont="1">
      <alignment horizontal="center" shrinkToFit="0" vertical="center" wrapText="1"/>
    </xf>
    <xf borderId="26" fillId="4" fontId="7" numFmtId="0" xfId="0" applyAlignment="1" applyBorder="1" applyFont="1">
      <alignment horizontal="center" shrinkToFit="0" vertical="center" wrapText="1"/>
    </xf>
    <xf borderId="26" fillId="4" fontId="8" numFmtId="1" xfId="0" applyAlignment="1" applyBorder="1" applyFont="1" applyNumberFormat="1">
      <alignment horizontal="center" shrinkToFit="0" vertical="center" wrapText="1"/>
    </xf>
    <xf borderId="27" fillId="4" fontId="8" numFmtId="1" xfId="0" applyAlignment="1" applyBorder="1" applyFont="1" applyNumberFormat="1">
      <alignment horizontal="center" shrinkToFit="0" vertical="center" wrapText="1"/>
    </xf>
    <xf borderId="24" fillId="0" fontId="9" numFmtId="0" xfId="0" applyAlignment="1" applyBorder="1" applyFont="1">
      <alignment vertical="center"/>
    </xf>
    <xf borderId="26" fillId="0" fontId="7" numFmtId="0" xfId="0" applyAlignment="1" applyBorder="1" applyFont="1">
      <alignment horizontal="center" vertical="center"/>
    </xf>
    <xf borderId="26" fillId="0" fontId="7" numFmtId="9" xfId="0" applyAlignment="1" applyBorder="1" applyFont="1" applyNumberFormat="1">
      <alignment horizontal="center" vertical="center"/>
    </xf>
    <xf borderId="26" fillId="2" fontId="7" numFmtId="0" xfId="0" applyAlignment="1" applyBorder="1" applyFont="1">
      <alignment horizontal="center" shrinkToFit="0" vertical="center" wrapText="1"/>
    </xf>
    <xf borderId="26" fillId="2" fontId="7" numFmtId="1" xfId="0" applyAlignment="1" applyBorder="1" applyFont="1" applyNumberFormat="1">
      <alignment horizontal="center" shrinkToFit="0" vertical="center" wrapText="1"/>
    </xf>
    <xf borderId="27" fillId="2" fontId="7" numFmtId="1" xfId="0" applyAlignment="1" applyBorder="1" applyFont="1" applyNumberFormat="1">
      <alignment horizontal="center" shrinkToFit="0" vertical="center" wrapText="1"/>
    </xf>
    <xf borderId="28" fillId="0" fontId="9" numFmtId="0" xfId="0" applyAlignment="1" applyBorder="1" applyFont="1">
      <alignment vertical="center"/>
    </xf>
    <xf borderId="29" fillId="0" fontId="4" numFmtId="0" xfId="0" applyBorder="1" applyFont="1"/>
    <xf borderId="30" fillId="0" fontId="7" numFmtId="0" xfId="0" applyAlignment="1" applyBorder="1" applyFont="1">
      <alignment horizontal="center" vertical="center"/>
    </xf>
    <xf borderId="30" fillId="0" fontId="7" numFmtId="9" xfId="0" applyAlignment="1" applyBorder="1" applyFont="1" applyNumberFormat="1">
      <alignment horizontal="center" vertical="center"/>
    </xf>
    <xf borderId="30" fillId="2" fontId="7" numFmtId="0" xfId="0" applyAlignment="1" applyBorder="1" applyFont="1">
      <alignment horizontal="center" shrinkToFit="0" vertical="center" wrapText="1"/>
    </xf>
    <xf borderId="30" fillId="2" fontId="7" numFmtId="1" xfId="0" applyAlignment="1" applyBorder="1" applyFont="1" applyNumberFormat="1">
      <alignment horizontal="center" shrinkToFit="0" vertical="center" wrapText="1"/>
    </xf>
    <xf borderId="31" fillId="2" fontId="7" numFmtId="1" xfId="0" applyAlignment="1" applyBorder="1" applyFont="1" applyNumberFormat="1">
      <alignment horizontal="center" shrinkToFit="0" vertical="center" wrapText="1"/>
    </xf>
    <xf borderId="6" fillId="0" fontId="9" numFmtId="0" xfId="0" applyAlignment="1" applyBorder="1" applyFont="1">
      <alignment vertical="center"/>
    </xf>
    <xf borderId="6" fillId="0" fontId="7" numFmtId="0" xfId="0" applyAlignment="1" applyBorder="1" applyFont="1">
      <alignment horizontal="center" vertical="center"/>
    </xf>
    <xf borderId="6" fillId="0" fontId="7" numFmtId="9" xfId="0" applyAlignment="1" applyBorder="1" applyFont="1" applyNumberFormat="1">
      <alignment horizontal="center" vertical="center"/>
    </xf>
    <xf borderId="6" fillId="0" fontId="7" numFmtId="0" xfId="0" applyAlignment="1" applyBorder="1" applyFont="1">
      <alignment horizontal="center" shrinkToFit="0" vertical="center" wrapText="1"/>
    </xf>
    <xf borderId="6" fillId="0" fontId="7" numFmtId="1" xfId="0" applyAlignment="1" applyBorder="1" applyFont="1" applyNumberFormat="1">
      <alignment horizontal="center" shrinkToFit="0" vertical="center" wrapText="1"/>
    </xf>
    <xf borderId="20" fillId="4" fontId="7" numFmtId="0" xfId="0" applyAlignment="1" applyBorder="1" applyFont="1">
      <alignment vertical="center"/>
    </xf>
    <xf borderId="23" fillId="4" fontId="7" numFmtId="0" xfId="0" applyAlignment="1" applyBorder="1" applyFont="1">
      <alignment horizontal="center" vertical="center"/>
    </xf>
    <xf borderId="32" fillId="4" fontId="7" numFmtId="0" xfId="0" applyAlignment="1" applyBorder="1" applyFont="1">
      <alignment vertical="center"/>
    </xf>
    <xf borderId="33" fillId="4" fontId="7" numFmtId="0" xfId="0" applyAlignment="1" applyBorder="1" applyFont="1">
      <alignment vertical="center"/>
    </xf>
    <xf borderId="34" fillId="4" fontId="8" numFmtId="0" xfId="0" applyAlignment="1" applyBorder="1" applyFont="1">
      <alignment horizontal="center" vertical="center"/>
    </xf>
    <xf borderId="34" fillId="4" fontId="7" numFmtId="0" xfId="0" applyAlignment="1" applyBorder="1" applyFont="1">
      <alignment horizontal="center" vertical="center"/>
    </xf>
    <xf borderId="35" fillId="4" fontId="8" numFmtId="0" xfId="0" applyAlignment="1" applyBorder="1" applyFont="1">
      <alignment horizontal="center" vertical="center"/>
    </xf>
    <xf borderId="24" fillId="0" fontId="9" numFmtId="0" xfId="0" applyAlignment="1" applyBorder="1" applyFont="1">
      <alignment horizontal="left" shrinkToFit="0" vertical="center" wrapText="1"/>
    </xf>
    <xf borderId="26" fillId="2" fontId="7" numFmtId="0" xfId="0" applyAlignment="1" applyBorder="1" applyFont="1">
      <alignment horizontal="center" vertical="center"/>
    </xf>
    <xf borderId="27" fillId="2" fontId="7" numFmtId="0" xfId="0" applyAlignment="1" applyBorder="1" applyFont="1">
      <alignment horizontal="center" vertical="center"/>
    </xf>
    <xf borderId="36" fillId="0" fontId="9" numFmtId="0" xfId="0" applyAlignment="1" applyBorder="1" applyFont="1">
      <alignment horizontal="left" shrinkToFit="0" vertical="center" wrapText="1"/>
    </xf>
    <xf borderId="37" fillId="0" fontId="4" numFmtId="0" xfId="0" applyBorder="1" applyFont="1"/>
    <xf borderId="38" fillId="2" fontId="7" numFmtId="0" xfId="0" applyAlignment="1" applyBorder="1" applyFont="1">
      <alignment horizontal="center" vertical="center"/>
    </xf>
    <xf borderId="39" fillId="2" fontId="7" numFmtId="0" xfId="0" applyAlignment="1" applyBorder="1" applyFont="1">
      <alignment horizontal="center" vertical="center"/>
    </xf>
    <xf borderId="30" fillId="2" fontId="7" numFmtId="0" xfId="0" applyAlignment="1" applyBorder="1" applyFont="1">
      <alignment horizontal="center" vertical="center"/>
    </xf>
    <xf borderId="31" fillId="2" fontId="7" numFmtId="0" xfId="0" applyAlignment="1" applyBorder="1" applyFont="1">
      <alignment horizontal="center" vertical="center"/>
    </xf>
    <xf borderId="0" fillId="0" fontId="9" numFmtId="0" xfId="0" applyAlignment="1" applyFont="1">
      <alignment vertical="center"/>
    </xf>
    <xf borderId="26" fillId="4" fontId="8" numFmtId="0" xfId="0" applyAlignment="1" applyBorder="1" applyFont="1">
      <alignment horizontal="center" vertical="center"/>
    </xf>
    <xf borderId="26" fillId="4" fontId="7" numFmtId="0" xfId="0" applyAlignment="1" applyBorder="1" applyFont="1">
      <alignment horizontal="center" vertical="center"/>
    </xf>
    <xf borderId="26" fillId="4" fontId="8" numFmtId="1" xfId="0" applyAlignment="1" applyBorder="1" applyFont="1" applyNumberFormat="1">
      <alignment horizontal="center" vertical="center"/>
    </xf>
    <xf borderId="27" fillId="4" fontId="8" numFmtId="1" xfId="0" applyAlignment="1" applyBorder="1" applyFont="1" applyNumberFormat="1">
      <alignment horizontal="center" vertical="center"/>
    </xf>
    <xf borderId="24" fillId="0" fontId="9" numFmtId="0" xfId="0" applyAlignment="1" applyBorder="1" applyFont="1">
      <alignment horizontal="left" vertical="center"/>
    </xf>
    <xf borderId="25" fillId="0" fontId="3" numFmtId="0" xfId="0" applyAlignment="1" applyBorder="1" applyFont="1">
      <alignment horizontal="left" shrinkToFit="0" vertical="center" wrapText="1"/>
    </xf>
    <xf borderId="28" fillId="0" fontId="9" numFmtId="0" xfId="0" applyAlignment="1" applyBorder="1" applyFont="1">
      <alignment horizontal="left" shrinkToFit="0" vertical="center" wrapText="1"/>
    </xf>
    <xf borderId="29" fillId="0" fontId="3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shrinkToFit="0" vertical="center" wrapText="1"/>
    </xf>
    <xf borderId="2" fillId="0" fontId="4" numFmtId="0" xfId="0" applyBorder="1" applyFont="1"/>
    <xf borderId="3" fillId="0" fontId="4" numFmtId="0" xfId="0" applyBorder="1" applyFont="1"/>
    <xf borderId="40" fillId="5" fontId="7" numFmtId="0" xfId="0" applyAlignment="1" applyBorder="1" applyFill="1" applyFont="1">
      <alignment horizontal="center" vertical="center"/>
    </xf>
    <xf borderId="41" fillId="0" fontId="4" numFmtId="0" xfId="0" applyBorder="1" applyFont="1"/>
    <xf borderId="42" fillId="5" fontId="7" numFmtId="0" xfId="0" applyAlignment="1" applyBorder="1" applyFont="1">
      <alignment horizontal="center" vertical="center"/>
    </xf>
    <xf borderId="43" fillId="0" fontId="4" numFmtId="0" xfId="0" applyBorder="1" applyFont="1"/>
    <xf borderId="44" fillId="4" fontId="7" numFmtId="0" xfId="0" applyAlignment="1" applyBorder="1" applyFont="1">
      <alignment shrinkToFit="0" vertical="center" wrapText="1"/>
    </xf>
    <xf borderId="21" fillId="0" fontId="3" numFmtId="0" xfId="0" applyAlignment="1" applyBorder="1" applyFont="1">
      <alignment shrinkToFit="0" vertical="center" wrapText="1"/>
    </xf>
    <xf borderId="45" fillId="4" fontId="7" numFmtId="0" xfId="0" applyAlignment="1" applyBorder="1" applyFont="1">
      <alignment horizontal="center" vertical="center"/>
    </xf>
    <xf borderId="24" fillId="0" fontId="9" numFmtId="0" xfId="0" applyAlignment="1" applyBorder="1" applyFont="1">
      <alignment shrinkToFit="0" vertical="center" wrapText="1"/>
    </xf>
    <xf borderId="25" fillId="0" fontId="9" numFmtId="0" xfId="0" applyAlignment="1" applyBorder="1" applyFont="1">
      <alignment shrinkToFit="0" vertical="center" wrapText="1"/>
    </xf>
    <xf borderId="26" fillId="2" fontId="7" numFmtId="9" xfId="0" applyAlignment="1" applyBorder="1" applyFont="1" applyNumberFormat="1">
      <alignment horizontal="center" vertical="center"/>
    </xf>
    <xf borderId="46" fillId="2" fontId="7" numFmtId="0" xfId="0" applyAlignment="1" applyBorder="1" applyFont="1">
      <alignment horizontal="center" vertical="center"/>
    </xf>
    <xf borderId="25" fillId="0" fontId="9" numFmtId="0" xfId="0" applyAlignment="1" applyBorder="1" applyFont="1">
      <alignment horizontal="left" shrinkToFit="0" vertical="center" wrapText="1"/>
    </xf>
    <xf borderId="28" fillId="0" fontId="10" numFmtId="0" xfId="0" applyAlignment="1" applyBorder="1" applyFont="1">
      <alignment shrinkToFit="0" vertical="center" wrapText="1"/>
    </xf>
    <xf borderId="29" fillId="0" fontId="3" numFmtId="0" xfId="0" applyAlignment="1" applyBorder="1" applyFont="1">
      <alignment shrinkToFit="0" vertical="center" wrapText="1"/>
    </xf>
    <xf borderId="47" fillId="0" fontId="11" numFmtId="0" xfId="0" applyAlignment="1" applyBorder="1" applyFont="1">
      <alignment shrinkToFit="0" vertical="center" wrapText="1"/>
    </xf>
    <xf borderId="48" fillId="2" fontId="7" numFmtId="9" xfId="0" applyAlignment="1" applyBorder="1" applyFont="1" applyNumberFormat="1">
      <alignment horizontal="center" vertical="center"/>
    </xf>
    <xf borderId="49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9" fillId="0" fontId="7" numFmtId="0" xfId="0" applyAlignment="1" applyBorder="1" applyFont="1">
      <alignment horizontal="center" vertical="center"/>
    </xf>
    <xf borderId="24" fillId="0" fontId="12" numFmtId="0" xfId="0" applyAlignment="1" applyBorder="1" applyFont="1">
      <alignment shrinkToFit="0" vertical="center" wrapText="1"/>
    </xf>
    <xf borderId="46" fillId="2" fontId="7" numFmtId="9" xfId="0" applyAlignment="1" applyBorder="1" applyFont="1" applyNumberFormat="1">
      <alignment horizontal="center" vertical="center"/>
    </xf>
    <xf borderId="50" fillId="0" fontId="7" numFmtId="0" xfId="0" applyAlignment="1" applyBorder="1" applyFont="1">
      <alignment horizontal="center" vertical="center"/>
    </xf>
    <xf borderId="51" fillId="0" fontId="7" numFmtId="0" xfId="0" applyAlignment="1" applyBorder="1" applyFont="1">
      <alignment horizontal="center" vertical="center"/>
    </xf>
    <xf borderId="52" fillId="0" fontId="7" numFmtId="0" xfId="0" applyAlignment="1" applyBorder="1" applyFont="1">
      <alignment horizontal="center" vertical="center"/>
    </xf>
    <xf borderId="5" fillId="0" fontId="9" numFmtId="0" xfId="0" applyAlignment="1" applyBorder="1" applyFont="1">
      <alignment shrinkToFit="0" vertical="center" wrapText="1"/>
    </xf>
    <xf borderId="6" fillId="0" fontId="9" numFmtId="0" xfId="0" applyAlignment="1" applyBorder="1" applyFont="1">
      <alignment shrinkToFit="0" vertical="center" wrapText="1"/>
    </xf>
    <xf borderId="7" fillId="0" fontId="9" numFmtId="0" xfId="0" applyAlignment="1" applyBorder="1" applyFont="1">
      <alignment shrinkToFit="0" vertical="center" wrapText="1"/>
    </xf>
    <xf borderId="53" fillId="4" fontId="7" numFmtId="0" xfId="0" applyAlignment="1" applyBorder="1" applyFont="1">
      <alignment vertical="center"/>
    </xf>
    <xf borderId="22" fillId="4" fontId="7" numFmtId="0" xfId="0" applyAlignment="1" applyBorder="1" applyFont="1">
      <alignment vertical="center"/>
    </xf>
    <xf borderId="54" fillId="0" fontId="9" numFmtId="0" xfId="0" applyAlignment="1" applyBorder="1" applyFont="1">
      <alignment vertical="center"/>
    </xf>
    <xf borderId="30" fillId="0" fontId="9" numFmtId="0" xfId="0" applyAlignment="1" applyBorder="1" applyFont="1">
      <alignment vertical="center"/>
    </xf>
    <xf borderId="1" fillId="0" fontId="9" numFmtId="0" xfId="0" applyAlignment="1" applyBorder="1" applyFont="1">
      <alignment vertical="center"/>
    </xf>
    <xf borderId="2" fillId="0" fontId="9" numFmtId="0" xfId="0" applyAlignment="1" applyBorder="1" applyFont="1">
      <alignment vertical="center"/>
    </xf>
    <xf borderId="3" fillId="0" fontId="9" numFmtId="0" xfId="0" applyAlignment="1" applyBorder="1" applyFont="1">
      <alignment vertical="center"/>
    </xf>
    <xf borderId="55" fillId="4" fontId="7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shrinkToFit="0" vertical="center" wrapText="1"/>
    </xf>
    <xf borderId="2" fillId="0" fontId="3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8" fillId="0" fontId="9" numFmtId="0" xfId="0" applyAlignment="1" applyBorder="1" applyFont="1">
      <alignment vertical="center"/>
    </xf>
    <xf borderId="0" fillId="0" fontId="3" numFmtId="0" xfId="0" applyAlignment="1" applyFont="1">
      <alignment shrinkToFit="0" vertical="center" wrapText="1"/>
    </xf>
    <xf borderId="9" fillId="0" fontId="3" numFmtId="0" xfId="0" applyAlignment="1" applyBorder="1" applyFont="1">
      <alignment shrinkToFit="0" vertical="center" wrapText="1"/>
    </xf>
    <xf borderId="9" fillId="0" fontId="3" numFmtId="0" xfId="0" applyAlignment="1" applyBorder="1" applyFont="1">
      <alignment vertical="center"/>
    </xf>
    <xf borderId="8" fillId="0" fontId="9" numFmtId="0" xfId="0" applyAlignment="1" applyBorder="1" applyFont="1">
      <alignment shrinkToFit="0" vertical="center" wrapText="1"/>
    </xf>
    <xf borderId="0" fillId="0" fontId="13" numFmtId="0" xfId="0" applyAlignment="1" applyFont="1">
      <alignment vertical="center"/>
    </xf>
    <xf borderId="0" fillId="0" fontId="14" numFmtId="0" xfId="0" applyAlignment="1" applyFont="1">
      <alignment vertical="center"/>
    </xf>
    <xf borderId="4" fillId="6" fontId="14" numFmtId="0" xfId="0" applyAlignment="1" applyBorder="1" applyFill="1" applyFont="1">
      <alignment horizontal="left" vertical="center"/>
    </xf>
    <xf borderId="5" fillId="0" fontId="14" numFmtId="0" xfId="0" applyAlignment="1" applyBorder="1" applyFont="1">
      <alignment shrinkToFit="0" vertical="center" wrapText="1"/>
    </xf>
    <xf borderId="6" fillId="0" fontId="14" numFmtId="0" xfId="0" applyAlignment="1" applyBorder="1" applyFont="1">
      <alignment shrinkToFit="0" vertical="center" wrapText="1"/>
    </xf>
    <xf borderId="7" fillId="0" fontId="14" numFmtId="0" xfId="0" applyAlignment="1" applyBorder="1" applyFont="1">
      <alignment shrinkToFit="0" vertical="center" wrapText="1"/>
    </xf>
    <xf borderId="5" fillId="0" fontId="14" numFmtId="0" xfId="0" applyAlignment="1" applyBorder="1" applyFont="1">
      <alignment horizontal="left" shrinkToFit="0" vertical="center" wrapText="1"/>
    </xf>
    <xf borderId="6" fillId="0" fontId="14" numFmtId="0" xfId="0" applyAlignment="1" applyBorder="1" applyFont="1">
      <alignment horizontal="left" shrinkToFit="0" vertical="center" wrapText="1"/>
    </xf>
    <xf borderId="7" fillId="0" fontId="1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1704975</xdr:colOff>
      <xdr:row>0</xdr:row>
      <xdr:rowOff>0</xdr:rowOff>
    </xdr:from>
    <xdr:ext cx="1304925" cy="6477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25.89"/>
    <col customWidth="1" min="2" max="2" width="15.0"/>
    <col customWidth="1" min="3" max="3" width="14.78"/>
    <col customWidth="1" min="4" max="4" width="16.11"/>
    <col customWidth="1" min="5" max="5" width="9.67"/>
    <col customWidth="1" min="6" max="6" width="9.78"/>
    <col customWidth="1" min="7" max="7" width="9.33"/>
    <col customWidth="1" min="8" max="8" width="10.78"/>
    <col customWidth="1" min="9" max="26" width="8.89"/>
  </cols>
  <sheetData>
    <row r="1">
      <c r="A1" s="1" t="s">
        <v>0</v>
      </c>
      <c r="B1" s="2">
        <f>SUM(E11*100%)+(F11*75%)+(G11*50%)+(H11*25%)</f>
        <v>73.5</v>
      </c>
      <c r="C1" s="3">
        <f>SUM(B1/C11)/100%</f>
        <v>0.8166666667</v>
      </c>
      <c r="D1" s="4" t="s">
        <v>1</v>
      </c>
      <c r="E1" s="5" t="s">
        <v>2</v>
      </c>
      <c r="F1" s="6"/>
      <c r="G1" s="6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 t="s">
        <v>3</v>
      </c>
      <c r="B2" s="10">
        <f>SUM(E16*100%)+(F16*75%)+(G16*50%)+(H16*25%)</f>
        <v>117.5</v>
      </c>
      <c r="C2" s="11">
        <f>SUM(B2/C16)/100%</f>
        <v>0.8703703704</v>
      </c>
      <c r="D2" s="4" t="s">
        <v>4</v>
      </c>
      <c r="E2" s="5" t="s">
        <v>5</v>
      </c>
      <c r="F2" s="6"/>
      <c r="G2" s="6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6</v>
      </c>
      <c r="B3" s="10">
        <f>SUM(E22*100%)+(F22*75%)+(G22*50%)+(H22*25%)</f>
        <v>390.75</v>
      </c>
      <c r="C3" s="11">
        <f>SUM(B3/C22)/100%</f>
        <v>0.7893939394</v>
      </c>
      <c r="D3" s="4" t="s">
        <v>7</v>
      </c>
      <c r="E3" s="5" t="s">
        <v>8</v>
      </c>
      <c r="F3" s="6"/>
      <c r="G3" s="6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9</v>
      </c>
      <c r="B4" s="10">
        <f>SUM(E49*100%)+(F49*75%)+(G49*50%)+(H49*25%)</f>
        <v>38.5</v>
      </c>
      <c r="C4" s="11">
        <f>SUM(B4/C49)/100%</f>
        <v>0.8555555556</v>
      </c>
      <c r="D4" s="4" t="s">
        <v>10</v>
      </c>
      <c r="E4" s="12">
        <v>33.0</v>
      </c>
      <c r="F4" s="13" t="s">
        <v>11</v>
      </c>
      <c r="G4" s="7"/>
      <c r="H4" s="14">
        <v>14.0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5" t="s">
        <v>12</v>
      </c>
      <c r="B5" s="16"/>
      <c r="C5" s="17">
        <f>SUM(C1+C3+C4)/3</f>
        <v>0.8205387205</v>
      </c>
      <c r="D5" s="4" t="s">
        <v>13</v>
      </c>
      <c r="E5" s="18">
        <f>SUM(E4+H4)</f>
        <v>47</v>
      </c>
      <c r="F5" s="7"/>
      <c r="G5" s="19" t="s">
        <v>14</v>
      </c>
      <c r="H5" s="14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20"/>
      <c r="B6" s="21"/>
      <c r="C6" s="22"/>
      <c r="D6" s="4" t="s">
        <v>15</v>
      </c>
      <c r="E6" s="5">
        <v>31.0</v>
      </c>
      <c r="F6" s="6"/>
      <c r="G6" s="6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23"/>
      <c r="B7" s="24"/>
      <c r="C7" s="25"/>
      <c r="D7" s="4" t="s">
        <v>16</v>
      </c>
      <c r="E7" s="5">
        <v>14.0</v>
      </c>
      <c r="F7" s="6"/>
      <c r="G7" s="6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26" t="s">
        <v>17</v>
      </c>
      <c r="B8" s="27"/>
      <c r="C8" s="28">
        <f>SUM(C1+C2+C3+C4)/4</f>
        <v>0.832996633</v>
      </c>
      <c r="D8" s="4" t="s">
        <v>18</v>
      </c>
      <c r="E8" s="5">
        <v>45.0</v>
      </c>
      <c r="F8" s="6"/>
      <c r="G8" s="6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29" t="s">
        <v>0</v>
      </c>
      <c r="B10" s="30"/>
      <c r="C10" s="31" t="s">
        <v>19</v>
      </c>
      <c r="D10" s="31" t="s">
        <v>20</v>
      </c>
      <c r="E10" s="32" t="s">
        <v>21</v>
      </c>
      <c r="F10" s="32" t="s">
        <v>22</v>
      </c>
      <c r="G10" s="32" t="s">
        <v>23</v>
      </c>
      <c r="H10" s="33" t="s">
        <v>24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34"/>
      <c r="B11" s="35"/>
      <c r="C11" s="36">
        <f>SUM(C12:C13)</f>
        <v>90</v>
      </c>
      <c r="D11" s="37"/>
      <c r="E11" s="36">
        <f t="shared" ref="E11:H11" si="1">SUM(E12:E13)</f>
        <v>39</v>
      </c>
      <c r="F11" s="38">
        <f t="shared" si="1"/>
        <v>36</v>
      </c>
      <c r="G11" s="38">
        <f t="shared" si="1"/>
        <v>15</v>
      </c>
      <c r="H11" s="39">
        <f t="shared" si="1"/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40" t="s">
        <v>25</v>
      </c>
      <c r="B12" s="35"/>
      <c r="C12" s="41">
        <f t="shared" ref="C12:C13" si="2">SUM(E12:H12)</f>
        <v>45</v>
      </c>
      <c r="D12" s="42">
        <f t="shared" ref="D12:D13" si="3">(((E12*1)+(F12*0.75)+(G12*0.5)+(H12*0.25))/C12)</f>
        <v>0.8333333333</v>
      </c>
      <c r="E12" s="43">
        <v>22.0</v>
      </c>
      <c r="F12" s="44">
        <v>16.0</v>
      </c>
      <c r="G12" s="44">
        <v>7.0</v>
      </c>
      <c r="H12" s="45">
        <v>0.0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6" t="s">
        <v>26</v>
      </c>
      <c r="B13" s="47"/>
      <c r="C13" s="48">
        <f t="shared" si="2"/>
        <v>45</v>
      </c>
      <c r="D13" s="49">
        <f t="shared" si="3"/>
        <v>0.8</v>
      </c>
      <c r="E13" s="50">
        <v>17.0</v>
      </c>
      <c r="F13" s="51">
        <v>20.0</v>
      </c>
      <c r="G13" s="51">
        <v>8.0</v>
      </c>
      <c r="H13" s="52">
        <v>0.0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53"/>
      <c r="B14" s="53"/>
      <c r="C14" s="54"/>
      <c r="D14" s="55"/>
      <c r="E14" s="56"/>
      <c r="F14" s="57"/>
      <c r="G14" s="57"/>
      <c r="H14" s="5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58" t="s">
        <v>3</v>
      </c>
      <c r="B15" s="30"/>
      <c r="C15" s="31" t="s">
        <v>19</v>
      </c>
      <c r="D15" s="31" t="s">
        <v>20</v>
      </c>
      <c r="E15" s="31" t="s">
        <v>21</v>
      </c>
      <c r="F15" s="31" t="s">
        <v>22</v>
      </c>
      <c r="G15" s="31" t="s">
        <v>23</v>
      </c>
      <c r="H15" s="59" t="s">
        <v>24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0"/>
      <c r="B16" s="61"/>
      <c r="C16" s="62">
        <f>SUM(C17:C19)</f>
        <v>135</v>
      </c>
      <c r="D16" s="63"/>
      <c r="E16" s="62">
        <f t="shared" ref="E16:H16" si="4">SUM(E17:E19)</f>
        <v>81</v>
      </c>
      <c r="F16" s="62">
        <f t="shared" si="4"/>
        <v>40</v>
      </c>
      <c r="G16" s="62">
        <f t="shared" si="4"/>
        <v>12</v>
      </c>
      <c r="H16" s="64">
        <f t="shared" si="4"/>
        <v>2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5" t="s">
        <v>27</v>
      </c>
      <c r="B17" s="35"/>
      <c r="C17" s="41">
        <f t="shared" ref="C17:C19" si="5">SUM(E17:H17)</f>
        <v>45</v>
      </c>
      <c r="D17" s="42">
        <f t="shared" ref="D17:D19" si="6">(((E17*1)+(F17*0.75)+(G17*0.5)+(H17*0.25))/C17)</f>
        <v>0.9222222222</v>
      </c>
      <c r="E17" s="66">
        <v>32.0</v>
      </c>
      <c r="F17" s="66">
        <v>12.0</v>
      </c>
      <c r="G17" s="66">
        <v>1.0</v>
      </c>
      <c r="H17" s="67">
        <v>0.0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8" t="s">
        <v>28</v>
      </c>
      <c r="B18" s="69"/>
      <c r="C18" s="41">
        <f t="shared" si="5"/>
        <v>45</v>
      </c>
      <c r="D18" s="42">
        <f t="shared" si="6"/>
        <v>0.9222222222</v>
      </c>
      <c r="E18" s="70">
        <v>35.0</v>
      </c>
      <c r="F18" s="70">
        <v>7.0</v>
      </c>
      <c r="G18" s="70">
        <v>2.0</v>
      </c>
      <c r="H18" s="71">
        <v>1.0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46" t="s">
        <v>29</v>
      </c>
      <c r="B19" s="47"/>
      <c r="C19" s="48">
        <f t="shared" si="5"/>
        <v>45</v>
      </c>
      <c r="D19" s="49">
        <f t="shared" si="6"/>
        <v>0.7666666667</v>
      </c>
      <c r="E19" s="72">
        <v>14.0</v>
      </c>
      <c r="F19" s="72">
        <v>21.0</v>
      </c>
      <c r="G19" s="72">
        <v>9.0</v>
      </c>
      <c r="H19" s="73">
        <v>1.0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74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58" t="s">
        <v>6</v>
      </c>
      <c r="B21" s="30"/>
      <c r="C21" s="31" t="s">
        <v>19</v>
      </c>
      <c r="D21" s="31" t="s">
        <v>20</v>
      </c>
      <c r="E21" s="31" t="s">
        <v>21</v>
      </c>
      <c r="F21" s="31" t="s">
        <v>22</v>
      </c>
      <c r="G21" s="31" t="s">
        <v>23</v>
      </c>
      <c r="H21" s="59" t="s">
        <v>24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34"/>
      <c r="B22" s="35"/>
      <c r="C22" s="75">
        <f>SUM(C23:C33)</f>
        <v>495</v>
      </c>
      <c r="D22" s="76"/>
      <c r="E22" s="75">
        <f t="shared" ref="E22:H22" si="7">SUM(E23:E33)</f>
        <v>188</v>
      </c>
      <c r="F22" s="77">
        <f t="shared" si="7"/>
        <v>213</v>
      </c>
      <c r="G22" s="77">
        <f t="shared" si="7"/>
        <v>78</v>
      </c>
      <c r="H22" s="78">
        <f t="shared" si="7"/>
        <v>16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40" t="s">
        <v>30</v>
      </c>
      <c r="B23" s="35"/>
      <c r="C23" s="41">
        <f t="shared" ref="C23:C36" si="8">SUM(E23:H23)</f>
        <v>45</v>
      </c>
      <c r="D23" s="42">
        <f t="shared" ref="D23:D36" si="9">(((E23*1)+(F23*0.75)+(G23*0.5)+(H23*0.25))/C23)</f>
        <v>0.6833333333</v>
      </c>
      <c r="E23" s="43">
        <v>6.0</v>
      </c>
      <c r="F23" s="44">
        <v>25.0</v>
      </c>
      <c r="G23" s="44">
        <v>10.0</v>
      </c>
      <c r="H23" s="45">
        <v>4.0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40" t="s">
        <v>31</v>
      </c>
      <c r="B24" s="35"/>
      <c r="C24" s="41">
        <f t="shared" si="8"/>
        <v>45</v>
      </c>
      <c r="D24" s="42">
        <f t="shared" si="9"/>
        <v>0.7055555556</v>
      </c>
      <c r="E24" s="43">
        <v>7.0</v>
      </c>
      <c r="F24" s="44">
        <v>25.0</v>
      </c>
      <c r="G24" s="44">
        <v>11.0</v>
      </c>
      <c r="H24" s="45">
        <v>2.0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40" t="s">
        <v>32</v>
      </c>
      <c r="B25" s="35"/>
      <c r="C25" s="41">
        <f t="shared" si="8"/>
        <v>45</v>
      </c>
      <c r="D25" s="42">
        <f t="shared" si="9"/>
        <v>0.7555555556</v>
      </c>
      <c r="E25" s="43">
        <v>14.0</v>
      </c>
      <c r="F25" s="44">
        <v>20.0</v>
      </c>
      <c r="G25" s="44">
        <v>9.0</v>
      </c>
      <c r="H25" s="45">
        <v>2.0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40" t="s">
        <v>33</v>
      </c>
      <c r="B26" s="35"/>
      <c r="C26" s="41">
        <f t="shared" si="8"/>
        <v>45</v>
      </c>
      <c r="D26" s="42">
        <f t="shared" si="9"/>
        <v>0.7888888889</v>
      </c>
      <c r="E26" s="43">
        <v>15.0</v>
      </c>
      <c r="F26" s="44">
        <v>22.0</v>
      </c>
      <c r="G26" s="44">
        <v>8.0</v>
      </c>
      <c r="H26" s="45">
        <v>0.0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79" t="s">
        <v>34</v>
      </c>
      <c r="B27" s="35"/>
      <c r="C27" s="41">
        <f t="shared" si="8"/>
        <v>45</v>
      </c>
      <c r="D27" s="42">
        <f t="shared" si="9"/>
        <v>0.7111111111</v>
      </c>
      <c r="E27" s="43">
        <v>7.0</v>
      </c>
      <c r="F27" s="44">
        <v>26.0</v>
      </c>
      <c r="G27" s="44">
        <v>10.0</v>
      </c>
      <c r="H27" s="45">
        <v>2.0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40" t="s">
        <v>35</v>
      </c>
      <c r="B28" s="35"/>
      <c r="C28" s="41">
        <f t="shared" si="8"/>
        <v>45</v>
      </c>
      <c r="D28" s="42">
        <f t="shared" si="9"/>
        <v>0.7055555556</v>
      </c>
      <c r="E28" s="43">
        <v>10.0</v>
      </c>
      <c r="F28" s="44">
        <v>19.0</v>
      </c>
      <c r="G28" s="44">
        <v>14.0</v>
      </c>
      <c r="H28" s="45">
        <v>2.0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40" t="s">
        <v>36</v>
      </c>
      <c r="B29" s="35"/>
      <c r="C29" s="41">
        <f t="shared" si="8"/>
        <v>45</v>
      </c>
      <c r="D29" s="42">
        <f t="shared" si="9"/>
        <v>0.85</v>
      </c>
      <c r="E29" s="43">
        <v>24.0</v>
      </c>
      <c r="F29" s="44">
        <v>16.0</v>
      </c>
      <c r="G29" s="44">
        <v>4.0</v>
      </c>
      <c r="H29" s="45">
        <v>1.0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79" t="s">
        <v>37</v>
      </c>
      <c r="B30" s="35"/>
      <c r="C30" s="41">
        <f t="shared" si="8"/>
        <v>45</v>
      </c>
      <c r="D30" s="42">
        <f t="shared" si="9"/>
        <v>0.9222222222</v>
      </c>
      <c r="E30" s="43">
        <v>31.0</v>
      </c>
      <c r="F30" s="44">
        <v>14.0</v>
      </c>
      <c r="G30" s="44">
        <v>0.0</v>
      </c>
      <c r="H30" s="45">
        <v>0.0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65" t="s">
        <v>38</v>
      </c>
      <c r="B31" s="35"/>
      <c r="C31" s="41">
        <f t="shared" si="8"/>
        <v>45</v>
      </c>
      <c r="D31" s="42">
        <f t="shared" si="9"/>
        <v>0.9388888889</v>
      </c>
      <c r="E31" s="43">
        <v>34.0</v>
      </c>
      <c r="F31" s="44">
        <v>11.0</v>
      </c>
      <c r="G31" s="44">
        <v>0.0</v>
      </c>
      <c r="H31" s="45">
        <v>0.0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65" t="s">
        <v>39</v>
      </c>
      <c r="B32" s="80"/>
      <c r="C32" s="41">
        <f t="shared" si="8"/>
        <v>45</v>
      </c>
      <c r="D32" s="42">
        <f t="shared" si="9"/>
        <v>0.8777777778</v>
      </c>
      <c r="E32" s="43">
        <v>26.0</v>
      </c>
      <c r="F32" s="44">
        <v>17.0</v>
      </c>
      <c r="G32" s="44">
        <v>1.0</v>
      </c>
      <c r="H32" s="45">
        <v>1.0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1" t="s">
        <v>40</v>
      </c>
      <c r="B33" s="82"/>
      <c r="C33" s="48">
        <f t="shared" si="8"/>
        <v>45</v>
      </c>
      <c r="D33" s="49">
        <f t="shared" si="9"/>
        <v>0.7444444444</v>
      </c>
      <c r="E33" s="50">
        <v>14.0</v>
      </c>
      <c r="F33" s="51">
        <v>18.0</v>
      </c>
      <c r="G33" s="51">
        <v>11.0</v>
      </c>
      <c r="H33" s="52">
        <v>2.0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1" t="s">
        <v>41</v>
      </c>
      <c r="B34" s="82"/>
      <c r="C34" s="48">
        <f t="shared" si="8"/>
        <v>45</v>
      </c>
      <c r="D34" s="49">
        <f t="shared" si="9"/>
        <v>0.8333333333</v>
      </c>
      <c r="E34" s="50">
        <v>22.0</v>
      </c>
      <c r="F34" s="51">
        <v>16.0</v>
      </c>
      <c r="G34" s="51">
        <v>7.0</v>
      </c>
      <c r="H34" s="52">
        <v>0.0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1" t="s">
        <v>42</v>
      </c>
      <c r="B35" s="82"/>
      <c r="C35" s="48">
        <f t="shared" si="8"/>
        <v>45</v>
      </c>
      <c r="D35" s="49">
        <f t="shared" si="9"/>
        <v>0.7111111111</v>
      </c>
      <c r="E35" s="50">
        <v>14.0</v>
      </c>
      <c r="F35" s="51">
        <v>15.0</v>
      </c>
      <c r="G35" s="51">
        <v>11.0</v>
      </c>
      <c r="H35" s="52">
        <v>5.0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1" t="s">
        <v>43</v>
      </c>
      <c r="B36" s="82"/>
      <c r="C36" s="48">
        <f t="shared" si="8"/>
        <v>45</v>
      </c>
      <c r="D36" s="49">
        <f t="shared" si="9"/>
        <v>0.8277777778</v>
      </c>
      <c r="E36" s="50">
        <v>24.0</v>
      </c>
      <c r="F36" s="51">
        <v>11.0</v>
      </c>
      <c r="G36" s="51">
        <v>10.0</v>
      </c>
      <c r="H36" s="52">
        <v>0.0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3"/>
      <c r="B37" s="84"/>
      <c r="C37" s="84"/>
      <c r="D37" s="85"/>
      <c r="E37" s="86" t="s">
        <v>44</v>
      </c>
      <c r="F37" s="87"/>
      <c r="G37" s="88" t="s">
        <v>45</v>
      </c>
      <c r="H37" s="89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23.25" customHeight="1">
      <c r="A38" s="90" t="s">
        <v>46</v>
      </c>
      <c r="B38" s="91"/>
      <c r="C38" s="31" t="s">
        <v>47</v>
      </c>
      <c r="D38" s="31" t="s">
        <v>48</v>
      </c>
      <c r="E38" s="31" t="s">
        <v>49</v>
      </c>
      <c r="F38" s="92" t="s">
        <v>50</v>
      </c>
      <c r="G38" s="31" t="s">
        <v>49</v>
      </c>
      <c r="H38" s="59" t="s">
        <v>50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23.25" customHeight="1">
      <c r="A39" s="93" t="s">
        <v>51</v>
      </c>
      <c r="B39" s="94"/>
      <c r="C39" s="95">
        <f>SUM(E39/E6)</f>
        <v>0.4838709677</v>
      </c>
      <c r="D39" s="95">
        <f>SUM(G39/E7)</f>
        <v>0.5714285714</v>
      </c>
      <c r="E39" s="66">
        <v>15.0</v>
      </c>
      <c r="F39" s="96">
        <v>16.0</v>
      </c>
      <c r="G39" s="66">
        <v>8.0</v>
      </c>
      <c r="H39" s="67">
        <v>6.0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23.25" customHeight="1">
      <c r="A40" s="65" t="s">
        <v>52</v>
      </c>
      <c r="B40" s="97"/>
      <c r="C40" s="95">
        <f>SUM(E40/E6)</f>
        <v>0.8387096774</v>
      </c>
      <c r="D40" s="95">
        <f>SUM(G40/E7)</f>
        <v>1</v>
      </c>
      <c r="E40" s="66">
        <v>26.0</v>
      </c>
      <c r="F40" s="96">
        <v>5.0</v>
      </c>
      <c r="G40" s="66">
        <v>14.0</v>
      </c>
      <c r="H40" s="67">
        <v>0.0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23.25" customHeight="1">
      <c r="A41" s="65" t="s">
        <v>53</v>
      </c>
      <c r="B41" s="97"/>
      <c r="C41" s="95">
        <f>SUM(E41/E6)</f>
        <v>0.935483871</v>
      </c>
      <c r="D41" s="95">
        <f>SUM(G41/E7)</f>
        <v>0.9285714286</v>
      </c>
      <c r="E41" s="66">
        <v>29.0</v>
      </c>
      <c r="F41" s="96">
        <v>2.0</v>
      </c>
      <c r="G41" s="66">
        <v>13.0</v>
      </c>
      <c r="H41" s="67">
        <v>1.0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23.25" customHeight="1">
      <c r="A42" s="65" t="s">
        <v>54</v>
      </c>
      <c r="B42" s="97"/>
      <c r="C42" s="95">
        <f>SUM(E42/E6)</f>
        <v>0.8064516129</v>
      </c>
      <c r="D42" s="95">
        <f>SUM(G42/E7)</f>
        <v>0.8571428571</v>
      </c>
      <c r="E42" s="66">
        <v>25.0</v>
      </c>
      <c r="F42" s="96">
        <v>6.0</v>
      </c>
      <c r="G42" s="66">
        <v>12.0</v>
      </c>
      <c r="H42" s="67">
        <v>2.0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22.5" customHeight="1">
      <c r="A43" s="65" t="s">
        <v>55</v>
      </c>
      <c r="B43" s="97"/>
      <c r="C43" s="95">
        <f>SUM(E43/E6)</f>
        <v>0.2580645161</v>
      </c>
      <c r="D43" s="95">
        <f>SUM(G43/E7)</f>
        <v>0.4285714286</v>
      </c>
      <c r="E43" s="66">
        <v>8.0</v>
      </c>
      <c r="F43" s="96">
        <v>23.0</v>
      </c>
      <c r="G43" s="66">
        <v>6.0</v>
      </c>
      <c r="H43" s="67">
        <v>8.0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24.75" customHeight="1">
      <c r="A44" s="98" t="s">
        <v>56</v>
      </c>
      <c r="B44" s="99"/>
      <c r="C44" s="95">
        <f>SUM(E44/E6)</f>
        <v>0.9677419355</v>
      </c>
      <c r="D44" s="95">
        <f>SUM(G44/E7)</f>
        <v>1</v>
      </c>
      <c r="E44" s="66">
        <v>30.0</v>
      </c>
      <c r="F44" s="96">
        <v>1.0</v>
      </c>
      <c r="G44" s="66">
        <v>14.0</v>
      </c>
      <c r="H44" s="67">
        <v>0.0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24.0" customHeight="1">
      <c r="A45" s="100" t="s">
        <v>57</v>
      </c>
      <c r="B45" s="101">
        <f>SUM(E39+G39)/E8</f>
        <v>0.5111111111</v>
      </c>
      <c r="C45" s="102"/>
      <c r="D45" s="103"/>
      <c r="E45" s="103"/>
      <c r="F45" s="103"/>
      <c r="G45" s="103"/>
      <c r="H45" s="104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105" t="s">
        <v>58</v>
      </c>
      <c r="B46" s="106">
        <f>SUM(E40+G40)/E8</f>
        <v>0.8888888889</v>
      </c>
      <c r="C46" s="107"/>
      <c r="D46" s="108"/>
      <c r="E46" s="108"/>
      <c r="F46" s="108"/>
      <c r="G46" s="108"/>
      <c r="H46" s="109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110"/>
      <c r="B47" s="111"/>
      <c r="C47" s="111"/>
      <c r="D47" s="111"/>
      <c r="E47" s="111"/>
      <c r="F47" s="111"/>
      <c r="G47" s="111"/>
      <c r="H47" s="112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113" t="s">
        <v>9</v>
      </c>
      <c r="B48" s="114"/>
      <c r="C48" s="31" t="s">
        <v>19</v>
      </c>
      <c r="D48" s="31" t="s">
        <v>20</v>
      </c>
      <c r="E48" s="31" t="s">
        <v>21</v>
      </c>
      <c r="F48" s="31" t="s">
        <v>22</v>
      </c>
      <c r="G48" s="31" t="s">
        <v>23</v>
      </c>
      <c r="H48" s="59" t="s">
        <v>24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115" t="s">
        <v>59</v>
      </c>
      <c r="B49" s="116"/>
      <c r="C49" s="48">
        <f>SUM(E49:H49)</f>
        <v>45</v>
      </c>
      <c r="D49" s="49">
        <f>(((E49*1)+(F49*0.75)+(G49*0.5)+(H49*0.25))/C49)</f>
        <v>0.8555555556</v>
      </c>
      <c r="E49" s="72">
        <v>21.0</v>
      </c>
      <c r="F49" s="72">
        <v>22.0</v>
      </c>
      <c r="G49" s="72">
        <v>2.0</v>
      </c>
      <c r="H49" s="73">
        <v>0.0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117"/>
      <c r="B50" s="118"/>
      <c r="C50" s="118"/>
      <c r="D50" s="118"/>
      <c r="E50" s="118"/>
      <c r="F50" s="118"/>
      <c r="G50" s="118"/>
      <c r="H50" s="119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120" t="s">
        <v>60</v>
      </c>
      <c r="B51" s="121"/>
      <c r="C51" s="121"/>
      <c r="D51" s="121"/>
      <c r="E51" s="121"/>
      <c r="F51" s="121"/>
      <c r="G51" s="121"/>
      <c r="H51" s="122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117" t="s">
        <v>61</v>
      </c>
      <c r="B52" s="123"/>
      <c r="C52" s="123"/>
      <c r="D52" s="123"/>
      <c r="E52" s="123"/>
      <c r="F52" s="123"/>
      <c r="G52" s="123"/>
      <c r="H52" s="124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125" t="s">
        <v>62</v>
      </c>
      <c r="B53" s="126"/>
      <c r="C53" s="126"/>
      <c r="D53" s="126"/>
      <c r="E53" s="126"/>
      <c r="F53" s="126"/>
      <c r="G53" s="126"/>
      <c r="H53" s="12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125" t="s">
        <v>63</v>
      </c>
      <c r="B54" s="8"/>
      <c r="C54" s="8"/>
      <c r="D54" s="8"/>
      <c r="E54" s="8"/>
      <c r="F54" s="8"/>
      <c r="G54" s="8"/>
      <c r="H54" s="12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125" t="s">
        <v>64</v>
      </c>
      <c r="B55" s="126"/>
      <c r="C55" s="126"/>
      <c r="D55" s="126"/>
      <c r="E55" s="126"/>
      <c r="F55" s="126"/>
      <c r="G55" s="126"/>
      <c r="H55" s="12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125" t="s">
        <v>65</v>
      </c>
      <c r="B56" s="126"/>
      <c r="C56" s="126"/>
      <c r="D56" s="126"/>
      <c r="E56" s="126"/>
      <c r="F56" s="126"/>
      <c r="G56" s="126"/>
      <c r="H56" s="12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125" t="s">
        <v>66</v>
      </c>
      <c r="B57" s="8"/>
      <c r="C57" s="8"/>
      <c r="D57" s="8"/>
      <c r="E57" s="8"/>
      <c r="F57" s="8"/>
      <c r="G57" s="8"/>
      <c r="H57" s="12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129" t="s">
        <v>67</v>
      </c>
      <c r="B58" s="126"/>
      <c r="C58" s="126"/>
      <c r="D58" s="126"/>
      <c r="E58" s="126"/>
      <c r="F58" s="126"/>
      <c r="G58" s="126"/>
      <c r="H58" s="127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125" t="s">
        <v>68</v>
      </c>
      <c r="B59" s="126"/>
      <c r="C59" s="126"/>
      <c r="D59" s="126"/>
      <c r="E59" s="126"/>
      <c r="F59" s="126"/>
      <c r="G59" s="126"/>
      <c r="H59" s="12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125" t="s">
        <v>69</v>
      </c>
      <c r="B60" s="8"/>
      <c r="C60" s="8"/>
      <c r="D60" s="8"/>
      <c r="E60" s="8"/>
      <c r="F60" s="8"/>
      <c r="G60" s="8"/>
      <c r="H60" s="12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130" t="s">
        <v>70</v>
      </c>
      <c r="B61" s="131"/>
      <c r="C61" s="131"/>
      <c r="D61" s="131"/>
      <c r="E61" s="131"/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31"/>
      <c r="U61" s="131"/>
      <c r="V61" s="131"/>
      <c r="W61" s="131"/>
      <c r="X61" s="131"/>
      <c r="Y61" s="131"/>
      <c r="Z61" s="131"/>
    </row>
    <row r="62" ht="15.75" customHeight="1">
      <c r="A62" s="132" t="s">
        <v>71</v>
      </c>
      <c r="B62" s="133"/>
      <c r="C62" s="134"/>
      <c r="D62" s="134"/>
      <c r="E62" s="134"/>
      <c r="F62" s="134"/>
      <c r="G62" s="134"/>
      <c r="H62" s="135"/>
      <c r="I62" s="131"/>
      <c r="J62" s="131"/>
      <c r="K62" s="131"/>
      <c r="L62" s="131"/>
      <c r="M62" s="131"/>
      <c r="N62" s="131"/>
      <c r="O62" s="131"/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</row>
    <row r="63" ht="15.75" customHeight="1">
      <c r="A63" s="131"/>
      <c r="B63" s="131"/>
      <c r="C63" s="131"/>
      <c r="D63" s="131"/>
      <c r="E63" s="131"/>
      <c r="F63" s="131"/>
      <c r="G63" s="131"/>
      <c r="H63" s="131"/>
      <c r="I63" s="131"/>
      <c r="J63" s="131"/>
      <c r="K63" s="131"/>
      <c r="L63" s="131"/>
      <c r="M63" s="131"/>
      <c r="N63" s="131"/>
      <c r="O63" s="131"/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</row>
    <row r="64" ht="70.5" customHeight="1">
      <c r="A64" s="130" t="s">
        <v>72</v>
      </c>
      <c r="B64" s="131"/>
      <c r="C64" s="131"/>
      <c r="D64" s="131"/>
      <c r="E64" s="131"/>
      <c r="F64" s="131"/>
      <c r="G64" s="131"/>
      <c r="H64" s="131"/>
      <c r="I64" s="131"/>
      <c r="J64" s="131"/>
      <c r="K64" s="131"/>
      <c r="L64" s="131"/>
      <c r="M64" s="131"/>
      <c r="N64" s="131"/>
      <c r="O64" s="131"/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</row>
    <row r="65" ht="15.75" customHeight="1">
      <c r="A65" s="132" t="s">
        <v>71</v>
      </c>
      <c r="B65" s="136"/>
      <c r="C65" s="137"/>
      <c r="D65" s="137"/>
      <c r="E65" s="137"/>
      <c r="F65" s="137"/>
      <c r="G65" s="137"/>
      <c r="H65" s="138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</row>
    <row r="66" ht="15.75" customHeight="1">
      <c r="A66" s="131"/>
      <c r="B66" s="131"/>
      <c r="C66" s="131"/>
      <c r="D66" s="131"/>
      <c r="E66" s="131"/>
      <c r="F66" s="131"/>
      <c r="G66" s="131"/>
      <c r="H66" s="131"/>
      <c r="I66" s="131"/>
      <c r="J66" s="131"/>
      <c r="K66" s="131"/>
      <c r="L66" s="131"/>
      <c r="M66" s="131"/>
      <c r="N66" s="131"/>
      <c r="O66" s="131"/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</row>
    <row r="67" ht="70.5" customHeight="1">
      <c r="A67" s="130" t="s">
        <v>73</v>
      </c>
      <c r="B67" s="131" t="s">
        <v>74</v>
      </c>
      <c r="C67" s="131" t="s">
        <v>75</v>
      </c>
      <c r="D67" s="131"/>
      <c r="E67" s="131"/>
      <c r="F67" s="131"/>
      <c r="G67" s="131"/>
      <c r="H67" s="131"/>
      <c r="I67" s="131"/>
      <c r="J67" s="131"/>
      <c r="K67" s="131"/>
      <c r="L67" s="131"/>
      <c r="M67" s="131"/>
      <c r="N67" s="131"/>
      <c r="O67" s="131"/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</row>
    <row r="68" ht="15.0" customHeight="1">
      <c r="A68" s="132" t="s">
        <v>71</v>
      </c>
      <c r="B68" s="133"/>
      <c r="C68" s="134"/>
      <c r="D68" s="134"/>
      <c r="E68" s="134"/>
      <c r="F68" s="134"/>
      <c r="G68" s="134"/>
      <c r="H68" s="135"/>
      <c r="I68" s="131"/>
      <c r="J68" s="131"/>
      <c r="K68" s="131"/>
      <c r="L68" s="131"/>
      <c r="M68" s="131"/>
      <c r="N68" s="131"/>
      <c r="O68" s="131"/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</row>
    <row r="69" ht="15.0" customHeight="1">
      <c r="A69" s="131"/>
      <c r="B69" s="131"/>
      <c r="C69" s="131"/>
      <c r="D69" s="131"/>
      <c r="E69" s="131"/>
      <c r="F69" s="131"/>
      <c r="G69" s="131"/>
      <c r="H69" s="131"/>
      <c r="I69" s="131"/>
      <c r="J69" s="131"/>
      <c r="K69" s="131"/>
      <c r="L69" s="131"/>
      <c r="M69" s="131"/>
      <c r="N69" s="131"/>
      <c r="O69" s="131"/>
      <c r="P69" s="131"/>
      <c r="Q69" s="131"/>
      <c r="R69" s="131"/>
      <c r="S69" s="131"/>
      <c r="T69" s="131"/>
      <c r="U69" s="131"/>
      <c r="V69" s="131"/>
      <c r="W69" s="131"/>
      <c r="X69" s="131"/>
      <c r="Y69" s="131"/>
      <c r="Z69" s="131"/>
    </row>
    <row r="70" ht="70.5" customHeight="1">
      <c r="A70" s="130" t="s">
        <v>76</v>
      </c>
      <c r="B70" s="131" t="s">
        <v>77</v>
      </c>
      <c r="C70" s="131"/>
      <c r="D70" s="131"/>
      <c r="E70" s="131"/>
      <c r="F70" s="131"/>
      <c r="G70" s="131"/>
      <c r="H70" s="131"/>
      <c r="I70" s="131"/>
      <c r="J70" s="131"/>
      <c r="K70" s="131"/>
      <c r="L70" s="131"/>
      <c r="M70" s="131"/>
      <c r="N70" s="131"/>
      <c r="O70" s="131"/>
      <c r="P70" s="131"/>
      <c r="Q70" s="131"/>
      <c r="R70" s="131"/>
      <c r="S70" s="131"/>
      <c r="T70" s="131"/>
      <c r="U70" s="131"/>
      <c r="V70" s="131"/>
      <c r="W70" s="131"/>
      <c r="X70" s="131"/>
      <c r="Y70" s="131"/>
      <c r="Z70" s="131"/>
    </row>
    <row r="71" ht="15.75" customHeight="1">
      <c r="A71" s="132" t="s">
        <v>71</v>
      </c>
      <c r="B71" s="133"/>
      <c r="C71" s="134"/>
      <c r="D71" s="134"/>
      <c r="E71" s="134"/>
      <c r="F71" s="134"/>
      <c r="G71" s="134"/>
      <c r="H71" s="135"/>
      <c r="I71" s="131"/>
      <c r="J71" s="131"/>
      <c r="K71" s="131"/>
      <c r="L71" s="131"/>
      <c r="M71" s="131"/>
      <c r="N71" s="131"/>
      <c r="O71" s="131"/>
      <c r="P71" s="131"/>
      <c r="Q71" s="131"/>
      <c r="R71" s="131"/>
      <c r="S71" s="131"/>
      <c r="T71" s="131"/>
      <c r="U71" s="131"/>
      <c r="V71" s="131"/>
      <c r="W71" s="131"/>
      <c r="X71" s="131"/>
      <c r="Y71" s="131"/>
      <c r="Z71" s="131"/>
    </row>
    <row r="72" ht="15.75" customHeight="1">
      <c r="A72" s="131"/>
      <c r="B72" s="131"/>
      <c r="C72" s="131"/>
      <c r="D72" s="131"/>
      <c r="E72" s="131"/>
      <c r="F72" s="131"/>
      <c r="G72" s="131"/>
      <c r="H72" s="131"/>
      <c r="I72" s="131"/>
      <c r="J72" s="131"/>
      <c r="K72" s="131"/>
      <c r="L72" s="131"/>
      <c r="M72" s="131"/>
      <c r="N72" s="131"/>
      <c r="O72" s="131"/>
      <c r="P72" s="131"/>
      <c r="Q72" s="131"/>
      <c r="R72" s="131"/>
      <c r="S72" s="131"/>
      <c r="T72" s="131"/>
      <c r="U72" s="131"/>
      <c r="V72" s="131"/>
      <c r="W72" s="131"/>
      <c r="X72" s="131"/>
      <c r="Y72" s="131"/>
      <c r="Z72" s="131"/>
    </row>
    <row r="73" ht="70.5" customHeight="1">
      <c r="A73" s="130" t="s">
        <v>78</v>
      </c>
      <c r="B73" s="131"/>
      <c r="C73" s="131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</row>
    <row r="74" ht="15.75" customHeight="1">
      <c r="A74" s="132" t="s">
        <v>71</v>
      </c>
      <c r="B74" s="133"/>
      <c r="C74" s="134"/>
      <c r="D74" s="134"/>
      <c r="E74" s="134"/>
      <c r="F74" s="134"/>
      <c r="G74" s="134"/>
      <c r="H74" s="135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</row>
    <row r="75" ht="15.75" customHeight="1">
      <c r="A75" s="131"/>
      <c r="B75" s="131"/>
      <c r="C75" s="131"/>
      <c r="D75" s="131"/>
      <c r="E75" s="131"/>
      <c r="F75" s="131"/>
      <c r="G75" s="131"/>
      <c r="H75" s="131"/>
      <c r="I75" s="131"/>
      <c r="J75" s="131"/>
      <c r="K75" s="131"/>
      <c r="L75" s="131"/>
      <c r="M75" s="131"/>
      <c r="N75" s="131"/>
      <c r="O75" s="131"/>
      <c r="P75" s="131"/>
      <c r="Q75" s="131"/>
      <c r="R75" s="131"/>
      <c r="S75" s="131"/>
      <c r="T75" s="131"/>
      <c r="U75" s="131"/>
      <c r="V75" s="131"/>
      <c r="W75" s="131"/>
      <c r="X75" s="131"/>
      <c r="Y75" s="131"/>
      <c r="Z75" s="131"/>
    </row>
    <row r="76" ht="70.5" customHeight="1">
      <c r="A76" s="130" t="s">
        <v>79</v>
      </c>
      <c r="B76" s="131"/>
      <c r="C76" s="131"/>
      <c r="D76" s="131"/>
      <c r="E76" s="131"/>
      <c r="F76" s="131"/>
      <c r="G76" s="131"/>
      <c r="H76" s="131"/>
      <c r="I76" s="131"/>
      <c r="J76" s="131"/>
      <c r="K76" s="131"/>
      <c r="L76" s="131"/>
      <c r="M76" s="131"/>
      <c r="N76" s="131"/>
      <c r="O76" s="131"/>
      <c r="P76" s="131"/>
      <c r="Q76" s="131"/>
      <c r="R76" s="131"/>
      <c r="S76" s="131"/>
      <c r="T76" s="131"/>
      <c r="U76" s="131"/>
      <c r="V76" s="131"/>
      <c r="W76" s="131"/>
      <c r="X76" s="131"/>
      <c r="Y76" s="131"/>
      <c r="Z76" s="131"/>
    </row>
    <row r="77" ht="15.75" customHeight="1">
      <c r="A77" s="132" t="s">
        <v>71</v>
      </c>
      <c r="B77" s="133"/>
      <c r="C77" s="134"/>
      <c r="D77" s="134"/>
      <c r="E77" s="134"/>
      <c r="F77" s="134"/>
      <c r="G77" s="134"/>
      <c r="H77" s="135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1"/>
      <c r="U77" s="131"/>
      <c r="V77" s="131"/>
      <c r="W77" s="131"/>
      <c r="X77" s="131"/>
      <c r="Y77" s="131"/>
      <c r="Z77" s="131"/>
    </row>
    <row r="78" ht="15.75" customHeight="1">
      <c r="A78" s="131"/>
      <c r="B78" s="131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1"/>
      <c r="U78" s="131"/>
      <c r="V78" s="131"/>
      <c r="W78" s="131"/>
      <c r="X78" s="131"/>
      <c r="Y78" s="131"/>
      <c r="Z78" s="131"/>
    </row>
    <row r="79" ht="70.5" customHeight="1">
      <c r="A79" s="130" t="s">
        <v>80</v>
      </c>
      <c r="B79" s="131"/>
      <c r="C79" s="131"/>
      <c r="D79" s="131"/>
      <c r="E79" s="131"/>
      <c r="F79" s="131"/>
      <c r="G79" s="131"/>
      <c r="H79" s="131"/>
      <c r="I79" s="131"/>
      <c r="J79" s="131"/>
      <c r="K79" s="131"/>
      <c r="L79" s="131"/>
      <c r="M79" s="131"/>
      <c r="N79" s="131"/>
      <c r="O79" s="131"/>
      <c r="P79" s="131"/>
      <c r="Q79" s="131"/>
      <c r="R79" s="131"/>
      <c r="S79" s="131"/>
      <c r="T79" s="131"/>
      <c r="U79" s="131"/>
      <c r="V79" s="131"/>
      <c r="W79" s="131"/>
      <c r="X79" s="131"/>
      <c r="Y79" s="131"/>
      <c r="Z79" s="131"/>
    </row>
    <row r="80" ht="15.75" customHeight="1">
      <c r="A80" s="132" t="s">
        <v>71</v>
      </c>
      <c r="B80" s="134"/>
      <c r="C80" s="134"/>
      <c r="D80" s="134"/>
      <c r="E80" s="134"/>
      <c r="F80" s="134"/>
      <c r="G80" s="134"/>
      <c r="H80" s="135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34">
    <mergeCell ref="A25:B25"/>
    <mergeCell ref="A22:B22"/>
    <mergeCell ref="A12:B12"/>
    <mergeCell ref="A13:B13"/>
    <mergeCell ref="A15:B15"/>
    <mergeCell ref="A17:B17"/>
    <mergeCell ref="A30:B30"/>
    <mergeCell ref="A31:B31"/>
    <mergeCell ref="A8:B8"/>
    <mergeCell ref="A21:B21"/>
    <mergeCell ref="A18:B18"/>
    <mergeCell ref="A19:B19"/>
    <mergeCell ref="A20:H20"/>
    <mergeCell ref="E6:H6"/>
    <mergeCell ref="E7:H7"/>
    <mergeCell ref="E8:H8"/>
    <mergeCell ref="E5:F5"/>
    <mergeCell ref="C5:C7"/>
    <mergeCell ref="A5:B7"/>
    <mergeCell ref="E1:H1"/>
    <mergeCell ref="E2:H2"/>
    <mergeCell ref="E3:H3"/>
    <mergeCell ref="F4:G4"/>
    <mergeCell ref="A28:B28"/>
    <mergeCell ref="A29:B29"/>
    <mergeCell ref="A37:D37"/>
    <mergeCell ref="G37:H37"/>
    <mergeCell ref="E37:F37"/>
    <mergeCell ref="A24:B24"/>
    <mergeCell ref="A23:B23"/>
    <mergeCell ref="A11:B11"/>
    <mergeCell ref="A10:B10"/>
    <mergeCell ref="A26:B26"/>
    <mergeCell ref="A27:B27"/>
  </mergeCells>
  <printOptions/>
  <pageMargins bottom="0.7874015748031497" footer="0.0" header="0.0" left="0.5905511811023623" right="0.5905511811023623" top="0.7874015748031497"/>
  <pageSetup paperSize="9" scale="68" orientation="portrait"/>
  <headerFooter>
    <oddFooter>&amp;L&amp;F</oddFooter>
  </headerFooter>
  <drawing r:id="rId1"/>
</worksheet>
</file>