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<sst xmlns="http://schemas.openxmlformats.org/spreadsheetml/2006/main" count="152" uniqueCount="122">
  <si>
    <t>ADMINISTRATION</t>
  </si>
  <si>
    <t>Course Title:</t>
  </si>
  <si>
    <t>Computing &amp; Microelectronics</t>
  </si>
  <si>
    <t>VENUE</t>
  </si>
  <si>
    <t>Venue:</t>
  </si>
  <si>
    <t>University of Southampton</t>
  </si>
  <si>
    <t>COURSE CONTENT</t>
  </si>
  <si>
    <t>Dates:</t>
  </si>
  <si>
    <t>31st July - 4th August 2017</t>
  </si>
  <si>
    <t># Male Students:</t>
  </si>
  <si>
    <t># Female Students:</t>
  </si>
  <si>
    <t>SUMMARY</t>
  </si>
  <si>
    <t># Total Attending:</t>
  </si>
  <si>
    <t># New:</t>
  </si>
  <si>
    <t># Male Forms Rtnd:</t>
  </si>
  <si>
    <t>OVERALL SCORE (EXCLUDING VENUE)</t>
  </si>
  <si>
    <t># Female Forms Rtnd:</t>
  </si>
  <si>
    <t>OVERALL SCORE (INCLUDING VENUE)</t>
  </si>
  <si>
    <t># Total Forms Rtnd:</t>
  </si>
  <si>
    <t>TOTAL</t>
  </si>
  <si>
    <t>TOTAL %</t>
  </si>
  <si>
    <t>EXCELLENT</t>
  </si>
  <si>
    <t>GOOD</t>
  </si>
  <si>
    <t>FAIR</t>
  </si>
  <si>
    <t>POOR</t>
  </si>
  <si>
    <t>How helpful were the Joining Instructions?</t>
  </si>
  <si>
    <t>How helpful were the Supervisors &amp; Smallpeice Trust staff?</t>
  </si>
  <si>
    <t>How would you score your bedroom and bathroom?</t>
  </si>
  <si>
    <t>How would you rate the academic facilities?</t>
  </si>
  <si>
    <t>How would you rate the food?</t>
  </si>
  <si>
    <t>How To Build Your Robot</t>
  </si>
  <si>
    <t>Workshop: Mechanics</t>
  </si>
  <si>
    <t>Robot Hacking</t>
  </si>
  <si>
    <t>DVD Night</t>
  </si>
  <si>
    <t>Computer Vision &amp; Biometrics</t>
  </si>
  <si>
    <t>Workshop: Python</t>
  </si>
  <si>
    <t>Workshop: Electronics</t>
  </si>
  <si>
    <t>BBQ</t>
  </si>
  <si>
    <t>Bowling</t>
  </si>
  <si>
    <t>Cyber Security &amp; Hacking</t>
  </si>
  <si>
    <t>High Voltage Lab Tour</t>
  </si>
  <si>
    <t>Nanofabrication Clean Rooms Tour</t>
  </si>
  <si>
    <t>Boldrewood Towing Tank Tour</t>
  </si>
  <si>
    <t>Robotics Talk</t>
  </si>
  <si>
    <t>Drinks Reception &amp; Formal Dinner</t>
  </si>
  <si>
    <t>Competition</t>
  </si>
  <si>
    <t>MALES</t>
  </si>
  <si>
    <t>FEMALES</t>
  </si>
  <si>
    <t>GENERAL INFORMATION</t>
  </si>
  <si>
    <t>% MALES - YES</t>
  </si>
  <si>
    <t>% FEMALES - YES</t>
  </si>
  <si>
    <t>YES</t>
  </si>
  <si>
    <t>NO</t>
  </si>
  <si>
    <t>Has this course persuaded you to follow a career in this field of engineering?</t>
  </si>
  <si>
    <t>Has this course increased your interest in engineering generally?</t>
  </si>
  <si>
    <t>Course persuaded student to follow career in field of engineering? TOTAL STUDENTS %</t>
  </si>
  <si>
    <t>Course increased interest in engineering generally? TOTAL STUDENTS %</t>
  </si>
  <si>
    <t>Are you a member of any engineering club?</t>
  </si>
  <si>
    <t>If so, which club/s are you a member of?</t>
  </si>
  <si>
    <t>Westminster Engineering Society.</t>
  </si>
  <si>
    <t>School Club. X 2</t>
  </si>
  <si>
    <t>What is your overall opinion of the course?</t>
  </si>
  <si>
    <r>
      <t xml:space="preserve">COURSE INFORMATION: </t>
    </r>
    <r>
      <rPr>
        <rFont val="Arial"/>
        <sz val="8.0"/>
      </rPr>
      <t>What activities/projects have been most valuable and why?</t>
    </r>
  </si>
  <si>
    <t>ADDITIONAL COMMENTS:</t>
  </si>
  <si>
    <t>Building robots out of wood.</t>
  </si>
  <si>
    <t>Give clearer instructions on how to plan to make a robot.</t>
  </si>
  <si>
    <t>Tour was useful. X 2</t>
  </si>
  <si>
    <t>Spread out more people who can code, some teams suffered. X 2</t>
  </si>
  <si>
    <t>Building the whole robot. X 2</t>
  </si>
  <si>
    <t>More tutorage on all the electronics/soldering.</t>
  </si>
  <si>
    <t>I enjoyed the lectures. Informative and engaging. X 4</t>
  </si>
  <si>
    <t>Advice from Source Bots was often conflicting.</t>
  </si>
  <si>
    <t>Speaking to the admissions tutor, Q&amp;A session at dinner was invaluable. X 2</t>
  </si>
  <si>
    <t>Anton and Marine Bio helper were very nice.</t>
  </si>
  <si>
    <t>Electronics, finally got a background in basic electronics.</t>
  </si>
  <si>
    <t>Some learning of Python would be good. X 2</t>
  </si>
  <si>
    <t>Electronics, I learnt how circuits work. X 6</t>
  </si>
  <si>
    <t>Teach me to solder.</t>
  </si>
  <si>
    <t>Electronics, as we learnt how to solder and connect different components. X 3</t>
  </si>
  <si>
    <t>Company at formal dinner was good, food was bad.</t>
  </si>
  <si>
    <t>Python workshop because it taught me to program at a much more advanced level. X 2</t>
  </si>
  <si>
    <t>Especially liked supervisor George and Geraldine. As well as Anton, Charlie, Kier and Tariq.</t>
  </si>
  <si>
    <t>Testing the robot as we were able to streamline our adjustments.</t>
  </si>
  <si>
    <t>Showers vary temperature too much. Scalding or freezing. X 2</t>
  </si>
  <si>
    <t>Workshops, because we asked for help and I learnt a lot.</t>
  </si>
  <si>
    <t>Needed more explanation of how components work.</t>
  </si>
  <si>
    <t>The main project was good, however the time scale was unreasonable.</t>
  </si>
  <si>
    <t>Tariq, George, Anton and Jon were all especially great.</t>
  </si>
  <si>
    <t>Robot hacking because you could choose what you wanted to do. Freedom and guidance. X 4</t>
  </si>
  <si>
    <t>Vegetarian options were not great.</t>
  </si>
  <si>
    <t>Testing and adjusting the robot got me used to how programming worked.</t>
  </si>
  <si>
    <t>The staff were all very personable and helpful. The whole event was well planned and prepared.</t>
  </si>
  <si>
    <t>Programming the robots, it was a real challenge. X 2</t>
  </si>
  <si>
    <t>Use Arduino for the whole thing not Raspberry Pi.</t>
  </si>
  <si>
    <t>The Cyber Security and Hacking Talk. X 2</t>
  </si>
  <si>
    <t>George was amazing.</t>
  </si>
  <si>
    <t>Actual robot building has inspired me to build my own at home.</t>
  </si>
  <si>
    <t>Could have more directions for people not coming by car - distance to train stations etc.</t>
  </si>
  <si>
    <t>Mechanics workshop, I do not get chance to do this at school.</t>
  </si>
  <si>
    <t>There was no Microelectronics! X 2</t>
  </si>
  <si>
    <t>All of it, because it gives an accurate representation of University life and facilities.</t>
  </si>
  <si>
    <t>The course was perfect….apart from the showers! X 2</t>
  </si>
  <si>
    <t>The robot hacking was very good and emphasised the need for team work.</t>
  </si>
  <si>
    <t>I loved this course, very interesting. 10/10 best course I've been on. Tariq &amp; Vik = Dream Team.</t>
  </si>
  <si>
    <t>Tariq was a very good course leader. The formal dinner was excellent.</t>
  </si>
  <si>
    <t>Really enjoyed it - thank you.</t>
  </si>
  <si>
    <t>Very enjoyable, has reinforced my positive opinion of Smallpeice courses.</t>
  </si>
  <si>
    <t>More structured workshops and clearer instructions needed.</t>
  </si>
  <si>
    <t>SUPERVISOR FEEDBACK</t>
  </si>
  <si>
    <t>1. Venue</t>
  </si>
  <si>
    <t>Comments:</t>
  </si>
  <si>
    <t>Enjoyed all activities, lectures and practical sessions.</t>
  </si>
  <si>
    <t>2. Ice-Breaker</t>
  </si>
  <si>
    <t>Could a simple Icebreaker help introduce the project?</t>
  </si>
  <si>
    <t>3. Project Work</t>
  </si>
  <si>
    <t>Get the students to use Git so more than 1 computer can be used to program. More practice areas in the lab so they don't see the cube until Friday morning. Kids got stuck straight in and always had a smile on their faces. Programming was quite hard and more guidance was needed.</t>
  </si>
  <si>
    <t>4. Company Facilitators/Presentations</t>
  </si>
  <si>
    <t>Needed 1 SourceBot per team like last year. Always present and helpful. Lectures were interesting.</t>
  </si>
  <si>
    <t>5. Industrial Visits</t>
  </si>
  <si>
    <t>6. Social Activities</t>
  </si>
  <si>
    <t>Enjoyed everything.</t>
  </si>
  <si>
    <t>7. Any other aspects of the course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</si>
</sst>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3">
    <font>
      <sz val="12.0"/>
      <color rgb="FF000000"/>
      <name val="Arial"/>
    </font>
    <font>
      <b/>
      <sz val="10.0"/>
      <name val="Arial"/>
    </font>
    <font>
      <sz val="12.0"/>
      <name val="Arial"/>
    </font>
    <font/>
    <font>
      <b/>
      <sz val="8.0"/>
      <name val="Arial"/>
    </font>
    <font>
      <sz val="8.0"/>
      <name val="Arial"/>
    </font>
    <font>
      <sz val="8.0"/>
      <color rgb="FF000000"/>
      <name val="Arial"/>
    </font>
    <font>
      <b/>
      <sz val="7.0"/>
      <name val="Arial"/>
    </font>
    <font>
      <b/>
      <sz val="7.0"/>
      <color rgb="FF000000"/>
      <name val="Arial"/>
    </font>
    <font>
      <sz val="12.0"/>
      <color rgb="FFFFFFFF"/>
      <name val="Arial"/>
    </font>
    <font>
      <b/>
      <u/>
      <sz val="11.0"/>
      <color rgb="FF000000"/>
      <name val="Arial"/>
    </font>
    <font>
      <b/>
      <sz val="10.0"/>
      <color rgb="FF000000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</fills>
  <borders count="5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1" numFmtId="9" xfId="0" applyAlignment="1" applyBorder="1" applyFont="1" applyNumberFormat="1">
      <alignment shrinkToFit="0" vertical="bottom" wrapText="0"/>
    </xf>
    <xf borderId="4" fillId="0" fontId="1" numFmtId="9" xfId="0" applyAlignment="1" applyBorder="1" applyFont="1" applyNumberFormat="1">
      <alignment shrinkToFit="0" vertical="bottom" wrapText="0"/>
    </xf>
    <xf borderId="5" fillId="2" fontId="2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9" fillId="0" fontId="1" numFmtId="9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horizontal="center" shrinkToFit="0" vertical="center" wrapText="0"/>
    </xf>
    <xf borderId="5" fillId="3" fontId="1" numFmtId="0" xfId="0" applyAlignment="1" applyBorder="1" applyFill="1" applyFont="1">
      <alignment readingOrder="0" shrinkToFit="0" vertical="bottom" wrapText="0"/>
    </xf>
    <xf borderId="10" fillId="0" fontId="3" numFmtId="0" xfId="0" applyBorder="1" applyFont="1"/>
    <xf borderId="11" fillId="3" fontId="1" numFmtId="9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2" fillId="4" fontId="4" numFmtId="0" xfId="0" applyAlignment="1" applyBorder="1" applyFill="1" applyFont="1">
      <alignment shrinkToFit="0" vertical="bottom" wrapText="1"/>
    </xf>
    <xf borderId="13" fillId="0" fontId="3" numFmtId="0" xfId="0" applyBorder="1" applyFont="1"/>
    <xf borderId="14" fillId="4" fontId="4" numFmtId="0" xfId="0" applyAlignment="1" applyBorder="1" applyFont="1">
      <alignment horizontal="center" shrinkToFit="0" vertical="bottom" wrapText="0"/>
    </xf>
    <xf borderId="14" fillId="4" fontId="4" numFmtId="0" xfId="0" applyAlignment="1" applyBorder="1" applyFont="1">
      <alignment horizontal="center" shrinkToFit="0" vertical="bottom" wrapText="1"/>
    </xf>
    <xf borderId="15" fillId="4" fontId="4" numFmtId="0" xfId="0" applyAlignment="1" applyBorder="1" applyFont="1">
      <alignment horizontal="center" shrinkToFit="0" vertical="bottom" wrapText="1"/>
    </xf>
    <xf borderId="16" fillId="4" fontId="4" numFmtId="0" xfId="0" applyAlignment="1" applyBorder="1" applyFont="1">
      <alignment shrinkToFit="0" vertical="bottom" wrapText="1"/>
    </xf>
    <xf borderId="17" fillId="0" fontId="3" numFmtId="0" xfId="0" applyBorder="1" applyFont="1"/>
    <xf borderId="18" fillId="4" fontId="4" numFmtId="0" xfId="0" applyAlignment="1" applyBorder="1" applyFont="1">
      <alignment horizontal="center" shrinkToFit="0" vertical="bottom" wrapText="1"/>
    </xf>
    <xf borderId="18" fillId="4" fontId="4" numFmtId="1" xfId="0" applyAlignment="1" applyBorder="1" applyFont="1" applyNumberFormat="1">
      <alignment horizontal="center" shrinkToFit="0" vertical="bottom" wrapText="1"/>
    </xf>
    <xf borderId="19" fillId="4" fontId="4" numFmtId="1" xfId="0" applyAlignment="1" applyBorder="1" applyFont="1" applyNumberFormat="1">
      <alignment horizontal="center" shrinkToFit="0" vertical="bottom" wrapText="1"/>
    </xf>
    <xf borderId="16" fillId="0" fontId="5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horizontal="center" shrinkToFit="0" vertical="bottom" wrapText="0"/>
    </xf>
    <xf borderId="18" fillId="0" fontId="4" numFmtId="164" xfId="0" applyAlignment="1" applyBorder="1" applyFont="1" applyNumberFormat="1">
      <alignment horizontal="center" shrinkToFit="0" vertical="bottom" wrapText="0"/>
    </xf>
    <xf borderId="18" fillId="2" fontId="4" numFmtId="0" xfId="0" applyAlignment="1" applyBorder="1" applyFont="1">
      <alignment horizontal="center" shrinkToFit="0" vertical="bottom" wrapText="1"/>
    </xf>
    <xf borderId="18" fillId="2" fontId="4" numFmtId="1" xfId="0" applyAlignment="1" applyBorder="1" applyFont="1" applyNumberFormat="1">
      <alignment horizontal="center" shrinkToFit="0" vertical="bottom" wrapText="1"/>
    </xf>
    <xf borderId="19" fillId="2" fontId="4" numFmtId="1" xfId="0" applyAlignment="1" applyBorder="1" applyFont="1" applyNumberFormat="1">
      <alignment horizontal="center" shrinkToFit="0" vertical="bottom" wrapText="1"/>
    </xf>
    <xf borderId="20" fillId="0" fontId="5" numFmtId="0" xfId="0" applyAlignment="1" applyBorder="1" applyFont="1">
      <alignment shrinkToFit="0" vertical="bottom" wrapText="0"/>
    </xf>
    <xf borderId="21" fillId="0" fontId="3" numFmtId="0" xfId="0" applyBorder="1" applyFont="1"/>
    <xf borderId="22" fillId="2" fontId="4" numFmtId="0" xfId="0" applyAlignment="1" applyBorder="1" applyFont="1">
      <alignment horizontal="center" shrinkToFit="0" vertical="bottom" wrapText="1"/>
    </xf>
    <xf borderId="22" fillId="2" fontId="4" numFmtId="1" xfId="0" applyAlignment="1" applyBorder="1" applyFont="1" applyNumberFormat="1">
      <alignment horizontal="center" shrinkToFit="0" vertical="bottom" wrapText="1"/>
    </xf>
    <xf borderId="23" fillId="2" fontId="4" numFmtId="1" xfId="0" applyAlignment="1" applyBorder="1" applyFont="1" applyNumberFormat="1">
      <alignment horizontal="center" shrinkToFit="0" vertical="bottom" wrapText="1"/>
    </xf>
    <xf borderId="5" fillId="0" fontId="5" numFmtId="0" xfId="0" applyAlignment="1" applyBorder="1" applyFont="1">
      <alignment shrinkToFit="0" vertical="bottom" wrapText="0"/>
    </xf>
    <xf borderId="12" fillId="4" fontId="4" numFmtId="0" xfId="0" applyAlignment="1" applyBorder="1" applyFont="1">
      <alignment shrinkToFit="0" vertical="bottom" wrapText="0"/>
    </xf>
    <xf borderId="15" fillId="4" fontId="4" numFmtId="0" xfId="0" applyAlignment="1" applyBorder="1" applyFont="1">
      <alignment horizontal="center" shrinkToFit="0" vertical="bottom" wrapText="0"/>
    </xf>
    <xf borderId="24" fillId="4" fontId="4" numFmtId="0" xfId="0" applyAlignment="1" applyBorder="1" applyFont="1">
      <alignment shrinkToFit="0" vertical="bottom" wrapText="0"/>
    </xf>
    <xf borderId="25" fillId="4" fontId="4" numFmtId="0" xfId="0" applyAlignment="1" applyBorder="1" applyFont="1">
      <alignment shrinkToFit="0" vertical="bottom" wrapText="0"/>
    </xf>
    <xf borderId="26" fillId="4" fontId="4" numFmtId="0" xfId="0" applyAlignment="1" applyBorder="1" applyFont="1">
      <alignment horizontal="center" shrinkToFit="0" vertical="bottom" wrapText="0"/>
    </xf>
    <xf borderId="27" fillId="4" fontId="4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horizontal="left" shrinkToFit="0" vertical="bottom" wrapText="1"/>
    </xf>
    <xf borderId="18" fillId="2" fontId="4" numFmtId="0" xfId="0" applyAlignment="1" applyBorder="1" applyFont="1">
      <alignment horizontal="center" shrinkToFit="0" vertical="bottom" wrapText="0"/>
    </xf>
    <xf borderId="19" fillId="2" fontId="4" numFmtId="0" xfId="0" applyAlignment="1" applyBorder="1" applyFont="1">
      <alignment horizontal="center" shrinkToFit="0" vertical="bottom" wrapText="0"/>
    </xf>
    <xf borderId="28" fillId="0" fontId="5" numFmtId="0" xfId="0" applyAlignment="1" applyBorder="1" applyFont="1">
      <alignment horizontal="left" shrinkToFit="0" vertical="bottom" wrapText="1"/>
    </xf>
    <xf borderId="29" fillId="0" fontId="3" numFmtId="0" xfId="0" applyBorder="1" applyFont="1"/>
    <xf borderId="30" fillId="2" fontId="4" numFmtId="0" xfId="0" applyAlignment="1" applyBorder="1" applyFont="1">
      <alignment horizontal="center" shrinkToFit="0" vertical="bottom" wrapText="0"/>
    </xf>
    <xf borderId="31" fillId="2" fontId="4" numFmtId="0" xfId="0" applyAlignment="1" applyBorder="1" applyFont="1">
      <alignment horizontal="center" shrinkToFit="0" vertical="bottom" wrapText="0"/>
    </xf>
    <xf borderId="22" fillId="0" fontId="4" numFmtId="164" xfId="0" applyAlignment="1" applyBorder="1" applyFont="1" applyNumberFormat="1">
      <alignment horizontal="center" shrinkToFit="0" vertical="bottom" wrapText="0"/>
    </xf>
    <xf borderId="22" fillId="2" fontId="4" numFmtId="0" xfId="0" applyAlignment="1" applyBorder="1" applyFont="1">
      <alignment horizontal="center" shrinkToFit="0" vertical="bottom" wrapText="0"/>
    </xf>
    <xf borderId="23" fillId="2" fontId="4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shrinkToFit="0" vertical="bottom" wrapText="0"/>
    </xf>
    <xf borderId="2" fillId="0" fontId="3" numFmtId="0" xfId="0" applyBorder="1" applyFont="1"/>
    <xf borderId="3" fillId="0" fontId="3" numFmtId="0" xfId="0" applyBorder="1" applyFont="1"/>
    <xf borderId="18" fillId="4" fontId="4" numFmtId="0" xfId="0" applyAlignment="1" applyBorder="1" applyFont="1">
      <alignment horizontal="center" shrinkToFit="0" vertical="bottom" wrapText="0"/>
    </xf>
    <xf borderId="19" fillId="4" fontId="4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horizontal="left" shrinkToFit="0" vertical="bottom" wrapText="0"/>
    </xf>
    <xf borderId="28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1"/>
    </xf>
    <xf borderId="12" fillId="5" fontId="4" numFmtId="0" xfId="0" applyAlignment="1" applyBorder="1" applyFill="1" applyFont="1">
      <alignment horizontal="center" shrinkToFit="0" vertical="bottom" wrapText="0"/>
    </xf>
    <xf borderId="32" fillId="0" fontId="3" numFmtId="0" xfId="0" applyBorder="1" applyFont="1"/>
    <xf borderId="33" fillId="5" fontId="4" numFmtId="0" xfId="0" applyAlignment="1" applyBorder="1" applyFont="1">
      <alignment horizontal="center" shrinkToFit="0" vertical="bottom" wrapText="0"/>
    </xf>
    <xf borderId="34" fillId="0" fontId="3" numFmtId="0" xfId="0" applyBorder="1" applyFont="1"/>
    <xf borderId="35" fillId="4" fontId="4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shrinkToFit="0" vertical="bottom" wrapText="1"/>
    </xf>
    <xf borderId="18" fillId="3" fontId="4" numFmtId="165" xfId="0" applyAlignment="1" applyBorder="1" applyFont="1" applyNumberFormat="1">
      <alignment horizontal="center" shrinkToFit="0" vertical="center" wrapText="0"/>
    </xf>
    <xf borderId="18" fillId="2" fontId="4" numFmtId="0" xfId="0" applyAlignment="1" applyBorder="1" applyFont="1">
      <alignment horizontal="center" shrinkToFit="0" vertical="center" wrapText="0"/>
    </xf>
    <xf borderId="36" fillId="2" fontId="4" numFmtId="0" xfId="0" applyAlignment="1" applyBorder="1" applyFont="1">
      <alignment horizontal="center" shrinkToFit="0" vertical="center" wrapText="0"/>
    </xf>
    <xf borderId="19" fillId="2" fontId="4" numFmtId="0" xfId="0" applyAlignment="1" applyBorder="1" applyFont="1">
      <alignment horizontal="center" shrinkToFit="0" vertical="center" wrapText="0"/>
    </xf>
    <xf borderId="16" fillId="0" fontId="6" numFmtId="0" xfId="0" applyAlignment="1" applyBorder="1" applyFont="1">
      <alignment shrinkToFit="0" vertical="bottom" wrapText="1"/>
    </xf>
    <xf borderId="16" fillId="0" fontId="7" numFmtId="0" xfId="0" applyAlignment="1" applyBorder="1" applyFont="1">
      <alignment shrinkToFit="0" vertical="bottom" wrapText="1"/>
    </xf>
    <xf borderId="36" fillId="3" fontId="4" numFmtId="165" xfId="0" applyAlignment="1" applyBorder="1" applyFont="1" applyNumberFormat="1">
      <alignment horizontal="center" shrinkToFit="0" vertical="center" wrapText="0"/>
    </xf>
    <xf borderId="37" fillId="0" fontId="4" numFmtId="0" xfId="0" applyAlignment="1" applyBorder="1" applyFont="1">
      <alignment horizontal="center" shrinkToFit="0" vertical="bottom" wrapText="0"/>
    </xf>
    <xf borderId="38" fillId="0" fontId="4" numFmtId="0" xfId="0" applyAlignment="1" applyBorder="1" applyFont="1">
      <alignment horizontal="center" shrinkToFit="0" vertical="bottom" wrapText="0"/>
    </xf>
    <xf borderId="29" fillId="0" fontId="4" numFmtId="0" xfId="0" applyAlignment="1" applyBorder="1" applyFont="1">
      <alignment horizontal="center" shrinkToFit="0" vertical="bottom" wrapText="0"/>
    </xf>
    <xf borderId="16" fillId="0" fontId="8" numFmtId="0" xfId="0" applyAlignment="1" applyBorder="1" applyFont="1">
      <alignment shrinkToFit="0" vertical="bottom" wrapText="1"/>
    </xf>
    <xf borderId="39" fillId="0" fontId="4" numFmtId="0" xfId="0" applyAlignment="1" applyBorder="1" applyFont="1">
      <alignment horizontal="center" shrinkToFit="0" vertical="bottom" wrapText="0"/>
    </xf>
    <xf borderId="40" fillId="0" fontId="4" numFmtId="0" xfId="0" applyAlignment="1" applyBorder="1" applyFont="1">
      <alignment horizontal="center" shrinkToFit="0" vertical="bottom" wrapText="0"/>
    </xf>
    <xf borderId="41" fillId="0" fontId="4" numFmtId="0" xfId="0" applyAlignment="1" applyBorder="1" applyFont="1">
      <alignment horizontal="center" shrinkToFit="0" vertical="bottom" wrapText="0"/>
    </xf>
    <xf borderId="42" fillId="5" fontId="4" numFmtId="0" xfId="0" applyAlignment="1" applyBorder="1" applyFont="1">
      <alignment horizontal="center" shrinkToFit="0" vertical="bottom" wrapText="1"/>
    </xf>
    <xf borderId="36" fillId="2" fontId="4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16" fillId="4" fontId="5" numFmtId="0" xfId="0" applyAlignment="1" applyBorder="1" applyFont="1">
      <alignment shrinkToFit="0" vertical="bottom" wrapText="1"/>
    </xf>
    <xf borderId="43" fillId="0" fontId="3" numFmtId="0" xfId="0" applyBorder="1" applyFont="1"/>
    <xf borderId="44" fillId="0" fontId="3" numFmtId="0" xfId="0" applyBorder="1" applyFont="1"/>
    <xf borderId="20" fillId="0" fontId="5" numFmtId="0" xfId="0" applyAlignment="1" applyBorder="1" applyFont="1">
      <alignment shrinkToFit="0" vertical="bottom" wrapText="1"/>
    </xf>
    <xf borderId="45" fillId="0" fontId="3" numFmtId="0" xfId="0" applyBorder="1" applyFont="1"/>
    <xf borderId="46" fillId="0" fontId="3" numFmtId="0" xfId="0" applyBorder="1" applyFont="1"/>
    <xf borderId="22" fillId="0" fontId="4" numFmtId="0" xfId="0" applyAlignment="1" applyBorder="1" applyFont="1">
      <alignment horizontal="center" shrinkToFit="0" vertical="bottom" wrapText="0"/>
    </xf>
    <xf borderId="5" fillId="4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shrinkToFit="0" vertical="bottom" wrapText="1"/>
    </xf>
    <xf borderId="9" fillId="0" fontId="3" numFmtId="0" xfId="0" applyBorder="1" applyFont="1"/>
    <xf borderId="47" fillId="0" fontId="5" numFmtId="0" xfId="0" applyAlignment="1" applyBorder="1" applyFont="1">
      <alignment shrinkToFit="0" vertical="bottom" wrapText="1"/>
    </xf>
    <xf borderId="48" fillId="0" fontId="3" numFmtId="0" xfId="0" applyBorder="1" applyFont="1"/>
    <xf borderId="49" fillId="0" fontId="3" numFmtId="0" xfId="0" applyBorder="1" applyFont="1"/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18" fillId="6" fontId="12" numFmtId="0" xfId="0" applyAlignment="1" applyBorder="1" applyFill="1" applyFont="1">
      <alignment horizontal="left" shrinkToFit="0" vertical="center" wrapText="0"/>
    </xf>
    <xf borderId="42" fillId="0" fontId="1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5.89"/>
    <col customWidth="1" min="2" max="2" width="15.0"/>
    <col customWidth="1" min="3" max="3" width="14.78"/>
    <col customWidth="1" min="4" max="4" width="16.11"/>
    <col customWidth="1" min="5" max="5" width="9.67"/>
    <col customWidth="1" min="6" max="6" width="9.78"/>
    <col customWidth="1" min="7" max="7" width="9.33"/>
    <col customWidth="1" min="8" max="8" width="10.78"/>
    <col customWidth="1" min="9" max="26" width="8.0"/>
  </cols>
  <sheetData>
    <row r="1" ht="15.75" customHeight="1">
      <c r="A1" s="1" t="s">
        <v>0</v>
      </c>
      <c r="B1" s="2">
        <f>SUM(E11*100%)+(F11*75%)+(G11*50%)+(H11*25%)</f>
        <v>72</v>
      </c>
      <c r="C1" s="3">
        <f>SUM(B1/C11)/100%</f>
        <v>0.9230769231</v>
      </c>
      <c r="D1" s="4" t="s">
        <v>1</v>
      </c>
      <c r="E1" s="5" t="s">
        <v>2</v>
      </c>
      <c r="F1" s="6"/>
      <c r="G1" s="6"/>
      <c r="H1" s="7"/>
    </row>
    <row r="2" ht="15.75" customHeight="1">
      <c r="A2" s="8" t="s">
        <v>3</v>
      </c>
      <c r="B2" s="9">
        <f>SUM(E16*100%)+(F16*75%)+(G16*50%)+(H16*25%)</f>
        <v>99</v>
      </c>
      <c r="C2" s="10">
        <f>SUM(B2/C16)/100%</f>
        <v>0.8461538462</v>
      </c>
      <c r="D2" s="4" t="s">
        <v>4</v>
      </c>
      <c r="E2" s="5" t="s">
        <v>5</v>
      </c>
      <c r="F2" s="6"/>
      <c r="G2" s="6"/>
      <c r="H2" s="7"/>
    </row>
    <row r="3" ht="15.75" customHeight="1">
      <c r="A3" s="8" t="s">
        <v>6</v>
      </c>
      <c r="B3" s="9">
        <f>SUM(E22*100%)+(F22*75%)+(G22*50%)+(H22*25%)</f>
        <v>508</v>
      </c>
      <c r="C3" s="10">
        <f>SUM(B3/C22)/100%</f>
        <v>0.8141025641</v>
      </c>
      <c r="D3" s="4" t="s">
        <v>7</v>
      </c>
      <c r="E3" s="5" t="s">
        <v>8</v>
      </c>
      <c r="F3" s="6"/>
      <c r="G3" s="6"/>
      <c r="H3" s="7"/>
    </row>
    <row r="4" ht="15.75" customHeight="1">
      <c r="A4" s="8"/>
      <c r="B4" s="9"/>
      <c r="C4" s="10"/>
      <c r="D4" s="4" t="s">
        <v>9</v>
      </c>
      <c r="E4" s="11">
        <v>35.0</v>
      </c>
      <c r="F4" s="12" t="s">
        <v>10</v>
      </c>
      <c r="G4" s="7"/>
      <c r="H4" s="11">
        <v>12.0</v>
      </c>
    </row>
    <row r="5" ht="15.75" customHeight="1">
      <c r="A5" s="8" t="s">
        <v>11</v>
      </c>
      <c r="B5" s="9">
        <f>SUM(E51*100%)+(F51*75%)+(G51*50%)+(H51*25%)</f>
        <v>35.5</v>
      </c>
      <c r="C5" s="10">
        <f>SUM(B5/C51)/100%</f>
        <v>0.9102564103</v>
      </c>
      <c r="D5" s="4" t="s">
        <v>12</v>
      </c>
      <c r="E5" s="5">
        <v>47.0</v>
      </c>
      <c r="F5" s="7"/>
      <c r="G5" s="13" t="s">
        <v>13</v>
      </c>
      <c r="H5" s="14">
        <v>28.0</v>
      </c>
    </row>
    <row r="6" ht="15.75" customHeight="1">
      <c r="A6" s="8"/>
      <c r="B6" s="9"/>
      <c r="C6" s="10"/>
      <c r="D6" s="4" t="s">
        <v>14</v>
      </c>
      <c r="E6" s="5">
        <v>27.0</v>
      </c>
      <c r="F6" s="6"/>
      <c r="G6" s="6"/>
      <c r="H6" s="7"/>
    </row>
    <row r="7" ht="15.75" customHeight="1">
      <c r="A7" s="15" t="s">
        <v>15</v>
      </c>
      <c r="B7" s="16"/>
      <c r="C7" s="17">
        <f>(C5+C3+C1)/3</f>
        <v>0.8824786325</v>
      </c>
      <c r="D7" s="4" t="s">
        <v>16</v>
      </c>
      <c r="E7" s="5">
        <v>12.0</v>
      </c>
      <c r="F7" s="6"/>
      <c r="G7" s="6"/>
      <c r="H7" s="7"/>
    </row>
    <row r="8" ht="15.75" customHeight="1">
      <c r="A8" s="15" t="s">
        <v>17</v>
      </c>
      <c r="B8" s="16"/>
      <c r="C8" s="17">
        <f>SUM(C1:C5)/4</f>
        <v>0.8733974359</v>
      </c>
      <c r="D8" s="4" t="s">
        <v>18</v>
      </c>
      <c r="E8" s="5">
        <v>39.0</v>
      </c>
      <c r="F8" s="6"/>
      <c r="G8" s="6"/>
      <c r="H8" s="7"/>
    </row>
    <row r="9" ht="15.75" customHeight="1">
      <c r="A9" s="18"/>
      <c r="B9" s="9"/>
      <c r="C9" s="9"/>
      <c r="D9" s="9"/>
      <c r="E9" s="9"/>
      <c r="F9" s="9"/>
      <c r="G9" s="9"/>
      <c r="H9" s="19"/>
    </row>
    <row r="10">
      <c r="A10" s="20" t="s">
        <v>0</v>
      </c>
      <c r="B10" s="21"/>
      <c r="C10" s="22" t="s">
        <v>19</v>
      </c>
      <c r="D10" s="22" t="s">
        <v>20</v>
      </c>
      <c r="E10" s="23" t="s">
        <v>21</v>
      </c>
      <c r="F10" s="23" t="s">
        <v>22</v>
      </c>
      <c r="G10" s="23" t="s">
        <v>23</v>
      </c>
      <c r="H10" s="24" t="s">
        <v>24</v>
      </c>
    </row>
    <row r="11">
      <c r="A11" s="25"/>
      <c r="B11" s="26"/>
      <c r="C11" s="27">
        <f>SUM(C12:C13)</f>
        <v>78</v>
      </c>
      <c r="D11" s="27"/>
      <c r="E11" s="27">
        <f t="shared" ref="E11:H11" si="1">SUM(E12:E13)</f>
        <v>54</v>
      </c>
      <c r="F11" s="28">
        <f t="shared" si="1"/>
        <v>24</v>
      </c>
      <c r="G11" s="28">
        <f t="shared" si="1"/>
        <v>0</v>
      </c>
      <c r="H11" s="29">
        <f t="shared" si="1"/>
        <v>0</v>
      </c>
    </row>
    <row r="12">
      <c r="A12" s="30" t="s">
        <v>25</v>
      </c>
      <c r="B12" s="26"/>
      <c r="C12" s="31">
        <f t="shared" ref="C12:C13" si="2">SUM(E12:H12)</f>
        <v>39</v>
      </c>
      <c r="D12" s="32">
        <f t="shared" ref="D12:D13" si="3">(((E12*1)+(F12*0.75)+(G12*0.5)+(H12*0.25))/C12)</f>
        <v>0.8974358974</v>
      </c>
      <c r="E12" s="33">
        <v>23.0</v>
      </c>
      <c r="F12" s="34">
        <v>16.0</v>
      </c>
      <c r="G12" s="34">
        <v>0.0</v>
      </c>
      <c r="H12" s="35">
        <v>0.0</v>
      </c>
    </row>
    <row r="13" ht="15.75" customHeight="1">
      <c r="A13" s="36" t="s">
        <v>26</v>
      </c>
      <c r="B13" s="37"/>
      <c r="C13" s="31">
        <f t="shared" si="2"/>
        <v>39</v>
      </c>
      <c r="D13" s="32">
        <f t="shared" si="3"/>
        <v>0.9487179487</v>
      </c>
      <c r="E13" s="38">
        <v>31.0</v>
      </c>
      <c r="F13" s="39">
        <v>8.0</v>
      </c>
      <c r="G13" s="39">
        <v>0.0</v>
      </c>
      <c r="H13" s="40">
        <v>0.0</v>
      </c>
    </row>
    <row r="14" ht="15.75" customHeight="1">
      <c r="A14" s="41"/>
      <c r="B14" s="6"/>
      <c r="C14" s="6"/>
      <c r="D14" s="6"/>
      <c r="E14" s="6"/>
      <c r="F14" s="6"/>
      <c r="G14" s="6"/>
      <c r="H14" s="7"/>
    </row>
    <row r="15">
      <c r="A15" s="42" t="s">
        <v>3</v>
      </c>
      <c r="B15" s="21"/>
      <c r="C15" s="22" t="s">
        <v>19</v>
      </c>
      <c r="D15" s="22" t="s">
        <v>20</v>
      </c>
      <c r="E15" s="22" t="s">
        <v>21</v>
      </c>
      <c r="F15" s="22" t="s">
        <v>22</v>
      </c>
      <c r="G15" s="22" t="s">
        <v>23</v>
      </c>
      <c r="H15" s="43" t="s">
        <v>24</v>
      </c>
    </row>
    <row r="16">
      <c r="A16" s="44"/>
      <c r="B16" s="45"/>
      <c r="C16" s="46">
        <f>SUM(C17:C19)</f>
        <v>117</v>
      </c>
      <c r="D16" s="46"/>
      <c r="E16" s="46">
        <f t="shared" ref="E16:H16" si="4">SUM(E17:E19)</f>
        <v>59</v>
      </c>
      <c r="F16" s="46">
        <f t="shared" si="4"/>
        <v>45</v>
      </c>
      <c r="G16" s="46">
        <f t="shared" si="4"/>
        <v>12</v>
      </c>
      <c r="H16" s="47">
        <f t="shared" si="4"/>
        <v>1</v>
      </c>
    </row>
    <row r="17">
      <c r="A17" s="48" t="s">
        <v>27</v>
      </c>
      <c r="B17" s="26"/>
      <c r="C17" s="31">
        <f t="shared" ref="C17:C19" si="5">SUM(E17:H17)</f>
        <v>39</v>
      </c>
      <c r="D17" s="32">
        <f t="shared" ref="D17:D19" si="6">(((E17*1)+(F17*0.75)+(G17*0.5)+(H17*0.25))/C17)</f>
        <v>0.7756410256</v>
      </c>
      <c r="E17" s="49">
        <v>11.0</v>
      </c>
      <c r="F17" s="49">
        <v>22.0</v>
      </c>
      <c r="G17" s="49">
        <v>5.0</v>
      </c>
      <c r="H17" s="50">
        <v>1.0</v>
      </c>
    </row>
    <row r="18">
      <c r="A18" s="51" t="s">
        <v>28</v>
      </c>
      <c r="B18" s="52"/>
      <c r="C18" s="31">
        <f t="shared" si="5"/>
        <v>39</v>
      </c>
      <c r="D18" s="32">
        <f t="shared" si="6"/>
        <v>0.9487179487</v>
      </c>
      <c r="E18" s="53">
        <v>32.0</v>
      </c>
      <c r="F18" s="53">
        <v>6.0</v>
      </c>
      <c r="G18" s="53">
        <v>1.0</v>
      </c>
      <c r="H18" s="54">
        <v>0.0</v>
      </c>
    </row>
    <row r="19" ht="15.75" customHeight="1">
      <c r="A19" s="36" t="s">
        <v>29</v>
      </c>
      <c r="B19" s="37"/>
      <c r="C19" s="31">
        <f t="shared" si="5"/>
        <v>39</v>
      </c>
      <c r="D19" s="55">
        <f t="shared" si="6"/>
        <v>0.8141025641</v>
      </c>
      <c r="E19" s="56">
        <v>16.0</v>
      </c>
      <c r="F19" s="56">
        <v>17.0</v>
      </c>
      <c r="G19" s="56">
        <v>6.0</v>
      </c>
      <c r="H19" s="57">
        <v>0.0</v>
      </c>
    </row>
    <row r="20" ht="15.75" customHeight="1">
      <c r="A20" s="58"/>
      <c r="B20" s="59"/>
      <c r="C20" s="59"/>
      <c r="D20" s="59"/>
      <c r="E20" s="59"/>
      <c r="F20" s="59"/>
      <c r="G20" s="59"/>
      <c r="H20" s="60"/>
    </row>
    <row r="21" ht="15.75" customHeight="1">
      <c r="A21" s="42" t="s">
        <v>6</v>
      </c>
      <c r="B21" s="21"/>
      <c r="C21" s="22" t="s">
        <v>19</v>
      </c>
      <c r="D21" s="22" t="s">
        <v>20</v>
      </c>
      <c r="E21" s="22" t="s">
        <v>21</v>
      </c>
      <c r="F21" s="22" t="s">
        <v>22</v>
      </c>
      <c r="G21" s="22" t="s">
        <v>23</v>
      </c>
      <c r="H21" s="43" t="s">
        <v>24</v>
      </c>
    </row>
    <row r="22" ht="15.75" customHeight="1">
      <c r="A22" s="25"/>
      <c r="B22" s="26"/>
      <c r="C22" s="61">
        <f>SUM(C23:C38)</f>
        <v>624</v>
      </c>
      <c r="D22" s="61"/>
      <c r="E22" s="61">
        <f t="shared" ref="E22:H22" si="7">SUM(E23:E38)</f>
        <v>281</v>
      </c>
      <c r="F22" s="61">
        <f t="shared" si="7"/>
        <v>240</v>
      </c>
      <c r="G22" s="61">
        <f t="shared" si="7"/>
        <v>85</v>
      </c>
      <c r="H22" s="62">
        <f t="shared" si="7"/>
        <v>18</v>
      </c>
    </row>
    <row r="23" ht="15.75" customHeight="1">
      <c r="A23" s="30" t="s">
        <v>30</v>
      </c>
      <c r="B23" s="26"/>
      <c r="C23" s="31">
        <f t="shared" ref="C23:C38" si="8">SUM(E23:H23)</f>
        <v>39</v>
      </c>
      <c r="D23" s="32">
        <f t="shared" ref="D23:D38" si="9">(((E23*1)+(F23*0.75)+(G23*0.5)+(H23*0.25))/C23)</f>
        <v>0.7179487179</v>
      </c>
      <c r="E23" s="49">
        <v>10.0</v>
      </c>
      <c r="F23" s="49">
        <v>17.0</v>
      </c>
      <c r="G23" s="49">
        <v>9.0</v>
      </c>
      <c r="H23" s="50">
        <v>3.0</v>
      </c>
    </row>
    <row r="24" ht="15.75" customHeight="1">
      <c r="A24" s="30" t="s">
        <v>31</v>
      </c>
      <c r="B24" s="26"/>
      <c r="C24" s="31">
        <f t="shared" si="8"/>
        <v>39</v>
      </c>
      <c r="D24" s="32">
        <f t="shared" si="9"/>
        <v>0.7179487179</v>
      </c>
      <c r="E24" s="49">
        <v>10.0</v>
      </c>
      <c r="F24" s="49">
        <v>15.0</v>
      </c>
      <c r="G24" s="49">
        <v>13.0</v>
      </c>
      <c r="H24" s="50">
        <v>1.0</v>
      </c>
      <c r="I24" s="9"/>
    </row>
    <row r="25" ht="15.75" customHeight="1">
      <c r="A25" s="30" t="s">
        <v>32</v>
      </c>
      <c r="B25" s="26"/>
      <c r="C25" s="31">
        <f t="shared" si="8"/>
        <v>39</v>
      </c>
      <c r="D25" s="32">
        <f t="shared" si="9"/>
        <v>0.8717948718</v>
      </c>
      <c r="E25" s="49">
        <v>23.0</v>
      </c>
      <c r="F25" s="49">
        <v>13.0</v>
      </c>
      <c r="G25" s="49">
        <v>2.0</v>
      </c>
      <c r="H25" s="50">
        <v>1.0</v>
      </c>
      <c r="I25" s="9"/>
    </row>
    <row r="26" ht="15.75" customHeight="1">
      <c r="A26" s="30" t="s">
        <v>33</v>
      </c>
      <c r="B26" s="26"/>
      <c r="C26" s="31">
        <f t="shared" si="8"/>
        <v>39</v>
      </c>
      <c r="D26" s="32">
        <f t="shared" si="9"/>
        <v>0.8653846154</v>
      </c>
      <c r="E26" s="49">
        <v>22.0</v>
      </c>
      <c r="F26" s="49">
        <v>14.0</v>
      </c>
      <c r="G26" s="49">
        <v>2.0</v>
      </c>
      <c r="H26" s="50">
        <v>1.0</v>
      </c>
      <c r="I26" s="9"/>
    </row>
    <row r="27" ht="15.75" customHeight="1">
      <c r="A27" s="63" t="s">
        <v>34</v>
      </c>
      <c r="B27" s="26"/>
      <c r="C27" s="31">
        <f t="shared" si="8"/>
        <v>39</v>
      </c>
      <c r="D27" s="32">
        <f t="shared" si="9"/>
        <v>0.8269230769</v>
      </c>
      <c r="E27" s="49">
        <v>15.0</v>
      </c>
      <c r="F27" s="49">
        <v>22.0</v>
      </c>
      <c r="G27" s="49">
        <v>1.0</v>
      </c>
      <c r="H27" s="50">
        <v>1.0</v>
      </c>
      <c r="I27" s="9"/>
    </row>
    <row r="28" ht="15.75" customHeight="1">
      <c r="A28" s="30" t="s">
        <v>35</v>
      </c>
      <c r="B28" s="26"/>
      <c r="C28" s="31">
        <f t="shared" si="8"/>
        <v>39</v>
      </c>
      <c r="D28" s="32">
        <f t="shared" si="9"/>
        <v>0.6987179487</v>
      </c>
      <c r="E28" s="49">
        <v>8.0</v>
      </c>
      <c r="F28" s="49">
        <v>17.0</v>
      </c>
      <c r="G28" s="49">
        <v>12.0</v>
      </c>
      <c r="H28" s="50">
        <v>2.0</v>
      </c>
      <c r="I28" s="9"/>
    </row>
    <row r="29" ht="15.75" customHeight="1">
      <c r="A29" s="30" t="s">
        <v>36</v>
      </c>
      <c r="B29" s="26"/>
      <c r="C29" s="31">
        <f t="shared" si="8"/>
        <v>39</v>
      </c>
      <c r="D29" s="32">
        <f t="shared" si="9"/>
        <v>0.7435897436</v>
      </c>
      <c r="E29" s="49">
        <v>11.0</v>
      </c>
      <c r="F29" s="49">
        <v>19.0</v>
      </c>
      <c r="G29" s="49">
        <v>6.0</v>
      </c>
      <c r="H29" s="50">
        <v>3.0</v>
      </c>
    </row>
    <row r="30" ht="15.75" customHeight="1">
      <c r="A30" s="63" t="s">
        <v>37</v>
      </c>
      <c r="B30" s="26"/>
      <c r="C30" s="31">
        <f t="shared" si="8"/>
        <v>39</v>
      </c>
      <c r="D30" s="32">
        <f t="shared" si="9"/>
        <v>0.891025641</v>
      </c>
      <c r="E30" s="49">
        <v>23.0</v>
      </c>
      <c r="F30" s="49">
        <v>15.0</v>
      </c>
      <c r="G30" s="49">
        <v>1.0</v>
      </c>
      <c r="H30" s="50">
        <v>0.0</v>
      </c>
    </row>
    <row r="31" ht="15.75" customHeight="1">
      <c r="A31" s="48" t="s">
        <v>38</v>
      </c>
      <c r="B31" s="26"/>
      <c r="C31" s="31">
        <f t="shared" si="8"/>
        <v>39</v>
      </c>
      <c r="D31" s="32">
        <f t="shared" si="9"/>
        <v>0.9166666667</v>
      </c>
      <c r="E31" s="49">
        <v>27.0</v>
      </c>
      <c r="F31" s="49">
        <v>11.0</v>
      </c>
      <c r="G31" s="49">
        <v>1.0</v>
      </c>
      <c r="H31" s="50">
        <v>0.0</v>
      </c>
    </row>
    <row r="32" ht="15.75" customHeight="1">
      <c r="A32" s="63" t="s">
        <v>39</v>
      </c>
      <c r="B32" s="26"/>
      <c r="C32" s="31">
        <f t="shared" si="8"/>
        <v>39</v>
      </c>
      <c r="D32" s="32">
        <f t="shared" si="9"/>
        <v>0.9358974359</v>
      </c>
      <c r="E32" s="49">
        <v>31.0</v>
      </c>
      <c r="F32" s="49">
        <v>6.0</v>
      </c>
      <c r="G32" s="49">
        <v>2.0</v>
      </c>
      <c r="H32" s="50">
        <v>0.0</v>
      </c>
    </row>
    <row r="33" ht="15.75" customHeight="1">
      <c r="A33" s="64" t="s">
        <v>40</v>
      </c>
      <c r="B33" s="52"/>
      <c r="C33" s="31">
        <f t="shared" si="8"/>
        <v>39</v>
      </c>
      <c r="D33" s="32">
        <f t="shared" si="9"/>
        <v>0.8782051282</v>
      </c>
      <c r="E33" s="49">
        <v>22.0</v>
      </c>
      <c r="F33" s="49">
        <v>15.0</v>
      </c>
      <c r="G33" s="49">
        <v>2.0</v>
      </c>
      <c r="H33" s="50">
        <v>0.0</v>
      </c>
    </row>
    <row r="34" ht="15.75" customHeight="1">
      <c r="A34" s="63" t="s">
        <v>41</v>
      </c>
      <c r="B34" s="26"/>
      <c r="C34" s="31">
        <f t="shared" si="8"/>
        <v>39</v>
      </c>
      <c r="D34" s="32">
        <f t="shared" si="9"/>
        <v>0.8076923077</v>
      </c>
      <c r="E34" s="49">
        <v>16.0</v>
      </c>
      <c r="F34" s="49">
        <v>17.0</v>
      </c>
      <c r="G34" s="49">
        <v>5.0</v>
      </c>
      <c r="H34" s="50">
        <v>1.0</v>
      </c>
    </row>
    <row r="35" ht="15.75" customHeight="1">
      <c r="A35" s="48" t="s">
        <v>42</v>
      </c>
      <c r="B35" s="26"/>
      <c r="C35" s="31">
        <f t="shared" si="8"/>
        <v>39</v>
      </c>
      <c r="D35" s="32">
        <f t="shared" si="9"/>
        <v>0.7307692308</v>
      </c>
      <c r="E35" s="49">
        <v>11.0</v>
      </c>
      <c r="F35" s="49">
        <v>16.0</v>
      </c>
      <c r="G35" s="49">
        <v>10.0</v>
      </c>
      <c r="H35" s="50">
        <v>2.0</v>
      </c>
    </row>
    <row r="36" ht="15.75" customHeight="1">
      <c r="A36" s="63" t="s">
        <v>43</v>
      </c>
      <c r="B36" s="26"/>
      <c r="C36" s="31">
        <f t="shared" si="8"/>
        <v>39</v>
      </c>
      <c r="D36" s="32">
        <f t="shared" si="9"/>
        <v>0.6794871795</v>
      </c>
      <c r="E36" s="49">
        <v>7.0</v>
      </c>
      <c r="F36" s="49">
        <v>16.0</v>
      </c>
      <c r="G36" s="49">
        <v>14.0</v>
      </c>
      <c r="H36" s="50">
        <v>2.0</v>
      </c>
    </row>
    <row r="37" ht="15.75" customHeight="1">
      <c r="A37" s="30" t="s">
        <v>44</v>
      </c>
      <c r="B37" s="26"/>
      <c r="C37" s="31">
        <f t="shared" si="8"/>
        <v>39</v>
      </c>
      <c r="D37" s="32">
        <f t="shared" si="9"/>
        <v>0.8397435897</v>
      </c>
      <c r="E37" s="49">
        <v>19.0</v>
      </c>
      <c r="F37" s="49">
        <v>15.0</v>
      </c>
      <c r="G37" s="49">
        <v>5.0</v>
      </c>
      <c r="H37" s="54">
        <v>0.0</v>
      </c>
    </row>
    <row r="38" ht="15.75" customHeight="1">
      <c r="A38" s="36" t="s">
        <v>45</v>
      </c>
      <c r="B38" s="37"/>
      <c r="C38" s="31">
        <f t="shared" si="8"/>
        <v>39</v>
      </c>
      <c r="D38" s="55">
        <f t="shared" si="9"/>
        <v>0.9038461538</v>
      </c>
      <c r="E38" s="56">
        <v>26.0</v>
      </c>
      <c r="F38" s="56">
        <v>12.0</v>
      </c>
      <c r="G38" s="56">
        <v>0.0</v>
      </c>
      <c r="H38" s="57">
        <v>1.0</v>
      </c>
    </row>
    <row r="39" ht="16.5" customHeight="1">
      <c r="A39" s="65"/>
      <c r="B39" s="6"/>
      <c r="C39" s="6"/>
      <c r="D39" s="7"/>
      <c r="E39" s="66" t="s">
        <v>46</v>
      </c>
      <c r="F39" s="67"/>
      <c r="G39" s="68" t="s">
        <v>47</v>
      </c>
      <c r="H39" s="69"/>
    </row>
    <row r="40" ht="15.75" customHeight="1">
      <c r="A40" s="20" t="s">
        <v>48</v>
      </c>
      <c r="B40" s="21"/>
      <c r="C40" s="22" t="s">
        <v>49</v>
      </c>
      <c r="D40" s="22" t="s">
        <v>50</v>
      </c>
      <c r="E40" s="46" t="s">
        <v>51</v>
      </c>
      <c r="F40" s="70" t="s">
        <v>52</v>
      </c>
      <c r="G40" s="46" t="s">
        <v>51</v>
      </c>
      <c r="H40" s="47" t="s">
        <v>52</v>
      </c>
    </row>
    <row r="41" ht="23.25" customHeight="1">
      <c r="A41" s="71" t="s">
        <v>53</v>
      </c>
      <c r="B41" s="26"/>
      <c r="C41" s="72">
        <f>SUM(E41/E6)*100</f>
        <v>70.37037037</v>
      </c>
      <c r="D41" s="72">
        <f>SUM(G41/E7)*100</f>
        <v>58.33333333</v>
      </c>
      <c r="E41" s="73">
        <v>19.0</v>
      </c>
      <c r="F41" s="74">
        <v>8.0</v>
      </c>
      <c r="G41" s="73">
        <v>7.0</v>
      </c>
      <c r="H41" s="75">
        <v>5.0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22.5" customHeight="1">
      <c r="A42" s="76" t="s">
        <v>54</v>
      </c>
      <c r="B42" s="26"/>
      <c r="C42" s="72">
        <f>SUM(E42/E6)*100</f>
        <v>96.2962963</v>
      </c>
      <c r="D42" s="72">
        <f>SUM(G42/E7)*100</f>
        <v>100</v>
      </c>
      <c r="E42" s="73">
        <v>26.0</v>
      </c>
      <c r="F42" s="74">
        <v>1.0</v>
      </c>
      <c r="G42" s="73">
        <v>12.0</v>
      </c>
      <c r="H42" s="75">
        <v>0.0</v>
      </c>
    </row>
    <row r="43" ht="24.75" customHeight="1">
      <c r="A43" s="77" t="s">
        <v>55</v>
      </c>
      <c r="B43" s="78">
        <f>(E41+G41)/E8*100</f>
        <v>66.66666667</v>
      </c>
      <c r="C43" s="79"/>
      <c r="D43" s="80"/>
      <c r="E43" s="80"/>
      <c r="F43" s="80"/>
      <c r="G43" s="80"/>
      <c r="H43" s="81"/>
    </row>
    <row r="44" ht="24.0" customHeight="1">
      <c r="A44" s="82" t="s">
        <v>56</v>
      </c>
      <c r="B44" s="78">
        <f>(E42+G42)/E8*100</f>
        <v>97.43589744</v>
      </c>
      <c r="C44" s="83"/>
      <c r="D44" s="84"/>
      <c r="E44" s="84"/>
      <c r="F44" s="84"/>
      <c r="G44" s="84"/>
      <c r="H44" s="85"/>
    </row>
    <row r="45" ht="15.75" customHeight="1">
      <c r="A45" s="71" t="s">
        <v>57</v>
      </c>
      <c r="B45" s="26"/>
      <c r="C45" s="86"/>
      <c r="D45" s="26"/>
      <c r="E45" s="49">
        <v>1.0</v>
      </c>
      <c r="F45" s="87">
        <v>26.0</v>
      </c>
      <c r="G45" s="49">
        <v>2.0</v>
      </c>
      <c r="H45" s="50">
        <v>10.0</v>
      </c>
      <c r="I45" s="88"/>
    </row>
    <row r="46" ht="15.75" customHeight="1">
      <c r="A46" s="89" t="s">
        <v>58</v>
      </c>
      <c r="B46" s="90"/>
      <c r="C46" s="90"/>
      <c r="D46" s="90"/>
      <c r="E46" s="90"/>
      <c r="F46" s="90"/>
      <c r="G46" s="90"/>
      <c r="H46" s="91"/>
    </row>
    <row r="47" ht="15.75" customHeight="1">
      <c r="A47" s="71" t="s">
        <v>59</v>
      </c>
      <c r="B47" s="90"/>
      <c r="C47" s="90"/>
      <c r="D47" s="90"/>
      <c r="E47" s="90"/>
      <c r="F47" s="90"/>
      <c r="G47" s="90"/>
      <c r="H47" s="91"/>
    </row>
    <row r="48" ht="15.75" customHeight="1">
      <c r="A48" s="92" t="s">
        <v>60</v>
      </c>
      <c r="B48" s="93"/>
      <c r="C48" s="93"/>
      <c r="D48" s="93"/>
      <c r="E48" s="93"/>
      <c r="F48" s="93"/>
      <c r="G48" s="93"/>
      <c r="H48" s="94"/>
    </row>
    <row r="49" ht="15.75" customHeight="1">
      <c r="A49" s="65"/>
      <c r="B49" s="6"/>
      <c r="C49" s="6"/>
      <c r="D49" s="6"/>
      <c r="E49" s="6"/>
      <c r="F49" s="6"/>
      <c r="G49" s="6"/>
      <c r="H49" s="7"/>
    </row>
    <row r="50" ht="15.75" customHeight="1">
      <c r="A50" s="42" t="s">
        <v>11</v>
      </c>
      <c r="B50" s="21"/>
      <c r="C50" s="22" t="s">
        <v>19</v>
      </c>
      <c r="D50" s="22" t="s">
        <v>20</v>
      </c>
      <c r="E50" s="22" t="s">
        <v>21</v>
      </c>
      <c r="F50" s="22" t="s">
        <v>22</v>
      </c>
      <c r="G50" s="22" t="s">
        <v>23</v>
      </c>
      <c r="H50" s="43" t="s">
        <v>24</v>
      </c>
    </row>
    <row r="51" ht="15.75" customHeight="1">
      <c r="A51" s="36" t="s">
        <v>61</v>
      </c>
      <c r="B51" s="37"/>
      <c r="C51" s="95">
        <f>SUM(E51:H51)</f>
        <v>39</v>
      </c>
      <c r="D51" s="55">
        <f>(((E51*1)+(F51*0.75)+(G51*0.5)+(H51*0.25))/C51)</f>
        <v>0.9102564103</v>
      </c>
      <c r="E51" s="56">
        <v>25.0</v>
      </c>
      <c r="F51" s="56">
        <v>14.0</v>
      </c>
      <c r="G51" s="56">
        <v>0.0</v>
      </c>
      <c r="H51" s="57">
        <v>0.0</v>
      </c>
    </row>
    <row r="52" ht="15.75" customHeight="1">
      <c r="A52" s="58"/>
      <c r="B52" s="59"/>
      <c r="C52" s="59"/>
      <c r="D52" s="59"/>
      <c r="E52" s="59"/>
      <c r="F52" s="59"/>
      <c r="G52" s="59"/>
      <c r="H52" s="60"/>
    </row>
    <row r="53" ht="15.75" customHeight="1">
      <c r="A53" s="96" t="s">
        <v>62</v>
      </c>
      <c r="B53" s="6"/>
      <c r="C53" s="7"/>
      <c r="D53" s="96" t="s">
        <v>63</v>
      </c>
      <c r="E53" s="6"/>
      <c r="F53" s="6"/>
      <c r="G53" s="6"/>
      <c r="H53" s="7"/>
    </row>
    <row r="54" ht="15.75" customHeight="1">
      <c r="A54" s="97" t="s">
        <v>64</v>
      </c>
      <c r="B54" s="59"/>
      <c r="C54" s="60"/>
      <c r="D54" s="97" t="s">
        <v>65</v>
      </c>
      <c r="E54" s="59"/>
      <c r="F54" s="59"/>
      <c r="G54" s="59"/>
      <c r="H54" s="60"/>
    </row>
    <row r="55" ht="15.75" customHeight="1">
      <c r="A55" s="98" t="s">
        <v>66</v>
      </c>
      <c r="C55" s="99"/>
      <c r="D55" s="98" t="s">
        <v>67</v>
      </c>
      <c r="H55" s="99"/>
    </row>
    <row r="56" ht="15.75" customHeight="1">
      <c r="A56" s="98" t="s">
        <v>68</v>
      </c>
      <c r="C56" s="99"/>
      <c r="D56" s="98" t="s">
        <v>69</v>
      </c>
      <c r="H56" s="99"/>
    </row>
    <row r="57" ht="15.75" customHeight="1">
      <c r="A57" s="98" t="s">
        <v>70</v>
      </c>
      <c r="C57" s="99"/>
      <c r="D57" s="98" t="s">
        <v>71</v>
      </c>
      <c r="H57" s="99"/>
    </row>
    <row r="58" ht="15.75" customHeight="1">
      <c r="A58" s="98" t="s">
        <v>72</v>
      </c>
      <c r="C58" s="99"/>
      <c r="D58" s="98" t="s">
        <v>73</v>
      </c>
      <c r="H58" s="99"/>
    </row>
    <row r="59" ht="15.75" customHeight="1">
      <c r="A59" s="98" t="s">
        <v>74</v>
      </c>
      <c r="C59" s="99"/>
      <c r="D59" s="98" t="s">
        <v>75</v>
      </c>
      <c r="H59" s="99"/>
    </row>
    <row r="60" ht="15.75" customHeight="1">
      <c r="A60" s="98" t="s">
        <v>76</v>
      </c>
      <c r="C60" s="99"/>
      <c r="D60" s="98" t="s">
        <v>77</v>
      </c>
      <c r="H60" s="99"/>
    </row>
    <row r="61" ht="15.75" customHeight="1">
      <c r="A61" s="98" t="s">
        <v>78</v>
      </c>
      <c r="C61" s="99"/>
      <c r="D61" s="98" t="s">
        <v>79</v>
      </c>
      <c r="H61" s="99"/>
    </row>
    <row r="62" ht="15.75" customHeight="1">
      <c r="A62" s="98" t="s">
        <v>80</v>
      </c>
      <c r="C62" s="99"/>
      <c r="D62" s="98" t="s">
        <v>81</v>
      </c>
      <c r="H62" s="99"/>
    </row>
    <row r="63" ht="15.75" customHeight="1">
      <c r="A63" s="98" t="s">
        <v>82</v>
      </c>
      <c r="C63" s="99"/>
      <c r="D63" s="98" t="s">
        <v>83</v>
      </c>
      <c r="H63" s="99"/>
    </row>
    <row r="64" ht="15.75" customHeight="1">
      <c r="A64" s="98" t="s">
        <v>84</v>
      </c>
      <c r="C64" s="99"/>
      <c r="D64" s="98" t="s">
        <v>85</v>
      </c>
      <c r="H64" s="99"/>
    </row>
    <row r="65" ht="15.75" customHeight="1">
      <c r="A65" s="98" t="s">
        <v>86</v>
      </c>
      <c r="C65" s="99"/>
      <c r="D65" s="98" t="s">
        <v>87</v>
      </c>
      <c r="H65" s="99"/>
    </row>
    <row r="66" ht="15.75" customHeight="1">
      <c r="A66" s="98" t="s">
        <v>88</v>
      </c>
      <c r="C66" s="99"/>
      <c r="D66" s="98" t="s">
        <v>89</v>
      </c>
      <c r="H66" s="99"/>
    </row>
    <row r="67" ht="15.75" customHeight="1">
      <c r="A67" s="98" t="s">
        <v>90</v>
      </c>
      <c r="C67" s="99"/>
      <c r="D67" s="98" t="s">
        <v>91</v>
      </c>
      <c r="H67" s="99"/>
    </row>
    <row r="68" ht="15.75" customHeight="1">
      <c r="A68" s="98" t="s">
        <v>92</v>
      </c>
      <c r="C68" s="99"/>
      <c r="D68" s="98" t="s">
        <v>93</v>
      </c>
      <c r="H68" s="99"/>
    </row>
    <row r="69" ht="15.75" customHeight="1">
      <c r="A69" s="98" t="s">
        <v>94</v>
      </c>
      <c r="C69" s="99"/>
      <c r="D69" s="98" t="s">
        <v>95</v>
      </c>
      <c r="H69" s="99"/>
    </row>
    <row r="70" ht="15.75" customHeight="1">
      <c r="A70" s="98" t="s">
        <v>96</v>
      </c>
      <c r="C70" s="99"/>
      <c r="D70" s="98" t="s">
        <v>97</v>
      </c>
      <c r="H70" s="99"/>
    </row>
    <row r="71" ht="15.75" customHeight="1">
      <c r="A71" s="98" t="s">
        <v>98</v>
      </c>
      <c r="C71" s="99"/>
      <c r="D71" s="98" t="s">
        <v>99</v>
      </c>
      <c r="H71" s="99"/>
    </row>
    <row r="72" ht="15.75" customHeight="1">
      <c r="A72" s="98" t="s">
        <v>100</v>
      </c>
      <c r="C72" s="99"/>
      <c r="D72" s="98" t="s">
        <v>101</v>
      </c>
      <c r="H72" s="99"/>
    </row>
    <row r="73" ht="15.75" customHeight="1">
      <c r="A73" s="98" t="s">
        <v>102</v>
      </c>
      <c r="C73" s="99"/>
      <c r="D73" s="98" t="s">
        <v>103</v>
      </c>
      <c r="H73" s="99"/>
    </row>
    <row r="74" ht="15.75" customHeight="1">
      <c r="A74" s="98"/>
      <c r="C74" s="99"/>
      <c r="D74" s="98" t="s">
        <v>104</v>
      </c>
      <c r="H74" s="99"/>
    </row>
    <row r="75" ht="15.75" customHeight="1">
      <c r="A75" s="98"/>
      <c r="C75" s="99"/>
      <c r="D75" s="98" t="s">
        <v>105</v>
      </c>
      <c r="H75" s="99"/>
    </row>
    <row r="76" ht="15.75" customHeight="1">
      <c r="A76" s="98"/>
      <c r="C76" s="99"/>
      <c r="D76" s="98" t="s">
        <v>106</v>
      </c>
      <c r="H76" s="99"/>
    </row>
    <row r="77" ht="15.75" customHeight="1">
      <c r="A77" s="100"/>
      <c r="B77" s="101"/>
      <c r="C77" s="102"/>
      <c r="D77" s="100" t="s">
        <v>107</v>
      </c>
      <c r="E77" s="101"/>
      <c r="F77" s="101"/>
      <c r="G77" s="101"/>
      <c r="H77" s="102"/>
    </row>
    <row r="78" ht="15.75" customHeight="1"/>
    <row r="79" ht="15.75" customHeight="1">
      <c r="A79" s="103" t="s">
        <v>108</v>
      </c>
    </row>
    <row r="80" ht="12.75" customHeight="1">
      <c r="A80" s="104" t="s">
        <v>109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ht="70.5" customHeight="1">
      <c r="A81" s="106" t="s">
        <v>110</v>
      </c>
      <c r="B81" s="107" t="s">
        <v>111</v>
      </c>
      <c r="C81" s="90"/>
      <c r="D81" s="90"/>
      <c r="E81" s="90"/>
      <c r="F81" s="90"/>
      <c r="G81" s="90"/>
      <c r="H81" s="26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ht="12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ht="12.75" customHeight="1">
      <c r="A83" s="104" t="s">
        <v>112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ht="70.5" customHeight="1">
      <c r="A84" s="106" t="s">
        <v>110</v>
      </c>
      <c r="B84" s="107" t="s">
        <v>113</v>
      </c>
      <c r="C84" s="90"/>
      <c r="D84" s="90"/>
      <c r="E84" s="90"/>
      <c r="F84" s="90"/>
      <c r="G84" s="90"/>
      <c r="H84" s="26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ht="12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ht="12.75" customHeight="1">
      <c r="A86" s="104" t="s">
        <v>114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ht="70.5" customHeight="1">
      <c r="A87" s="106" t="s">
        <v>110</v>
      </c>
      <c r="B87" s="107" t="s">
        <v>115</v>
      </c>
      <c r="C87" s="90"/>
      <c r="D87" s="90"/>
      <c r="E87" s="90"/>
      <c r="F87" s="90"/>
      <c r="G87" s="90"/>
      <c r="H87" s="26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ht="15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ht="15.75" customHeight="1">
      <c r="A89" s="104" t="s">
        <v>116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ht="70.5" customHeight="1">
      <c r="A90" s="106" t="s">
        <v>110</v>
      </c>
      <c r="B90" s="107" t="s">
        <v>117</v>
      </c>
      <c r="C90" s="90"/>
      <c r="D90" s="90"/>
      <c r="E90" s="90"/>
      <c r="F90" s="90"/>
      <c r="G90" s="90"/>
      <c r="H90" s="26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ht="12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ht="12.75" customHeight="1">
      <c r="A92" s="104" t="s">
        <v>118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ht="70.5" customHeight="1">
      <c r="A93" s="106" t="s">
        <v>110</v>
      </c>
      <c r="B93" s="107"/>
      <c r="C93" s="90"/>
      <c r="D93" s="90"/>
      <c r="E93" s="90"/>
      <c r="F93" s="90"/>
      <c r="G93" s="90"/>
      <c r="H93" s="26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ht="12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ht="12.75" customHeight="1">
      <c r="A95" s="104" t="s">
        <v>119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ht="70.5" customHeight="1">
      <c r="A96" s="106" t="s">
        <v>110</v>
      </c>
      <c r="B96" s="107" t="s">
        <v>120</v>
      </c>
      <c r="C96" s="90"/>
      <c r="D96" s="90"/>
      <c r="E96" s="90"/>
      <c r="F96" s="90"/>
      <c r="G96" s="90"/>
      <c r="H96" s="26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ht="12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ht="12.75" customHeight="1">
      <c r="A98" s="104" t="s">
        <v>121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ht="70.5" customHeight="1">
      <c r="A99" s="106" t="s">
        <v>110</v>
      </c>
      <c r="B99" s="107"/>
      <c r="C99" s="90"/>
      <c r="D99" s="90"/>
      <c r="E99" s="90"/>
      <c r="F99" s="90"/>
      <c r="G99" s="90"/>
      <c r="H99" s="26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0">
    <mergeCell ref="A58:C58"/>
    <mergeCell ref="A57:C57"/>
    <mergeCell ref="A56:C56"/>
    <mergeCell ref="D58:H58"/>
    <mergeCell ref="D57:H57"/>
    <mergeCell ref="D63:H63"/>
    <mergeCell ref="D60:H60"/>
    <mergeCell ref="D61:H61"/>
    <mergeCell ref="D62:H62"/>
    <mergeCell ref="D67:H67"/>
    <mergeCell ref="D56:H56"/>
    <mergeCell ref="D59:H59"/>
    <mergeCell ref="D66:H66"/>
    <mergeCell ref="D65:H65"/>
    <mergeCell ref="D64:H64"/>
    <mergeCell ref="A64:C64"/>
    <mergeCell ref="A63:C63"/>
    <mergeCell ref="A65:C65"/>
    <mergeCell ref="A66:C66"/>
    <mergeCell ref="A61:C61"/>
    <mergeCell ref="A62:C62"/>
    <mergeCell ref="A67:C67"/>
    <mergeCell ref="A19:B19"/>
    <mergeCell ref="A32:B32"/>
    <mergeCell ref="A31:B31"/>
    <mergeCell ref="A30:B30"/>
    <mergeCell ref="A24:B24"/>
    <mergeCell ref="A26:B26"/>
    <mergeCell ref="A25:B25"/>
    <mergeCell ref="A23:B23"/>
    <mergeCell ref="E39:F39"/>
    <mergeCell ref="G39:H39"/>
    <mergeCell ref="E7:H7"/>
    <mergeCell ref="A20:H20"/>
    <mergeCell ref="A15:B15"/>
    <mergeCell ref="E8:H8"/>
    <mergeCell ref="A12:B12"/>
    <mergeCell ref="A39:D39"/>
    <mergeCell ref="A18:B18"/>
    <mergeCell ref="A17:B17"/>
    <mergeCell ref="A13:B13"/>
    <mergeCell ref="A14:H14"/>
    <mergeCell ref="A7:B7"/>
    <mergeCell ref="A8:B8"/>
    <mergeCell ref="A10:B10"/>
    <mergeCell ref="A11:B11"/>
    <mergeCell ref="A38:B38"/>
    <mergeCell ref="A33:B33"/>
    <mergeCell ref="A34:B34"/>
    <mergeCell ref="A35:B35"/>
    <mergeCell ref="A36:B36"/>
    <mergeCell ref="A37:B37"/>
    <mergeCell ref="A29:B29"/>
    <mergeCell ref="A28:B28"/>
    <mergeCell ref="A27:B27"/>
    <mergeCell ref="A22:B22"/>
    <mergeCell ref="A46:H46"/>
    <mergeCell ref="A48:H48"/>
    <mergeCell ref="A47:H47"/>
    <mergeCell ref="A54:C54"/>
    <mergeCell ref="A53:C53"/>
    <mergeCell ref="D53:H53"/>
    <mergeCell ref="A52:H52"/>
    <mergeCell ref="A51:B51"/>
    <mergeCell ref="A50:B50"/>
    <mergeCell ref="D54:H54"/>
    <mergeCell ref="D55:H55"/>
    <mergeCell ref="A42:B42"/>
    <mergeCell ref="A45:B45"/>
    <mergeCell ref="A55:C55"/>
    <mergeCell ref="C45:D45"/>
    <mergeCell ref="A49:H49"/>
    <mergeCell ref="D72:H72"/>
    <mergeCell ref="D77:H77"/>
    <mergeCell ref="D68:H68"/>
    <mergeCell ref="D69:H69"/>
    <mergeCell ref="D70:H70"/>
    <mergeCell ref="D71:H71"/>
    <mergeCell ref="B84:H84"/>
    <mergeCell ref="B81:H81"/>
    <mergeCell ref="B87:H87"/>
    <mergeCell ref="D75:H75"/>
    <mergeCell ref="D76:H76"/>
    <mergeCell ref="A76:C76"/>
    <mergeCell ref="A77:C77"/>
    <mergeCell ref="A75:C75"/>
    <mergeCell ref="D74:H74"/>
    <mergeCell ref="D73:H73"/>
    <mergeCell ref="A72:C72"/>
    <mergeCell ref="A71:C71"/>
    <mergeCell ref="A74:C74"/>
    <mergeCell ref="A73:C73"/>
    <mergeCell ref="E6:H6"/>
    <mergeCell ref="E5:F5"/>
    <mergeCell ref="F4:G4"/>
    <mergeCell ref="E1:H1"/>
    <mergeCell ref="E2:H2"/>
    <mergeCell ref="E3:H3"/>
    <mergeCell ref="A60:C60"/>
    <mergeCell ref="A59:C59"/>
    <mergeCell ref="A41:B41"/>
    <mergeCell ref="A40:B40"/>
    <mergeCell ref="A21:B21"/>
    <mergeCell ref="B90:H90"/>
    <mergeCell ref="B93:H93"/>
    <mergeCell ref="B99:H99"/>
    <mergeCell ref="B96:H96"/>
    <mergeCell ref="A68:C68"/>
    <mergeCell ref="A69:C69"/>
    <mergeCell ref="A70:C70"/>
  </mergeCells>
  <printOptions/>
  <pageMargins bottom="0.75" footer="0.0" header="0.0" left="0.7" right="0.7" top="0.75"/>
  <pageSetup fitToHeight="0" paperSize="9" orientation="landscape"/>
  <headerFooter>
    <oddFooter>&amp;L&amp;F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