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1185" windowWidth="9360" windowHeight="3225" firstSheet="21" activeTab="21"/>
  </bookViews>
  <sheets>
    <sheet name="16-SEP" sheetId="5" r:id="rId1"/>
    <sheet name="16-OKT" sheetId="6" r:id="rId2"/>
    <sheet name="16-NOV" sheetId="7" r:id="rId3"/>
    <sheet name="16-DEC" sheetId="9" r:id="rId4"/>
    <sheet name="17-JAN" sheetId="10" r:id="rId5"/>
    <sheet name="17-FEB" sheetId="11" r:id="rId6"/>
    <sheet name="17-FEB (2)" sheetId="13" r:id="rId7"/>
    <sheet name="17-MAR" sheetId="12" r:id="rId8"/>
    <sheet name="17-APR" sheetId="14" r:id="rId9"/>
    <sheet name="17-MAJorigOBSOLETE" sheetId="15" r:id="rId10"/>
    <sheet name="17-MAJ (S)" sheetId="18" r:id="rId11"/>
    <sheet name="17-MAJ (066)" sheetId="23" r:id="rId12"/>
    <sheet name="17-MAJ (Sin-preostanek)" sheetId="24" r:id="rId13"/>
    <sheet name="17-MAJ (Sin)" sheetId="26" r:id="rId14"/>
    <sheet name="Sheet1" sheetId="8" r:id="rId15"/>
    <sheet name="17-JUN" sheetId="16" r:id="rId16"/>
    <sheet name="17-JUL OBSOLETE" sheetId="27" r:id="rId17"/>
    <sheet name="17-JUL (sinica)" sheetId="32" r:id="rId18"/>
    <sheet name="17-JUL (brnik)" sheetId="30" r:id="rId19"/>
    <sheet name="17-AVG" sheetId="35" r:id="rId20"/>
    <sheet name="17-SEP" sheetId="37" r:id="rId21"/>
    <sheet name="17-OKT" sheetId="43" r:id="rId22"/>
    <sheet name="TODO" sheetId="36" r:id="rId23"/>
    <sheet name="SinicaTASKs" sheetId="39" r:id="rId24"/>
    <sheet name="CALENDAR" sheetId="40" r:id="rId25"/>
    <sheet name="Opis dela" sheetId="42" r:id="rId26"/>
    <sheet name="thumbnails" sheetId="38" r:id="rId27"/>
  </sheets>
  <definedNames>
    <definedName name="_xlnm.Print_Area" localSheetId="3">'16-DEC'!$A$1:$F$101</definedName>
    <definedName name="_xlnm.Print_Area" localSheetId="1">'16-OKT'!$A$1:$F$120</definedName>
    <definedName name="_xlnm.Print_Area" localSheetId="0">'16-SEP'!$A$1:$F$245</definedName>
    <definedName name="_xlnm.Print_Area" localSheetId="8">'17-APR'!$A$1:$F$122</definedName>
    <definedName name="_xlnm.Print_Area" localSheetId="19">'17-AVG'!$H$1:$M$114</definedName>
    <definedName name="_xlnm.Print_Area" localSheetId="5">'17-FEB'!$A$1:$F$84</definedName>
    <definedName name="_xlnm.Print_Area" localSheetId="6">'17-FEB (2)'!$A$1:$F$84</definedName>
    <definedName name="_xlnm.Print_Area" localSheetId="4">'17-JAN'!$A$1:$F$106</definedName>
    <definedName name="_xlnm.Print_Area" localSheetId="18">'17-JUL (brnik)'!$A$1:$F$30</definedName>
    <definedName name="_xlnm.Print_Area" localSheetId="17">'17-JUL (sinica)'!$A$1:$F$82</definedName>
    <definedName name="_xlnm.Print_Area" localSheetId="16">'17-JUL OBSOLETE'!$A$1:$F$111</definedName>
    <definedName name="_xlnm.Print_Area" localSheetId="15">'17-JUN'!$A$1:$F$103</definedName>
    <definedName name="_xlnm.Print_Area" localSheetId="11">'17-MAJ (066)'!$A$1:$F$89</definedName>
    <definedName name="_xlnm.Print_Area" localSheetId="10">'17-MAJ (S)'!$A$1:$F$118</definedName>
    <definedName name="_xlnm.Print_Area" localSheetId="13">'17-MAJ (Sin)'!$A$1:$F$76</definedName>
    <definedName name="_xlnm.Print_Area" localSheetId="12">'17-MAJ (Sin-preostanek)'!$A$9:$F$32</definedName>
    <definedName name="_xlnm.Print_Area" localSheetId="9">'17-MAJorigOBSOLETE'!$A$1:$F$118</definedName>
    <definedName name="_xlnm.Print_Area" localSheetId="7">'17-MAR'!$A$1:$F$117</definedName>
    <definedName name="_xlnm.Print_Area" localSheetId="21">'17-OKT'!$A$1:$Q$121</definedName>
    <definedName name="_xlnm.Print_Area" localSheetId="20">'17-SEP'!$I$1:$N$116</definedName>
    <definedName name="_xlnm.Print_Area" localSheetId="25">'Opis dela'!$G$1:$H$306</definedName>
  </definedNames>
  <calcPr calcId="145621"/>
</workbook>
</file>

<file path=xl/calcChain.xml><?xml version="1.0" encoding="utf-8"?>
<calcChain xmlns="http://schemas.openxmlformats.org/spreadsheetml/2006/main">
  <c r="Q106" i="43" l="1"/>
  <c r="Q119" i="43" s="1"/>
  <c r="K102" i="43"/>
  <c r="C102" i="43"/>
  <c r="K97" i="43"/>
  <c r="C97" i="43"/>
  <c r="K93" i="43"/>
  <c r="C93" i="43"/>
  <c r="K89" i="43"/>
  <c r="C89" i="43"/>
  <c r="K85" i="43"/>
  <c r="C85" i="43"/>
  <c r="K81" i="43"/>
  <c r="C81" i="43"/>
  <c r="K76" i="43"/>
  <c r="C76" i="43"/>
  <c r="K72" i="43"/>
  <c r="C72" i="43"/>
  <c r="K68" i="43"/>
  <c r="C68" i="43"/>
  <c r="K64" i="43"/>
  <c r="C64" i="43"/>
  <c r="K60" i="43"/>
  <c r="C60" i="43"/>
  <c r="K55" i="43"/>
  <c r="C55" i="43"/>
  <c r="K51" i="43"/>
  <c r="C51" i="43"/>
  <c r="K47" i="43"/>
  <c r="C47" i="43"/>
  <c r="K43" i="43"/>
  <c r="C43" i="43"/>
  <c r="K39" i="43"/>
  <c r="C39" i="43"/>
  <c r="K34" i="43"/>
  <c r="C34" i="43"/>
  <c r="K30" i="43"/>
  <c r="C30" i="43"/>
  <c r="K26" i="43"/>
  <c r="C26" i="43"/>
  <c r="K19" i="43"/>
  <c r="C19" i="43"/>
  <c r="K15" i="43" l="1"/>
  <c r="J106" i="43" s="1"/>
  <c r="J118" i="43" s="1"/>
  <c r="C15" i="43"/>
  <c r="B106" i="43" s="1"/>
  <c r="B118" i="43" s="1"/>
  <c r="F119" i="43" l="1"/>
  <c r="I121" i="43" s="1"/>
  <c r="Q106" i="37"/>
  <c r="K76" i="37"/>
  <c r="C76" i="37"/>
  <c r="C213" i="42" l="1"/>
  <c r="C208" i="42"/>
  <c r="C204" i="42"/>
  <c r="C200" i="42"/>
  <c r="C196" i="42"/>
  <c r="C193" i="42"/>
  <c r="C188" i="42"/>
  <c r="C184" i="42"/>
  <c r="C181" i="42"/>
  <c r="C178" i="42"/>
  <c r="C174" i="42"/>
  <c r="C171" i="42"/>
  <c r="C168" i="42"/>
  <c r="C165" i="42"/>
  <c r="C162" i="42"/>
  <c r="C158" i="42"/>
  <c r="C155" i="42"/>
  <c r="C152" i="42"/>
  <c r="C308" i="42"/>
  <c r="C304" i="42"/>
  <c r="C299" i="42"/>
  <c r="C295" i="42"/>
  <c r="C290" i="42"/>
  <c r="C286" i="42"/>
  <c r="C282" i="42"/>
  <c r="C279" i="42"/>
  <c r="C275" i="42"/>
  <c r="C270" i="42"/>
  <c r="C266" i="42"/>
  <c r="C262" i="42"/>
  <c r="C259" i="42"/>
  <c r="C256" i="42"/>
  <c r="C251" i="42"/>
  <c r="C247" i="42"/>
  <c r="C244" i="42"/>
  <c r="C239" i="42"/>
  <c r="C235" i="42"/>
  <c r="C231" i="42"/>
  <c r="C227" i="42"/>
  <c r="C224" i="42"/>
  <c r="C220" i="42"/>
  <c r="C145" i="42"/>
  <c r="C137" i="42"/>
  <c r="C133" i="42"/>
  <c r="D129" i="42"/>
  <c r="C129" i="42"/>
  <c r="C124" i="42"/>
  <c r="C120" i="42"/>
  <c r="C114" i="42"/>
  <c r="C110" i="42"/>
  <c r="C105" i="42"/>
  <c r="C101" i="42"/>
  <c r="C97" i="42"/>
  <c r="C92" i="42"/>
  <c r="C88" i="42"/>
  <c r="C84" i="42"/>
  <c r="C80" i="42"/>
  <c r="C76" i="42"/>
  <c r="D71" i="42"/>
  <c r="C71" i="42"/>
  <c r="C66" i="42"/>
  <c r="C59" i="42"/>
  <c r="C56" i="42"/>
  <c r="C53" i="42"/>
  <c r="C48" i="42"/>
  <c r="C44" i="42"/>
  <c r="C41" i="42"/>
  <c r="C38" i="42"/>
  <c r="C32" i="42"/>
  <c r="C25" i="42"/>
  <c r="C22" i="42"/>
  <c r="C19" i="42"/>
  <c r="C16" i="42"/>
  <c r="C13" i="42"/>
  <c r="C8" i="42"/>
  <c r="C4" i="42"/>
  <c r="E52" i="38" l="1"/>
  <c r="E2" i="38"/>
  <c r="E3" i="38"/>
  <c r="E4" i="38"/>
  <c r="E5" i="38"/>
  <c r="E6" i="38"/>
  <c r="E7" i="38"/>
  <c r="E8" i="38"/>
  <c r="E9" i="38"/>
  <c r="E10" i="38"/>
  <c r="E11" i="38"/>
  <c r="E12" i="38"/>
  <c r="E13" i="38"/>
  <c r="E14" i="38"/>
  <c r="E15" i="38"/>
  <c r="E16" i="38"/>
  <c r="E17" i="38"/>
  <c r="E18" i="38"/>
  <c r="E19" i="38"/>
  <c r="E20" i="38"/>
  <c r="E21" i="38"/>
  <c r="E22" i="38"/>
  <c r="E23" i="38"/>
  <c r="E24" i="38"/>
  <c r="E25" i="38"/>
  <c r="E26" i="38"/>
  <c r="E27" i="38"/>
  <c r="E28" i="38"/>
  <c r="E29" i="38"/>
  <c r="E30" i="38"/>
  <c r="E31" i="38"/>
  <c r="E32" i="38"/>
  <c r="E33" i="38"/>
  <c r="E34" i="38"/>
  <c r="E35" i="38"/>
  <c r="E36" i="38"/>
  <c r="E37" i="38"/>
  <c r="E38" i="38"/>
  <c r="E39" i="38"/>
  <c r="E40" i="38"/>
  <c r="E41" i="38"/>
  <c r="E42" i="38"/>
  <c r="E43" i="38"/>
  <c r="E44" i="38"/>
  <c r="E45" i="38"/>
  <c r="E46" i="38"/>
  <c r="E47" i="38"/>
  <c r="E48" i="38"/>
  <c r="E49" i="38"/>
  <c r="E50" i="38"/>
  <c r="E51" i="38"/>
  <c r="E1" i="38"/>
  <c r="T13" i="35" l="1"/>
  <c r="C19" i="37"/>
  <c r="K19" i="37"/>
  <c r="C11" i="37"/>
  <c r="K11" i="37"/>
  <c r="Q119" i="37" l="1"/>
  <c r="K101" i="37"/>
  <c r="C101" i="37"/>
  <c r="K97" i="37"/>
  <c r="C97" i="37"/>
  <c r="K93" i="37"/>
  <c r="C93" i="37"/>
  <c r="K90" i="37"/>
  <c r="C90" i="37"/>
  <c r="K86" i="37"/>
  <c r="C86" i="37"/>
  <c r="K81" i="37"/>
  <c r="C81" i="37"/>
  <c r="K72" i="37"/>
  <c r="C72" i="37"/>
  <c r="K69" i="37"/>
  <c r="C69" i="37"/>
  <c r="K66" i="37"/>
  <c r="C66" i="37"/>
  <c r="K61" i="37"/>
  <c r="C61" i="37"/>
  <c r="K57" i="37"/>
  <c r="C57" i="37"/>
  <c r="K52" i="37"/>
  <c r="C52" i="37"/>
  <c r="K46" i="37"/>
  <c r="C46" i="37"/>
  <c r="K42" i="37"/>
  <c r="C42" i="37"/>
  <c r="K37" i="37"/>
  <c r="C37" i="37"/>
  <c r="K33" i="37"/>
  <c r="C33" i="37"/>
  <c r="K29" i="37"/>
  <c r="C29" i="37"/>
  <c r="K24" i="37"/>
  <c r="C24" i="37"/>
  <c r="B106" i="37" l="1"/>
  <c r="B118" i="37" s="1"/>
  <c r="J106" i="37"/>
  <c r="J118" i="37" s="1"/>
  <c r="J91" i="35"/>
  <c r="C96" i="35"/>
  <c r="J96" i="35"/>
  <c r="J100" i="35"/>
  <c r="C100" i="35"/>
  <c r="F119" i="37" l="1"/>
  <c r="I121" i="37" s="1"/>
  <c r="C91" i="35"/>
  <c r="C87" i="35" l="1"/>
  <c r="J87" i="35"/>
  <c r="C82" i="35" l="1"/>
  <c r="J82" i="35"/>
  <c r="J71" i="35" l="1"/>
  <c r="C71" i="35"/>
  <c r="C62" i="35"/>
  <c r="C54" i="35"/>
  <c r="C51" i="35"/>
  <c r="C48" i="35"/>
  <c r="C67" i="35"/>
  <c r="J67" i="35"/>
  <c r="J78" i="35"/>
  <c r="C78" i="35"/>
  <c r="J62" i="35"/>
  <c r="J58" i="35"/>
  <c r="C58" i="35"/>
  <c r="J48" i="35"/>
  <c r="J43" i="35"/>
  <c r="C43" i="35"/>
  <c r="K51" i="35"/>
  <c r="I108" i="35" s="1"/>
  <c r="L51" i="35"/>
  <c r="I107" i="35" s="1"/>
  <c r="C36" i="35"/>
  <c r="J36" i="35"/>
  <c r="J31" i="35" l="1"/>
  <c r="C31" i="35"/>
  <c r="J23" i="35"/>
  <c r="C23" i="35"/>
  <c r="J16" i="35"/>
  <c r="C16" i="35"/>
  <c r="C12" i="35"/>
  <c r="J12" i="35"/>
  <c r="P104" i="35"/>
  <c r="J74" i="35"/>
  <c r="J54" i="35"/>
  <c r="J51" i="35"/>
  <c r="J39" i="35"/>
  <c r="J27" i="35"/>
  <c r="J19" i="35"/>
  <c r="C74" i="35"/>
  <c r="C39" i="35"/>
  <c r="C27" i="35"/>
  <c r="B108" i="35"/>
  <c r="C19" i="35"/>
  <c r="B104" i="35" l="1"/>
  <c r="I104" i="35"/>
  <c r="B74" i="32"/>
  <c r="B78" i="32"/>
  <c r="C71" i="32"/>
  <c r="C66" i="32"/>
  <c r="C62" i="32"/>
  <c r="C58" i="32"/>
  <c r="C54" i="32"/>
  <c r="C51" i="32"/>
  <c r="C46" i="32"/>
  <c r="C42" i="32"/>
  <c r="C39" i="32"/>
  <c r="C36" i="32"/>
  <c r="C32" i="32"/>
  <c r="C29" i="32"/>
  <c r="C26" i="32"/>
  <c r="C23" i="32"/>
  <c r="C20" i="32"/>
  <c r="C16" i="32"/>
  <c r="C13" i="32"/>
  <c r="C10" i="32"/>
  <c r="C19" i="30"/>
  <c r="C17" i="30"/>
  <c r="C14" i="30"/>
  <c r="C11" i="30"/>
  <c r="B22" i="30" s="1"/>
  <c r="F117" i="35" l="1"/>
  <c r="C75" i="27"/>
  <c r="B107" i="27"/>
  <c r="J31" i="27" l="1"/>
  <c r="K31" i="27"/>
  <c r="I31" i="27"/>
  <c r="L31" i="27" l="1"/>
  <c r="C100" i="27"/>
  <c r="C94" i="27"/>
  <c r="C89" i="27"/>
  <c r="C84" i="27"/>
  <c r="C79" i="27"/>
  <c r="C69" i="27"/>
  <c r="C64" i="27"/>
  <c r="C59" i="27"/>
  <c r="C55" i="27"/>
  <c r="C51" i="27"/>
  <c r="C47" i="27"/>
  <c r="C43" i="27"/>
  <c r="C39" i="27"/>
  <c r="C35" i="27"/>
  <c r="C31" i="27"/>
  <c r="C26" i="27"/>
  <c r="C22" i="27"/>
  <c r="C18" i="27"/>
  <c r="C14" i="27"/>
  <c r="B103" i="27" l="1"/>
  <c r="C11" i="27"/>
  <c r="D75" i="16" l="1"/>
  <c r="B24" i="24" l="1"/>
  <c r="C66" i="26"/>
  <c r="C63" i="26"/>
  <c r="C60" i="26"/>
  <c r="C55" i="26"/>
  <c r="C51" i="26"/>
  <c r="C48" i="26"/>
  <c r="C45" i="26"/>
  <c r="C39" i="26"/>
  <c r="C32" i="26"/>
  <c r="C29" i="26"/>
  <c r="C26" i="26"/>
  <c r="C23" i="26"/>
  <c r="C20" i="26"/>
  <c r="C15" i="26"/>
  <c r="C11" i="26"/>
  <c r="B69" i="26" s="1"/>
  <c r="B28" i="24"/>
  <c r="B27" i="24"/>
  <c r="C21" i="24"/>
  <c r="C18" i="24"/>
  <c r="C14" i="24"/>
  <c r="C11" i="24"/>
  <c r="B85" i="23"/>
  <c r="B84" i="23"/>
  <c r="C78" i="23"/>
  <c r="C75" i="23"/>
  <c r="C72" i="23"/>
  <c r="C68" i="23"/>
  <c r="C65" i="23"/>
  <c r="C62" i="23"/>
  <c r="C59" i="23"/>
  <c r="C56" i="23"/>
  <c r="C52" i="23"/>
  <c r="C49" i="23"/>
  <c r="C46" i="23"/>
  <c r="C43" i="23"/>
  <c r="C40" i="23"/>
  <c r="C36" i="23"/>
  <c r="C33" i="23"/>
  <c r="C30" i="23"/>
  <c r="C27" i="23"/>
  <c r="C23" i="23"/>
  <c r="C18" i="23"/>
  <c r="C14" i="23"/>
  <c r="C11" i="23"/>
  <c r="B81" i="23" l="1"/>
  <c r="C34" i="18"/>
  <c r="B114" i="18" l="1"/>
  <c r="B113" i="18"/>
  <c r="C107" i="18"/>
  <c r="C103" i="18"/>
  <c r="C99" i="18"/>
  <c r="C93" i="18"/>
  <c r="C88" i="18"/>
  <c r="C84" i="18"/>
  <c r="C80" i="18"/>
  <c r="C73" i="18"/>
  <c r="C65" i="18"/>
  <c r="C61" i="18"/>
  <c r="C57" i="18"/>
  <c r="C53" i="18"/>
  <c r="C49" i="18"/>
  <c r="C43" i="18"/>
  <c r="C38" i="18"/>
  <c r="C31" i="18"/>
  <c r="C26" i="18"/>
  <c r="C20" i="18"/>
  <c r="C16" i="18"/>
  <c r="C12" i="18"/>
  <c r="D17" i="16" l="1"/>
  <c r="B99" i="16" s="1"/>
  <c r="C91" i="16" l="1"/>
  <c r="C83" i="16"/>
  <c r="C79" i="16"/>
  <c r="C75" i="16"/>
  <c r="C70" i="16"/>
  <c r="C66" i="16"/>
  <c r="C60" i="16"/>
  <c r="C56" i="16"/>
  <c r="C51" i="16"/>
  <c r="C47" i="16"/>
  <c r="C43" i="16"/>
  <c r="C38" i="16"/>
  <c r="C34" i="16"/>
  <c r="C30" i="16"/>
  <c r="C26" i="16"/>
  <c r="C22" i="16"/>
  <c r="C17" i="16"/>
  <c r="C12" i="16"/>
  <c r="B95" i="16" l="1"/>
  <c r="C82" i="15"/>
  <c r="C28" i="15" l="1"/>
  <c r="C21" i="15" l="1"/>
  <c r="C107" i="15" l="1"/>
  <c r="C103" i="15"/>
  <c r="C99" i="15"/>
  <c r="C94" i="15"/>
  <c r="C90" i="15"/>
  <c r="C86" i="15"/>
  <c r="C75" i="15"/>
  <c r="C68" i="15"/>
  <c r="C64" i="15"/>
  <c r="C60" i="15"/>
  <c r="C56" i="15"/>
  <c r="C52" i="15"/>
  <c r="C46" i="15"/>
  <c r="C41" i="15"/>
  <c r="C37" i="15"/>
  <c r="C33" i="15"/>
  <c r="C16" i="15"/>
  <c r="B114" i="15"/>
  <c r="B113" i="15"/>
  <c r="C12" i="15"/>
  <c r="B110" i="15" l="1"/>
  <c r="C110" i="14"/>
  <c r="C77" i="14" l="1"/>
  <c r="C98" i="14"/>
  <c r="C102" i="14"/>
  <c r="C105" i="14"/>
  <c r="C89" i="14" l="1"/>
  <c r="C94" i="14"/>
  <c r="C81" i="14" l="1"/>
  <c r="C85" i="14"/>
  <c r="C68" i="14" l="1"/>
  <c r="C55" i="14"/>
  <c r="C60" i="14"/>
  <c r="C49" i="14" l="1"/>
  <c r="C41" i="14"/>
  <c r="C34" i="14" l="1"/>
  <c r="C30" i="14" l="1"/>
  <c r="C23" i="14" l="1"/>
  <c r="C12" i="14" l="1"/>
  <c r="C72" i="14"/>
  <c r="C15" i="14"/>
  <c r="B118" i="14"/>
  <c r="B117" i="14"/>
  <c r="B114" i="14" l="1"/>
  <c r="B109" i="12"/>
  <c r="C97" i="12"/>
  <c r="C88" i="12"/>
  <c r="C81" i="12"/>
  <c r="C45" i="12"/>
  <c r="C41" i="12"/>
  <c r="C66" i="12" l="1"/>
  <c r="C103" i="12"/>
  <c r="C100" i="12"/>
  <c r="C69" i="12"/>
  <c r="C61" i="12"/>
  <c r="C58" i="12"/>
  <c r="C55" i="12"/>
  <c r="C51" i="12"/>
  <c r="C48" i="12"/>
  <c r="C37" i="12"/>
  <c r="C33" i="12"/>
  <c r="C30" i="12"/>
  <c r="C27" i="12"/>
  <c r="C24" i="12"/>
  <c r="C21" i="12"/>
  <c r="B80" i="13" l="1"/>
  <c r="B79" i="13"/>
  <c r="C72" i="13"/>
  <c r="C69" i="13"/>
  <c r="C65" i="13"/>
  <c r="C62" i="13"/>
  <c r="C59" i="13"/>
  <c r="C56" i="13"/>
  <c r="C53" i="13"/>
  <c r="C49" i="13"/>
  <c r="C46" i="13"/>
  <c r="C43" i="13"/>
  <c r="C40" i="13"/>
  <c r="C37" i="13"/>
  <c r="C33" i="13"/>
  <c r="C30" i="13"/>
  <c r="C27" i="13"/>
  <c r="C24" i="13"/>
  <c r="C21" i="13"/>
  <c r="C17" i="13"/>
  <c r="C14" i="13"/>
  <c r="C11" i="13"/>
  <c r="B76" i="13" s="1"/>
  <c r="B113" i="12" l="1"/>
  <c r="B112" i="12"/>
  <c r="C17" i="12"/>
  <c r="C14" i="12"/>
  <c r="C11" i="12"/>
  <c r="E44" i="8" l="1"/>
  <c r="C72" i="11" l="1"/>
  <c r="C69" i="11"/>
  <c r="C65" i="11"/>
  <c r="C62" i="11"/>
  <c r="C59" i="11"/>
  <c r="C56" i="11"/>
  <c r="C53" i="11"/>
  <c r="C46" i="11"/>
  <c r="C43" i="11"/>
  <c r="C40" i="11"/>
  <c r="C37" i="11"/>
  <c r="C33" i="11"/>
  <c r="C30" i="11"/>
  <c r="C27" i="11"/>
  <c r="C24" i="11"/>
  <c r="C21" i="11"/>
  <c r="C17" i="11"/>
  <c r="C49" i="11"/>
  <c r="C14" i="11"/>
  <c r="C11" i="11"/>
  <c r="B76" i="11" l="1"/>
  <c r="B80" i="11"/>
  <c r="B79" i="11"/>
  <c r="C76" i="10" l="1"/>
  <c r="C95" i="10"/>
  <c r="C92" i="10"/>
  <c r="C88" i="10"/>
  <c r="C85" i="10"/>
  <c r="C82" i="10"/>
  <c r="C79" i="10"/>
  <c r="C71" i="10"/>
  <c r="C68" i="10"/>
  <c r="C64" i="10"/>
  <c r="C60" i="10"/>
  <c r="C55" i="10"/>
  <c r="C49" i="10"/>
  <c r="C45" i="10" l="1"/>
  <c r="C35" i="10"/>
  <c r="C39" i="10"/>
  <c r="C29" i="10"/>
  <c r="C24" i="10"/>
  <c r="C20" i="10"/>
  <c r="C16" i="10"/>
  <c r="C13" i="9" l="1"/>
  <c r="B91" i="9" s="1"/>
  <c r="B102" i="10" l="1"/>
  <c r="B101" i="10"/>
  <c r="C12" i="10"/>
  <c r="B98" i="10" s="1"/>
  <c r="C87" i="9" l="1"/>
  <c r="C69" i="9"/>
  <c r="C62" i="9"/>
  <c r="C55" i="9"/>
  <c r="C44" i="9"/>
  <c r="C33" i="9" l="1"/>
  <c r="C82" i="9"/>
  <c r="C79" i="9"/>
  <c r="C76" i="9"/>
  <c r="C73" i="9"/>
  <c r="C65" i="9"/>
  <c r="C58" i="9"/>
  <c r="C50" i="9"/>
  <c r="C47" i="9"/>
  <c r="C40" i="9"/>
  <c r="C37" i="9"/>
  <c r="C29" i="9"/>
  <c r="C26" i="9"/>
  <c r="C23" i="9"/>
  <c r="C20" i="9"/>
  <c r="C16" i="9"/>
  <c r="B114" i="7"/>
  <c r="B95" i="9"/>
  <c r="B94" i="9"/>
  <c r="C97" i="7" l="1"/>
  <c r="C93" i="7"/>
  <c r="B118" i="7"/>
  <c r="B117" i="7"/>
  <c r="C89" i="7" l="1"/>
  <c r="C84" i="7"/>
  <c r="C79" i="7"/>
  <c r="C72" i="7" l="1"/>
  <c r="C68" i="7"/>
  <c r="C63" i="7"/>
  <c r="C58" i="7"/>
  <c r="C53" i="7"/>
  <c r="C47" i="7" l="1"/>
  <c r="C42" i="7"/>
  <c r="E36" i="7"/>
  <c r="D36" i="7"/>
  <c r="C36" i="7"/>
  <c r="C33" i="7"/>
  <c r="C28" i="7"/>
  <c r="C21" i="7"/>
  <c r="C16" i="7"/>
  <c r="C12" i="7"/>
  <c r="C94" i="6" l="1"/>
  <c r="C104" i="6"/>
  <c r="E94" i="6"/>
  <c r="D94" i="6"/>
  <c r="D89" i="6"/>
  <c r="E89" i="6"/>
  <c r="C107" i="6"/>
  <c r="C98" i="6"/>
  <c r="C89" i="6"/>
  <c r="C85" i="6"/>
  <c r="C78" i="6"/>
  <c r="C72" i="6"/>
  <c r="C68" i="6"/>
  <c r="C64" i="6"/>
  <c r="B115" i="6" l="1"/>
  <c r="B116" i="6"/>
  <c r="C58" i="6"/>
  <c r="C50" i="6"/>
  <c r="C47" i="6"/>
  <c r="C44" i="6"/>
  <c r="C18" i="6" l="1"/>
  <c r="C29" i="6"/>
  <c r="C23" i="6"/>
  <c r="C14" i="6"/>
  <c r="B112" i="6" s="1"/>
  <c r="B238" i="5" l="1"/>
  <c r="B239" i="5"/>
  <c r="C231" i="5" l="1"/>
  <c r="C226" i="5"/>
  <c r="C220" i="5"/>
  <c r="C202" i="5"/>
  <c r="C190" i="5"/>
  <c r="C195" i="5" l="1"/>
  <c r="E179" i="5" l="1"/>
  <c r="B240" i="5" s="1"/>
  <c r="D179" i="5"/>
  <c r="B241" i="5" s="1"/>
  <c r="C179" i="5"/>
  <c r="C175" i="5"/>
  <c r="C168" i="5"/>
  <c r="C162" i="5" l="1"/>
  <c r="C157" i="5" l="1"/>
  <c r="C138" i="5"/>
  <c r="C128" i="5"/>
  <c r="C114" i="5"/>
  <c r="C109" i="5"/>
  <c r="C82" i="5"/>
  <c r="C68" i="5"/>
  <c r="C44" i="5"/>
  <c r="C30" i="5"/>
  <c r="C25" i="5"/>
  <c r="C35" i="5"/>
  <c r="C17" i="5" l="1"/>
  <c r="B237" i="5" s="1"/>
  <c r="B110" i="18"/>
</calcChain>
</file>

<file path=xl/comments1.xml><?xml version="1.0" encoding="utf-8"?>
<comments xmlns="http://schemas.openxmlformats.org/spreadsheetml/2006/main">
  <authors>
    <author>User</author>
  </authors>
  <commentList>
    <comment ref="D2" authorId="0">
      <text>
        <r>
          <rPr>
            <b/>
            <sz val="9"/>
            <color indexed="81"/>
            <rFont val="Tahoma"/>
            <family val="2"/>
            <charset val="238"/>
          </rPr>
          <t>- izdelava bash skript za avtomatizacijo postopka
- izdelava navodil (objava na serverju)</t>
        </r>
      </text>
    </comment>
    <comment ref="E2" authorId="0">
      <text>
        <r>
          <rPr>
            <b/>
            <sz val="9"/>
            <color indexed="81"/>
            <rFont val="Tahoma"/>
            <family val="2"/>
            <charset val="238"/>
          </rPr>
          <t>Na postaji LJP:
- Izdelana prva verzija skripte za izdelavo WIKI (osnovne) strani za postajo. (Izhodišče je konfiguracijska datoteka 00008_config.xml) * avt_gen_WIKI.sh
- Odložena skripta za izdelavo CF strani (Izhodišče je konfiguracijska datoteka 00008_config.xml) * avt_gen_CF.sh
- Izdellana pomožna skripta za download trenutne verzije wiki strani (v textile fotmatu) * avt_gen_downloadWikiWiki.sh
V nadaljevanju je potrebno izdelati ostale wiki strani (certifikati, garancije, nastavitve).
Podatke ki se ročno vnašajo bo treba prestaviti na posebno lokacijo. (potrebne konsultacije).
Potrebno je še spodnja navodila odložiti na ustrezno lokacijo na serverju. (+ korekcije na sami wiki strani).
1. V fazi razvoja (ko bo skripta dokončana ta korak ne bo več potreben) je potrebno pridobiti source trenutne wiki strani.
Kot vmesnik se vporablja REST API za redmine wiki. Sintaksa za download (server-&gt;local machine) je v datoteki avt_gen_downloadWikiWiki.sh, in sicer:
curl -i -H "Accept: application/xml" -H "Content-Type: application/xml" -X GET -u username:password http://pivka.arso.sigov.si/redmine/projects/m493_letalisce_jp_ljubljana/wiki/Wiki.xml | xclip -selection c
(verzija z redirekcoji v "xclip" clipboard), oz.
curl -i -H "Accept: application/xml" -H "Content-Type: application/xml" -X GET -u username:password http://pivka.arso.sigov.si/redmine/projects/m493_letalisce_jp_ljubljana/wiki/Wiki.xml &gt; textile.xml
(treba je vpisati ustrezen user/password, oz. določiti ustrezno pot do wiki strani)
2. Zagnati skripto avt_gen_WIKI.sh ki podatke dobi iz datoteke 00008_config.xml
Skripta bo genererala textile source za osnovno wiki stran, in je s pomočjo REST API-a commit-ala na ustrezno lokacijo, in sicer:
curl -v -u user:password -H "Content-Type: application/xml" -X PUT http://pivka.arso.sigov.si/redmine/projects/e4000_test_wiki-testna-postaja/wiki/Wiki.xml --data-binary "@textile.xml"
3. Zagnati skripto avt_gen_CF.sh ki podatke dobi iz datoteke 00008_config.xml.
Skripta bo generirala osnovno CF stran 00008_ref.htm.</t>
        </r>
      </text>
    </comment>
    <comment ref="F2" authorId="0">
      <text>
        <r>
          <rPr>
            <b/>
            <sz val="9"/>
            <color indexed="81"/>
            <rFont val="Tahoma"/>
            <family val="2"/>
            <charset val="238"/>
          </rPr>
          <t>TODO &amp; odpreti nove taske:
- razvoj skript naprej (za globinske nivoje)
- odložiti navodila
- pretestirati proceduro za izvajanje skript za avtomatično generiranje wiki strani &amp; CF doc</t>
        </r>
      </text>
    </comment>
    <comment ref="G3" authorId="0">
      <text>
        <r>
          <rPr>
            <b/>
            <sz val="9"/>
            <color indexed="81"/>
            <rFont val="Tahoma"/>
            <family val="2"/>
            <charset val="238"/>
          </rPr>
          <t>Nadaljevanje zahtevka "Avtomatična izdelava WIKI strani(testiranje - osnovna stran), CF dokumentacija (root..._ref.html)"</t>
        </r>
      </text>
    </comment>
    <comment ref="I3" authorId="0">
      <text>
        <r>
          <rPr>
            <b/>
            <sz val="9"/>
            <color indexed="81"/>
            <rFont val="Tahoma"/>
            <family val="2"/>
            <charset val="238"/>
          </rPr>
          <t>Narejene skripte za pod-strani:
-Sidebar
-Projekt</t>
        </r>
      </text>
    </comment>
    <comment ref="G4" authorId="0">
      <text>
        <r>
          <rPr>
            <b/>
            <sz val="9"/>
            <color indexed="81"/>
            <rFont val="Tahoma"/>
            <family val="2"/>
            <charset val="238"/>
          </rPr>
          <t>Potrebno se je odločiti za eno od 2 varijanti obdelave podatkov ki se vpisujejo na wiki strani ročno)
1. Narediti ločeno wiki stran, kje zdužimo tovrstne podake - ne obdeluje se avtomatično
2. Pred avtomatično posodobitvijo wiki strani, se pobere trenutna vsebina tovrstnih podatkov, in se vključi v posobljeno verzijo wiki strani.
Testianje pocije 2.
-----------------------------------------
Test uspešen za podatke
Aktualna verzija programske opreme
oz.
Arhiv Aktualna verzija programske opreme¶
-----------------------------------------
Osnovna dokumentacija vključena v skripto.
Potrebo v skripto vključiti inicijalne stringe za potrebe ustvarjanja nove postaje.</t>
        </r>
      </text>
    </comment>
    <comment ref="H4" authorId="0">
      <text>
        <r>
          <rPr>
            <b/>
            <sz val="9"/>
            <color indexed="81"/>
            <rFont val="Tahoma"/>
            <family val="2"/>
            <charset val="238"/>
          </rPr>
          <t>Opcija 2 - upešno testiranje. Preiskušeno bo na ostalih nivojih wiki.</t>
        </r>
      </text>
    </comment>
    <comment ref="J5" authorId="0">
      <text>
        <r>
          <rPr>
            <b/>
            <sz val="9"/>
            <color indexed="81"/>
            <rFont val="Tahoma"/>
            <family val="2"/>
            <charset val="238"/>
          </rPr>
          <t>V 00008_config.xml spremenjeni atributi:
"Oznaka" -&gt; "Name"
"Lokacija" -&gt; "Location"</t>
        </r>
      </text>
    </comment>
    <comment ref="K5" authorId="0">
      <text>
        <r>
          <rPr>
            <b/>
            <sz val="9"/>
            <color indexed="81"/>
            <rFont val="Tahoma"/>
            <family val="2"/>
            <charset val="238"/>
          </rPr>
          <t xml:space="preserve">TODO: optimizacija skripte (ustvariti template za kompomente wiki strani)
-------------------
Optimizacija skripte: inicijalno stestirano na elementih N4, N4, CDUA, CDUB
</t>
        </r>
      </text>
    </comment>
    <comment ref="L6" authorId="0">
      <text>
        <r>
          <rPr>
            <b/>
            <sz val="9"/>
            <color indexed="81"/>
            <rFont val="Tahoma"/>
            <family val="2"/>
            <charset val="238"/>
          </rPr>
          <t>- razvoj skript naprej (za globinske nivoje)
- odložiti navodila
- pretestirati proceduro za izvajanje skript za avtomatično generiranje wiki strani &amp; CF doc
- treba se je odločiti za obliko WIKI strani na konkretni poziciji Letališčce JP LJ</t>
        </r>
      </text>
    </comment>
    <comment ref="P6" authorId="0">
      <text>
        <r>
          <rPr>
            <b/>
            <sz val="9"/>
            <color indexed="81"/>
            <rFont val="Tahoma"/>
            <family val="2"/>
            <charset val="238"/>
          </rPr>
          <t>Ustvarjanje dummy pdf datotek (namenjeno senzoriki)
sudo apt-get install enscript
enscript my_text_file.txt -o - | ps2pdf - output.pdf</t>
        </r>
      </text>
    </comment>
    <comment ref="R6" authorId="0">
      <text>
        <r>
          <rPr>
            <b/>
            <sz val="9"/>
            <color indexed="81"/>
            <rFont val="Tahoma"/>
            <family val="2"/>
            <charset val="238"/>
          </rPr>
          <t>V root CF dodan link http://slmweb.arso.sigov.si/OMML/ommlweb/.
Odlaganje navodil na linku: http://pivka.arso.sigov.si/redmine/projects/produkcijsko-okolje-xober/wiki
Trenutna verzija navodil (#1053 closed)
Ustvarjena povezava http://pivka.arso.sigov.si/redmine/projects/produkcijsko-okolje-xober/wiki/Navodilo_(skripte_%C5%A1e_v_razvojni_fazi)_za_avtomati%C4%8Dno_generiranje_WIKI_in_CF_dokumentacije
(pod http://pivka.arso.sigov.si/redmine/projects/produkcijsko-okolje-xober/wiki/Curl_avtomatizacija_postopkov)</t>
        </r>
      </text>
    </comment>
    <comment ref="AH6" authorId="0">
      <text>
        <r>
          <rPr>
            <b/>
            <sz val="9"/>
            <color indexed="81"/>
            <rFont val="Tahoma"/>
            <family val="2"/>
            <charset val="238"/>
          </rPr>
          <t>Optimizacija avtogen CF&amp;WIKI skript. TODO Odpreti novi task za spremembo root strukture, odložiti navodila.
22.05.2017: Dokončan del avtogen skripte za ISMM (komponenta ki jo obdeluje Dragica). Zmenjena forma. Prestalvljena koda iz ismm.xml v ..._ref.xml</t>
        </r>
      </text>
    </comment>
    <comment ref="M7" authorId="0">
      <text>
        <r>
          <rPr>
            <b/>
            <sz val="9"/>
            <color indexed="81"/>
            <rFont val="Tahoma"/>
            <family val="2"/>
            <charset val="238"/>
          </rPr>
          <t>TODO
Za uSonic: V .sh dodati tabelo/razlaga posameznih merilnih veličin</t>
        </r>
      </text>
    </comment>
    <comment ref="R7" authorId="0">
      <text>
        <r>
          <rPr>
            <b/>
            <sz val="9"/>
            <color indexed="81"/>
            <rFont val="Tahoma"/>
            <family val="2"/>
            <charset val="238"/>
          </rPr>
          <t>____________________________+
#TABLE OF MEASURED PHYSICAL VALUES |
____________________________+
Wind velocity: component X x[m/s] |
component Y y[m/s] |
component Z z[m/s] |
vel[m/s] |
____________________________+
Wind direction: dir[°] |
____________________________+
Temperature: T[°C] |
____________________________+
Iz razpoložljivih podatkih določena zgornja tabela merilinih vrednosti. Ostale vrednosti so tipa statističke obdelave.
OPOMBA: sh file BO ODLOŽEN TAKOJ KO SE ODPRAVI TEŽAVA Z PRAVICAMI za COMMIT na tagirano verzijo MASTER MOBER CF-a. (#1075)</t>
        </r>
      </text>
    </comment>
    <comment ref="M8" authorId="0">
      <text>
        <r>
          <rPr>
            <b/>
            <sz val="9"/>
            <color indexed="81"/>
            <rFont val="Tahoma"/>
            <family val="2"/>
            <charset val="238"/>
          </rPr>
          <t>TODO:
Test, pregled in dopolnitev .sh dokumentov, načrti MO - vezalne sheme</t>
        </r>
      </text>
    </comment>
    <comment ref="M9" authorId="0">
      <text>
        <r>
          <rPr>
            <b/>
            <sz val="9"/>
            <color indexed="81"/>
            <rFont val="Tahoma"/>
            <family val="2"/>
            <charset val="238"/>
          </rPr>
          <t>težava s commitom master dokumentacije. ref. 2/17/2017 11:32PM from NK</t>
        </r>
      </text>
    </comment>
    <comment ref="N10" authorId="0">
      <text>
        <r>
          <rPr>
            <b/>
            <sz val="9"/>
            <color indexed="81"/>
            <rFont val="Tahoma"/>
            <family val="2"/>
            <charset val="238"/>
          </rPr>
          <t xml:space="preserve">
Vmesnik eksportira podatke za ISMM iz formata(obstoječi format) xls(naročilo)
Generira ISMM.xls (obstoječi format)
Generira XML za potrebe avtomatične obdelave podatkov (predled in kontrola odložene dokumentacije)
ThisWorkbook.cls (2,995 KB) Delete Nikola Kostić, 2017-04-07 16:35
</t>
        </r>
      </text>
    </comment>
    <comment ref="AH10" authorId="0">
      <text>
        <r>
          <rPr>
            <b/>
            <sz val="9"/>
            <color indexed="81"/>
            <rFont val="Tahoma"/>
            <family val="2"/>
            <charset val="238"/>
          </rPr>
          <t>Trenutna verzija fomrata:
Path, Type,Manufacturer,Serial number,Certificate date,Certificate number
PLOSCA, 1000EO800, www.robotina.com, dummy, dummy , dummy
(N2), UC-8410A-T-LX, MOXA, dummy, dummy, dummy
(N2)-&gt;port2, hmp155-p, Vaisala, M4820679, 07.12.2016, H54-16490052
(N2)-&gt;port4, pluvio2, OTT Hydromet, 398923, dummy, dummy
(N2)-&gt;port6, lpm, ThiesClima, 11160159, dummy, dummy
(N2)-&gt;port7, shm30, Jenoptik, 152173, dummy, dummy
(N2)-&gt;(A0), nd6052-A0, Nudam, dummy, dummy, dummy
(N2)-&gt;(A0)-&gt;DI0, irPM-PrecipitationMonitor, ThiesClima, 11164355, dummy, dummy
(N2)-&gt;(A1), nd6013-A1, Nudam, dummy, dummy, dummy
(N2)-&gt;(A1)-&gt;RTD0, qmt107-Temp-EO800, Vaisala, dummy, dummy, dummy
(N2)-&gt;(C0), nd6013-C0, Nudam, dummy, dummy, dummy
(N2)-&gt;(C0)-&gt;RTD0, qmt103-Temp-soil-10cm, Vaisala, 20140941, 03.06.2014, 850 D-K-15129-01-00
(N2)-&gt;(C0)-&gt;RTD1, qmt103-Temp-soil-5cm, Vaisala, 20140947, 03.06.2014, 1850 D-K-15129-01-00
(N2)-&gt;(C1), nd6013-C1, Nudam, dummy, dummy, dummy
(N2)-&gt;(C1)-&gt;RTD0, qmt103-Temp-soil-50cm, Vaisala, 20140950, 03.06.2014, 1850 D-K-15129-01-00
(N2)-&gt;(C1)-&gt;RTD1, qmt103-Temp-soil-30cm, Vaisala, 20140957, 24.06.2014, 1882 D-K-15129-01-00
(N2)-&gt;(C1)-&gt;RTD2, qmt103-Temp-soil-20cm, Vaisala, 20141060, 24.06.2014, 1882 D-K-15129-01-00
(N2)-&gt;(N3), Nport-6650, MOXA, dummy, dummy, dummy
(N2)-&gt;(N3)-&gt;port1, pico64-10cm, IMKO, 42796, dummy, dummy
(N2)-&gt;(N3)-&gt;port2, pico64-20cm, IMKO, 42797, dummy, dummy
(N2)-&gt;(N3)-&gt;port3, pico64-30cm, IMKO, 42798, dummy, dummy
(N2)-&gt;(N3)-&gt;port4, spn1, Delta-T Devices Ltd, A1615, dummy, dummy
(N2)-&gt;(N3)-&gt;port5, smp11, Kipp_and_Zonen, 167918, dummy, dummy
(N2)-&gt;(N4), IA-5250O-S-C-T, MOXA, dummy, dummy, dummy
(N2)-&gt;(N4)-&gt;port1, hmp155-r, Vaisala, K2250035, 06.01.2017, 013 2017
(QAM-pc-0), Qnap-ts251, QNAP, dummy, dummy, dummy
(QAM-pc-0)-&gt;(ME102), IA-5250OT, MOXA, dummy, dummy, dummy
(QAM-pc-0)-&gt;(ME102)-&gt;port1, ptb330-p, Vaisala, J4010001, 23.11.2016, 676 2016
(QAM-pc-0)-&gt;(ME102)-&gt;port2, CT25K - DD50_30, Vaisala, Z24304, 18.04.2016, B02CL/16
(QAM-pc-0)-&gt;(ME113), IA-5250OT, MOXA, dummy, dummy, dummy
(QAM-pc-0)-&gt;(ME113)-&gt;port1, ptb330-r, Vaisala, G2720003, 17.01.2017, 030 2017
(QAM-pc-0)-&gt;(ME113)-&gt;port2, CL31 - DD50_12, Vaisala, 84620001, 19.05.2016, B01CL/16
(QAM-pc-0)-&gt;(BR302), IA-5250OT, MOXA, dummy, dummy, dummy
(QAM-pc-0)-&gt;(BR302)-&gt;port1, wmt702_30, Vaisala, J3940013, 16.06.2016, 1621717 D-K-15140-01-00
(QAM-pc-0)-&gt;(BR313), IA-5250OT, MOXA, dummy, dummy, dummy
(QAM-pc-0)-&gt;(BR313)-&gt;port1, WAA252-WAV151_30, Vaisala, Z15303 - Y22136, 18.10.2016 - 18.10.2016, 582 2016 - 584 2016
(QAM-pc-0)-&gt;(BR121), IA-5250OT, MOXA, dummy, dummy, dummy
(QAM-pc-0)-&gt;(BR121)-&gt;port1, wmt702_12, Vaisala, J3930014, 16.06.2016, 1621719 D-K-15140-01-00
(QAM-pc-0)-&gt;(BR122), IA-5250OT, MOXA, dummy, dummy, dummy
(QAM-pc-0)-&gt;(BR122)-&gt;port1, WAA252-WAV151_12, Vaisala, Z15304 - Z17324, 21.07.2016 - 21.07.2016, 361 2016 - 370 2016
(QAM-pc-0)-&gt;(K01), IA-5250OT, MOXA, dummy, dummy, dummy
(QAM-pc-0)-&gt;(K01)-&gt;port1, mbIO120-ko, Eltratec, dummy, dummy, dummy</t>
        </r>
      </text>
    </comment>
    <comment ref="O11" authorId="0">
      <text>
        <r>
          <rPr>
            <b/>
            <sz val="9"/>
            <color indexed="81"/>
            <rFont val="Tahoma"/>
            <family val="2"/>
            <charset val="238"/>
          </rPr>
          <t>916 mkdir mastermober
917 cd mastermober/
918 ls
919 svn co http://pivka.arso.sigov.si/svn/xober_dv_master/3000_amws/4000_senzorji/tags/release-3000.0.3.1
920 cd ..
921 ls
922 cd generated3000/
923 ls
924 ls *_ref.htm
925 ls -r *_ref.htm
926 ls -R *_ref.htm
927 find . *_ref.htm
928 find . | grep_ref.htm
929 find . | grep _ref.htm
930 cd ..
931 ls
932 diff --brief -r generated3000/ mastermober/release-3000.0.3.1/
933 diff --brief -r generated3000/ mastermober/release-3000.0.3.1/ | grep -v ".svn"
934 diff --brief -r generated3000/ mastermober/release-3000.0.3.1/ | grep -v ".svn" | grep -v ".doc"
935 cp generated3000/3000_ref.htm mastermober/release-3000.0.3.1/3000_ref.htm
936 cp generated3000/N2-1_wmt702d/wmt702d_ref.htm mastermober/release-3000.0.3.1/N2-1_wmt702d/wmt702d_ref.htm
937 cp generated3000/N2-2_hmp155d/hmp155d_ref.htm mastermober/release-3000.0.3.1/N2-2_hmp155d/hmp155d_ref.htm
938 cp generated3000/N2-3_ptb330d/ptb330d_ref.htm mastermober/release-3000.0.3.1/N2-3_ptb330d/ptb330d_ref.htm
939 cp generated3000/N2-4_pluvio2d/pluvio2d_ref.htm mastermober/release-3000.0.3.1/N2-4_pluvio2d/pluvio2d_ref.htm
940 cp generated3000/N2-5_cl31d/cl31d_ref.htm mastermober/release-3000.0.3.1/N2-5_cl31d/cl31d_ref.htm
941 cp generated3000/N2-6_lpmd/lpmd_ref.htm mastermober/release-3000.0.3.1/N2-6_lpmd/lpmd_ref.htm
942 cp generated3000/N2-7_shm30d/shm30d_ref.htm mastermober/release-3000.0.3.1/N2-7_shm30d/shm30d_ref.htm
943 cp generated3000/N2-8_iod/N2-8-A0/pm/pm_ref.htm mastermober/release-3000.0.3.1/N2-8_iod/N2-8-A0/pm/pm_ref.htm
944 cp generated3000/N2-8_iod/N2-8-A1/pt100_ref.htm mastermober/release-3000.0.3.1/N2-8_iod/N2-8-A1/pt100_ref.htm
945 cp generated3000/N2-8_iod/N2-8-A2/lws/lws_ref.htm mastermober/release-3000.0.3.1/N2-8_iod/N2-8-A2/lws/lws_ref.htm
946 cp generated3000/N2-8_iod/N2-8-Cx/pt100_ref.htm mastermober/release-3000.0.3.1/N2-8_iod/N2-8-Cx/pt100_ref.htm
947 cp generated3000/N2-8_iod/nd60xx_ref.htm mastermober/release-3000.0.3.1/N2-8_iod/nd60xx_ref.htm
948 cp generated3000/N2_uc8410d/uc8410d_ref.htm mastermober/release-3000.0.3.1/N2_uc8410d/uc8410d_ref.htm
949 cp generated3000/N2_uc8410d/uc8410iod/ub10_245_ref.htm mastermober/release-3000.0.3.1/N2_uc8410d/uc8410iod/ub10_245_ref.htm
950 cp generated3000/N2_uc8410d/uc8410iod_ref.htm mastermober/release-3000.0.3.1/N2_uc8410d/uc8410iod_ref.htm
951 cp generated3000/N3-1_pico64d/pico64d_ref.htm mastermober/release-3000.0.3.1/N3-1_pico64d/pico64d_ref.htm
952 cp generated3000/N3-4_spn1d/spn1d_ref.htm mastermober/release-3000.0.3.1/N3-4_spn1d/spn1d_ref.htm
953 cp generated3000/N3-5_smp11d/smp11d_ref.htm mastermober/release-3000.0.3.1/N3-5_smp11d/smp11d_ref.htm
954 cp generated3000/N3-6_iod/N3-6-C0/uvs/uvs_ref.htm mastermober/release-3000.0.3.1/N3-6_iod/N3-6-C0/uvs/uvs_ref.htm
955 cp generated3000/N3-6_iod/nd60xx_ref.htm mastermober/release-3000.0.3.1/N3-6_iod/nd60xx_ref.htm
956 cp generated3000/N3-7_vpf710d/vpf710d_ref.htm mastermober/release-3000.0.3.1/N3-7_vpf710d/vpf710d_ref.htm
957 cp generated3000/N3-8_sgr3d/sgr3d_ref.htm mastermober/release-3000.0.3.1/N3-8_sgr3d/sgr3d_ref.htm
958 cp generated3000/N3-8_sgr3d/sgr3d.xls mastermober/release-3000.0.3.1/N3-8_sgr3d/sgr3d.xls
959 cp generated3000/N3-8_uSonic3d/uSonic3d_ref.htm mastermober/release-3000.0.3.1/N3-8_uSonic3d/uSonic3d_ref.htm
960 cp generated3000/N4_camera/Camera_ref.htm mastermober/release-3000.0.3.1/N4_camera/Camera_ref.htm
961 cd mastermober/
962 ls
963 svn commit -m "updated master mober"
964 cd release-3000.0.3.1/
965 svn commit -m "updated master mober"
966 svn add *
967 svn commit -m "updated master mober"</t>
        </r>
      </text>
    </comment>
    <comment ref="Q12" authorId="0">
      <text>
        <r>
          <rPr>
            <b/>
            <sz val="9"/>
            <color indexed="81"/>
            <rFont val="Tahoma"/>
            <family val="2"/>
            <charset val="238"/>
          </rPr>
          <t xml:space="preserve">
V ARSO lab se postavi senzor v auto send načinu.
Priklopi se ga na NPort, ki deluje kot TCP Server.
Senzorji, ki pridejo v poštev so: lpm, pluvio2, hmp155, ptb330.
PTB330_config_LJLJ.txt Magnifier (489 Bytes) Gregor Žunič, 2017-05-18 10:42
HMP155_config_LJLJ.txt Magnifier (1,469 KB) Gregor Žunič, 2017-05-18 15:01
</t>
        </r>
      </text>
    </comment>
    <comment ref="S13" authorId="0">
      <text>
        <r>
          <rPr>
            <b/>
            <sz val="9"/>
            <color indexed="81"/>
            <rFont val="Tahoma"/>
            <family val="2"/>
            <charset val="238"/>
          </rPr>
          <t>+ Preveriti mod komunikacije (data telegram) push/pull
19.04.2017: (skripta - test na postaji Letališče JP LJ). SVN 
tezave z updateom</t>
        </r>
      </text>
    </comment>
    <comment ref="T13" authorId="0">
      <text>
        <r>
          <rPr>
            <b/>
            <sz val="9"/>
            <color indexed="81"/>
            <rFont val="Tahoma"/>
            <family val="2"/>
            <charset val="238"/>
          </rPr>
          <t>20.04.2017: Urejanje folderske strukture, svn, izdelava prve verzije skripte za avt.gen. CF doc., Korekcija root nivoja 00008_ref.html, ter izdelava CF dokumentacije za senzorje: N2-P2, N2-P4, N2-P6, N2-P7, N3-P1..P3, N3-P4, N3-P5</t>
        </r>
      </text>
    </comment>
    <comment ref="U13" authorId="0">
      <text>
        <r>
          <rPr>
            <b/>
            <sz val="9"/>
            <color indexed="81"/>
            <rFont val="Tahoma"/>
            <family val="2"/>
            <charset val="238"/>
          </rPr>
          <t>21.04.2017: Urejanje folderske strukture, svn, izdelava prve verzije skripte za avt.gen. CF doc., Korekcija root nivoja 00008_ref.html, ter izdelava CF dokumentacije za senzorje: ME102-1(ptb330-b), ME102-2(ct25k-30), ME113-1(ptb330-r), ME113-2(cl31-12), BR302-1(wmt702-30), BR302-2(shm30), BR313-1(waa252wav151-30), BR313-2(hmp155-r), BR121-1(wmt702-12), BR122-1(waa252wav151-30)</t>
        </r>
      </text>
    </comment>
    <comment ref="V13" authorId="0">
      <text>
        <r>
          <rPr>
            <b/>
            <sz val="9"/>
            <color indexed="81"/>
            <rFont val="Tahoma"/>
            <family val="2"/>
            <charset val="238"/>
          </rPr>
          <t xml:space="preserve">
24.04.2017: Urejanje folderske strukture, svn, izdelava prve verzije skripte za avt.gen. CF doc., Korekcija root nivoja 00008_ref.html, ter izdelava CF dokumentacije za senzorje: N2-C1..C2, N2-C1, N2-A0, N4-1-mbIO, N4-2(hmp155r), moxaUC, moxaNPort, ND6052, ND6013, mbio(meteoKontejner), CDUA-B.</t>
        </r>
      </text>
    </comment>
    <comment ref="W13" authorId="0">
      <text>
        <r>
          <rPr>
            <b/>
            <sz val="9"/>
            <color indexed="81"/>
            <rFont val="Tahoma"/>
            <family val="2"/>
            <charset val="238"/>
          </rPr>
          <t xml:space="preserve">
25.04.2017: Koord Brujic: Izdelava seznama naprav. N2-P2, N2-P4, N2-P6, N2-P7, N3-P1..P3, N3-P4, N3-P5, ME102-1(ptb330-b), ME102-2(ct25k-30), ME113-1(ptb330-r), ME113-2(cl31-12), BR302-1(wmt702-30), BR302-2(shm30), BR313-1(waa252wav151-30), BR313-2(hmp155-r), BR121-1(wmt702-12), BR122-1(waa252wav151-30), N2-C1..C2, N2-C1, N2-A0, N4-1-mbIO, N4-2(hmp155r), moxaUC, moxaNPort, ND6052, ND6013, mbio(meteoKontejner), CDUA-B.</t>
        </r>
      </text>
    </comment>
    <comment ref="X13" authorId="0">
      <text>
        <r>
          <rPr>
            <b/>
            <sz val="9"/>
            <color indexed="81"/>
            <rFont val="Tahoma"/>
            <family val="2"/>
            <charset val="238"/>
          </rPr>
          <t>Urejanje folderske strukture, svn, izdelava prve verzije skripte za avt.gen. CF doc., Korekcija root nivoja 00008_ref.html, ter izdelava CF dokumentacije za senzorje: N2-P2, N2-P4, N2-P6, N2-P7, N3-P1..P3, N3-P4, N3-P5, ME102-1(ptb330-b), ME102-2(ct25k-30), ME113-1(ptb330-r), ME113-2(cl31-12), BR302-1(wmt702-30), BR302-2(shm30), BR313-1(waa252wav151-30), BR313-2(hmp155-r), BR121-1(wmt702-12), BR122-1(waa252wav151-30), N2-C1..C2, N2-C1, N2-A0, N4-1-mbIO, N4-2(hmp155r), moxaUC, moxaNPort, ND6052, ND6013, mbio(meteoKontejner), CDUA-B.</t>
        </r>
      </text>
    </comment>
    <comment ref="Z13" authorId="0">
      <text>
        <r>
          <rPr>
            <b/>
            <sz val="9"/>
            <color indexed="81"/>
            <rFont val="Tahoma"/>
            <family val="2"/>
            <charset val="238"/>
          </rPr>
          <t>Pregled usklajenosti xml, sheme, folderjev. Sprememba xml, odlaganje modificirane sheme. Pregled CF oznak.
Izdelava koord. Dokumenta za pripombe (doc). Odlaganje na task
04.05.2017: Pregled usklajenosti xml, sheme, folderjev. Sprememba xml, odlaganje modificirane sheme. Pregled CF oznak.
Izdelava koord. Dokumenta za pripombe (doc). Odlaganje na task</t>
        </r>
      </text>
    </comment>
    <comment ref="AA13" authorId="0">
      <text>
        <r>
          <rPr>
            <b/>
            <sz val="9"/>
            <color indexed="81"/>
            <rFont val="Tahoma"/>
            <family val="2"/>
            <charset val="238"/>
          </rPr>
          <t xml:space="preserve">
05.05.2017: Root WIKI. Dodajanje manualnih sprememb ki jih je dodal Brujic - za QNAP.
CF - dodajanje folderja TOOLS (za orodja presta scan IP,...)
Sprememba sheme, odlaganje.
Integracija sprememb v xml konfiguraciji ki jo je naredil Brujic. Prilagajanje skripte da zajame dodatne QNAPe.
Sinhronizacija: QNAPi. Add MK2, MK3.
Korekcija xml (IPs)
CF commit
commit "MIME properties sctipt included"
pico64-ref - popravki linkov. dodajanje fajlov za različne globine.
Skladišče: lociranje seznorjev: SPN1 A1615, smp11 167318, lpm 01170160(vračilo Vrbanski), 01170161(Bežigrad)</t>
        </r>
      </text>
    </comment>
    <comment ref="AB13" authorId="0">
      <text>
        <r>
          <rPr>
            <b/>
            <sz val="9"/>
            <color indexed="81"/>
            <rFont val="Tahoma"/>
            <family val="2"/>
            <charset val="238"/>
          </rPr>
          <t xml:space="preserve">
08.05.2017: Integracija funkcije za postavljanje MIME proterties.
XML config &amp; WKI root: BR302, BR313, odklop portov 4002.
XML korekcija V(v)AA252,WAV151_30 -&gt; W(w)AA252,WAV151_30, V(v)AA252,WAV151_12 -&gt; WAA252,WAV151_12</t>
        </r>
      </text>
    </comment>
    <comment ref="AG13" authorId="0">
      <text>
        <r>
          <rPr>
            <b/>
            <sz val="9"/>
            <color indexed="81"/>
            <rFont val="Tahoma"/>
            <family val="2"/>
            <charset val="238"/>
          </rPr>
          <t xml:space="preserve">
mbio code, code for CT25k, spremembe za leaf wetness, lts2000, QMT107. Spremembe po .doc seznamu pripomb.</t>
        </r>
      </text>
    </comment>
    <comment ref="Y14" authorId="0">
      <text>
        <r>
          <rPr>
            <b/>
            <sz val="9"/>
            <color indexed="81"/>
            <rFont val="Tahoma"/>
            <family val="2"/>
            <charset val="238"/>
          </rPr>
          <t>3.5.2017: Fetch data wiki textile (Ips)</t>
        </r>
      </text>
    </comment>
    <comment ref="AB14" authorId="0">
      <text>
        <r>
          <rPr>
            <b/>
            <sz val="9"/>
            <color indexed="81"/>
            <rFont val="Tahoma"/>
            <family val="2"/>
            <charset val="238"/>
          </rPr>
          <t>Fetch vseh ISMM-jev</t>
        </r>
      </text>
    </comment>
    <comment ref="AC14" authorId="0">
      <text>
        <r>
          <rPr>
            <b/>
            <sz val="9"/>
            <color indexed="81"/>
            <rFont val="Tahoma"/>
            <family val="2"/>
            <charset val="238"/>
          </rPr>
          <t>GUI za pregled omrežja</t>
        </r>
      </text>
    </comment>
    <comment ref="AD14" authorId="0">
      <text>
        <r>
          <rPr>
            <b/>
            <sz val="9"/>
            <color indexed="81"/>
            <rFont val="Tahoma"/>
            <family val="2"/>
            <charset val="238"/>
          </rPr>
          <t>Izdelava GUI: Popravek WIKI osnovnih strani(napačna sintaksa) za postaje: H493, H521, M401, M406, M414, M420, M426, M431, M441, M442, M461, M465, M482</t>
        </r>
      </text>
    </comment>
    <comment ref="AE14" authorId="0">
      <text>
        <r>
          <rPr>
            <b/>
            <sz val="9"/>
            <color indexed="81"/>
            <rFont val="Tahoma"/>
            <family val="2"/>
            <charset val="238"/>
          </rPr>
          <t>User:</t>
        </r>
        <r>
          <rPr>
            <sz val="9"/>
            <color indexed="81"/>
            <rFont val="Tahoma"/>
            <family val="2"/>
            <charset val="238"/>
          </rPr>
          <t xml:space="preserve">
Testiranje in debug aplikacije za IPScan</t>
        </r>
      </text>
    </comment>
    <comment ref="AF14" authorId="0">
      <text>
        <r>
          <rPr>
            <b/>
            <sz val="9"/>
            <color indexed="81"/>
            <rFont val="Tahoma"/>
            <family val="2"/>
            <charset val="238"/>
          </rPr>
          <t>Testiranje opcije cron za avtomatski dnevni zagon - debug. Potrebno bo spremeniti izhodni folder na absolutni path. Integracija preostalih funkcij ki se izvajajo manualno.</t>
        </r>
      </text>
    </comment>
    <comment ref="AH15" authorId="0">
      <text>
        <r>
          <rPr>
            <b/>
            <sz val="9"/>
            <color indexed="81"/>
            <rFont val="Tahoma"/>
            <family val="2"/>
            <charset val="238"/>
          </rPr>
          <t xml:space="preserve">
TODO:
Presta, IPscan: Napisati in odložiti navodila, add to cron. (nadaljevanje taska #1095)
Del Navodila v tasku #1070 - odložiti na ustrezno pozicijo (dopolniti navodila)
</t>
        </r>
      </text>
    </comment>
  </commentList>
</comments>
</file>

<file path=xl/sharedStrings.xml><?xml version="1.0" encoding="utf-8"?>
<sst xmlns="http://schemas.openxmlformats.org/spreadsheetml/2006/main" count="8001" uniqueCount="1384">
  <si>
    <t>Koord Eltra/Robotina. Postaje: H488_Celje, H477_Solčava, H483_Makole.</t>
  </si>
  <si>
    <t>Makole CAM DOC (pdf konfig., zip konfig) Odlaganje: Lokalno, wiki, skupni pregled</t>
  </si>
  <si>
    <t>H499 Vodisko odlaganje DOC, slike ELTRA (lokalno, wiki, skupni pregled).  Brisanje sa Wiki stareg zapisnika lokalno in na wiki</t>
  </si>
  <si>
    <t>Vodisko CAM DOC (pdf konfig., zip konfig) Odlaganje: Lokalno, wiki, skupni pregled</t>
  </si>
  <si>
    <t>H534_Nazarje_Savinja CAM DOC (pdf konfig., zip konfig) Odlaganje: Lokalno, wiki, skupni pregled, wiki drevesna struktura za zajem slike</t>
  </si>
  <si>
    <t>M424_Kanin odlaganje DOC, slik, cgs (lokalno, wiki, skupni pregled). Brisanje sa Wiki starih zapisnikov lokalno in na wiki, preimenovanje po ključu</t>
  </si>
  <si>
    <t>M424_Kanin odlaganje DOC, slik, vai (lokalno, wiki, skupni pregled)</t>
  </si>
  <si>
    <t>H474_Otiski_Vrh_I_Mislinja odlaganje CAM DOC (lokalno, wiki, skupni pregled), WIKI - ni linkov -&gt; obveščen Jernej</t>
  </si>
  <si>
    <t>H408_Ziri_III_Poljanska_Sora odlaganje CAM DOC (lokalno, wiki, skupni pregled)</t>
  </si>
  <si>
    <t>H417_Sodevci_Kolpa odlaganje CAM DOC (lokalno, wiki, skupni pregled)</t>
  </si>
  <si>
    <t>H515_Branik_Branica odlaganje CAM DOC (lokalno, wiki, skupni pregled). Popravljanje imena linkov na WIKI</t>
  </si>
  <si>
    <t>H419_Krase_Dreta odlaganje CAM DOC (lokalno, wiki, skupni pregled)</t>
  </si>
  <si>
    <t>H429_Kokra_I_Kok odlaganje CAM DOC (lokalno, wiki, skupni pregled)</t>
  </si>
  <si>
    <t>Pregled kamer: M458_Ratitovec, M441_Metlika, M455_Postojna, H463_Verd_I_Ljubija, H477_Solcava_I_Savinja</t>
  </si>
  <si>
    <t>H503_Ig_Izica odlaganje CAM DOC (lokalno, wiki, skupni pregled)</t>
  </si>
  <si>
    <t>M450_Pavlicevo_sedlo odlaganje CAM DOC (lokalno, wiki, skupni pregled)</t>
  </si>
  <si>
    <t>M428_Korensko_sedlo odlaganje CAM DOC (lokalno, wiki, skupni pregled)</t>
  </si>
  <si>
    <t>WINSCP folder sync N13-H, N09, N19-H, N12-H, N14-H, N16-H, N17-M, N18-M</t>
  </si>
  <si>
    <t>M434_Kum odlaganje CAM DOC (lokalno, wiki, skupni pregled)</t>
  </si>
  <si>
    <t>M435_Lisca odlaganje CAM DOC (lokalno, wiki, skupni pregled). Popravljanje imena linkov na WIKI</t>
  </si>
  <si>
    <t>H529_Kubed_II_Rizana odlaganje CAM DOC (lokalno, wiki, skupni pregled)</t>
  </si>
  <si>
    <t>Posodobitev koord.tabele - postaja Lisca</t>
  </si>
  <si>
    <t>H483_Makole_Dravinja DOC ROB (odlaganje slik, upload doc)</t>
  </si>
  <si>
    <t>Pregled PID za: H470, H483, M433, H488, M453, H537, G433, G434, M416</t>
  </si>
  <si>
    <t>Prestavljanje senzorja pluvio M401 Babno polje 370639-&gt;372902 (lokalno, wiki, ismm)</t>
  </si>
  <si>
    <t>Prestavljanje senzorja pluvio M487 Zgornja Radovna 372892-&gt;398922  (lokalno, wiki, ismm)</t>
  </si>
  <si>
    <t xml:space="preserve">Reklamacija: CM kamere POSTOJNA, VRHNIKA in RATITOVEC
Koord. Matej bo šel na Vrhniko in Postojno; Ratitovec: </t>
  </si>
  <si>
    <t>Meteo lokacija M431 Krn - prijava problema</t>
  </si>
  <si>
    <t>Doc posodobitev: 06020_H477_Solcava_I_Savinja - Protokol-test lokacija II test III</t>
  </si>
  <si>
    <t>Koord montaža M416 Idrija</t>
  </si>
  <si>
    <t>Doc posodobitev: M458 Ratitovec - FTP zagon</t>
  </si>
  <si>
    <t>#887 Marinca Vas - napačne vrednosti temperature iod-ch08</t>
  </si>
  <si>
    <t>#920 - pregled zahtevka</t>
  </si>
  <si>
    <t>#923 - pregled zahtevka</t>
  </si>
  <si>
    <t>#924 - pregled zahtevka</t>
  </si>
  <si>
    <t>#935 - pregled zahtevka</t>
  </si>
  <si>
    <t>#934 - pregled zahtevka</t>
  </si>
  <si>
    <t>M477 - test net connection KB</t>
  </si>
  <si>
    <t xml:space="preserve">DOC naknadno (zapisniki): M401_Babno_Polje - pluvio </t>
  </si>
  <si>
    <t xml:space="preserve">DOC CGS (zapisniki): M424_Kanin - Irpm, LPM, pluvio , SHM30, </t>
  </si>
  <si>
    <t xml:space="preserve">DOC naknadno (zapisniki): M487_Zgornja_Radovna - pluvio </t>
  </si>
  <si>
    <t xml:space="preserve">DOC CGS (zapisniki): M481_Vogel - Irpm, LPM, pluvio , SHM30, </t>
  </si>
  <si>
    <t>DOC VEGA (zapisniki): H499_Vodisko_I_Gracninca</t>
  </si>
  <si>
    <t>DOC VEGA naknadno (zapisniki): H445_Podhom_Radovna</t>
  </si>
  <si>
    <t>DOC VEGA (zapisniki): H474_Otiski_Vrh_I_Mislinja</t>
  </si>
  <si>
    <t>DOC VEGA naknadno (zapisniki): H432_Miren_I_Vipava</t>
  </si>
  <si>
    <t>Sredisce - debug syslog</t>
  </si>
  <si>
    <t>KOORD - izdelava nove plosce Gocova Pesnica - sim</t>
  </si>
  <si>
    <t>DEBUG SREDISCE: Sestanek z Jernejem. Analiza logov (sys, daemon). Poskus fizične povezave na stari nanos z postaje sredisce. Koord servis nanos. Instalacija na testno ploščo. Image burn, SD, gsr, vega mount. Kartica sa postaje Sredisce na novo formatirana in nalozen image. Trace -&gt; Jernej (napake). Instal na novo SD kartico</t>
  </si>
  <si>
    <t>pregled emaili slošno, izdelava zapisnikov</t>
  </si>
  <si>
    <t>Doc FTP ack - M458_Ratitovec</t>
  </si>
  <si>
    <t>Doc FTP ack - H477_Solcava_I_Savinja</t>
  </si>
  <si>
    <t>KOORD montaža Mober Idija</t>
  </si>
  <si>
    <t>Debug sredisce - sd card corrupt</t>
  </si>
  <si>
    <t>Debug Odranci (G)</t>
  </si>
  <si>
    <t xml:space="preserve">#940 CF debian - inst tree ne dela. MObaXterm  se ne da instalirati npr. Tree; svn commit ne dela </t>
  </si>
  <si>
    <t>Urejanje dokumentacije Servis M438 Logatec</t>
  </si>
  <si>
    <t>Kosovnica narocanje rez. Materijala</t>
  </si>
  <si>
    <t xml:space="preserve">Poročilo o delu </t>
  </si>
  <si>
    <t>Servisna pogodba delo v ARSO centru</t>
  </si>
  <si>
    <t>Leto/mesec:</t>
  </si>
  <si>
    <t>Izvajalec:</t>
  </si>
  <si>
    <t>Nikola Kostić</t>
  </si>
  <si>
    <t>Podjetje:</t>
  </si>
  <si>
    <t>Robotina d.o.o.</t>
  </si>
  <si>
    <t>Lokacija dela:</t>
  </si>
  <si>
    <t>Ljubljana ARSO Bežigrad</t>
  </si>
  <si>
    <t>Opravljena naloga</t>
  </si>
  <si>
    <t>Datum</t>
  </si>
  <si>
    <t>PRESTA pregled: H415, H417, H425, H471, H504, M425, M431, M450, M477, M486</t>
  </si>
  <si>
    <t>8.9.2016</t>
  </si>
  <si>
    <t>CF Marko DGN, vključevanje DGN senzorja (.sh &amp; shema);</t>
  </si>
  <si>
    <t>Podpora daljniska instalacija postaje Makole. GW ročno dodajanje + instalacija SW. Testiranje</t>
  </si>
  <si>
    <t>Priprava Master Mober za sestanek</t>
  </si>
  <si>
    <t>Konsult. / koord. Barbara Hudomalj za TTL expired in transit na postajah: M443_Miklavz_na_Gorjancih, M486_Zelenica, M477_Urslja_gora</t>
  </si>
  <si>
    <t>9.9.2016</t>
  </si>
  <si>
    <t>WINSCP local&lt;-&gt;WIKI folder sync N18-M, N19-H, N13-H</t>
  </si>
  <si>
    <t>Koord. Razno</t>
  </si>
  <si>
    <t>H474 Cankar DOC ELTRA (odlaganje slik, zapisnika) - local, wiki</t>
  </si>
  <si>
    <t>SKUPAJ UR:</t>
  </si>
  <si>
    <t>Ure (LAB)
skupaj</t>
  </si>
  <si>
    <t>Ure (POT)
skupaj</t>
  </si>
  <si>
    <t>Ure (TEREN)
skupaj</t>
  </si>
  <si>
    <t>OPOMBA</t>
  </si>
  <si>
    <t>LAB15-066</t>
  </si>
  <si>
    <t>BOB14-010</t>
  </si>
  <si>
    <t>Pregled dokumentacije vega/wiki/rob za H477 Solčava</t>
  </si>
  <si>
    <t>1.9.2016</t>
  </si>
  <si>
    <t>Posodobitev wiki winscp N16H, N09M</t>
  </si>
  <si>
    <t>DEBUG H529_Kubed_II_Rizana vizualizacija, JMD problem</t>
  </si>
  <si>
    <t>Pregled dokumentacije wiki/rob za M424_Kanin</t>
  </si>
  <si>
    <t>DEBUG #923 M466_Slavnik JMD</t>
  </si>
  <si>
    <t>Pregled diag. sistema PRESTA</t>
  </si>
  <si>
    <t>2.9.2016</t>
  </si>
  <si>
    <t>Izdelava dokumentacije (opravljeno delo, strukturiranje, formularji)</t>
  </si>
  <si>
    <t>Daljinsko debug postaje M425_Kneske_ravne: CF kartica ponovni format, instalacija SW</t>
  </si>
  <si>
    <t>16-DNX-000174</t>
  </si>
  <si>
    <t>Pregled dokumentacije wiki/rob za M454_Podnanos</t>
  </si>
  <si>
    <t>Pregled dokumentacije wiki/eltra za H499_Vodisko_I_Gracninca</t>
  </si>
  <si>
    <t>5.9.2016</t>
  </si>
  <si>
    <t>6.9.2016</t>
  </si>
  <si>
    <t xml:space="preserve">Posodabljanje dokumentacije, koordinacija/debug postaje H412_Vrhnika_Ljubljanica - težava z mbio </t>
  </si>
  <si>
    <t>Daljinsko debug postaje H412_Vrhnika_Ljubljanica, zamenjava mbio - po popravilu (eltra) se vrne na postajo. Podpora Mlakarju na terenu</t>
  </si>
  <si>
    <t>Daljinsko prevezava usb rele - H510_Mlacevo_Grosupeljscica. Posodabljanje koord. Tabel</t>
  </si>
  <si>
    <t>LINUX markov xober@g6-i386_release-3000.0.3.1.ova import appliance - App Error 0x800000003</t>
  </si>
  <si>
    <t xml:space="preserve">Iskanje kamer 5x za Vrbanski plato </t>
  </si>
  <si>
    <t>7.9.2016</t>
  </si>
  <si>
    <t>12.9.2016</t>
  </si>
  <si>
    <t>13.9.2016</t>
  </si>
  <si>
    <t>14.9.2016</t>
  </si>
  <si>
    <t>15.9.2016</t>
  </si>
  <si>
    <t>Pregled dokumentacije-&gt;:M486_Zelenica</t>
  </si>
  <si>
    <t>Pregled dokumentacije-&gt;:H529_Kubed_II_Rizana (+sc1000, CBS -&gt; nestandardna struktura popolnoma manuelni način)</t>
  </si>
  <si>
    <t>SUPP HACH MIREN DALJINSKO</t>
  </si>
  <si>
    <t>Pregled dokumentacije-&gt;:H545_Nova_Gorica_I_Koren - ni zap.Vega</t>
  </si>
  <si>
    <t>Pregled dokumentacije-&gt;:H429_Kokra_I_Kokra</t>
  </si>
  <si>
    <t>Pregled dokumentacije-&gt;:H474_Otiski_Vrh_I_Mislinja (sc1000 popravljen, Jernej zažene FTP prenos)</t>
  </si>
  <si>
    <t>Pregled dokumentacije-&gt;:H419_Krase_Dreta - ni zap.Vega</t>
  </si>
  <si>
    <t>Pregled dokumentacije-&gt;:H417_Sodevci_Kolpa - ni zap.Vega</t>
  </si>
  <si>
    <t>Pregled dokumentacije-&gt;:H503_Ig_Izica</t>
  </si>
  <si>
    <t>Pregled dokumentacije-&gt;:H516_Ilirska_Bistrica_Bistrica - ni zap.Vega</t>
  </si>
  <si>
    <t>Pregled dokumentacije-&gt;:M410_Marinca_vas - pt100 senzor kaze napačno vrednost</t>
  </si>
  <si>
    <t>Pregled dokumentacije-&gt;:H501_Malni_Malenscica</t>
  </si>
  <si>
    <t>Pregled dokumentacije-&gt;:M450_Pavlicevo_sedlo</t>
  </si>
  <si>
    <t>Pregled dokumentacije-&gt;:M403_Blegos (VIZ. ni podatka - poslano Humarju)</t>
  </si>
  <si>
    <t>Pregled dokumentacije-&gt;:M452_Planina_v_Podbocju (VIZ.&amp;piIItestIII ni podatka - poslano Humarju&amp;Jerneju)</t>
  </si>
  <si>
    <t>Pregled emailov(označene ne-rešene aktuelne naloge)</t>
  </si>
  <si>
    <t>Baza znanja - priprava za odlaganje na wiki: Navodila za Wavecom modem, ping diagnostika(umesni routerji), ppp handshaking ctsrts, aftp ukazi za preverjanje delovanje ftp prenosa, diagn. Procesov, Daljinski format/instalacija CF na Mober postajah (MOXA UC), jmd, navodila za USV rele reset</t>
  </si>
  <si>
    <t>Vrhnika Ljubljanica - Koord. ELTRA glede mbio (naprava z postaje bo poslana na etro na servis. Potem je namestijo nazaj da ne bo treba spreminjati dokumentacijo</t>
  </si>
  <si>
    <t>Pregled diag. sistema PRESTA (Nove izpadle postaje: Sodevci, Kolpa; Golo Brdo, Idrija; Kneške Ravne;)</t>
  </si>
  <si>
    <t xml:space="preserve">Koord. Žunič. H504_Sredisce_Ivanjsevski_potok. 
Postaja ni več online. Net Log.  </t>
  </si>
  <si>
    <t>H477_Solcava_I_Savinja - Posod. Wiki dokumentacije - zagon FTP</t>
  </si>
  <si>
    <t>Pregled zahtevkov: #930, #932</t>
  </si>
  <si>
    <t>Koordinacija servisa Lisca</t>
  </si>
  <si>
    <t>Skupni pregled dokumentacije postaj -:&gt; M486, H529, H545, H429, H474, H419, H417, H503, H516, M410, H501, M434, M450, H534, M440, M403, M452, M524, M458</t>
  </si>
  <si>
    <t>Pregled CF dokumentacije - SGR Splolenak - dodajanje v CF sistem</t>
  </si>
  <si>
    <t>Interni sestanki - koordinacij ARSO</t>
  </si>
  <si>
    <t>Daljinska podpora Logatec  - servis kamere</t>
  </si>
  <si>
    <t>Daljinska podpora Idrija - montaža</t>
  </si>
  <si>
    <t>DEBUG odranci - koord Vukovic. Dogovor da prvo gre Eltra (naslednji teden)</t>
  </si>
  <si>
    <t>Plan_Teren_ARSO, Pregled TEST_DYN12k Marino M434, H534, M440, M524, M458</t>
  </si>
  <si>
    <t>Urejanje dokumentacije: ISMM idrija</t>
  </si>
  <si>
    <t>16.9.2016</t>
  </si>
  <si>
    <t>2016/september</t>
  </si>
  <si>
    <t>19.9.2016</t>
  </si>
  <si>
    <t>Predaja Kozakiv postopka PT1(priprava plošče)</t>
  </si>
  <si>
    <t>Priprava plošče (Testni zagon) - 00836_M491_Vrbanski_plato</t>
  </si>
  <si>
    <t>20.9.2016</t>
  </si>
  <si>
    <t>Instalacija Gocova Pesnica</t>
  </si>
  <si>
    <t>21.9.2016</t>
  </si>
  <si>
    <t>DNX-176</t>
  </si>
  <si>
    <t>#944 Pico ser. nastavitve. Koord Bojan, Jernej, Barbara, Kruščič</t>
  </si>
  <si>
    <t>Demontaza EDS P206A 4PoE za Tihca (za konf. Kamer na Vrbanskem platou)</t>
  </si>
  <si>
    <t>Priprava Moxe UC-8410 za Ratitovec. Ponovno odpiranje #939 (sprememba porta 2 nazaj na 0)</t>
  </si>
  <si>
    <t>Mariborsko letalisce. Priprava CF card</t>
  </si>
  <si>
    <t>22.9.2016</t>
  </si>
  <si>
    <t>Task #947 Sredisce</t>
  </si>
  <si>
    <t>Task Odranci</t>
  </si>
  <si>
    <t>Task #944 Letalisce Maribor</t>
  </si>
  <si>
    <t>Task #932 Ratitovec</t>
  </si>
  <si>
    <t>M416 FTP, FTP ACK</t>
  </si>
  <si>
    <t>Pregled emaili</t>
  </si>
  <si>
    <t>Kamere Postojna, Vrhnika - posodobitev dokumentacije</t>
  </si>
  <si>
    <t>Test direktne komunikacije s GSR</t>
  </si>
  <si>
    <t>23.9.2016</t>
  </si>
  <si>
    <t>Teren Ratitovec - vidi ure Prunk</t>
  </si>
  <si>
    <t>Telefonska koord. Ser. nast. PICO, kalibr QMT/AdLink... Jernej, Barbara, Kruščič</t>
  </si>
  <si>
    <t>26.9.2016</t>
  </si>
  <si>
    <t>27.9.2016</t>
  </si>
  <si>
    <t>odlaganje slik, urejanje doc za Ratotovec</t>
  </si>
  <si>
    <t>Podpora Dekani, Miren</t>
  </si>
  <si>
    <t>Kamere Tihec za Vrbanski plato / PoE swith -&gt; Andreji za Sašo Zidar</t>
  </si>
  <si>
    <t>Predaja/šolanje PTI Hober</t>
  </si>
  <si>
    <t>16-DNX-000202
bo obračunano po zapisniku</t>
  </si>
  <si>
    <t>Otiski vrh - urejanje dokumentacije</t>
  </si>
  <si>
    <t>CF ugotavljanje razlik med GENERATED in comitv24 #940 + delo doma 2h</t>
  </si>
  <si>
    <t>28.9.2016</t>
  </si>
  <si>
    <t>koordinacija posegov: Miren, Zgornja kapla</t>
  </si>
  <si>
    <t>29.9.2016</t>
  </si>
  <si>
    <t>30.9.2016</t>
  </si>
  <si>
    <t>Koord servisa, usb prevezava</t>
  </si>
  <si>
    <t>Pregled dela, koordinacija (planiranje) montaž</t>
  </si>
  <si>
    <t>Koordinacija posegov: Miren, Zgornja kapla</t>
  </si>
  <si>
    <t xml:space="preserve">Posodobitev KB(baza znanja) Linux, CF, … </t>
  </si>
  <si>
    <t>Koord - izdelava postaje Gocova pesnica</t>
  </si>
  <si>
    <t>Koordinacija - izdelava postaje Vrbanski plato</t>
  </si>
  <si>
    <t>Pregled wiki Hrošč #920</t>
  </si>
  <si>
    <t>Urejanje dokumentacije Vaisala - Postaja Ratitovec</t>
  </si>
  <si>
    <t>Urejanje dokumentacije Vaisala - Postaja Idrija</t>
  </si>
  <si>
    <t>Urejanje dokumentacije - postaja H477  Solcava - commmbio test</t>
  </si>
  <si>
    <t>Urejanje dokumentacije - Winscp commit Naročilo 16</t>
  </si>
  <si>
    <t>Urejanje dokumentacije - postaja M452 - ptIItest3</t>
  </si>
  <si>
    <t>Koordinacija - postaja Vipava Mien - sc1000</t>
  </si>
  <si>
    <t>Urejanje dokumentacije - Vizualizacija naročilo 17 koordincija Humar</t>
  </si>
  <si>
    <t>Urejanje dokumentacije - postaja Idrija - CGS</t>
  </si>
  <si>
    <t>Koordinacija Cankar, Humar</t>
  </si>
  <si>
    <t>Urejanje dokumentacije - postaja H474  - FTP zl zagon</t>
  </si>
  <si>
    <t>Testiranje TZ LAV - Gocova pesnica, kontakt vrat-koordinacja</t>
  </si>
  <si>
    <t>Priprava montaže: postaja celjeII GSM, antena</t>
  </si>
  <si>
    <t>Koordinacija servisa</t>
  </si>
  <si>
    <t>Priprava plošc Gočocova pesnica, Vrbanski plato</t>
  </si>
  <si>
    <t>Koordinacija - izdelava nove plosce Gocova Pesnica</t>
  </si>
  <si>
    <t>Koordinacija - izdelava nove Mober plosce Mober Vrbanski plato</t>
  </si>
  <si>
    <t>Tarifa (LAB)</t>
  </si>
  <si>
    <t>Tarifa (POT)</t>
  </si>
  <si>
    <t>Tarifa (TEREN)</t>
  </si>
  <si>
    <t>25,9</t>
  </si>
  <si>
    <t>Opravljene storitve</t>
  </si>
  <si>
    <t>Redno delo-inženir</t>
  </si>
  <si>
    <t>h</t>
  </si>
  <si>
    <t>Cena/EM</t>
  </si>
  <si>
    <t>EUR</t>
  </si>
  <si>
    <t>Redno delo-tehnik</t>
  </si>
  <si>
    <t>Ura tehnika-teren</t>
  </si>
  <si>
    <t>Inženirska ure-teren</t>
  </si>
  <si>
    <t>39,9</t>
  </si>
  <si>
    <t>Čas na poti</t>
  </si>
  <si>
    <t>Ime in priimek:</t>
  </si>
  <si>
    <t>Podpis:</t>
  </si>
  <si>
    <t xml:space="preserve">         Datum:</t>
  </si>
  <si>
    <t>BLAGO/STORITEV PREDAL-A dne:</t>
  </si>
  <si>
    <t>BLAGO/STORITEV PREVZEL-A dne:</t>
  </si>
  <si>
    <t>Andreja Kolenc</t>
  </si>
  <si>
    <t>daljinsko instalacija Celje II Brv</t>
  </si>
  <si>
    <t>2016/oktober</t>
  </si>
  <si>
    <t>5.10.2016</t>
  </si>
  <si>
    <t>6.10.2016</t>
  </si>
  <si>
    <t>7.10.2016</t>
  </si>
  <si>
    <t>10.10.2016</t>
  </si>
  <si>
    <t>11.10.2016</t>
  </si>
  <si>
    <t>Pregled sistema Presta - koordinacija servisov</t>
  </si>
  <si>
    <t>Urejanje CF master dokumencaije: Senzor srg - izdelava el.sheme 
za master, linki v html</t>
  </si>
  <si>
    <t>Koordinacija/urejanje dokumentacije za postajo Makole (Hach Lange)</t>
  </si>
  <si>
    <t>Sestanki Cernac: CF master dokumetacija, debug Sredisce, debug QMT</t>
  </si>
  <si>
    <t>Urejanje dokumentacije:Ure mesecno september / koordinacija</t>
  </si>
  <si>
    <t>Koordinacija servisov: Kranj kokra(SP+accu), steca histereza - nastavljiva
(programator + navodila - testiranje v LAB  - TODO)</t>
  </si>
  <si>
    <t>Posodabljanje stanja koordinacijske tabele servisov/montaž)</t>
  </si>
  <si>
    <t>Urejanje dokumentacije: korekcija CF master (sgr, dgn)</t>
  </si>
  <si>
    <t>Urejanje dokumentacije: CF commit master</t>
  </si>
  <si>
    <t>Urejanje poročil: Ure oktober - prvi teden</t>
  </si>
  <si>
    <t>Nudam QMT debug</t>
  </si>
  <si>
    <t>Cankar koord - zapisniki</t>
  </si>
  <si>
    <t>Kubed M433 - zagon FTP</t>
  </si>
  <si>
    <t>Daljinsko prevezava USB releja - Krase Dreta</t>
  </si>
  <si>
    <t>Predaja Planina v Podbocju M452</t>
  </si>
  <si>
    <t>Urejanje dokumentacije (print verzija) M416 Idrija, H483 Makole, H477 Solcava, M424 Kanin, H499 Vodisko, M458 Ratitovec, M456 Predel, M477 Urslja Gora, M486 Zelenica, M403 Blegos, H534 Nazarje, M484 Vrsisc, M464 Smarje</t>
  </si>
  <si>
    <t>Kubed H488 - zagon FTP</t>
  </si>
  <si>
    <t>Marinca Vas - sonda pt100 koord</t>
  </si>
  <si>
    <t>14.10.2016</t>
  </si>
  <si>
    <t>H488_Celje_II-brv_Savinja - Vklop FTP prenosa</t>
  </si>
  <si>
    <t>Presta</t>
  </si>
  <si>
    <t>Koord servisov</t>
  </si>
  <si>
    <t>Urejanje dokumentacije sc1000 za H483 Makole Dravinja</t>
  </si>
  <si>
    <t>Koord. Murska Sobota, Jernej, Bojan QMT nudam 6013</t>
  </si>
  <si>
    <t>12.10.2016</t>
  </si>
  <si>
    <t>Urejanje poročil o servisih: Ratitovec, Kum</t>
  </si>
  <si>
    <t>Urejanje Pidi M433_Kubed, M416_Idrija, M453_Vodice, M491_Vrbanski_plato, H483_Makole_Dravinja, H470_Perovec_Oplotnica, H537_Mlino_Blejsko_jezero, H488_Celje_II_brv_Savinja, G433_Moste, G434_Podreca, M491_Vrbanski_plato</t>
  </si>
  <si>
    <t>comm mbio, odlaganje slik: H488_Celje_II-brv_Savinja, H477_Solcava_I_Savinja,H483_Makole_Dravinja</t>
  </si>
  <si>
    <t>debug vir raca - Prijava probl reklamacija - izpad postaje 04515_H446_Vir_Raca.doc</t>
  </si>
  <si>
    <t>Urejanje dokumentacije o servisih (googleDrive, wiki)</t>
  </si>
  <si>
    <t>Urejanje Ratitovec UC Moxa</t>
  </si>
  <si>
    <t>Izdelava kablov za uporovno dekado</t>
  </si>
  <si>
    <t>13.10.2016</t>
  </si>
  <si>
    <t>Urejanje dokumentacije - Prijava in servis mober postaje Kum</t>
  </si>
  <si>
    <t>Urejanje dokumentacije - WIKI</t>
  </si>
  <si>
    <t>Koordinacija - naročanje EKT11 (pt100 za T omare za Marinčo vas)</t>
  </si>
  <si>
    <t>17.10.2016</t>
  </si>
  <si>
    <t>Koordinacija servisov</t>
  </si>
  <si>
    <t>Pregled dokumentacije mape, local., wiki</t>
  </si>
  <si>
    <t>Koordinacija servisov (Kranj II Kokra, planiranje)</t>
  </si>
  <si>
    <t>Korespodencija, naročanje, support za Nudam 6013 - problem low-pass filtra ki ga je treba vgraditi hardversko. Določanje postopka kalibracije glede na verzijo firmware-a</t>
  </si>
  <si>
    <t>Testiranje kalibracije Nudam 6013 za meritve QMT</t>
  </si>
  <si>
    <t>18.10.2016</t>
  </si>
  <si>
    <t>19.10.2016</t>
  </si>
  <si>
    <t>20.10.2016</t>
  </si>
  <si>
    <t>21.10.2016</t>
  </si>
  <si>
    <t>24.10.2016</t>
  </si>
  <si>
    <t>25.10.2016</t>
  </si>
  <si>
    <t>26.10.2016</t>
  </si>
  <si>
    <t>27.10.2016</t>
  </si>
  <si>
    <t>28.10.2016</t>
  </si>
  <si>
    <t xml:space="preserve">Servis MurskaSobotaRakican
Murska Sobota: testiranje in re-kalibracije nudam 6013 modulov. </t>
  </si>
  <si>
    <t>Servis H439_Jesenice_Sava_Dolinka &amp; Nevlje Nevljica
Padla varovalka med steco in SP(Debug in testiranje - Jesenice). Debug in zamenjava mbio (Nevlje)</t>
  </si>
  <si>
    <t>Pregled sistema Presta</t>
  </si>
  <si>
    <t>Izdelava CF dokumentacije in daljinsko testiranje SGR modula na postaji Krvavec (#974)</t>
  </si>
  <si>
    <t>Izdelava CF dokumentacije in daljinsko testiranje SGR modula na postaji Vogel</t>
  </si>
  <si>
    <t>2016/november</t>
  </si>
  <si>
    <t>2.11.2016</t>
  </si>
  <si>
    <t>3.11.2016</t>
  </si>
  <si>
    <t>4.11.2016</t>
  </si>
  <si>
    <t>Ure od 3.11 - Pregled dokumentacije za SGR (uporabniška navodila, CLI priročnik za sensord, sensord.xls</t>
  </si>
  <si>
    <t>Ure od 6.11 - Izdelava porocila za oktober</t>
  </si>
  <si>
    <t>7.11.2016</t>
  </si>
  <si>
    <t>8.11.2016</t>
  </si>
  <si>
    <t>9.11.2016</t>
  </si>
  <si>
    <t>10.11.2016</t>
  </si>
  <si>
    <t>nudam porocila za Bilje, Gacnik, MurskoSoboto, Novo Mesto, Postojno</t>
  </si>
  <si>
    <t>11.11.2016</t>
  </si>
  <si>
    <t>14.11.2016</t>
  </si>
  <si>
    <t>Daljnska podpora ekipi na servisu - postaja Kranj II kokra</t>
  </si>
  <si>
    <t>Izdelava poročil za mesec oktober</t>
  </si>
  <si>
    <t>Sestanek B.Černač, A.Kolenc - plan CF, pregled dokumentacije</t>
  </si>
  <si>
    <t>Komitanje CF dokumentacije (master) - SGR</t>
  </si>
  <si>
    <t>Testiranje sgr3 - Floating point registri za meritve. Urejanje 
dokumentacije</t>
  </si>
  <si>
    <t>Planiranje servisnih posegov - QMT3 zemeljske sonde Novo Mesto, 
Gacnik, Bilje, Postojna. Priprava opreme. Šolanje za Kirna</t>
  </si>
  <si>
    <t>Testiranje sgr3 - sgr3d.sh. Primerjanje z modulom za hmp</t>
  </si>
  <si>
    <t>Teren:
Kalibracija nudam 6013: Gacnik, Novo mesto, Marinca vas
Servis Marinča vas (pt100) - zamenjava, preverjanje modula 6013 nudam z uporovno dekado.</t>
  </si>
  <si>
    <t>Koordinacija - Temp.sonda za ekt11 4wire (zamenjava za Marinči vasi)</t>
  </si>
  <si>
    <t>Dokončanje testiranja ptI za Vrbanski plato + izdelava dokumentacije</t>
  </si>
  <si>
    <t>Koordinacija / pregled neobedlanih emailov</t>
  </si>
  <si>
    <t>Urejanje wiki podpora/hrošč</t>
  </si>
  <si>
    <t>Sestanek Černač. Plan CF/pregled dokumentacije, zemeljske sonde, 
pripombe na dokumentacijo</t>
  </si>
  <si>
    <t>15.11.2016</t>
  </si>
  <si>
    <t>16.11.2016</t>
  </si>
  <si>
    <t>Sgr, koda za float format modbus</t>
  </si>
  <si>
    <t>17.11.2016</t>
  </si>
  <si>
    <t>18.11.2016</t>
  </si>
  <si>
    <t>Izdelava Master CF dokumentacije za sgr3 - odpravljanje pripomb</t>
  </si>
  <si>
    <t>Koordinacija servisov, urejanje dokumentacije - razno</t>
  </si>
  <si>
    <t>Ocena časa za urejanje dokumentacije (odpravljanje pripomb - Podboj)</t>
  </si>
  <si>
    <t>21.11.2016</t>
  </si>
  <si>
    <t>22.11.2016</t>
  </si>
  <si>
    <t>23.11.2016</t>
  </si>
  <si>
    <t>Pregled H524 M483 M457 M491 M416 H488 M433</t>
  </si>
  <si>
    <t>Urejanje dokumentacije - Vrbanski plato</t>
  </si>
  <si>
    <t>Urejanje dokumentacije, poročilo o delu, Dokumentiranje posegov kalibracije QMT-ov</t>
  </si>
  <si>
    <t>Urejanje dokumentacije - Odprava pripomb</t>
  </si>
  <si>
    <t>Koordinacija servisov / montaže</t>
  </si>
  <si>
    <t>Urejanje dokumentacije - zamenjava HMP (Kruscic)</t>
  </si>
  <si>
    <t>Pregled doc - spremembe
M456_Predel, M486_Zelenica, M477_Urslja_gora, M470_Sviscaki, M468_Sveti_Trije_Kralji, M484_Vrsic, M450_Pavlicevo_sedlo
M444_Murska_Sobota, M445_Nanos, M466_Slavnik, M467_Slovenske_Konjice, M412_Godnje, M435_Lisca, M437_Logarska_dolina
00655_M472_Tatre, M463_Rudno_Polje, M443_Miklavz_na_Gorjancih, M471_Smartno_pri_Slovenj_Gradcu, M442_Mezica
00461_M462_Rogla. M455_Postojna, M423_Kamniska_Bistrica, M420_Jeruzalem
Pregled dokumentacije
M403_Blegos, M410_Marinca_vas - Fuzina, M434_Kum</t>
  </si>
  <si>
    <t>24.11.2016</t>
  </si>
  <si>
    <t>Testiranje plošč - pisanje navodil (posodobljeno) za testni zagon</t>
  </si>
  <si>
    <t>1, sp kontiki, skladisce sgr oprema, koord. Daljinska instalacija Rogatec. Kamere, Podboj pripombe</t>
  </si>
  <si>
    <t>25.11.2016</t>
  </si>
  <si>
    <t>2016/december</t>
  </si>
  <si>
    <t>30.11.2016</t>
  </si>
  <si>
    <t>1.12.2016</t>
  </si>
  <si>
    <t>2.12.2016</t>
  </si>
  <si>
    <t>5.12.2016</t>
  </si>
  <si>
    <t>6.12.2016</t>
  </si>
  <si>
    <t>7.12.2016</t>
  </si>
  <si>
    <t>8.12.2016</t>
  </si>
  <si>
    <t>9.12.2016</t>
  </si>
  <si>
    <t>12.12.2016</t>
  </si>
  <si>
    <t>13.12.2016</t>
  </si>
  <si>
    <t>14.12.2016</t>
  </si>
  <si>
    <t>15.12.2016</t>
  </si>
  <si>
    <t>16.12.2016</t>
  </si>
  <si>
    <t>19.12.2016</t>
  </si>
  <si>
    <t>20.12.2016</t>
  </si>
  <si>
    <t>21.12.2016</t>
  </si>
  <si>
    <t>22.12.2016</t>
  </si>
  <si>
    <t>23.12.2016</t>
  </si>
  <si>
    <t>26.12.2016</t>
  </si>
  <si>
    <t>27.12.2016</t>
  </si>
  <si>
    <t>28.12.2016</t>
  </si>
  <si>
    <t>29.12.2016</t>
  </si>
  <si>
    <t>30.12.2016</t>
  </si>
  <si>
    <t>Dopust</t>
  </si>
  <si>
    <t>Sgr posodobitev CF</t>
  </si>
  <si>
    <t>Bolniška</t>
  </si>
  <si>
    <t>Urejanje dokumentacije spl</t>
  </si>
  <si>
    <t>podpora vir raca, Perovec.</t>
  </si>
  <si>
    <t>Urejanje dokumentacije Vrbanski plato</t>
  </si>
  <si>
    <t>Urejanje dokumentacije spl, urejanje laboratorija</t>
  </si>
  <si>
    <t>cf, skripte za posamezne kanale pri testiranju loopback za vogel</t>
  </si>
  <si>
    <t>CF dokumentacije / Urejanje dokumentacije spl</t>
  </si>
  <si>
    <t>praznik - od doma Urejanje dokumentacije spl</t>
  </si>
  <si>
    <t>Urejanje dokumentacije spl. Testiranje procedure odlaganja CF - Linux SVN (z Barbaro Novak). Pregled dokumentacije H535 Muta</t>
  </si>
  <si>
    <t>Urejanje doc pr: H483 Makole, H545 Nova Gorica, M445 Nanos, M433 Kubed, H419 Krase, H488 Celje, H499 Vodisko, M433 Makole + HMP zamenjava</t>
  </si>
  <si>
    <t>Urejanje dokumentacije spl: H488 Kobilje, H477 Solcava, H515 Branik, H417 Sodevci, H516 Ilirska Bistrica, M403 Blegos, M410 Marinca vas</t>
  </si>
  <si>
    <t>Urejanje dokumentacije spl: H474 Otiski vrh, M424 Kanin, M457 Ptuj, Gen cf</t>
  </si>
  <si>
    <t>podpora perovec, nazarje. CF dokumentacija - kodiranje</t>
  </si>
  <si>
    <t>2017/januar</t>
  </si>
  <si>
    <t>3.1.2017</t>
  </si>
  <si>
    <t>4.1.2017</t>
  </si>
  <si>
    <t>5.1.2017</t>
  </si>
  <si>
    <t>emaili. Koordinacija. CF DOC GEN</t>
  </si>
  <si>
    <t>CF DOC GEN. Support E401 Otlica</t>
  </si>
  <si>
    <t>HADCP CF edit - Jesenice commit, sc1000 CF edit H431 Log Cezsoski, H529 CBS sc1000, H534, H535</t>
  </si>
  <si>
    <t>M488, M415, M463, M481, M443, M435, M434, M428, M477, M459, M445, M452, M486, M484, M456, M450, M403, M482, M437, M431, M430, M420, M413, M444, M449, M458, M424, M468, M466, M462, M432
H510, H530, H534, H535, H542, H408, H415, H417, H432, H434, H437, H445, H450, H470, H480, H483, H485, H516, H524, H411, H438, H474, H475, H476, H515, H405, H406, H419, H477, H503, H533, H448,H499, H529, H431 Cam Uppercase korekcija - cf commit</t>
  </si>
  <si>
    <t>CF htm namesto doc za: H407, H410, H442, H469, H482, H484, H490, H494, H522, H526, H401, G403, G404, G420, G421, G424, G428, G430</t>
  </si>
  <si>
    <t>koord eltra, vega, vnet</t>
  </si>
  <si>
    <t>H429, H480, H445, H408, H433, G432, G409, G408 Zapisniki Eltra</t>
  </si>
  <si>
    <t>install &amp; test 00052, 00159</t>
  </si>
  <si>
    <t>6.1.2017</t>
  </si>
  <si>
    <t>9.1.2017</t>
  </si>
  <si>
    <t>10.1.2017</t>
  </si>
  <si>
    <t>13.1.2017</t>
  </si>
  <si>
    <t>11.1.2017</t>
  </si>
  <si>
    <t>12.1.2017</t>
  </si>
  <si>
    <t>Odprava težav s sgr M432 M462 M481 (CF commit) komit ni možen</t>
  </si>
  <si>
    <t>Upgrade VM - tezave s upgradeom VM na novo verzijo</t>
  </si>
  <si>
    <t>Commit CF&lt;=N15</t>
  </si>
  <si>
    <t>Urejanje dokumentacije N1-N19</t>
  </si>
  <si>
    <t>3 plosce instalacija (00158, 00159, 00052)</t>
  </si>
  <si>
    <t>Mlino, Gocova, Petrina - eltra zapisniki. PTL H470, H524, H471</t>
  </si>
  <si>
    <t>16.1.2017</t>
  </si>
  <si>
    <t>17.1.2017</t>
  </si>
  <si>
    <t>Pregled pripombe - koordinacija Barbara (kamere, skladisce, CF)</t>
  </si>
  <si>
    <t>Generiranje in commit CF H414, H425, H440, H454, H501, H514, H537, H540, H541, M471</t>
  </si>
  <si>
    <t>instalacija plosce Razkrizje Mura]</t>
  </si>
  <si>
    <t>19.1.2017</t>
  </si>
  <si>
    <t>18.1.2017</t>
  </si>
  <si>
    <t>20.1.2017</t>
  </si>
  <si>
    <t>dopust</t>
  </si>
  <si>
    <t>23.1.2017</t>
  </si>
  <si>
    <t>30.1.2017</t>
  </si>
  <si>
    <t>31.1.2017</t>
  </si>
  <si>
    <t>1.2.2017</t>
  </si>
  <si>
    <t>24.1.2017</t>
  </si>
  <si>
    <t>25.1.2017</t>
  </si>
  <si>
    <t>26.1.2017</t>
  </si>
  <si>
    <t>27.1.2017</t>
  </si>
  <si>
    <t>wiki source, eltra razkrizje koord</t>
  </si>
  <si>
    <t>Urejanje dokumentacije, Doc. Vrbanski plato. Urejanje pisarne</t>
  </si>
  <si>
    <t>Koordinacija, odgovori na emaile</t>
  </si>
  <si>
    <t>2017/februar</t>
  </si>
  <si>
    <t>doc Vrbanski plato - ustreznost montaze, PTL Ratitovec, Marinča vas - update wiki. A3-8 sgr preimenovanje doz Rogla, Krvavec, Vogel. Doc Šmartno pri Slovenj Gradcu, Radovljica. Koord Eltra Frisco  - daljinsko delo - od doma</t>
  </si>
  <si>
    <t>MM KZ - Merilna mreža Kakovost zraka - preučevanje dokumentacije (skripte CreateWiki.sh, Export_TestniZagon.sh, Publish_TestniZagon.sh)  - daljinsko delo - od doma</t>
  </si>
  <si>
    <t>Testiranje in prilagajanje skript za okolje MMKZ ((skripte CreateWiki.sh, Export_TestniZagon.sh, Publish_TestniZagon.sh))
MMKZ - preučevanje možnosti / testiranje avtomatičnega odlaganja wiki strani na redmine</t>
  </si>
  <si>
    <t>MM KZ - preučevanje dokumentacije, testiranje bash skript in prilagajanje  - daljinsko delo - od doma. Preučevanje možnosti REST API umesnika za avtomatično odlaganje vsebine na wiki strane</t>
  </si>
  <si>
    <t>MM KZ - testiranje bash skript  LoadSettings.sh, CreateWiki.sh, in prilagajanje  - daljinsko delo - od doma</t>
  </si>
  <si>
    <t>MM KZ - testiranje REST API za redmine  - daljinsko delo - od doma
Testiranje oblike centralne tabele za ISMM podatke (xml, xls, csv, wget tcp sa ISMM baze, parsiranje iz različnih formatov)</t>
  </si>
  <si>
    <t>MM KZ - testiranje REST API za redmine
Generiranje wiki strani s pomočjo bash skript. Testiranje preverjanja integritete fajlov s pomočjo scp (winscp + vba iz verzije bober bo treba implementirati pod linux scp + bash okoljem)
 - daljinsko delo - od doma</t>
  </si>
  <si>
    <t>supp Rače Miran Eltra, zamenj. mbio, G438 Stars, G436 Rogoza, Kungota</t>
  </si>
  <si>
    <t>Pregled servisov/koordinacija: H521-storniran, G437-opazovanje, H552 Razkrizje Mura - urejanje doc - ftp ack, H479 Sodražica - koord servisa; Korekcija CF (manjkal HMP) - M476-Trojane (težave z commit - spremenjene pravice?); Pregled kamere, pregled preostalih registratorjev. Pregled kje bo treba korigirati CF - M404, M412, M446, M473, M476, M467, M478, M447, M455, M457, M470. Dokumentacija servis E401 Otlica - wmt zamenjava. Dokumentacija servis M481 Vogel - CF kartica. Obdelava doc VEGA za: H471 Gočova Pesnica, H470 Perovec Oplotnica, H527 Petrina Kolpa. Pregled ARSO SERVIS plan teren asro google docs. PRESTA. Predaja postaj H527, H471</t>
  </si>
  <si>
    <t>3.3,2017 11:33 34:08</t>
  </si>
  <si>
    <t>27.2.2017</t>
  </si>
  <si>
    <t>wiki debug squeeze curl, lunux, surces list, cf kartice debug Vogel. Gornji Grad debug FTP</t>
  </si>
  <si>
    <t>presta. Obdel. Doc H470 Perovec Oplotnica, H542 Rogatec Sotla, M431 Krn, M487 Zgornja Radovna, H534 Nazarje Savinja</t>
  </si>
  <si>
    <t>1.3.2017 12:27 cf ljp presta, situla izar</t>
  </si>
  <si>
    <t>Delal od doma: kamere, rezerva materijala koord Govednik Blejsko jezero, reverzi, plan servisa update , koord posegov RaČe Vogel,  Gornji grad, Sodrazica Bistrica, koord eltra</t>
  </si>
  <si>
    <t>install CF vogel, curl put get user pass , vizualizacija H522 Razkrizje Mura</t>
  </si>
  <si>
    <t>2.2.2017</t>
  </si>
  <si>
    <t>3.2.2017</t>
  </si>
  <si>
    <t>6.2.2017</t>
  </si>
  <si>
    <t>7.2.2017</t>
  </si>
  <si>
    <t>8.2.2017</t>
  </si>
  <si>
    <t>9.2.2017</t>
  </si>
  <si>
    <t>10.2.2017</t>
  </si>
  <si>
    <t>13.2.2017</t>
  </si>
  <si>
    <t>14.2.2017</t>
  </si>
  <si>
    <t>15.2.2017</t>
  </si>
  <si>
    <t>16.2.2017</t>
  </si>
  <si>
    <t>17.2.2017</t>
  </si>
  <si>
    <t>20.2.2017</t>
  </si>
  <si>
    <t>21.2.2017</t>
  </si>
  <si>
    <t>22.2.2017</t>
  </si>
  <si>
    <t>23.2.2017</t>
  </si>
  <si>
    <t>24.2.2017</t>
  </si>
  <si>
    <t>28.2.2017</t>
  </si>
  <si>
    <t>Pregled sistema presta, obdelava emailov, sestanek za wiki, wiki testiranje, lab instal./testiranje postaj: 00159 00052, 00158</t>
  </si>
  <si>
    <t>Podpora Miran Eltra za postajo Nevlje Nevljica; Ecidenca ur  za januar2107;  Pregled sistema presta. Premontaža MOXA switcha na sp00052. Dragica LAB. Pregled skript System.h</t>
  </si>
  <si>
    <t>Praznik &amp; delo od doma: PRESTA, Urejanje dokumentacije Hach Lange: 1629367, 1629444, 1629540. Koord nalepke za omaro Razkrižje Mura, za registrator Vrbanski Plato. Izdelava navodil za REST API avtomatizacijo postopka za upload/download wiki strani na radmine server. Urejanje doc za Vrbanski plato - odlaganje senzorika. Koord Vnet.</t>
  </si>
  <si>
    <t>Korekcija CF za senzorje QMT PICO M404, M412, M446, M473, M476, M467, M478, M447, M455, M457, M470. Pregled sistema PRESTA. LINUX DOC</t>
  </si>
  <si>
    <t>Testiranje orodja xmlstrlet za izdelavo wiki strani; Pregled sistema presta</t>
  </si>
  <si>
    <t>Sestanek arso; Testiranje orodij XPATH, XSLT, XMLStarlet, AWK za fetch tagov (CF, Wiki, Doc za MM KZ)</t>
  </si>
  <si>
    <t>Pregled sistema PRESTA, debug H412 Vrhnika Ljubljanica. CF Pico QMT. Težave s nalaganjem mastra</t>
  </si>
  <si>
    <t>Pregled sistema presta. Pregled xml konfiguracijskih fajlov - LJP</t>
  </si>
  <si>
    <t>Pregled sistema presta, XML za  MM KZ, LJP  pregled, debug</t>
  </si>
  <si>
    <t>Pregled sistema presta. Vzdrževanje XML konf. Fajlov. Fetch atributov in elementov za uporabo v bash skriptah za MMKZ &amp; LJP (testiranje orodij: XPATH, XMLStarlet, awk, sed)</t>
  </si>
  <si>
    <t xml:space="preserve">Izdelava parserja za XML konf. Fajlov. Fetch atributov in elementov za uporabo v bash skriptah za MMKZ &amp; LJP (testiranje orodij: XPATH, XMLStarlet, awk, sed) Pregled sistema presta. </t>
  </si>
  <si>
    <t>Pregled sistema presta &amp; koordinacija</t>
  </si>
  <si>
    <t>6.3 presta. Goran pripombe. Bojan sestanek LJP XML PDF. Ure</t>
  </si>
  <si>
    <t>8.3. CF pasja</t>
  </si>
  <si>
    <t>7.3 presta. Sestanki , koordinacija, kamere</t>
  </si>
  <si>
    <t>SITULA HH</t>
  </si>
  <si>
    <t>9.3. Wiki curl. Tezava s upload če se drugič opravi sprememba</t>
  </si>
  <si>
    <t>10.3. TEST AAQS</t>
  </si>
  <si>
    <t>14.3.situla 2h acvronis ne dela presta</t>
  </si>
  <si>
    <t>60:22 08:28</t>
  </si>
  <si>
    <t>69:24 09:02</t>
  </si>
  <si>
    <t>79:12 09:48</t>
  </si>
  <si>
    <t>zavrsetak podpora 1053</t>
  </si>
  <si>
    <t>13.3. odprt nalog za sinico 1053, presta</t>
  </si>
  <si>
    <t>16 koyzina 4h</t>
  </si>
  <si>
    <t>17 task 1055, 1056</t>
  </si>
  <si>
    <t>27 task 1060 Vrbanski Kamere. Bolniska CF ?h vikend ?h</t>
  </si>
  <si>
    <t>1061 Vrsic M484 - ni sgr v ismm sploh</t>
  </si>
  <si>
    <t>1063 M432_Krvavec Je že.. (root html in podrejeni html...)</t>
  </si>
  <si>
    <t>1062 M462_Rogla Je že.. (root html in podrejeni html...)</t>
  </si>
  <si>
    <t>104:17 08:04</t>
  </si>
  <si>
    <t>1.3.2017</t>
  </si>
  <si>
    <t>2.3.2017</t>
  </si>
  <si>
    <t>2017/marec</t>
  </si>
  <si>
    <t>6.3.2017</t>
  </si>
  <si>
    <t>7.3.2017</t>
  </si>
  <si>
    <t>8.3.2017</t>
  </si>
  <si>
    <t>9.3.2017</t>
  </si>
  <si>
    <t>10.3.2017</t>
  </si>
  <si>
    <t>13.3.2017</t>
  </si>
  <si>
    <t>14.3.2017</t>
  </si>
  <si>
    <t>15.3.2017</t>
  </si>
  <si>
    <t>16.3.2017</t>
  </si>
  <si>
    <t>17.3.2017</t>
  </si>
  <si>
    <t>20.3.2017</t>
  </si>
  <si>
    <t>21.3.2017</t>
  </si>
  <si>
    <t>22.3.2017</t>
  </si>
  <si>
    <t>23.3.2017</t>
  </si>
  <si>
    <t>24.3.2017</t>
  </si>
  <si>
    <t>27.3.2017</t>
  </si>
  <si>
    <t>28.3.2017</t>
  </si>
  <si>
    <t>29.3.2017</t>
  </si>
  <si>
    <t>30.3.2017</t>
  </si>
  <si>
    <t>31.3.2017</t>
  </si>
  <si>
    <t>Pregled sistema presta;
Izdelava CF za postajo Letlišče JP-LJ (izdelava skripte za avtomatsko generiranje CF dokumentacije, generiranje root strani)</t>
  </si>
  <si>
    <t xml:space="preserve">Pregled sistema presta. Odprava pripomb g.Podboja (konsultacije 1h). Sestanek z g.Černačem glede avtomatskeg generiranja dokumentacije (test na postaji LJP). Pisanje poročil. </t>
  </si>
  <si>
    <t>Pregled sistema presta. Sestanki, koordinacija. Kamere Bober (manjkajoče garancije)</t>
  </si>
  <si>
    <t>Pregled sistema presta. Ročno posodabljanje CF dokumentacije za postajo  M449 Pasja Raven</t>
  </si>
  <si>
    <t>Testiranje procedure za avtomatično odlaganje wiki strani. (Wiki curl). Tezava s upload-om če se drugič opravi sprememba (ročno) (verjetno gre za CRLF ali kaj podobno v formatu). Generirana vsebina se nalaga normalno...</t>
  </si>
  <si>
    <t>TEST AAQS (wiki strani). Ref. Na težave pri wiki commit od 9.3.2917</t>
  </si>
  <si>
    <r>
      <rPr>
        <b/>
        <u/>
        <sz val="11"/>
        <color theme="1"/>
        <rFont val="Calibri"/>
        <family val="2"/>
        <charset val="238"/>
        <scheme val="minor"/>
      </rPr>
      <t>Podpora #1053</t>
    </r>
    <r>
      <rPr>
        <sz val="11"/>
        <color theme="1"/>
        <rFont val="Calibri"/>
        <family val="2"/>
        <scheme val="minor"/>
      </rPr>
      <t xml:space="preserve"> </t>
    </r>
    <r>
      <rPr>
        <u/>
        <sz val="11"/>
        <color theme="1"/>
        <rFont val="Calibri"/>
        <family val="2"/>
        <charset val="238"/>
        <scheme val="minor"/>
      </rPr>
      <t xml:space="preserve">Avtomatična izdelava WIKI strani(testiranje - osnovna stran), CF dokumentacija (root..._ref.html)
</t>
    </r>
    <r>
      <rPr>
        <sz val="11"/>
        <color theme="1"/>
        <rFont val="Calibri"/>
        <family val="2"/>
        <charset val="238"/>
        <scheme val="minor"/>
      </rPr>
      <t>Pisanje script vsebine za osnovno wiki stran (postaja LJP)</t>
    </r>
  </si>
  <si>
    <r>
      <rPr>
        <sz val="11"/>
        <color theme="1"/>
        <rFont val="Calibri"/>
        <family val="2"/>
        <charset val="238"/>
        <scheme val="minor"/>
      </rPr>
      <t>Pregled sistema presta</t>
    </r>
    <r>
      <rPr>
        <u/>
        <sz val="11"/>
        <color theme="1"/>
        <rFont val="Calibri"/>
        <family val="2"/>
        <charset val="238"/>
        <scheme val="minor"/>
      </rPr>
      <t xml:space="preserve">
'</t>
    </r>
    <r>
      <rPr>
        <b/>
        <u/>
        <sz val="11"/>
        <color theme="1"/>
        <rFont val="Calibri"/>
        <family val="2"/>
        <charset val="238"/>
        <scheme val="minor"/>
      </rPr>
      <t>Podpora #1053</t>
    </r>
    <r>
      <rPr>
        <u/>
        <sz val="11"/>
        <color theme="1"/>
        <rFont val="Calibri"/>
        <family val="2"/>
        <charset val="238"/>
        <scheme val="minor"/>
      </rPr>
      <t xml:space="preserve"> Avtomatična izdelava WIKI strani(testiranje - osnovna stran), CF dokumentacija (root..._ref.html)</t>
    </r>
    <r>
      <rPr>
        <sz val="11"/>
        <color theme="1"/>
        <rFont val="Calibri"/>
        <family val="2"/>
        <scheme val="minor"/>
      </rPr>
      <t xml:space="preserve">
- Odložena skripta za izdelavo CF strani (Izhodišče je konfiguracijska datoteka 00008_config.xml) * avt_gen_CF.sh
- Izdellana pomožna skripta za download trenutne verzije wiki strani (v textile fotmatu) * avt_gen_downloadWikiWiki.sh
</t>
    </r>
  </si>
  <si>
    <t>ODSOTEN</t>
  </si>
  <si>
    <t>BOLNIŠKO</t>
  </si>
  <si>
    <r>
      <rPr>
        <b/>
        <u/>
        <sz val="11"/>
        <color theme="1"/>
        <rFont val="Calibri"/>
        <family val="2"/>
        <charset val="238"/>
        <scheme val="minor"/>
      </rPr>
      <t>Podpora #1055</t>
    </r>
    <r>
      <rPr>
        <u/>
        <sz val="11"/>
        <color theme="1"/>
        <rFont val="Calibri"/>
        <family val="2"/>
        <charset val="238"/>
        <scheme val="minor"/>
      </rPr>
      <t xml:space="preserve"> Avtomatična izdelava WIKI strani(strani za certifikate, garancije, nastavitve)</t>
    </r>
    <r>
      <rPr>
        <sz val="11"/>
        <color theme="1"/>
        <rFont val="Calibri"/>
        <family val="2"/>
        <charset val="238"/>
        <scheme val="minor"/>
      </rPr>
      <t xml:space="preserve"> (2h)</t>
    </r>
    <r>
      <rPr>
        <sz val="11"/>
        <color theme="1"/>
        <rFont val="Calibri"/>
        <family val="2"/>
        <scheme val="minor"/>
      </rPr>
      <t xml:space="preserve">
</t>
    </r>
    <r>
      <rPr>
        <b/>
        <u/>
        <sz val="11"/>
        <color theme="1"/>
        <rFont val="Calibri"/>
        <family val="2"/>
        <charset val="238"/>
        <scheme val="minor"/>
      </rPr>
      <t>Podpora #1056</t>
    </r>
    <r>
      <rPr>
        <u/>
        <sz val="11"/>
        <color theme="1"/>
        <rFont val="Calibri"/>
        <family val="2"/>
        <charset val="238"/>
        <scheme val="minor"/>
      </rPr>
      <t xml:space="preserve"> testiranje načina obdelave podatkov ki se vnašajo ročno (datumi posodobitve SW, servisov, ..)</t>
    </r>
    <r>
      <rPr>
        <sz val="11"/>
        <color theme="1"/>
        <rFont val="Calibri"/>
        <family val="2"/>
        <charset val="238"/>
        <scheme val="minor"/>
      </rPr>
      <t xml:space="preserve"> (6h)</t>
    </r>
    <r>
      <rPr>
        <u/>
        <sz val="11"/>
        <color theme="1"/>
        <rFont val="Calibri"/>
        <family val="2"/>
        <charset val="238"/>
        <scheme val="minor"/>
      </rPr>
      <t xml:space="preserve">
</t>
    </r>
    <r>
      <rPr>
        <sz val="11"/>
        <color theme="1"/>
        <rFont val="Calibri"/>
        <family val="2"/>
        <scheme val="minor"/>
      </rPr>
      <t>Testiranje možnosti da se pred avtomatično posodobitvijo wiki strani, pobere trenutna vsebina tovrstnih podatkov, in se vključi v posobljeno verzijo wiki strani.</t>
    </r>
  </si>
  <si>
    <t>01.3.2017</t>
  </si>
  <si>
    <t>08.3.2017</t>
  </si>
  <si>
    <t>situla izar</t>
  </si>
  <si>
    <t>situla acvronis ne dela</t>
  </si>
  <si>
    <t>situla sestanek, delo (naknadno backup za dodatno napravo za BACnet-hidrofor; modbus stringi)</t>
  </si>
  <si>
    <t>koyzina, motivacijski sestanek, splošni stroški oddelka</t>
  </si>
  <si>
    <r>
      <rPr>
        <b/>
        <u/>
        <sz val="11"/>
        <color theme="1"/>
        <rFont val="Calibri"/>
        <family val="2"/>
        <charset val="238"/>
        <scheme val="minor"/>
      </rPr>
      <t>Podpora #1053</t>
    </r>
    <r>
      <rPr>
        <u/>
        <sz val="11"/>
        <color theme="1"/>
        <rFont val="Calibri"/>
        <family val="2"/>
        <charset val="238"/>
        <scheme val="minor"/>
      </rPr>
      <t xml:space="preserve"> Avtomatična izdelava WIKI strani(testiranje - osnovna stran), CF dokumentacija (root..._ref.html)</t>
    </r>
    <r>
      <rPr>
        <sz val="11"/>
        <color theme="1"/>
        <rFont val="Calibri"/>
        <family val="2"/>
        <scheme val="minor"/>
      </rPr>
      <t xml:space="preserve">
- Izdelana prva verzija skripte za izdelavo WIKI (osnovne) strani za postajo. (Izhodišče je konfiguracijska datoteka 00008_config.xml) * avt_gen_WIKI.sh
- Odložena skripta za izdelavo CF strani (Izhodišče je konfiguracijska datoteka 00008_config.xml) * avt_gen_CF.sh
- Izdellana pomožna skripta za download trenutne verzije wiki strani (v textile fotmatu) * avt_gen_downloadWikiWiki.sh</t>
    </r>
  </si>
  <si>
    <t>Pregled sistema presta</t>
  </si>
  <si>
    <t>Vrbanski plato - koordinacija - M.Mlakar ureja (#1060)</t>
  </si>
  <si>
    <t>Vrbanski plato - izdelava CF dokumentacije - ročno (ni del bobra)  (#1060)</t>
  </si>
  <si>
    <t>Hrošč #1060 - Dopolnitev dokumentacije - M491_Vrbanski_plato
        Urejanje mape, priprava dokumentacije za kamere, spreminjanje wiki, konfirugacije (napačna id.št. 144,115-&gt;100,111). Koord. M.Mlakar</t>
  </si>
  <si>
    <t>Hrošč #1061 - V cf dokumentaciji manjkajo senzorji SGR3 - M484_Vrsic
        Ni v ismm, tudi na postaji ni instaliran sgr3d</t>
  </si>
  <si>
    <t>Hrošč #1062 - V cf dokumentaciji manjkajo senzorji SGR3 - M462_Rogla
        Je že.. (root html in podrejeni html...)</t>
  </si>
  <si>
    <t>Hrošč #1063 - V cf dokumentaciji manjkajo senzorji SGR3 - M432_Krvavec
        Je že.. (root html in podrejeni html...)</t>
  </si>
  <si>
    <t>Koordinacija taskov</t>
  </si>
  <si>
    <t>Odlaganje dokumentacija za kamere (manjkajoče garancije)</t>
  </si>
  <si>
    <t>Korekcija CF Pasja Raven (označevanje mbio lokacij)</t>
  </si>
  <si>
    <t>#1032 - Korekcija CF LISCA (označevanje mbio lokacij)</t>
  </si>
  <si>
    <t>Urejanje dokumentacije:
Hach Lange za 1629367 / 1629444  / 1629340
Pasja raven - PID
Razkrižje Mura - označevanje
Frisco Eltra oprema
Vrbanski plato VIZ</t>
  </si>
  <si>
    <t>Koordinacija servisov:
H456 Metlika Kolpa
H537 Mlino - Blejsko jezero
H433 Recica Paka
H439 Jesenica Sava Dolinka</t>
  </si>
  <si>
    <r>
      <rPr>
        <u/>
        <sz val="11"/>
        <color theme="1"/>
        <rFont val="Calibri"/>
        <family val="2"/>
        <charset val="238"/>
        <scheme val="minor"/>
      </rPr>
      <t>Podpora #1055 Avtomatična izdelava WIKI strani(strani za certifikate, garancije, nastavitve)</t>
    </r>
    <r>
      <rPr>
        <sz val="11"/>
        <color theme="1"/>
        <rFont val="Calibri"/>
        <family val="2"/>
        <scheme val="minor"/>
      </rPr>
      <t xml:space="preserve">
Testiranje dela skripte za GEN. Sidebar-ja</t>
    </r>
  </si>
  <si>
    <t>Koodrinacijski sestanek (Kolenc/Černač) - WIKI LJPLJ</t>
  </si>
  <si>
    <t>Koordinacija: Kamera Metlika - pogon / napajanje (Kruščič/Logar)</t>
  </si>
  <si>
    <r>
      <rPr>
        <u/>
        <sz val="11"/>
        <color theme="1"/>
        <rFont val="Calibri"/>
        <family val="2"/>
        <charset val="238"/>
        <scheme val="minor"/>
      </rPr>
      <t>Podpora #1055 Avtomatična izdelava WIKI strani(strani za certifikate, garancije, nastavitve)</t>
    </r>
    <r>
      <rPr>
        <sz val="11"/>
        <color theme="1"/>
        <rFont val="Calibri"/>
        <family val="2"/>
        <scheme val="minor"/>
      </rPr>
      <t xml:space="preserve">
Izdelava strani za certifikate in garancije</t>
    </r>
  </si>
  <si>
    <t>Koordinacija servisov:
H537 Mlino Blejsko jezero</t>
  </si>
  <si>
    <t>Koodrinacijski sestanek WIKI LJPLJ</t>
  </si>
  <si>
    <t>Popis / prestavljanje senzorjev iz zkladišča v merilnico za postajo Letališče JP LJ</t>
  </si>
  <si>
    <r>
      <rPr>
        <u/>
        <sz val="11"/>
        <color theme="1"/>
        <rFont val="Calibri"/>
        <family val="2"/>
        <charset val="238"/>
        <scheme val="minor"/>
      </rPr>
      <t>Podpora #1064 M493 Letališče JP LJ</t>
    </r>
    <r>
      <rPr>
        <sz val="11"/>
        <color theme="1"/>
        <rFont val="Calibri"/>
        <family val="2"/>
        <scheme val="minor"/>
      </rPr>
      <t xml:space="preserve">
00008_config.xml:
"Oznaka" -&gt; "Name"
"Lokacija" -&gt; "Location"
COMMIT svn</t>
    </r>
  </si>
  <si>
    <r>
      <rPr>
        <u/>
        <sz val="11"/>
        <color theme="1"/>
        <rFont val="Calibri"/>
        <family val="2"/>
        <charset val="238"/>
        <scheme val="minor"/>
      </rPr>
      <t>Podpora #1055 Avtomatična izdelava WIKI strani(strani za certifikate, garancije, nastavitve)</t>
    </r>
    <r>
      <rPr>
        <sz val="11"/>
        <color theme="1"/>
        <rFont val="Calibri"/>
        <family val="2"/>
        <scheme val="minor"/>
      </rPr>
      <t xml:space="preserve">
Izdelava strani za Nastavitve, popravki opaženih napak</t>
    </r>
  </si>
  <si>
    <t>144 47</t>
  </si>
  <si>
    <r>
      <rPr>
        <u/>
        <sz val="11"/>
        <color theme="1"/>
        <rFont val="Calibri"/>
        <family val="2"/>
        <charset val="238"/>
        <scheme val="minor"/>
      </rPr>
      <t xml:space="preserve">Podpora #1046 </t>
    </r>
    <r>
      <rPr>
        <sz val="11"/>
        <color theme="1"/>
        <rFont val="Calibri"/>
        <family val="2"/>
        <charset val="238"/>
        <scheme val="minor"/>
      </rPr>
      <t xml:space="preserve">
Pasja Raven, korekcija CF/PID zaradi mbio modulov</t>
    </r>
  </si>
  <si>
    <t>3.4.2017</t>
  </si>
  <si>
    <t>4.4.2017</t>
  </si>
  <si>
    <t>5.4.2017</t>
  </si>
  <si>
    <t>6.4.2017</t>
  </si>
  <si>
    <t>7.4.2017</t>
  </si>
  <si>
    <t>10.4.2017</t>
  </si>
  <si>
    <t>11.4.2017</t>
  </si>
  <si>
    <t>12.4.2017</t>
  </si>
  <si>
    <t>13.4.2017</t>
  </si>
  <si>
    <t>14.4.2017</t>
  </si>
  <si>
    <t>17.4.2017</t>
  </si>
  <si>
    <t>18.4.2017</t>
  </si>
  <si>
    <t>19.4.2017</t>
  </si>
  <si>
    <t>20.4.2017</t>
  </si>
  <si>
    <t>21.4.2017</t>
  </si>
  <si>
    <t>24.4.2017</t>
  </si>
  <si>
    <t>25.4.2017</t>
  </si>
  <si>
    <t>26.4.2017</t>
  </si>
  <si>
    <t>27.4.2017</t>
  </si>
  <si>
    <t>28.4.2017</t>
  </si>
  <si>
    <t>2017/april</t>
  </si>
  <si>
    <t>#1065 Odlaganje dokumentacije na postajo Razkrižje Mura (Frisco)
oz. sn.00158, 00159, ter 00052</t>
  </si>
  <si>
    <t>Koordinacija taskov: #1032, #1046, #1053, #1055, #1056, #1061, #1062, #1063, #1064, #1065, #1060, ZAPisniki za Vrbanski plato, Razkrižje Mura. Sestanek, evidenca ur za marec.</t>
  </si>
  <si>
    <r>
      <rPr>
        <sz val="11"/>
        <color theme="1"/>
        <rFont val="Calibri"/>
        <family val="2"/>
        <charset val="238"/>
        <scheme val="minor"/>
      </rPr>
      <t>Koord taskov:</t>
    </r>
    <r>
      <rPr>
        <u/>
        <sz val="11"/>
        <color theme="1"/>
        <rFont val="Calibri"/>
        <family val="2"/>
        <charset val="238"/>
        <scheme val="minor"/>
      </rPr>
      <t xml:space="preserve">
#1067 Kamera - ne standardna povezava (pogon/napajanje)
#1068 Montaža senzorjev v LAB-u, Instalacija/testiranje/urejanje dokumentacije
#1069 Servis / sprememba mbio/gsr, pid
#1070 Wiki doc &amp; avtogen skripte</t>
    </r>
  </si>
  <si>
    <t>Predaja opreme za LJP LJ po prenosnici 17-200-00086</t>
  </si>
  <si>
    <t>Scan/odlaganje manjkajočih garancij za makamere.
Scan / odlaganje taskov 1032, 1046, 1053, 1055, 1056, 1061, 1062, 1063, 1064, 1065</t>
  </si>
  <si>
    <t>Scan/odlaganje: 01085_H552_Razkrizje_Mura_Prevzem_tz.pdf
admin ober-docs group pravice</t>
  </si>
  <si>
    <t>Administracija: evidenca ur</t>
  </si>
  <si>
    <t>07 58</t>
  </si>
  <si>
    <r>
      <t xml:space="preserve">#1068 Montaža senzorjev v LAB-u, Instalacija/testiranje/urejanje dokumentacije
</t>
    </r>
    <r>
      <rPr>
        <sz val="11"/>
        <color theme="1"/>
        <rFont val="Calibri"/>
        <family val="2"/>
        <charset val="238"/>
        <scheme val="minor"/>
      </rPr>
      <t>Zbiranje/Primerjanje podatkov ISMM/xls/skladišče
Koordinacija &amp; koord. Cognitas - priprava postaje v LAB</t>
    </r>
  </si>
  <si>
    <r>
      <rPr>
        <u/>
        <sz val="11"/>
        <color theme="1"/>
        <rFont val="Calibri"/>
        <family val="2"/>
        <charset val="238"/>
        <scheme val="minor"/>
      </rPr>
      <t xml:space="preserve">#1067 Ne standardna povezava kamer - M441 Metlika (REKLAMACIJA)
</t>
    </r>
    <r>
      <rPr>
        <sz val="11"/>
        <color theme="1"/>
        <rFont val="Calibri"/>
        <family val="2"/>
        <charset val="238"/>
        <scheme val="minor"/>
      </rPr>
      <t>Koord. Danilo/Kruščič</t>
    </r>
  </si>
  <si>
    <r>
      <t xml:space="preserve">#1069 Servis / sprememba mbio/gsr, pid
</t>
    </r>
    <r>
      <rPr>
        <sz val="11"/>
        <color theme="1"/>
        <rFont val="Calibri"/>
        <family val="2"/>
        <charset val="238"/>
        <scheme val="minor"/>
      </rPr>
      <t>Koord.: SW upd. SN, PID spremeniti, dost. na postajo. Posodob. Doc?
Oldložen PID, na postajo odložena papirna verzija</t>
    </r>
  </si>
  <si>
    <r>
      <rPr>
        <sz val="11"/>
        <color theme="1"/>
        <rFont val="Calibri"/>
        <family val="2"/>
        <charset val="238"/>
        <scheme val="minor"/>
      </rPr>
      <t>Administracija zahtevkov:</t>
    </r>
    <r>
      <rPr>
        <u/>
        <sz val="11"/>
        <color theme="1"/>
        <rFont val="Calibri"/>
        <family val="2"/>
        <charset val="238"/>
        <scheme val="minor"/>
      </rPr>
      <t xml:space="preserve">
#1071 Posodabljanje odložene dokumentacije (zamenjava HMP senzorjev - Kruščič)
#1072 Dokončanje predaje postaje Vrbanski plato
#1073 uSonic doc
#1074 ThiesClima 3D
#1075 master commit
#1076 CGS_IrPM za testne senzorje</t>
    </r>
  </si>
  <si>
    <t>SALDO 25 52</t>
  </si>
  <si>
    <r>
      <rPr>
        <u/>
        <sz val="11"/>
        <color theme="1"/>
        <rFont val="Calibri"/>
        <family val="2"/>
        <charset val="238"/>
        <scheme val="minor"/>
      </rPr>
      <t xml:space="preserve">#1077 Izdelava vmesnika za ISMM
</t>
    </r>
    <r>
      <rPr>
        <sz val="11"/>
        <color theme="1"/>
        <rFont val="Calibri"/>
        <family val="2"/>
        <charset val="238"/>
        <scheme val="minor"/>
      </rPr>
      <t>Export iz naročila.xls na ismm.xls</t>
    </r>
  </si>
  <si>
    <t>3 49 ali 39 30?</t>
  </si>
  <si>
    <r>
      <rPr>
        <u/>
        <sz val="11"/>
        <color theme="1"/>
        <rFont val="Calibri"/>
        <family val="2"/>
        <charset val="238"/>
        <scheme val="minor"/>
      </rPr>
      <t xml:space="preserve">#1072 Urejanje doc za Vrbanski plato </t>
    </r>
    <r>
      <rPr>
        <sz val="11"/>
        <color theme="1"/>
        <rFont val="Calibri"/>
        <family val="2"/>
        <scheme val="minor"/>
      </rPr>
      <t>- mape/prin.doc. Ugotavljanje manjkajoče doc.. Zaključen. Detajli v nalogu.</t>
    </r>
  </si>
  <si>
    <t>Obdelava zamenjave manjkajoče MOXE UC na testni postaji v LAB-u</t>
  </si>
  <si>
    <r>
      <t xml:space="preserve">#1067 Metlika kamera
</t>
    </r>
    <r>
      <rPr>
        <sz val="11"/>
        <color theme="1"/>
        <rFont val="Calibri"/>
        <family val="2"/>
        <charset val="238"/>
        <scheme val="minor"/>
      </rPr>
      <t>Primerjanje Metlike z Postojno. 3.tip stikala ?? PoE?</t>
    </r>
  </si>
  <si>
    <t>#1046 Koord. Pasja Raven. Vizualizacija</t>
  </si>
  <si>
    <t>#1083 Integracija funkcije za določanje fajlov za commit</t>
  </si>
  <si>
    <t>10h</t>
  </si>
  <si>
    <t>9h</t>
  </si>
  <si>
    <t>Sestanek Kolenc/Černač - tema WIKI LJP LJ;</t>
  </si>
  <si>
    <t>#1060 Vrbanski plato -  Debug MIME, pripombe Podboj/Mlakar koord</t>
  </si>
  <si>
    <t>#1067 - Metlika - kamere - koord Danilo/Prunk</t>
  </si>
  <si>
    <t>#1068 Letališče JP LJ - Debug SHM30 prim QNAP; XML za SN - formiranje strukture. Razvoj funkcije za izdelavo certifikatov. WAA/Vaa debug. Testiranje programa enscript (gen. pdf). Oprimizacije skripte. Commit v48</t>
  </si>
  <si>
    <t xml:space="preserve">#1068 Letališče JP LJ - testiranje odlaganja fajlov (testiranje programa rsync). Integracija v bash skripto. (debug z pass - include ssh, debug file exclusion). Otimizacija blokov programskega koda, uporaba glob. Var. Prehod sa Wiki pozicije sa TEST na postajo Letališče JP LJ. </t>
  </si>
  <si>
    <t>Koordinacija taskov;
#1068 Let JP LJ - Izdelava dela programa za garancije.</t>
  </si>
  <si>
    <t>#1084 - Senzor v auto send načinu. Priprava , preučevanje doc. Pregled doc za opcijske senzorje  lpm, pluvio2, hmp155, ptb330. Testiranje na postaji Test9 v LAB. - za enkrat ustavljeno</t>
  </si>
  <si>
    <t>pripombe in vprašanja za L JP LJ</t>
  </si>
  <si>
    <t>83:19:00 AM</t>
  </si>
  <si>
    <t>PRAZNIK</t>
  </si>
  <si>
    <t>#1073 Dopolnitev dokumentacije za uSonic3d. Tabela merilnih veličin</t>
  </si>
  <si>
    <t>#1075 Debug master commit - po sestanku/določanju večjih pravic, testiranje spet ni uspelo.</t>
  </si>
  <si>
    <t>#1070 LJPLJ - sprememba na root CF (ADMIN zahtevka + dodajanje linka za http://slmweb.arso.sigov.si/OMML/ommlweb/"</t>
  </si>
  <si>
    <t>#1070 ADMIN. Navodila .</t>
  </si>
  <si>
    <t>shm, cf, #1087 Izdelava CF dokumentacije (skripta - test na postaji Letališče JP LJ). SVN tezave z updateom</t>
  </si>
  <si>
    <t>98 30</t>
  </si>
  <si>
    <t xml:space="preserve">107 30 </t>
  </si>
  <si>
    <t>situla klimati imenovanje, koord</t>
  </si>
  <si>
    <t>skripta za WIKI, dodajanje dialoga za izbiranje komponent wiki stani</t>
  </si>
  <si>
    <t>Sestanki, koordinacija.</t>
  </si>
  <si>
    <t>#1087 Urejanje folderske strukture, svn, izdelava prve verzije skripte za avt.gen. CF doc., Korekcija root nivoja 00008_ref.html, ter izdelava CF dokumentacije za senzorje: N2-P2, N2-P4, N2-P6, N2-P7, N3-P1..P3, N3-P4, N3-P5</t>
  </si>
  <si>
    <t>#1087 Urejanje folderske strukture, svn, izdelava prve verzije skripte za avt.gen. CF doc., Korekcija root nivoja 00008_ref.html, ter izdelava CF dokumentacije za senzorje: ME102-1(ptb330-b), ME102-2(ct25k-30), ME113-1(ptb330-r), ME113-2(cl31-12), BR302-1(wmt702-30), BR302-2(shm30), BR313-1(waa252wav151-30), BR313-2(hmp155-r), BR121-1(wmt702-12), BR122-1(waa252wav151-30)</t>
  </si>
  <si>
    <t>#1087 Urejanje folderske strukture, svn, izdelava prve verzije skripte za avt.gen. CF doc., Korekcija root nivoja 00008_ref.html, ter izdelava CF dokumentacije za senzorje: N2-C1..C2, N2-C1, N2-A0, N4-1-mbIO, N4-2(hmp155r), moxaUC, moxaNPort, ND6052, ND6013, mbio(meteoKontejner), CDUA-B.</t>
  </si>
  <si>
    <t>#1087 Koord Brujic: Izdelava seznama naprav. N2-P2, N2-P4, N2-P6, N2-P7, N3-P1..P3, N3-P4, N3-P5, ME102-1(ptb330-b), ME102-2(ct25k-30), ME113-1(ptb330-r), ME113-2(cl31-12), BR302-1(wmt702-30), BR302-2(shm30), BR313-1(waa252wav151-30), BR313-2(hmp155-r), BR121-1(wmt702-12), BR122-1(waa252wav151-30), N2-C1..C2, N2-C1, N2-A0, N4-1-mbIO, N4-2(hmp155r), moxaUC, moxaNPort, ND6052, ND6013, mbio(meteoKontejner), CDUA-B.</t>
  </si>
  <si>
    <t>#1077 razvoj grafične (xml html) verzije prikaza stanja - s pomočjo preste. Parser za WIKI (skripta prebere IP nastavitve za naprave s osnovne wiki strani postaje, testiranje funkc. avt. Testiranja povezave(ping statistics), ter pošiljanja poročila (cron)</t>
  </si>
  <si>
    <t>Izdelava poročil</t>
  </si>
  <si>
    <t>#1077 Diagnostika: testiranje html-grafičnega prikaza stanja (integr.dokumentacije na serverju). Testiranje funkc. avt. Testiranja povezave(ping statistics), ter pošiljanja poročila (cron)</t>
  </si>
  <si>
    <t>2017/maj</t>
  </si>
  <si>
    <t>3.5.2017</t>
  </si>
  <si>
    <t>4.5.2017</t>
  </si>
  <si>
    <t>5.5.2017</t>
  </si>
  <si>
    <t>8.5.2017</t>
  </si>
  <si>
    <t>9.5.2017</t>
  </si>
  <si>
    <t>10.5.2017</t>
  </si>
  <si>
    <t>11.5.2017</t>
  </si>
  <si>
    <t>12.5.2017</t>
  </si>
  <si>
    <t>15.5.2017</t>
  </si>
  <si>
    <t>16.5.2017</t>
  </si>
  <si>
    <t>17.5.2017</t>
  </si>
  <si>
    <t>18.5.2017</t>
  </si>
  <si>
    <t>19.5.2017</t>
  </si>
  <si>
    <t>22.5.2017</t>
  </si>
  <si>
    <t>23.5.2017</t>
  </si>
  <si>
    <t>24.5.2017</t>
  </si>
  <si>
    <t>25.5.2017</t>
  </si>
  <si>
    <t>26.5.2017</t>
  </si>
  <si>
    <t>29.5.2017</t>
  </si>
  <si>
    <t>30.5.2017</t>
  </si>
  <si>
    <t>31.5.2017</t>
  </si>
  <si>
    <t>Koordinacija servisov: Prijava za Ovsise II Lipnica, Sodrazica</t>
  </si>
  <si>
    <t>Koordinacija servisov Ovsise, Sodrazica</t>
  </si>
  <si>
    <t>Koordinacija daljinsko servis H479 Sodrazica (Prunk/Cerkvencic/Zunic)</t>
  </si>
  <si>
    <t>SITULA ZAPISNIK 01:00</t>
  </si>
  <si>
    <t>Pregled sistema presta - večina hober postaj v izpadu</t>
  </si>
  <si>
    <t>Izdelava GUI: Popravek WIKI osnovnih strani(napačna sintaksa) za postaje: H493, H521, M401, M406, M414, M420, M426, M431, M441, M442, M461, M465, M482</t>
  </si>
  <si>
    <t>Administacija taskov, mesečni pregled.</t>
  </si>
  <si>
    <t>Pisarna: urejanje, prestavljanje dokumentacije, miz. (prihod Cognitasa)</t>
  </si>
  <si>
    <t>Dokončan del avtogen skripte za ISMM (komponenta ki jo obdeluje Dragica). Zmenjena forma. Prestalvljena koda iz ismm.xml v ..._ref.xml</t>
  </si>
  <si>
    <t>mbio code, code for CT25k, spremembe za leaf wetness, lts2000, QMT107. Spremembe po .doc seznamu pripomb.</t>
  </si>
  <si>
    <t>Pregled dokumentacije: 
Hach Lange sc1000 za H432_Miren_I_Vipava.
Dobava garancij za Letališče JP LJ</t>
  </si>
  <si>
    <t>MMKZ</t>
  </si>
  <si>
    <t>Pregled sistema presta, Sporočanje - IP scan omrežja</t>
  </si>
  <si>
    <t>MMKZ #1095 Razvoj aplikacije za vizuelni prikaz podatkov (dosegljivost naprav zna omrežju: kamere, krmilniki, com serverji, sc1000):
Fetch data wiki textile (Ips)</t>
  </si>
  <si>
    <t>Koord. Sestanek Cernac-Kolenc - plan.
MMKZ #1087 Pregled usklajenosti xml, sheme, folderjev. Sprememba xml, odlaganje modificirane sheme. Pregled CF oznak.
Izdelava koord. Dokumenta za pripombe (doc). Odlaganje na task</t>
  </si>
  <si>
    <t>MMKZ #1087 Integracija funkcije za postavljanje MIME proterties.
XML config &amp; WKI root: BR302, BR313, odklop portov 4002.
XML korekcija V(v)AA252,WAV151_30 -&gt; W(w)AA252,WAV151_30, V(v)AA252,WAV151_12 -&gt; WAA252,WAV151_12</t>
  </si>
  <si>
    <t>Fetch vseh ISMM-jev (MMKZ #1095)</t>
  </si>
  <si>
    <t>MMKZ #1087. XML-&gt;WIKI analogni moduli in pripadajoči senzorji
Popravek xml strukture - ne-zaključeni elementi
Urejanje doc za spn1, smp11, shm30.
Odpravljanje pripomb iz seznama</t>
  </si>
  <si>
    <t>GUI za pregled omrežja (MMKZ #1095)</t>
  </si>
  <si>
    <t>(MMKZ #1095) Testiranje in debug aplikacije za IPScan</t>
  </si>
  <si>
    <t>instalacija postaje testne 3 - Odpravljanje težav z OP DV SW-jem, ter konf. Omrežja. Instalacija OP DV. (brez priklopa senzorjev) (MMKZ #1068)</t>
  </si>
  <si>
    <t>(MMKZ #1095) Testiranje opcije cron za avtomatski dnevni zagon - debug. Potrebno bo spremeniti izhodni folder na absolutni path. Integracija preostalih funkcij ki se izvajajo manualno.</t>
  </si>
  <si>
    <t>(MMKZ #1070) Optimizacija avtogen CF&amp;WIKI skript. TODO Odpreti novi task za spremembo root strukture, odložiti navodila.</t>
  </si>
  <si>
    <t>Admin/ustvarjanje taskov: MMKZ #1102, MMKZ #1103</t>
  </si>
  <si>
    <t>MMKZ #1104 Admin/Odpiranje naloga (urejanje doc za postaje G433, G434, H537, M458, M453, M434, M491)</t>
  </si>
  <si>
    <t>emails
Obdelava podatkov ISMM (osnovna stran, oprema v skladišču, umerjeni, Brnik&amp;Vrbanski plato)
Prijava za H478 (Žunič)
Prijava za M490 (Žunič)
Prijava za H471 (Cerkvenčič)
Prijava za H538 (Cerkvenčič)
Prijava za H479 (Cerkvenčič)
Prijava za M412 (Godnje)
MMKZ #1067 Kamera Metlika - koordinacija
MMKZ #1074 ThiesClima3D urejanje doc</t>
  </si>
  <si>
    <t>MMKZ #1060 MIME pdf properties - še vedno ni mogoč commit. Darko v četrtek resetira server z Bojanom.</t>
  </si>
  <si>
    <t>MMKZ #1102 - Testiranje omrežja 172.19.6.xxx
Error - sensor modules debug 
Error - netmask debug
CF root corrections for hmp-r and mbio
Prekratki kabli - adapter FF za HMP.
Spet prestavljeni senzorji iz skladišča ???
Reconf. net N3 172.19.7.137 -&gt; 172.19.6.84</t>
  </si>
  <si>
    <t>MMKZ #1102 Instaliranje HMP: Problem - inicijalizacija
Dopolnitev sh. Fajlov in povezane dokumentacije (xml, wiki, CF)</t>
  </si>
  <si>
    <t>MMKZ MMKZ #1102 Instaliranje PLUVIO: Inicijalizacija
Dopolnitev sh. Fajlov in povezane dokumentacije (xml, wiki, CF)</t>
  </si>
  <si>
    <t>MMKZ MMKZ #1102 Instaliranje PLUVIO:, redundančni HMP.
Dopolnitev sh. Fajlov in povezane dokumentacije (xml, wiki, CF)</t>
  </si>
  <si>
    <t>MMKZ MMKZ #1102 Instaliranje PLUVIO:, redundančni HMP, PICO 64 x3
Dopolnitev sh. Fajlov in povezane dokumentacije (xml, wiki, CF)</t>
  </si>
  <si>
    <t>MMKZ MMKZ #1102  2x2 HMP - urejanje serijskih št. Miholič, PICO 64 x3
Dopolnitev sh. Fajlov in povezane dokumentacije (xml, wiki, CF)</t>
  </si>
  <si>
    <t>VrbPlatoZL, VrbPlatoTZ</t>
  </si>
  <si>
    <t>Scan, imenovanje 1068, 1069, 1070, 1072, 1073, 1077, 1083, 1087, 1095</t>
  </si>
  <si>
    <t>MMKZ #1087. Root WIKI. Dodajanje manualnih sprememb ki jih je dodal Brujic - za QNAP.
CF - dodajanje folderja TOOLS (za orodja presta scan IP,...)
Sprememba sheme, odlaganje.
Integracija sprememb v xml konfiguraciji ki jo je naredil Brujic. Prilagajanje skripte da zajame dodatne QNAPe.
Sinhronizacija: QNAPi. Add MK2, MK3.
Korekcija xml (IPs)
CF commit
commit "MIME properties sctipt included"
pico64-ref - popravki linkov. dodajanje fajlov za različne globine.
Skladišče: lociranje seznorjev: SPN1 A1615, smp11 167318, lpm 01170160(vračilo Vrbanski), 01170161(Bežigrad)</t>
  </si>
  <si>
    <t>1.6.2017</t>
  </si>
  <si>
    <t>2.6.2017</t>
  </si>
  <si>
    <t>5.6.2017</t>
  </si>
  <si>
    <t>6.6.2017</t>
  </si>
  <si>
    <t>7.6.2017</t>
  </si>
  <si>
    <t>8.6.2017</t>
  </si>
  <si>
    <t>9.6.2017</t>
  </si>
  <si>
    <t>12.6.2017</t>
  </si>
  <si>
    <t>13.6.2017</t>
  </si>
  <si>
    <t>14.6.2017</t>
  </si>
  <si>
    <t>15.6.2017</t>
  </si>
  <si>
    <t>16.6.2017</t>
  </si>
  <si>
    <t>19.6.2017</t>
  </si>
  <si>
    <t>20.6.2017</t>
  </si>
  <si>
    <t>21.6.2017</t>
  </si>
  <si>
    <t>22.6.2017</t>
  </si>
  <si>
    <t>23.6.2017</t>
  </si>
  <si>
    <t>26.6.2017</t>
  </si>
  <si>
    <t>27.6.2017</t>
  </si>
  <si>
    <t>28.6.2017</t>
  </si>
  <si>
    <t>29.6.2017</t>
  </si>
  <si>
    <t>30.6.2017</t>
  </si>
  <si>
    <t>DOPUST</t>
  </si>
  <si>
    <t>Nabava materijala za montažo v LAB-u</t>
  </si>
  <si>
    <t>149 28 a na robo solanje 6h</t>
  </si>
  <si>
    <t>taski TODO (papir)</t>
  </si>
  <si>
    <t>VZDRŽEVANJE</t>
  </si>
  <si>
    <t>SINICA</t>
  </si>
  <si>
    <t>???SINICA</t>
  </si>
  <si>
    <t>infrastrukturo,</t>
  </si>
  <si>
    <r>
      <t xml:space="preserve">- </t>
    </r>
    <r>
      <rPr>
        <sz val="11"/>
        <color theme="1"/>
        <rFont val="Calibri"/>
        <family val="2"/>
        <charset val="238"/>
        <scheme val="minor"/>
      </rPr>
      <t>priključevanje in testiranje merilne opreme,</t>
    </r>
  </si>
  <si>
    <r>
      <t xml:space="preserve">- </t>
    </r>
    <r>
      <rPr>
        <sz val="11"/>
        <color theme="1"/>
        <rFont val="Calibri"/>
        <family val="2"/>
        <charset val="238"/>
        <scheme val="minor"/>
      </rPr>
      <t>priprava analiz in poročil o delovanju,</t>
    </r>
  </si>
  <si>
    <r>
      <t xml:space="preserve">- </t>
    </r>
    <r>
      <rPr>
        <sz val="11"/>
        <color theme="1"/>
        <rFont val="Calibri"/>
        <family val="2"/>
        <charset val="238"/>
        <scheme val="minor"/>
      </rPr>
      <t>priprava tehnične dokumentacije za izvedbo merilno komunikacijske opreme:</t>
    </r>
  </si>
  <si>
    <r>
      <t xml:space="preserve">· </t>
    </r>
    <r>
      <rPr>
        <sz val="11"/>
        <color theme="1"/>
        <rFont val="Calibri"/>
        <family val="2"/>
        <charset val="238"/>
        <scheme val="minor"/>
      </rPr>
      <t>popisi gradnikov merilnega sistema,</t>
    </r>
  </si>
  <si>
    <r>
      <t xml:space="preserve">· </t>
    </r>
    <r>
      <rPr>
        <sz val="11"/>
        <color theme="1"/>
        <rFont val="Calibri"/>
        <family val="2"/>
        <charset val="238"/>
        <scheme val="minor"/>
      </rPr>
      <t>3D in 2D načrti montaže na vezalni plošči in montaže razdelilnih doz,</t>
    </r>
  </si>
  <si>
    <r>
      <t xml:space="preserve">· </t>
    </r>
    <r>
      <rPr>
        <sz val="11"/>
        <color theme="1"/>
        <rFont val="Calibri"/>
        <family val="2"/>
        <charset val="238"/>
        <scheme val="minor"/>
      </rPr>
      <t>načrti za izvedbo montaže /ožičenja merilnega sistema,</t>
    </r>
  </si>
  <si>
    <r>
      <t xml:space="preserve">· </t>
    </r>
    <r>
      <rPr>
        <sz val="11"/>
        <color theme="1"/>
        <rFont val="Calibri"/>
        <family val="2"/>
        <charset val="238"/>
        <scheme val="minor"/>
      </rPr>
      <t>blok sheme merilno komunikacijske topologije merilnega sistema in merilnikov,</t>
    </r>
  </si>
  <si>
    <r>
      <t xml:space="preserve">· </t>
    </r>
    <r>
      <rPr>
        <sz val="11"/>
        <color theme="1"/>
        <rFont val="Calibri"/>
        <family val="2"/>
        <charset val="238"/>
        <scheme val="minor"/>
      </rPr>
      <t>izvedbena dokumentacija za konfiguracijo merilnikov in merilnega sistema,</t>
    </r>
  </si>
  <si>
    <r>
      <t xml:space="preserve">· </t>
    </r>
    <r>
      <rPr>
        <sz val="11"/>
        <color theme="1"/>
        <rFont val="Calibri"/>
        <family val="2"/>
        <charset val="238"/>
        <scheme val="minor"/>
      </rPr>
      <t>vezalne sheme,</t>
    </r>
  </si>
  <si>
    <r>
      <t xml:space="preserve">· </t>
    </r>
    <r>
      <rPr>
        <sz val="11"/>
        <color theme="1"/>
        <rFont val="Calibri"/>
        <family val="2"/>
        <charset val="238"/>
        <scheme val="minor"/>
      </rPr>
      <t>načrti topologije programske opreme merilnega sistema,</t>
    </r>
  </si>
  <si>
    <r>
      <t xml:space="preserve">· </t>
    </r>
    <r>
      <rPr>
        <sz val="11"/>
        <color theme="1"/>
        <rFont val="Calibri"/>
        <family val="2"/>
        <charset val="238"/>
        <scheme val="minor"/>
      </rPr>
      <t>tehnične specifikacije za opremo: merilni sistem in merilniki oziroma senzorske naprave,</t>
    </r>
  </si>
  <si>
    <r>
      <t xml:space="preserve">- </t>
    </r>
    <r>
      <rPr>
        <sz val="11"/>
        <color theme="1"/>
        <rFont val="Calibri"/>
        <family val="2"/>
        <charset val="238"/>
        <scheme val="minor"/>
      </rPr>
      <t>sodelovanje pri vzpostavitvi pilotnega merilnega sistema,</t>
    </r>
  </si>
  <si>
    <r>
      <t xml:space="preserve">- </t>
    </r>
    <r>
      <rPr>
        <sz val="11"/>
        <color theme="1"/>
        <rFont val="Calibri"/>
        <family val="2"/>
        <charset val="238"/>
        <scheme val="minor"/>
      </rPr>
      <t>specifikacija protokolov testiranja – produkcije lokacij in montaže na terenu,</t>
    </r>
  </si>
  <si>
    <r>
      <t xml:space="preserve">- </t>
    </r>
    <r>
      <rPr>
        <sz val="11"/>
        <color theme="1"/>
        <rFont val="Calibri"/>
        <family val="2"/>
        <charset val="238"/>
        <scheme val="minor"/>
      </rPr>
      <t>sprotno vodenje pripravljene dokumentacije na strežniku naročnika.</t>
    </r>
  </si>
  <si>
    <t>B. Pregled projektne dokumentacije za postavitev merilnih mest</t>
  </si>
  <si>
    <t>V okviru pregleda projektne dokumentacije za postavitev merilnih mest je potrebno izvesti naslednje</t>
  </si>
  <si>
    <t>aktivnosti:</t>
  </si>
  <si>
    <r>
      <t xml:space="preserve">- </t>
    </r>
    <r>
      <rPr>
        <sz val="11"/>
        <color theme="1"/>
        <rFont val="Calibri"/>
        <family val="2"/>
        <charset val="238"/>
        <scheme val="minor"/>
      </rPr>
      <t>priprava pripomb na podlagi pregleda projektne dokumentacije in priprava poročil za naročnika,</t>
    </r>
  </si>
  <si>
    <r>
      <t xml:space="preserve">- </t>
    </r>
    <r>
      <rPr>
        <sz val="11"/>
        <color theme="1"/>
        <rFont val="Calibri"/>
        <family val="2"/>
        <charset val="238"/>
        <scheme val="minor"/>
      </rPr>
      <t>pregled že posredovanih pripomb na projektno dokumentacijo in pregled usklajenosti projektne</t>
    </r>
  </si>
  <si>
    <t>dokumentacije z že podanimi pripombami naročnika,</t>
  </si>
  <si>
    <r>
      <t xml:space="preserve">- </t>
    </r>
    <r>
      <rPr>
        <sz val="11"/>
        <color theme="1"/>
        <rFont val="Calibri"/>
        <family val="2"/>
        <charset val="238"/>
        <scheme val="minor"/>
      </rPr>
      <t>sprotni pregled in revidiranje novo prispele projektne dokumentacije,</t>
    </r>
  </si>
  <si>
    <r>
      <t xml:space="preserve">- </t>
    </r>
    <r>
      <rPr>
        <sz val="11"/>
        <color theme="1"/>
        <rFont val="Calibri"/>
        <family val="2"/>
        <charset val="238"/>
        <scheme val="minor"/>
      </rPr>
      <t>sodelovanje s projektantom (usklajevanje konkretnih rešitev projektne dokumentacije z zahtevami</t>
    </r>
  </si>
  <si>
    <t>naročnika),</t>
  </si>
  <si>
    <r>
      <t xml:space="preserve">- </t>
    </r>
    <r>
      <rPr>
        <sz val="11"/>
        <color theme="1"/>
        <rFont val="Calibri"/>
        <family val="2"/>
        <charset val="238"/>
        <scheme val="minor"/>
      </rPr>
      <t>redno poročanje naročniku o vseh dogovorih s projektantom,</t>
    </r>
  </si>
  <si>
    <r>
      <t xml:space="preserve">- </t>
    </r>
    <r>
      <rPr>
        <sz val="11"/>
        <color theme="1"/>
        <rFont val="Calibri"/>
        <family val="2"/>
        <charset val="238"/>
        <scheme val="minor"/>
      </rPr>
      <t>priprava poročil o pregledih projektne dokumentacije.</t>
    </r>
  </si>
  <si>
    <t>Priprava tehnične dokumentacije za izvedbo merilno komunikacijske opreme:</t>
  </si>
  <si>
    <t>A. Začetno delovanje merilnega sistema</t>
  </si>
  <si>
    <t>V okviru začetnega delovanja merilnega sistema je potrebno izvesti naslednje aktivnosti:</t>
  </si>
  <si>
    <r>
      <t xml:space="preserve">- </t>
    </r>
    <r>
      <rPr>
        <sz val="11"/>
        <color theme="1"/>
        <rFont val="Calibri"/>
        <family val="2"/>
        <charset val="238"/>
        <scheme val="minor"/>
      </rPr>
      <t>sodelovanje pri pripravi tehnične in projektne dokumentacije kontejnerjev z vso potrebno</t>
    </r>
  </si>
  <si>
    <t>Priprava tehnične in projektne dokumentacije</t>
  </si>
  <si>
    <t>Priključevanje in testiranje merilne opreme</t>
  </si>
  <si>
    <t>Blok sheme merilno komunikacijske topologije merilnega sistema in merilnikov,</t>
  </si>
  <si>
    <t>Tehnične specifikacije za opremo</t>
  </si>
  <si>
    <t>Specifikacija protokolov testiranja</t>
  </si>
  <si>
    <t>Sprotno vodenje pripravljene dokumentacije na strežniku naročnika.</t>
  </si>
  <si>
    <t>Sprotni pregled in revidiranje novo prispele projektne dokumentacije,</t>
  </si>
  <si>
    <t>MMKZ #1087. Root WIKI. Dodajanje manualnih sprememb ki jih je dodal Brujic - za QNAP.
CF - dodajanje folderja TOOLS (za orodja presta scan IP,...)
Sprememba sheme, odlaganje.
Integracija sprememb v xml konfiguraciji ki jo je naredil Brujic. Prilagajanje skripte da zajame dodatne QNAPe.
Sinhronizacija: QNAPi. Add MK2, MK3.
Korekcija xml (IPs)
CF commit
commit "MIME properties sctipt included"
pico64-ref - popravki linkov. dodajanje fajlov za različne globine.
Skladišče: lociranje senzorjev: SPN1 A1615, smp11 167318, lpm 01170160(vračilo Vrbanski), 01170161(Bežigrad)</t>
  </si>
  <si>
    <t xml:space="preserve">MMKZ Priprava tehnične in projektne dokumentacije: WIKI </t>
  </si>
  <si>
    <t>MMKZ Priključevanje in testiranje merilne opreme</t>
  </si>
  <si>
    <t>MMKZ Sprotno vodenje pripravljene dokumentacije na strežniku naročnika.</t>
  </si>
  <si>
    <t>15-ROB-066</t>
  </si>
  <si>
    <t>MMKZ 2551/17/500021</t>
  </si>
  <si>
    <t>17-ROB-016</t>
  </si>
  <si>
    <t>2017/maj_066</t>
  </si>
  <si>
    <t xml:space="preserve">MMKZ Priprava tehnične in projektne dokumentacije: CF </t>
  </si>
  <si>
    <t>MMKZ Priprava tehnične in projektne dokumentacije: Admin taskov: MMKZ #1102, MMKZ #1103</t>
  </si>
  <si>
    <t xml:space="preserve">MMKZ Priprava tehnične in projektne dokumentacije: task MMKZ #1087 </t>
  </si>
  <si>
    <t>MMKZ Priprava tehnične in projektne dokumentacije: Sporočanje</t>
  </si>
  <si>
    <t xml:space="preserve">MMKZ Priprava tehnične in projektne dokumentacije MMKZ #1060 </t>
  </si>
  <si>
    <t xml:space="preserve">MMKZ Priprava tehnične in projektne dokumentacije: MMKZ #1087. </t>
  </si>
  <si>
    <t>MMKZ Priprava tehnične in projektne dokumentacije: GUI za pregled omrežja (MMKZ #1095)</t>
  </si>
  <si>
    <t>24,2</t>
  </si>
  <si>
    <t>Projekt Sinica - MMKZ 2551/17/500021 - Začetek obratovanja celotne merilne mreže - sklop 2</t>
  </si>
  <si>
    <t>MMKZ Priprava tehnične in projektne dokumentacije:</t>
  </si>
  <si>
    <t>MMKZ Priključevanje in testiranje merilne opreme:</t>
  </si>
  <si>
    <t>MMKZ Sprotno vodenje pripravljene dokumentacije na strežniku naročnika:</t>
  </si>
  <si>
    <t xml:space="preserve">Projekt Sinica - Nadgradnja sistema za spremljanje onesnaženosti zraka, ugotavljanje vzrokov čezmernih obremenitev in analizo učinkov ukrepov za izboljšanje sofinancirata Republika Slovenija in Evropska Unija iz Kohezijskega sklada. </t>
  </si>
  <si>
    <t xml:space="preserve">Operacija se izvaja v okviru Operativnega programa za izvajanje evropske kohezijske politike v obdobju 2014-2020, prednostne osi »Boljše stanje okolja in biotske raznovrstnosti«, prednostne naložbe »Ukrepi za izboljšanje urbanega okolja, oživitev mest, sanacijo in dekontaminacijo degradiranih zemljišč (vključno z območji, na katerih poteka preobrazba), zmanjšanje onesnaženosti zraka in spodbujanje ukrepov za zmanjšanje hrupa« in prispeva k doseganju specifičnega cilja »Boljše spremljanje kakovosti zraka za boljšo podporo pri pripravi načrtov na tem področju«. </t>
  </si>
  <si>
    <t>Leto/mesec:     2017/maj_mmkz
Izvajalec:          Nikola Kostić
Podjetje:           Robotina d.o.o.
Lokacija dela:  Ljubljana ARSO Bežigrad</t>
  </si>
  <si>
    <t>MMKZ Priključevanje in testiranje merilne opreme:
Prežičenje SMP11, LPM, irPM, pt100</t>
  </si>
  <si>
    <t xml:space="preserve">MMKZ Priključevanje in testiranje merilne opreme:
A28-A0, LPM, IrPM,  ožičenje, bus-adresiranje. QMT103 - priprava konektorjev. </t>
  </si>
  <si>
    <t>MMKZ Priključevanje in testiranje merilne opreme:
IrPM - vezava, testiranje</t>
  </si>
  <si>
    <t>MMKZ Priključevanje in testiranje merilne opreme:
WMT - konfiguracija - več kanalov, inicijalizacija - avtosend režim, debug</t>
  </si>
  <si>
    <t>MMKZ Priključevanje in testiranje merilne opreme:
WMT - debug autoport=2; PTB ožičenje. Prestavljanje senzorjev v XML (struktura - centralno)</t>
  </si>
  <si>
    <t>MMKZ Priključevanje in testiranje merilne opreme:
PTB - komunikacija prek HyperTerminal (debug - povezava prek moxe). Težava v samodejni inicijalizaciji v OPEN režimu.. Ožičenje PTB</t>
  </si>
  <si>
    <t>MMKZ Priključevanje in testiranje merilne opreme:
Ožičenje SHM, doza A2-7, A, B3-5, B3-123, C2-8io. Testiranje - debug uporovna dekada za nudam 6013 analogne meritve. Skripr - strukturalne spremembe - centralno grupiranje senzorjev.</t>
  </si>
  <si>
    <t>MMKZ Priprava tehnične in projektne dokumentacije:
Koordinacijski sestanek. WIKI, CF update</t>
  </si>
  <si>
    <t>MMKZ Priprava tehnične in projektne dokumentacije:
#1078 - Določanje NET IP strukture. Update Wiki, CF</t>
  </si>
  <si>
    <t>MMKZ Priključevanje in testiranje merilne opreme:
Testiranje prototip-plošče - krmilniki, IP, zagon, začetna konfiguracija. Debug napačna povezava serijskih portov</t>
  </si>
  <si>
    <t>MMKZ Priključevanje in testiranje merilne opreme:
Testiranje prototip-plošče - Debug napačna povezava serijskih portov</t>
  </si>
  <si>
    <t>MMKZ Sprotno vodenje pripravljene dokumentacije na strežniku naročnika: - evidenca</t>
  </si>
  <si>
    <t>MMKZ Priključevanje in testiranje merilne opreme:
Testiranje prototip-plošče. Krmilnik, analogni moduli, kalibracija</t>
  </si>
  <si>
    <t>MMKZ Priprava tehnične in projektne dokumentacije:
Daljinsko  - od doma</t>
  </si>
  <si>
    <t>MMKZ Priprava tehnične in projektne dokumentacije:
Struktura XML, ISMM. Koordinacijski sestanek (Černač)</t>
  </si>
  <si>
    <t>MMKZ Sprotno vodenje pripravljene dokumentacije na strežniku naročnika: (pregled&amp;sporočanje)</t>
  </si>
  <si>
    <t>MMKZ Sprotno vodenje pripravljene dokumentacije na strežniku naročnika:
    Urejanje doc- SMP
MMKZ Priključevanje in testiranje merilne opreme:
    Pico64 , smp11, spn. Parametriranje - ser.kom, inicijalizacija. Update vezava, xml, cf. Prestavljanje doz.</t>
  </si>
  <si>
    <t>Leto/mesec:     2017/junij_mmkz
Izvajalec:          Nikola Kostić
Podjetje:           Robotina d.o.o.
Lokacija dela:  Ljubljana ARSO Bežigrad</t>
  </si>
  <si>
    <t>MMKZ Sprotno vodenje pripravljene dokumentacije na strežniku naročnika: - ISMM, WIKI(page Prevzem, page PTI), CF</t>
  </si>
  <si>
    <t>MMKZ Priključevanje in testiranje merilne opreme:
Testiranje prototip-plošče. Serijski strežnik. Inicijalni testi</t>
  </si>
  <si>
    <t>MMKZ Priprava tehnične in projektne dokumentacije: - ISMM, WIKI, CF (sinhronizacija)</t>
  </si>
  <si>
    <t>3.7.2017</t>
  </si>
  <si>
    <t>4.7.2017</t>
  </si>
  <si>
    <t>5.7.2017</t>
  </si>
  <si>
    <t>6.7.2017</t>
  </si>
  <si>
    <t>7.7.2017</t>
  </si>
  <si>
    <t>10.7.2017</t>
  </si>
  <si>
    <t>11.7.2017</t>
  </si>
  <si>
    <t>12.7.2017</t>
  </si>
  <si>
    <t>13.7.2017</t>
  </si>
  <si>
    <t>14.7.2017</t>
  </si>
  <si>
    <t>17.7.2017</t>
  </si>
  <si>
    <t>18.7.2017</t>
  </si>
  <si>
    <t>19.7.2017</t>
  </si>
  <si>
    <t>20.7.2017</t>
  </si>
  <si>
    <t>21.7.2017</t>
  </si>
  <si>
    <t>24.7.2017</t>
  </si>
  <si>
    <t>25.7.2017</t>
  </si>
  <si>
    <t>26.7.2017</t>
  </si>
  <si>
    <t>27.7.2017</t>
  </si>
  <si>
    <t>28.7.2017</t>
  </si>
  <si>
    <t>31.7.2017</t>
  </si>
  <si>
    <t>Leto/mesec:     2017/julij_mmkz
Izvajalec:          Nikola Kostić
Podjetje:           Robotina d.o.o.
Lokacija dela:  Ljubljana ARSO Bežigrad</t>
  </si>
  <si>
    <t>Določanje reprezentativnosti merilnih mest DN 17-ROB-045</t>
  </si>
  <si>
    <t>MMKZ Priključevanje in testiranje merilne opreme:
Debug: loopback/PE-greenWire-short/chasis problem</t>
  </si>
  <si>
    <t>MMKZ Priključevanje in testiranje merilne opreme:
loopback-wiring testing/debug</t>
  </si>
  <si>
    <t>DN 17-ROB-042 - Dobava, montaža in zagon meteorološkega merilnega sistema MOBERL na letališču JP Brnik.</t>
  </si>
  <si>
    <t>DN 17-ROB-042 - Dobava, montaža in zagon meteorološkega merilnega sistema MOBERL na letališču JP Brnik.
Instalacija plošče 00101</t>
  </si>
  <si>
    <t>DN 17-ROB-042 - Dobava, montaža in zagon meteorološkega merilnega sistema MOBERL na letališču JP Brnik.
Testiranje plošče 00101</t>
  </si>
  <si>
    <t>DN 17-ROB-042 - Dobava, montaža in zagon meteorološkega merilnega sistema MOBERL na letališču JP Brnik.
Izdelava dokumentacije za ploščo 00101</t>
  </si>
  <si>
    <t>MMKZ Sprotno vodenje pripravljene dokumentacije na strežniku naročnika:
Wiki/CF/xml config</t>
  </si>
  <si>
    <t>MMKZ Sprotno vodenje pripravljene dokumentacije na strežniku naročnika:
Usklajevanje XML/Topologija/Wiki/CF/ISMM</t>
  </si>
  <si>
    <t>DN 17-ROB-042 - Dobava, montaža in zagon meteorološkega merilnega sistema MOBERL na letališču JP Brnik. Debug na lokaciji hmp-r/hmpp, lpm, smp11</t>
  </si>
  <si>
    <t>MMKZ Priprava tehnične in projektne dokumentacije:
Koordinacijski sestanki / Usklajevanje XML/Topologija/Wiki/CF/ISMM</t>
  </si>
  <si>
    <t>MMKZ 
(17-ROB-045)</t>
  </si>
  <si>
    <t>DN 17-ROB-042
Brnik</t>
  </si>
  <si>
    <t>TEST</t>
  </si>
  <si>
    <t>MMKZ Priprava tehnične in projektne dokumentacije:
CF ZL</t>
  </si>
  <si>
    <t>MMKZ Sprotno vodenje pripravljene dokumentacije na strežniku naročnika: Izdeleva poročil</t>
  </si>
  <si>
    <t xml:space="preserve">MMKZ Priključevanje in testiranje merilne opreme:
Koordinacijski sestanki / Ustvarjanje dokumentacije - navodila za uporabo (.sh za senzorje). </t>
  </si>
  <si>
    <t>Nabava materijala (omrežje - kabli/ETH adapterji za podaljšanje kom. tras)</t>
  </si>
  <si>
    <t>100 40     10 08</t>
  </si>
  <si>
    <t>110 28     09 48</t>
  </si>
  <si>
    <t>117 38     07 10</t>
  </si>
  <si>
    <t>127 03     09 25</t>
  </si>
  <si>
    <t>134 38     07 35</t>
  </si>
  <si>
    <t>144 13     09 35</t>
  </si>
  <si>
    <t>-</t>
  </si>
  <si>
    <t>(Pico64x3, shm30, Pluvio2, LPM, irPM) odklop &amp; priklop senzorjev v LAB-u</t>
  </si>
  <si>
    <t>Sestanek, odklop (Pico64x3, shm30, Pluvio2, LPM, irPM)</t>
  </si>
  <si>
    <t>(smp11, spn1, wmt, hmpx2, ptbx2, qmtx5) odklop &amp; priklop senzorjev v LAB-u</t>
  </si>
  <si>
    <t>MMKZ Priprava tehnične in projektne dokumentacije:
Sinica 4000E4000 topologija - priprava programskih orodij (bash funkcije za generiranje dokumentacije)</t>
  </si>
  <si>
    <t>MMKZ Priključevanje in testiranje merilne opreme:
Sestanki - koordinacija</t>
  </si>
  <si>
    <t>g.Miholič - sprememba IP naslovov  na omrežju. Update Wiki/CF/XML</t>
  </si>
  <si>
    <t>Doc VNET - usklajevanje, izpiski (sensor value, get ta -rf, get pa, get meta)</t>
  </si>
  <si>
    <t>Koordinacija - p code, ISMM, dokumentacija</t>
  </si>
  <si>
    <t>MMKZ Priprava tehnične in projektne dokumentacije:
Sinica 4000E4000 dokumentacija: pregled toplogije, XML fomata, seznama predvidene opreme, WIKI struktura)</t>
  </si>
  <si>
    <t>Koordinacija servisov ( H40 Mekator, H467 Volcja Draga, H401 Tolmin Tolminka, H474 Otiski vrh)</t>
  </si>
  <si>
    <t>Leto/mesec:     2017/julij_LJPLJ
Izvajalec:          Nikola Kostić
Podjetje:           Robotina d.o.o.
Lokacija dela:  Ljubljana ARSO Bežigrad</t>
  </si>
  <si>
    <t>1.8.2017</t>
  </si>
  <si>
    <t>2.8.2017</t>
  </si>
  <si>
    <t>3.8.2017</t>
  </si>
  <si>
    <t>4.8.2017</t>
  </si>
  <si>
    <t>Leto/mesec:     2017/avgust_mmkz
Izvajalec:          Nikola Kostić
Podjetje:           Robotina d.o.o.
Lokacija dela:  Ljubljana ARSO Bežigrad</t>
  </si>
  <si>
    <t>7.8.2017</t>
  </si>
  <si>
    <t>8.8.2017</t>
  </si>
  <si>
    <t>9.8.2017</t>
  </si>
  <si>
    <t>10.8.2017</t>
  </si>
  <si>
    <t>11.8.2017</t>
  </si>
  <si>
    <t>Leto/mesec:     2017/avgust_vzdrževanje
Izvajalec:          Nikola Kostić
Podjetje:           Robotina d.o.o.
Lokacija dela:  Ljubljana ARSO Bežigrad</t>
  </si>
  <si>
    <t>14.8.2017</t>
  </si>
  <si>
    <t>15.8.2017</t>
  </si>
  <si>
    <t>16.8.2017</t>
  </si>
  <si>
    <t>17.8.2017</t>
  </si>
  <si>
    <t>18.8.2017</t>
  </si>
  <si>
    <t>21.8.2017</t>
  </si>
  <si>
    <t>22.8.2017</t>
  </si>
  <si>
    <t>23.8.2017</t>
  </si>
  <si>
    <t>24.8.2017</t>
  </si>
  <si>
    <t>25.8.2017</t>
  </si>
  <si>
    <t>28.8.2017</t>
  </si>
  <si>
    <t>29.8.2017</t>
  </si>
  <si>
    <t>30.8.2017</t>
  </si>
  <si>
    <t>31.8.2017</t>
  </si>
  <si>
    <t>Pogodba o vzdrževanju</t>
  </si>
  <si>
    <t>ARSO</t>
  </si>
  <si>
    <t>Vzrdževanje:
Podpora servis: H467_Volcja_Draga_Lijak [#1121 - debug SIM], Tolmin [daljinsko debug - zaščita]</t>
  </si>
  <si>
    <t>MMKZ Priprava tehnične in projektne dokumentacije:
Izdelava poročila o delu za mesec Julij. Izdelava novih prilagojenih obrazcev</t>
  </si>
  <si>
    <t>Vzrdževanje:
Pregled sistema presta in pregled omrežja. Dodelava diagnostičnega sistema [#1125]</t>
  </si>
  <si>
    <t>Vzrdževanje:
Pregled sistema presta in pregled omrežja.
Administracija taskov: #1120(H425_Golo_Brdo_Idrija - slab signal), #1121(H467_Volcja_Draga_Lijak - SIM), #1122(H471_Gocova_Pesnica), #1123(M416_Idrija - izpad opazovanje), #1124(M422_Kadrenci - izpad opazovanje)</t>
  </si>
  <si>
    <t>1h</t>
  </si>
  <si>
    <t>dead pixels</t>
  </si>
  <si>
    <t>Vzrdževanje:
Pregled sistema presta in pregled omrežja. Dodelava diagnostičnega sistema [#1125] (M416 Idrija, M422 Kadrenci, H426 Kamin_Ljubljanica, H446 Vir_Raca, H529 Kubed_II_Rizana, M426 Kocevje, M434 Kum, M460 Ribnica_-_Dolenji_Lazi)</t>
  </si>
  <si>
    <t>Vzrdževanje:
Priprava SD kartic (rezervnih za servis), Koordinacija - SIM (rezervna - ga.Hudomalj)</t>
  </si>
  <si>
    <t>Vzrdževanje:
Pregled sistema presta in pregled omrežja. Dodelava diagnostičnega sistema [#1125]
Postaje v izpadu:
H446 Vir_Raca UKRADEN PANEL (NOVO!!) [#1127]
Opazovanje:
M460 Ribnica_-_Dolenji_Lazi Izpad 06.08. ob 22:30
H426 Kamin_Ljubljanica" Izpad 07.08. ob 04:00 [#1128]
M425 Kneske_ravne Izpad 08.08. ob 06:30
Postaje ki so se pobrale:
H467 Volcja_Draga_Lijak [#1121]
H529 Kubed_II_Rizana
M426 Kocevje
M434 Kum</t>
  </si>
  <si>
    <t>Vzrdževanje:
Prevzem/predaja Brujić/Mlakar/DamjanŠtokelj: 2x MOXA NPort5650-16:
SN. TAEDE1002332, TAEDE1002336
Task #1137</t>
  </si>
  <si>
    <t>Skripta za presto - debug gober - manualno check - spremenjena sintaksa??</t>
  </si>
  <si>
    <t>Servis antena H426 Kamin Ljubljanica - task #1128. Daljinska podpora
Koord. #1129 G445 Zepovci</t>
  </si>
  <si>
    <t>MMKZ Priprava tehnične in projektne dokumentacije:
Sintaksa za CF HTML - iskanje in čiščenje tagov iz MS OFFICE (zaradi konverzije iz doc formata).
Odlaganje fajlov na poziciji Master Processing
Debug odpiranje pdf fajlov za senzorje apna, apsa, apoa,... VM, IE, Firefox, japonski fonti, MIME properties</t>
  </si>
  <si>
    <t>Koordinacija servisov, opazovanje omrežja. REF #1125</t>
  </si>
  <si>
    <t>MMKZ Priključevanje in testiranje merilne opreme:
WTX530 testiranje. Debug komunikacije. Opcija z vaisala sw&amp;hw umesnikom dela normalno. Ne komunikcira prek hyperterminala oz. putty-ja.
Težava z drajverjem (proces ostane aktivem po zapiranju komunikacije prek vaisala sw-a)</t>
  </si>
  <si>
    <t>17-ROB-053</t>
  </si>
  <si>
    <t>Vzrdževanje:
Pregled sistema presta in pregled omrežja. Dodelava diagnostičnega sistema 
REF. #1131, #1133, #1134, #1178, #1125</t>
  </si>
  <si>
    <t>Vzrdževanje:
Pregled sistema presta in pregled omrežja. Dodelava diagnostičnega sistema 
REF. #1131, #1134, #1125, #1123, #1124, #1128, #1132, #1133, #1135, #1136, #1078, #1137, #1120</t>
  </si>
  <si>
    <t>Koordinacija servisov, opazovanje omrežja. REF #1125
+ #1134</t>
  </si>
  <si>
    <t>Koordinacija servisov, opazovanje omrežja. REF #1078 - Brnik - SPN1 - debug komunikacije</t>
  </si>
  <si>
    <t>Koordinacija servisov, opazovanje omrežja. REF #1127, #1129, #1131, #1132, #1133, #1134; Sistem pregleda #1125</t>
  </si>
  <si>
    <t>Koordinacija servisov, opazovanje omrežja. REF #1078 - Brnik - SPN1 - debug komunikacije. Testiranje v LAB-u.</t>
  </si>
  <si>
    <t>MMKZ Priključevanje in testiranje merilne opreme:
WTX530 testiranje. Debug komunikacije. Vzpostavljena komunikacija prek RS232 ATEN, ter MOXA serijskega strežnika. # Task 1142
Senzor Luft.com WS - preučevanje dokumentacije</t>
  </si>
  <si>
    <t xml:space="preserve">MMKZ Priključevanje in testiranje merilne opreme:
WTX530 testiranje. Testiranje in dokumentiranje ukazov / povezave 
#Task 1142
</t>
  </si>
  <si>
    <t>Koordinacija servisov, opazovanje omrežja. REF #1078 - Brnik - Preverava senzorja hmp-p. Testiranje v LAB-u (ETH fem socket, DB9 m. Serial, push, power)</t>
  </si>
  <si>
    <t>Brnik REF #1078 - Govednik - koordinacija, LAB - testiranje in priprava instalacije &amp; projektne dokumentacije za prevezavo senzorja hmp-r v Rack (push)</t>
  </si>
  <si>
    <t>Splošni pregled, analiza in poročilo. Urejanje taskov
REF: #1125, #1139, #1140, #1141, #1132, #1142
Izdelava poročil</t>
  </si>
  <si>
    <t>Koordinacija servisov, opazovanje omrežja. REF #1078 - Brnik - Podpora Jerneju - debug FTP prenosa</t>
  </si>
  <si>
    <t xml:space="preserve">MMKZ Priprava tehnične in projektne dokumentacije:
Odlaganje vezalne sheme, nabor parametrov, Navodila za serijske strežnike
</t>
  </si>
  <si>
    <t>Koordinacija servisov, opazovanje omrežja. 
REF #1128 Kamin Ljubljanica - dokumentacija. #1139, #1140, #1141
REF #1125
Posredovanje taski Mlakar #1117, #1135</t>
  </si>
  <si>
    <t>#1133 - M434 Kum - Priprava CF kartice za postajo. Corrupt card. Instalirano na novo kartico (Žunič)</t>
  </si>
  <si>
    <t>Koordinacija servisov, opazovanje omrežja. 
REF #1139-M426 Kocevje, #1143 M422 Kadrenci, M438 Logatec, #1144 M454 Podnanos, #1140 H530 Suha I Sora, #1141 M403 Blegos, M416 Idrija, M444 Mačkovci
REF #1125</t>
  </si>
  <si>
    <t>WXT - izdelava templatea sensor.sh (prečiščenega) za senzorje.
.sh format za CF</t>
  </si>
  <si>
    <t>MMKZ Priključevanje in testiranje merilne opreme:
REF#1142 Testiranje Vaisala Weather Transmitter WTX536</t>
  </si>
  <si>
    <t>Koordinacija servisov, opazovanje omrežja. 
REF #1133 M434 Kum, #1139 M426 Kocevje, M438 Logatec, #1144 M454 Podnanos, H499 Vodisko_I_Gracninca, M416 Idrija, M429 Kranj, M481 Vogel, #1143 M422 Kadrenci
REF. #1125</t>
  </si>
  <si>
    <t>MMKZ Priključevanje in testiranje merilne opreme:
WS700
ISOCON-UMB - senzor povezan in skomuniciran / poll DATA E0 REF #1142</t>
  </si>
  <si>
    <t>MMKZ Priključevanje in testiranje merilne opreme:
WS700
Priprava 8pole kabla - votlice
Assembling ISOCON-UMB. REF #1142</t>
  </si>
  <si>
    <t>Koordinacija servisov, opazovanje omrežja. 
REF M438 Logatec, #1144 M454 Podnanos, M416 Idrija , H434 Dvor_Gradascica, H499 Vodisko_I_Gracninca ,  #1139 M426 Kocevje, M429 Kranj, #1146 M434 Kum, M481 Vogel 
REF. #1125</t>
  </si>
  <si>
    <t>Koordinacija servisov, opazovanje omrežja. 
REF M416 Idrija, H434 Dvor_Gradascica, M403 Blegos, M438 Logatec, M454 Podnanos [#1144], #1146 Kum, #1139 M426 M426 Kocevje, #1134 M488 Zgornja Sorica, #1146 Kum, #1144 M454 Podnanos
#1125</t>
  </si>
  <si>
    <t>Brnik: izdelava HTML zapisnika za TZ</t>
  </si>
  <si>
    <t>Koordinacija Robotina</t>
  </si>
  <si>
    <t>Sestanek Cernac 30min sinica senzorji
VNeT koord WS700 UMB ni potrebno - testirati povezavo. Če ostane, preveriti porabo. Testiranje brez UMB modula</t>
  </si>
  <si>
    <t>MMKZ Priprava tehnične in projektne dokumentacije: Wiki/CF - Sinica WIKI/CF</t>
  </si>
  <si>
    <t>Vzrdževanje:
Pregled sistema presta in pregled omrežja [#1125]</t>
  </si>
  <si>
    <t>Vzrdževanje:
Pregled sistema presta in pregled omrežja [#1125]
Usklajevanje #zahtevkov</t>
  </si>
  <si>
    <t>MMKZ Priprava tehnične in projektne dokumentacije:
Pregled/usklajevanje topologije med naslednji viri: Sinica merilna mreza_V1_akol.xls, 4000_config.xml, 4000_bs.pdf, 4000_bs_mobile-ip.pdf, 4000_bs_rack.pdf;
APSA370 SO2 senzor - ugotavljanje nepravilnosti pri dokumentaciji (cmd response - pri določenih telegramih na koncu so različni podatki glede na user manual oz. dejanski odgovor naprave na ukaz )
REF:  http://pivka.arso.sigov.si/svn/xober_dv_location/4000_aaqs/4000_E4000_Test_0/4000_senzorji/branches/releases/release-4000.0.3.1
 Revision 175</t>
  </si>
  <si>
    <t>MMKZ Priprava tehnične in projektne dokumentacije:
Koordinacijski sestanek
Update Wiki/CF (Anpa, Apsa, Apoa, ...)
REF. http://pivka.arso.sigov.si/redmine/projects/produkcijsko-okolje-xober/wiki/Navodilo_za_avtomati%C4%8Dno_generiranje_WIKI_dokumentacije
REF. http://pivka.arso.sigov.si/redmine/projects/produkcijsko-okolje-xober/wiki/Navodilo_za_avtomati%C4%8Dno_generiranje_CF_dokumentacije</t>
  </si>
  <si>
    <t>MMKZ Priprava tehnične in projektne dokumentacije:
Usklajevanje strukture sistema: Sinica merilna mreza_V1_akol.xls, 4000_config.xml, 4000_bs.pdf.
REF. http://pivka.arso.sigov.si/svn/xober_dv_location/4000_aaqs/4000_E4000_Test_0/4000_senzorji/branches/releases/release-4000.0.3.1/4000_config.xml</t>
  </si>
  <si>
    <t>MMKZ Priprava tehnične in projektne dokumentacije:
Skripta Generator_CF.sh
REF:  http://pivka.arso.sigov.si/svn/xober_dv_location/4000_aaqs/4000_E4000_Test_0/4000_senzorji/branches/releases/release-4000.0.3.1/TOOLS/GENERATOR_CF_MAIN.sh</t>
  </si>
  <si>
    <t>MMKZ Priprava tehnične in projektne dokumentacije:
Pregled dokumentacije - Topologija - ugotavljanje razlik med XML in topologije. Folderska struktura testne postaje. Debug in testiranje skript za CF &amp; Wiki
REF.http://pivka.arso.sigov.si/svn/xober_dv_location/4000_aaqs/4000_E4000_Test_0/4000_senzorji/branches/releases/release-4000.0.3.1/TOOLS/</t>
  </si>
  <si>
    <t>MMKZ Priprava tehnične in projektne dokumentacije:
Koordinacijski sestanek (Černač). Pregled dokumentacije (topologija, XML config)</t>
  </si>
  <si>
    <t>MMKZ Priprava tehnične in projektne dokumentacije:
REF:  http://pivka.arso.sigov.si/svn/xober_dv_location/4000_aaqs/4000_E4000_Test_0/4000_senzorji/branches/releases/release-4000.0.3.1/TOOLS/GENERATOR_WIKI_MAIN.sh, GENERATOR_WIKI_PROJEKT.sh, GENERATOR_ISMM_csv.sh
(Test:priklop na različne TCP porte, primerjava z MasterLJJP, variable PATH za XML Starlet) Generiranje glavne strani, projektne, ter ISMM csv datoteke s pomočjo sktipt</t>
  </si>
  <si>
    <t>MMKZ Priprava tehnične in projektne dokumentacije:
Generiranje Wiki strani za certifikate, garancije, zapisnike, nastavitve, prevzem
REF:  http://pivka.arso.sigov.si/svn/xober_dv_location/4000_aaqs/4000_E4000_Test_0/4000_senzorji/branches/releases/release-4000.0.3.1/TOOLS/GENERATOR_WIKI_CC.sh, GENERATOR_WIKI_GAR.sh, GENERATOR_WIKI_NASTAVITVE.sh, GENERATOR_WIKI_PREVZEM.sh</t>
  </si>
  <si>
    <t>MMKZ Priprava tehnične in projektne dokumentacije:
Splošni pregled, analiza in poročilo
Ref mesečna poročila.</t>
  </si>
  <si>
    <t>MMKZ Priključevanje in testiranje merilne opreme:
Ref. Testiranje senzorja WTX536
http://pivka.arso.sigov.si/redmine/attachments/download/890/WXT536.txt</t>
  </si>
  <si>
    <t>Servis Zgornja Sorica - REF #1134
Na postaji ni elektrike v RO omari. V PMO omari je varovalka F2 padla dol.</t>
  </si>
  <si>
    <t>Leto/mesec:     2017/september_mmkz
Izvajalec:          Nikola Kostić
Podjetje:           Robotina d.o.o.
Lokacija dela:  Ljubljana ARSO Bežigrad</t>
  </si>
  <si>
    <t>Leto/mesec:     2017/september_vzdrževanje
Izvajalec:          Nikola Kostić
Podjetje:           Robotina d.o.o.
Lokacija dela:  Ljubljana ARSO Bežigrad</t>
  </si>
  <si>
    <t>1.9.2017</t>
  </si>
  <si>
    <t>4.9.2017</t>
  </si>
  <si>
    <t>5.9.2017</t>
  </si>
  <si>
    <t>6.9.2017</t>
  </si>
  <si>
    <t>7.9.2017</t>
  </si>
  <si>
    <t>8.9.2017</t>
  </si>
  <si>
    <t>11.9.2017</t>
  </si>
  <si>
    <t>12.9.2017</t>
  </si>
  <si>
    <t>13.9.2017</t>
  </si>
  <si>
    <t>14.9.2017</t>
  </si>
  <si>
    <t>15.9.2017</t>
  </si>
  <si>
    <t>18.9.2017</t>
  </si>
  <si>
    <t>19.9.2017</t>
  </si>
  <si>
    <t>20.9.2017</t>
  </si>
  <si>
    <t>21.9.2017</t>
  </si>
  <si>
    <t>22.9.2017</t>
  </si>
  <si>
    <t>25.9.2017</t>
  </si>
  <si>
    <t>26.9.2017</t>
  </si>
  <si>
    <t>27.9.2017</t>
  </si>
  <si>
    <t>28.9.2017</t>
  </si>
  <si>
    <t>29.9.2017</t>
  </si>
  <si>
    <t>Pregled sistema presta in pregled omrežja [#1125]</t>
  </si>
  <si>
    <t>Pregled sistema presta in pregled omrežja [#1125]
REF. #1149 - M023_Maribor_Letalisce_ER - koordinacija Mlakar/Žunič - koruptirana kartica / menjava MOXA UC, dmesg, e2fsck
REF. M416 Idria, M440 Mačkovci, H499 Vodisko_I_Gracninca, M403 Blegos</t>
  </si>
  <si>
    <t>Pregled sistema presta in pregled omrežja [#1125]: Novi layout sporočila
REF. M403 Blegoš, M440 Mačkovci, M431 Krn</t>
  </si>
  <si>
    <t>Izdelava mesečnega poročila ARSO / ROBOTINA</t>
  </si>
  <si>
    <t>Servis postaje Ratitovec - konfiguracije kamere Mobotix_MX-Q24M-Sec-D22-(CM00049) /172.19.140.197/</t>
  </si>
  <si>
    <t>Pregled sistema presta in pregled omrežja [#1125]
REF.  #1155 M440 Mačkovci [daljinska podpora M.Mlakarju - Netipična situacija - Iz točke RO Swith vidna postja &amp; 172.19.0.1; Iz ARSO viden samo GW (adsl modem)], H499 Vodisko_I_Gracninca Prej izpadalo, M403 Blegoš</t>
  </si>
  <si>
    <t>Servis postaje Ratitovec - Priprava CF katrice (image 2017)</t>
  </si>
  <si>
    <t>Pregled sistema presta in pregled omrežja [#1125]
REF. H417 Sodevci_Kolpa , M431 Krn, M481 Vogel
REF. #1157 G415 Krska Vas, #1157 G415_Krska Vas, #1155 Mačkovci (konsult. B.Hudomalj)</t>
  </si>
  <si>
    <t>Izdelava mesečnega poročila ARSO / ROBOTINA  / sprememba strukture</t>
  </si>
  <si>
    <t>Koordinacija servisov, opazovanje omrežja. REF #1078 - Brnik - Prevezava senzorja hmp-p</t>
  </si>
  <si>
    <t>Brnik: VNET zapisniki,
Izdelava HTML zapisnika za ZL</t>
  </si>
  <si>
    <t>DN 17-ROB-053</t>
  </si>
  <si>
    <t>Leto/mesec:     2017/avgust_DN 17-ROB-053
Izvajalec:          Nikola Kostić
Podjetje:           Robotina d.o.o.
Lokacija dela:  Ljubljana ARSO Bežigrad</t>
  </si>
  <si>
    <t>Dokumentiranje fotografij - vgrajevanje reseta modema na 230V Hober postajah</t>
  </si>
  <si>
    <t>Debug postaje H433 Rečica - zamenjava Nanosa. DNX/Prijava problema</t>
  </si>
  <si>
    <t>Debug delovanja postaje H524 Rogatec - mbio120; Urejanje dokumentacije DNX/Prijava problema</t>
  </si>
  <si>
    <t>Ura teren</t>
  </si>
  <si>
    <t>Pregled sistema presta in pregled omrežja [#1125]
REF. M481 Vogel, G415 Krska Vas, M425 Kneske ravne</t>
  </si>
  <si>
    <t>Pregled sistema presta in pregled omrežja [#1125]
REF. H533 Kamnik I Kamniska Bistrica, M425 Kneske ravne, M428 Logatec, G415 Krska Vas
REF. #1155 M440 Mackovci, #1160 M481 Vogel</t>
  </si>
  <si>
    <t>Pregled sistema presta in pregled omrežja [#1125]
REF. M434 Kum, H542 Gornja Radgona I Mura</t>
  </si>
  <si>
    <t>Servis postaje M458 Racitovec - daljinska podpora / namestitev CF / instalacija programske opreme REF.#1162</t>
  </si>
  <si>
    <t>Situla 17-ROB-016</t>
  </si>
  <si>
    <t>Koordinacja glede zapisnika in backupa</t>
  </si>
  <si>
    <t>Backup (konf.baze, zgod. Baze, csv export, source). Test izvedljivosti postopka na daljavo. Teamviewer - prepočasen prenos. Naslednji test - wetransfer servis!</t>
  </si>
  <si>
    <t>Šolanje: Postopek zagona na postaji Letališče JP - Brnik</t>
  </si>
  <si>
    <t>Obračun UR za mesec Avgust 2017</t>
  </si>
  <si>
    <t>Pregled sistema presta in pregled omrežja [#1125]. Planiranje servisov-
H408 Ziri III Poljanska Sora, M490 Ziri, H533 Kamnik I Kamniska Bistrica, M425 Kneske ravne, M434 Kum, M438 Logatec</t>
  </si>
  <si>
    <t>Servis postaje M458 Racitovec - dokumentiranje posega REF.#1162</t>
  </si>
  <si>
    <t>71 23</t>
  </si>
  <si>
    <t>Pregled sistema presta in pregled omrežja [#1125]
KRSKA VAS Humar/Zunic/Cerkvencic/Mlakar
Plan Vogel</t>
  </si>
  <si>
    <t>77 53</t>
  </si>
  <si>
    <t xml:space="preserve">Prestavljanje (svn) skript za pregled preste, omrežja sa Lokacije M493 na Testno postajo 4000 - Test izvajanja z nove lokacije;
</t>
  </si>
  <si>
    <t>Vzrdževanje skript za diagnostiko
copy na server berz mobaXterm - brez Windowsa vmes
Updated: TOOLS/presta/RUN_IPCAT.sh, Sending        TOOLS/presta/RUN_PRESTA_SCAN.sh
Committed revision 191.</t>
  </si>
  <si>
    <t>Predaja postaje Brnik, Odprava pripomb - Podboj.
N2-2_hmp155d-p, N2-6_lpmd, N2-8_iod, N2_uc8410d, N3-1_pico64d-10, N3-2_pico64d-20, N3-3_pico64d-30, N3-4_spn1d, N3-5_smp11d, N4-2_hmp155d-r
v158 MIME
Link za 00008_M493_Letalisce_JP_Ljubljana_tz.html
Link za 00008_M493_Letalisce_JP_Ljubljana_zl.html</t>
  </si>
  <si>
    <t>Pregled sistema presta in pregled omrežja [#1125]
#1157 G415 Krska Vas, M434 Kum (odlaganje slik s servisa). Plan. Vogel</t>
  </si>
  <si>
    <t>86 13</t>
  </si>
  <si>
    <t>Pregled sistema presta in pregled omrežja [#1125]
#1157 Krška Vas končano</t>
  </si>
  <si>
    <t>94 20</t>
  </si>
  <si>
    <t>Situla Klimati Trendi T povratka ni, T dovoda je. Nadtlak, Ostale naprave</t>
  </si>
  <si>
    <t>Pregled sistema presta in pregled omrežja [#1125]. Plan servisa za Vogel</t>
  </si>
  <si>
    <t>Pregled sistema presta in pregled omrežja [#1125]
H415 Borl I Drava, H417 Sodevci Kolpa, M426 Kocevje, M445 Nanos</t>
  </si>
  <si>
    <t xml:space="preserve">Sinica: ugotoviti manjkajoce fajle na CF.  Vzor je master mober. </t>
  </si>
  <si>
    <t>Dobavnice cgs vnet za brnik - Andreja</t>
  </si>
  <si>
    <t>119 34</t>
  </si>
  <si>
    <t>126 49</t>
  </si>
  <si>
    <t>M493_letalisce_JP_irpm_cgs.JPG</t>
  </si>
  <si>
    <t>M493_letalisce_JP_irpm_doza_a2-8_cgs.jpg</t>
  </si>
  <si>
    <t>M493_letalisce_JP_irpm_priklop_cgs.jpg</t>
  </si>
  <si>
    <t>M493_letalisce_JP_irpm_serijska-11164355_cgs.jpg</t>
  </si>
  <si>
    <t>M493_Letalisce_JP_jasek.jpg</t>
  </si>
  <si>
    <t>M493_letalisce_JP_lpm_cgs.JPG</t>
  </si>
  <si>
    <t>M493_letalisce_JP_lpm_doza_a2-6_cgs.jpg</t>
  </si>
  <si>
    <t>M493_Letalisce_JP_lpm_in_shm30.jpg</t>
  </si>
  <si>
    <t>M493_letalisce_JP_lpm_priklop_cgs.jpg</t>
  </si>
  <si>
    <t>M493_letalisce_JP_lpm_serijska-11160159_cgs.JPG</t>
  </si>
  <si>
    <t>M493_letalisce_JP_lpm_shm30_cgs.JPG</t>
  </si>
  <si>
    <t>M493_Letalisce_JP_pico64.jpg</t>
  </si>
  <si>
    <t>M493_letalisce_JP_pico64_cgs.JPG</t>
  </si>
  <si>
    <t>M493_letalisce_JP_pico64_doza_b3-123_cgs.jpg</t>
  </si>
  <si>
    <t>M493_letalisce_JP_pico64_serijska-42797_cgs.jpg</t>
  </si>
  <si>
    <t>M493_letalisce_JP_pico64_serijska-42798_cgs.jpg</t>
  </si>
  <si>
    <t>M493_letalisce_JP_pico64_serijska-49796_cgs.jpg</t>
  </si>
  <si>
    <t>M493_Letalisce_JP_pluvio2.jpg</t>
  </si>
  <si>
    <t>M493_letalisce_JP_pluvio2_cgs.JPG</t>
  </si>
  <si>
    <t>M493_letalisce_JP_pluvio2_doza_a2-4_cgs.jpg</t>
  </si>
  <si>
    <t>M493_letalisce_JP_pluvio2_priklop_cgs.jpg</t>
  </si>
  <si>
    <t>M493_letalisce_JP_pluvio2_serijska-398923_cgs.JPG</t>
  </si>
  <si>
    <t>M493_Letalisce_JP_postaja1.jpg</t>
  </si>
  <si>
    <t>M493_Letalisce_JP_postaja2.jpg</t>
  </si>
  <si>
    <t>M493_Letalisce_JP_postaja3.jpg</t>
  </si>
  <si>
    <t>M493_Letalisce_JP_postaja4.jpg</t>
  </si>
  <si>
    <t>M493_Letalisce_JP_priklop.jpg</t>
  </si>
  <si>
    <t>M493_Letalisce_JP_qmt103.jpg</t>
  </si>
  <si>
    <t>M493_Letalisce_JP_rack_omara.jpg</t>
  </si>
  <si>
    <t>M493_Letalisce_JP_RO1.jpg</t>
  </si>
  <si>
    <t>M493_Letalisce_JP_RO2.jpg</t>
  </si>
  <si>
    <t>M493_Letalisce_JP_RO3.jpg</t>
  </si>
  <si>
    <t>M493_letalisce_JP_shm30_cgs.JPG</t>
  </si>
  <si>
    <t>M493_letalisce_JP_shm30_doza_a2-7_cgs.jpg</t>
  </si>
  <si>
    <t>M493_letalisce_JP_shm30_serijska-152173_cgs.JPG</t>
  </si>
  <si>
    <t>M493_Letalisce_JP_spn1_in_smp11.jpg</t>
  </si>
  <si>
    <t>M493_Letalisce_JP_uvodnice.jpg</t>
  </si>
  <si>
    <t>M493_Letalisce_kam30.JPG</t>
  </si>
  <si>
    <t>M493_Letalisce_omara-kam30(2).jpg</t>
  </si>
  <si>
    <t>M493_Letalisce_omara-kam30.jpg</t>
  </si>
  <si>
    <t>M493_Letalisce_omara-wmt702_vaa252-wav151-12.jpg</t>
  </si>
  <si>
    <t>M493_Letalisce_omara-wmt702_vaa252-wav151-30.jpg</t>
  </si>
  <si>
    <t>M493_Letalisce_RVRA.JPG</t>
  </si>
  <si>
    <t>M493_Letalisce_RVRB(2).JPG</t>
  </si>
  <si>
    <t>M493_Letalisce_RVRB.JPG</t>
  </si>
  <si>
    <t>M493_Letalisce_RVRC.JPG</t>
  </si>
  <si>
    <t>M493_Letalisce_wmt702_vaa252-wav151-12.jpg</t>
  </si>
  <si>
    <t>M493_Letalisce_wmt702_vaa252-wav151-30.JPG</t>
  </si>
  <si>
    <t>omara-cam30.jpg</t>
  </si>
  <si>
    <t>omara-wmt702_vaa252-wav151-12.jpg</t>
  </si>
  <si>
    <t>omara-wmt702_vaa252-wav151-30.jpg</t>
  </si>
  <si>
    <t>wmt702_vaa252-wav151-12.jpg</t>
  </si>
  <si>
    <t>irpm_cgs</t>
  </si>
  <si>
    <t>irpm_doza_a2-8_cgs</t>
  </si>
  <si>
    <t>irpm_priklop_cgs</t>
  </si>
  <si>
    <t>irpm_serijska-11164355_cgs</t>
  </si>
  <si>
    <t>jasek</t>
  </si>
  <si>
    <t>lpm_cgs</t>
  </si>
  <si>
    <t>lpm_doza_a2-6_cgs</t>
  </si>
  <si>
    <t>lpm_in_shm30</t>
  </si>
  <si>
    <t>lpm_priklop_cgs</t>
  </si>
  <si>
    <t>lpm_serijska-11160159_cgs</t>
  </si>
  <si>
    <t>lpm_shm30_cgs</t>
  </si>
  <si>
    <t>pico64</t>
  </si>
  <si>
    <t>pico64_cgs</t>
  </si>
  <si>
    <t>pico64_doza_b3-123_cgs</t>
  </si>
  <si>
    <t>pico64_serijska-42797_cgs</t>
  </si>
  <si>
    <t>pico64_serijska-42798_cgs</t>
  </si>
  <si>
    <t>pico64_serijska-49796_cgs</t>
  </si>
  <si>
    <t>pluvio2</t>
  </si>
  <si>
    <t>pluvio2_cgs</t>
  </si>
  <si>
    <t>pluvio2_doza_a2-4_cgs</t>
  </si>
  <si>
    <t>pluvio2_priklop_cgs</t>
  </si>
  <si>
    <t>pluvio2_serijska-398923_cgs</t>
  </si>
  <si>
    <t>postaja1</t>
  </si>
  <si>
    <t>postaja2</t>
  </si>
  <si>
    <t>postaja3</t>
  </si>
  <si>
    <t>postaja4</t>
  </si>
  <si>
    <t>priklop</t>
  </si>
  <si>
    <t>qmt103</t>
  </si>
  <si>
    <t>rack_omara</t>
  </si>
  <si>
    <t>RO1</t>
  </si>
  <si>
    <t>RO2</t>
  </si>
  <si>
    <t>RO3</t>
  </si>
  <si>
    <t>shm30_cgs</t>
  </si>
  <si>
    <t>shm30_doza_a2-7_cgs</t>
  </si>
  <si>
    <t>shm30_serijska-152173_cgs</t>
  </si>
  <si>
    <t>spn1_in_smp11</t>
  </si>
  <si>
    <t>uvodnice</t>
  </si>
  <si>
    <t>omara-cam30</t>
  </si>
  <si>
    <t>omara-wmt702_vaa252-wav151-12</t>
  </si>
  <si>
    <t>omara-wmt702_vaa252-wav151-30</t>
  </si>
  <si>
    <t>wmt702_vaa252-wav151-12</t>
  </si>
  <si>
    <t>kam30</t>
  </si>
  <si>
    <t>omara-kam30(2)</t>
  </si>
  <si>
    <t>omara-kam30</t>
  </si>
  <si>
    <t>RVRA</t>
  </si>
  <si>
    <t>RVRB(2)</t>
  </si>
  <si>
    <t>RVRB</t>
  </si>
  <si>
    <t>RVRC</t>
  </si>
  <si>
    <t>wmt702_vaa252-wav151-30</t>
  </si>
  <si>
    <t>*</t>
  </si>
  <si>
    <t>{{thumbnail(M493_letalisce_JP_irpm_cgs.JPG)}} irpm_cgs&amp;nbsp;&amp;nbsp;&amp;nbsp;&amp;nbsp;&amp;nbsp;&amp;nbsp;&amp;nbsp;&amp;nbsp;&amp;nbsp;&amp;nbsp;</t>
  </si>
  <si>
    <t>{{thumbnail(M493_letalisce_JP_irpm_doza_a2-8_cgs.jpg)}} irpm_doza_a2-8_cgs&amp;nbsp;&amp;nbsp;&amp;nbsp;&amp;nbsp;&amp;nbsp;&amp;nbsp;&amp;nbsp;&amp;nbsp;&amp;nbsp;&amp;nbsp;</t>
  </si>
  <si>
    <t>{{thumbnail(M493_letalisce_JP_irpm_priklop_cgs.jpg)}} irpm_priklop_cgs&amp;nbsp;&amp;nbsp;&amp;nbsp;&amp;nbsp;&amp;nbsp;&amp;nbsp;&amp;nbsp;&amp;nbsp;&amp;nbsp;&amp;nbsp;</t>
  </si>
  <si>
    <t>{{thumbnail(M493_letalisce_JP_irpm_serijska-11164355_cgs.jpg)}} irpm_serijska-11164355_cgs&amp;nbsp;&amp;nbsp;&amp;nbsp;&amp;nbsp;&amp;nbsp;&amp;nbsp;&amp;nbsp;&amp;nbsp;&amp;nbsp;&amp;nbsp;</t>
  </si>
  <si>
    <t>{{thumbnail(M493_Letalisce_JP_jasek.jpg)}} jasek&amp;nbsp;&amp;nbsp;&amp;nbsp;&amp;nbsp;&amp;nbsp;&amp;nbsp;&amp;nbsp;&amp;nbsp;&amp;nbsp;&amp;nbsp;</t>
  </si>
  <si>
    <t>{{thumbnail(M493_letalisce_JP_lpm_cgs.JPG)}} lpm_cgs&amp;nbsp;&amp;nbsp;&amp;nbsp;&amp;nbsp;&amp;nbsp;&amp;nbsp;&amp;nbsp;&amp;nbsp;&amp;nbsp;&amp;nbsp;</t>
  </si>
  <si>
    <t>{{thumbnail(M493_letalisce_JP_lpm_doza_a2-6_cgs.jpg)}} lpm_doza_a2-6_cgs&amp;nbsp;&amp;nbsp;&amp;nbsp;&amp;nbsp;&amp;nbsp;&amp;nbsp;&amp;nbsp;&amp;nbsp;&amp;nbsp;&amp;nbsp;</t>
  </si>
  <si>
    <t>{{thumbnail(M493_Letalisce_JP_lpm_in_shm30.jpg)}} lpm_in_shm30&amp;nbsp;&amp;nbsp;&amp;nbsp;&amp;nbsp;&amp;nbsp;&amp;nbsp;&amp;nbsp;&amp;nbsp;&amp;nbsp;&amp;nbsp;</t>
  </si>
  <si>
    <t>{{thumbnail(M493_letalisce_JP_lpm_priklop_cgs.jpg)}} lpm_priklop_cgs&amp;nbsp;&amp;nbsp;&amp;nbsp;&amp;nbsp;&amp;nbsp;&amp;nbsp;&amp;nbsp;&amp;nbsp;&amp;nbsp;&amp;nbsp;</t>
  </si>
  <si>
    <t>{{thumbnail(M493_letalisce_JP_lpm_serijska-11160159_cgs.JPG)}} lpm_serijska-11160159_cgs&amp;nbsp;&amp;nbsp;&amp;nbsp;&amp;nbsp;&amp;nbsp;&amp;nbsp;&amp;nbsp;&amp;nbsp;&amp;nbsp;&amp;nbsp;</t>
  </si>
  <si>
    <t>{{thumbnail(M493_letalisce_JP_lpm_shm30_cgs.JPG)}} lpm_shm30_cgs&amp;nbsp;&amp;nbsp;&amp;nbsp;&amp;nbsp;&amp;nbsp;&amp;nbsp;&amp;nbsp;&amp;nbsp;&amp;nbsp;&amp;nbsp;</t>
  </si>
  <si>
    <t>{{thumbnail(M493_Letalisce_JP_pico64.jpg)}} pico64&amp;nbsp;&amp;nbsp;&amp;nbsp;&amp;nbsp;&amp;nbsp;&amp;nbsp;&amp;nbsp;&amp;nbsp;&amp;nbsp;&amp;nbsp;</t>
  </si>
  <si>
    <t>{{thumbnail(M493_letalisce_JP_pico64_cgs.JPG)}} pico64_cgs&amp;nbsp;&amp;nbsp;&amp;nbsp;&amp;nbsp;&amp;nbsp;&amp;nbsp;&amp;nbsp;&amp;nbsp;&amp;nbsp;&amp;nbsp;</t>
  </si>
  <si>
    <t>{{thumbnail(M493_letalisce_JP_pico64_doza_b3-123_cgs.jpg)}} pico64_doza_b3-123_cgs&amp;nbsp;&amp;nbsp;&amp;nbsp;&amp;nbsp;&amp;nbsp;&amp;nbsp;&amp;nbsp;&amp;nbsp;&amp;nbsp;&amp;nbsp;</t>
  </si>
  <si>
    <t>{{thumbnail(M493_letalisce_JP_pico64_serijska-42797_cgs.jpg)}} pico64_serijska-42797_cgs&amp;nbsp;&amp;nbsp;&amp;nbsp;&amp;nbsp;&amp;nbsp;&amp;nbsp;&amp;nbsp;&amp;nbsp;&amp;nbsp;&amp;nbsp;</t>
  </si>
  <si>
    <t>{{thumbnail(M493_letalisce_JP_pico64_serijska-42798_cgs.jpg)}} pico64_serijska-42798_cgs&amp;nbsp;&amp;nbsp;&amp;nbsp;&amp;nbsp;&amp;nbsp;&amp;nbsp;&amp;nbsp;&amp;nbsp;&amp;nbsp;&amp;nbsp;</t>
  </si>
  <si>
    <t>{{thumbnail(M493_letalisce_JP_pico64_serijska-49796_cgs.jpg)}} pico64_serijska-49796_cgs&amp;nbsp;&amp;nbsp;&amp;nbsp;&amp;nbsp;&amp;nbsp;&amp;nbsp;&amp;nbsp;&amp;nbsp;&amp;nbsp;&amp;nbsp;</t>
  </si>
  <si>
    <t>{{thumbnail(M493_Letalisce_JP_pluvio2.jpg)}} pluvio2&amp;nbsp;&amp;nbsp;&amp;nbsp;&amp;nbsp;&amp;nbsp;&amp;nbsp;&amp;nbsp;&amp;nbsp;&amp;nbsp;&amp;nbsp;</t>
  </si>
  <si>
    <t>{{thumbnail(M493_letalisce_JP_pluvio2_cgs.JPG)}} pluvio2_cgs&amp;nbsp;&amp;nbsp;&amp;nbsp;&amp;nbsp;&amp;nbsp;&amp;nbsp;&amp;nbsp;&amp;nbsp;&amp;nbsp;&amp;nbsp;</t>
  </si>
  <si>
    <t>{{thumbnail(M493_letalisce_JP_pluvio2_doza_a2-4_cgs.jpg)}} pluvio2_doza_a2-4_cgs&amp;nbsp;&amp;nbsp;&amp;nbsp;&amp;nbsp;&amp;nbsp;&amp;nbsp;&amp;nbsp;&amp;nbsp;&amp;nbsp;&amp;nbsp;</t>
  </si>
  <si>
    <t>{{thumbnail(M493_letalisce_JP_pluvio2_priklop_cgs.jpg)}} pluvio2_priklop_cgs&amp;nbsp;&amp;nbsp;&amp;nbsp;&amp;nbsp;&amp;nbsp;&amp;nbsp;&amp;nbsp;&amp;nbsp;&amp;nbsp;&amp;nbsp;</t>
  </si>
  <si>
    <t>{{thumbnail(M493_letalisce_JP_pluvio2_serijska-398923_cgs.JPG)}} pluvio2_serijska-398923_cgs&amp;nbsp;&amp;nbsp;&amp;nbsp;&amp;nbsp;&amp;nbsp;&amp;nbsp;&amp;nbsp;&amp;nbsp;&amp;nbsp;&amp;nbsp;</t>
  </si>
  <si>
    <t>{{thumbnail(M493_Letalisce_JP_postaja1.jpg)}} postaja1&amp;nbsp;&amp;nbsp;&amp;nbsp;&amp;nbsp;&amp;nbsp;&amp;nbsp;&amp;nbsp;&amp;nbsp;&amp;nbsp;&amp;nbsp;</t>
  </si>
  <si>
    <t>{{thumbnail(M493_Letalisce_JP_postaja2.jpg)}} postaja2&amp;nbsp;&amp;nbsp;&amp;nbsp;&amp;nbsp;&amp;nbsp;&amp;nbsp;&amp;nbsp;&amp;nbsp;&amp;nbsp;&amp;nbsp;</t>
  </si>
  <si>
    <t>{{thumbnail(M493_Letalisce_JP_postaja3.jpg)}} postaja3&amp;nbsp;&amp;nbsp;&amp;nbsp;&amp;nbsp;&amp;nbsp;&amp;nbsp;&amp;nbsp;&amp;nbsp;&amp;nbsp;&amp;nbsp;</t>
  </si>
  <si>
    <t>{{thumbnail(M493_Letalisce_JP_postaja4.jpg)}} postaja4&amp;nbsp;&amp;nbsp;&amp;nbsp;&amp;nbsp;&amp;nbsp;&amp;nbsp;&amp;nbsp;&amp;nbsp;&amp;nbsp;&amp;nbsp;</t>
  </si>
  <si>
    <t>{{thumbnail(M493_Letalisce_JP_priklop.jpg)}} priklop&amp;nbsp;&amp;nbsp;&amp;nbsp;&amp;nbsp;&amp;nbsp;&amp;nbsp;&amp;nbsp;&amp;nbsp;&amp;nbsp;&amp;nbsp;</t>
  </si>
  <si>
    <t>{{thumbnail(M493_Letalisce_JP_qmt103.jpg)}} qmt103&amp;nbsp;&amp;nbsp;&amp;nbsp;&amp;nbsp;&amp;nbsp;&amp;nbsp;&amp;nbsp;&amp;nbsp;&amp;nbsp;&amp;nbsp;</t>
  </si>
  <si>
    <t>{{thumbnail(M493_Letalisce_JP_rack_omara.jpg)}} rack_omara&amp;nbsp;&amp;nbsp;&amp;nbsp;&amp;nbsp;&amp;nbsp;&amp;nbsp;&amp;nbsp;&amp;nbsp;&amp;nbsp;&amp;nbsp;</t>
  </si>
  <si>
    <t>{{thumbnail(M493_Letalisce_JP_RO1.jpg)}} RO1&amp;nbsp;&amp;nbsp;&amp;nbsp;&amp;nbsp;&amp;nbsp;&amp;nbsp;&amp;nbsp;&amp;nbsp;&amp;nbsp;&amp;nbsp;</t>
  </si>
  <si>
    <t>{{thumbnail(M493_Letalisce_JP_RO2.jpg)}} RO2&amp;nbsp;&amp;nbsp;&amp;nbsp;&amp;nbsp;&amp;nbsp;&amp;nbsp;&amp;nbsp;&amp;nbsp;&amp;nbsp;&amp;nbsp;</t>
  </si>
  <si>
    <t>{{thumbnail(M493_Letalisce_JP_RO3.jpg)}} RO3&amp;nbsp;&amp;nbsp;&amp;nbsp;&amp;nbsp;&amp;nbsp;&amp;nbsp;&amp;nbsp;&amp;nbsp;&amp;nbsp;&amp;nbsp;</t>
  </si>
  <si>
    <t>{{thumbnail(M493_letalisce_JP_shm30_cgs.JPG)}} shm30_cgs&amp;nbsp;&amp;nbsp;&amp;nbsp;&amp;nbsp;&amp;nbsp;&amp;nbsp;&amp;nbsp;&amp;nbsp;&amp;nbsp;&amp;nbsp;</t>
  </si>
  <si>
    <t>{{thumbnail(M493_letalisce_JP_shm30_doza_a2-7_cgs.jpg)}} shm30_doza_a2-7_cgs&amp;nbsp;&amp;nbsp;&amp;nbsp;&amp;nbsp;&amp;nbsp;&amp;nbsp;&amp;nbsp;&amp;nbsp;&amp;nbsp;&amp;nbsp;</t>
  </si>
  <si>
    <t>{{thumbnail(M493_letalisce_JP_shm30_serijska-152173_cgs.JPG)}} shm30_serijska-152173_cgs&amp;nbsp;&amp;nbsp;&amp;nbsp;&amp;nbsp;&amp;nbsp;&amp;nbsp;&amp;nbsp;&amp;nbsp;&amp;nbsp;&amp;nbsp;</t>
  </si>
  <si>
    <t>{{thumbnail(M493_Letalisce_JP_spn1_in_smp11.jpg)}} spn1_in_smp11&amp;nbsp;&amp;nbsp;&amp;nbsp;&amp;nbsp;&amp;nbsp;&amp;nbsp;&amp;nbsp;&amp;nbsp;&amp;nbsp;&amp;nbsp;</t>
  </si>
  <si>
    <t>{{thumbnail(M493_Letalisce_JP_uvodnice.jpg)}} uvodnice&amp;nbsp;&amp;nbsp;&amp;nbsp;&amp;nbsp;&amp;nbsp;&amp;nbsp;&amp;nbsp;&amp;nbsp;&amp;nbsp;&amp;nbsp;</t>
  </si>
  <si>
    <t>{{thumbnail(M493_Letalisce_kam30.JPG)}} kam30&amp;nbsp;&amp;nbsp;&amp;nbsp;&amp;nbsp;&amp;nbsp;&amp;nbsp;&amp;nbsp;&amp;nbsp;&amp;nbsp;&amp;nbsp;</t>
  </si>
  <si>
    <t>{{thumbnail(M493_Letalisce_omara-kam30(2).jpg)}} omara-kam30(2)&amp;nbsp;&amp;nbsp;&amp;nbsp;&amp;nbsp;&amp;nbsp;&amp;nbsp;&amp;nbsp;&amp;nbsp;&amp;nbsp;&amp;nbsp;</t>
  </si>
  <si>
    <t>{{thumbnail(M493_Letalisce_omara-kam30.jpg)}} omara-kam30&amp;nbsp;&amp;nbsp;&amp;nbsp;&amp;nbsp;&amp;nbsp;&amp;nbsp;&amp;nbsp;&amp;nbsp;&amp;nbsp;&amp;nbsp;</t>
  </si>
  <si>
    <t>{{thumbnail(M493_Letalisce_omara-wmt702_vaa252-wav151-12.jpg)}} omara-wmt702_vaa252-wav151-12&amp;nbsp;&amp;nbsp;&amp;nbsp;&amp;nbsp;&amp;nbsp;&amp;nbsp;&amp;nbsp;&amp;nbsp;&amp;nbsp;&amp;nbsp;</t>
  </si>
  <si>
    <t>{{thumbnail(M493_Letalisce_omara-wmt702_vaa252-wav151-30.jpg)}} omara-wmt702_vaa252-wav151-30&amp;nbsp;&amp;nbsp;&amp;nbsp;&amp;nbsp;&amp;nbsp;&amp;nbsp;&amp;nbsp;&amp;nbsp;&amp;nbsp;&amp;nbsp;</t>
  </si>
  <si>
    <t>{{thumbnail(M493_Letalisce_RVRA.JPG)}} RVRA&amp;nbsp;&amp;nbsp;&amp;nbsp;&amp;nbsp;&amp;nbsp;&amp;nbsp;&amp;nbsp;&amp;nbsp;&amp;nbsp;&amp;nbsp;</t>
  </si>
  <si>
    <t>{{thumbnail(M493_Letalisce_RVRB(2).JPG)}} RVRB(2)&amp;nbsp;&amp;nbsp;&amp;nbsp;&amp;nbsp;&amp;nbsp;&amp;nbsp;&amp;nbsp;&amp;nbsp;&amp;nbsp;&amp;nbsp;</t>
  </si>
  <si>
    <t>{{thumbnail(M493_Letalisce_RVRB.JPG)}} RVRB&amp;nbsp;&amp;nbsp;&amp;nbsp;&amp;nbsp;&amp;nbsp;&amp;nbsp;&amp;nbsp;&amp;nbsp;&amp;nbsp;&amp;nbsp;</t>
  </si>
  <si>
    <t>{{thumbnail(M493_Letalisce_RVRC.JPG)}} RVRC&amp;nbsp;&amp;nbsp;&amp;nbsp;&amp;nbsp;&amp;nbsp;&amp;nbsp;&amp;nbsp;&amp;nbsp;&amp;nbsp;&amp;nbsp;</t>
  </si>
  <si>
    <t>{{thumbnail(M493_Letalisce_wmt702_vaa252-wav151-12.jpg)}} wmt702_vaa252-wav151-12&amp;nbsp;&amp;nbsp;&amp;nbsp;&amp;nbsp;&amp;nbsp;&amp;nbsp;&amp;nbsp;&amp;nbsp;&amp;nbsp;&amp;nbsp;</t>
  </si>
  <si>
    <t>{{thumbnail(M493_Letalisce_wmt702_vaa252-wav151-30.JPG)}} wmt702_vaa252-wav151-30&amp;nbsp;&amp;nbsp;&amp;nbsp;&amp;nbsp;&amp;nbsp;&amp;nbsp;&amp;nbsp;&amp;nbsp;&amp;nbsp;&amp;nbsp;</t>
  </si>
  <si>
    <t>{{thumbnail(omara-cam30.jpg)}} omara-cam30&amp;nbsp;&amp;nbsp;&amp;nbsp;&amp;nbsp;&amp;nbsp;&amp;nbsp;&amp;nbsp;&amp;nbsp;&amp;nbsp;&amp;nbsp;</t>
  </si>
  <si>
    <t>{{thumbnail(omara-wmt702_vaa252-wav151-12.jpg)}} omara-wmt702_vaa252-wav151-12&amp;nbsp;&amp;nbsp;&amp;nbsp;&amp;nbsp;&amp;nbsp;&amp;nbsp;&amp;nbsp;&amp;nbsp;&amp;nbsp;&amp;nbsp;</t>
  </si>
  <si>
    <t>{{thumbnail(omara-wmt702_vaa252-wav151-30.jpg)}} omara-wmt702_vaa252-wav151-30&amp;nbsp;&amp;nbsp;&amp;nbsp;&amp;nbsp;&amp;nbsp;&amp;nbsp;&amp;nbsp;&amp;nbsp;&amp;nbsp;&amp;nbsp;</t>
  </si>
  <si>
    <t>{{thumbnail(wmt702_vaa252-wav151-12.jpg)}} wmt702_vaa252-wav151-12&amp;nbsp;&amp;nbsp;&amp;nbsp;&amp;nbsp;&amp;nbsp;&amp;nbsp;&amp;nbsp;&amp;nbsp;&amp;nbsp;&amp;nbsp;</t>
  </si>
  <si>
    <t>135 55</t>
  </si>
  <si>
    <t xml:space="preserve"> - sodelovanje pri pripravi tehnične in projektne dokumentacije kontejnerjev z vso potrebno infrastrukturo,</t>
  </si>
  <si>
    <t xml:space="preserve"> - priprava analiz in poročil o delovanju,</t>
  </si>
  <si>
    <t xml:space="preserve"> - priprava tehnične dokumentacije za izvedbo merilno komunikacijske opreme:</t>
  </si>
  <si>
    <t xml:space="preserve"> * popisi gradnikov merilnega sistema,</t>
  </si>
  <si>
    <t xml:space="preserve"> * 3D in 2D načrti montaže na vezalni plošči in montaže razdelilnih doz,</t>
  </si>
  <si>
    <t xml:space="preserve"> * načrti za izvedbo montaže /ožičenja merilnega sistema,</t>
  </si>
  <si>
    <t xml:space="preserve"> * blok sheme merilno komunikacijske topologije merilnega sistema in merilnikov,</t>
  </si>
  <si>
    <t xml:space="preserve"> * izvedbena dokumentacija za konfiguracijo merilnikov in merilnega sistema,</t>
  </si>
  <si>
    <t xml:space="preserve"> * vezalne sheme,</t>
  </si>
  <si>
    <t xml:space="preserve"> * načrti topologije programske opreme merilnega sistema,</t>
  </si>
  <si>
    <t xml:space="preserve"> * tehnične specifikacije za opremo: merilni sistem in merilniki oziroma senzorske naprave,</t>
  </si>
  <si>
    <t xml:space="preserve"> - sodelovanje pri vzpostavitvi pilotnega merilnega sistema,</t>
  </si>
  <si>
    <t xml:space="preserve"> - specifikacija protokolov testiranja – produkcije lokacij in montaže na terenu,</t>
  </si>
  <si>
    <t xml:space="preserve"> - sprotno vodenje pripravljene dokumentacije na strežniku naročnika.</t>
  </si>
  <si>
    <t xml:space="preserve"> - priključevanje in testiranje merilne opreme,</t>
  </si>
  <si>
    <t xml:space="preserve"> - priprava pripomb na podlagi pregleda projektne dokumentacije in priprava poročil za naročnika,</t>
  </si>
  <si>
    <t xml:space="preserve"> - sprotni pregled in revidiranje novo prispele projektne dokumentacije,</t>
  </si>
  <si>
    <t xml:space="preserve"> - sodelovanje s projektantom (usklajevanje konkretnih rešitev projektne dokumentacije z zahtevami naročnika),</t>
  </si>
  <si>
    <t xml:space="preserve"> - redno poročanje naročniku o vseh dogovorih s projektantom,</t>
  </si>
  <si>
    <t xml:space="preserve"> - priprava poročil o pregledih projektne dokumentacije.</t>
  </si>
  <si>
    <t xml:space="preserve"> - pregled že posredovanih pripomb na projektno dokumentacijo in pregled usklajenosti projektne dokumentacije z že podanimi pripombami naročnika,</t>
  </si>
  <si>
    <t>MMKZ Priprava tehnične dokumentacije za izvedbo merilno komunikacijske opreme:</t>
  </si>
  <si>
    <t>DOC</t>
  </si>
  <si>
    <t>TEST HW</t>
  </si>
  <si>
    <t>PILOT</t>
  </si>
  <si>
    <t>DOC analiza/poročila</t>
  </si>
  <si>
    <t>DOC izvedba</t>
  </si>
  <si>
    <t>DOC popis</t>
  </si>
  <si>
    <t>NAČRTI 2D 3D</t>
  </si>
  <si>
    <t>NAČRTI montaža</t>
  </si>
  <si>
    <t>NAČRTI vezalne sheme</t>
  </si>
  <si>
    <t>TOPOLOGIJA SW</t>
  </si>
  <si>
    <t>TOPOLOGIJA senzorika</t>
  </si>
  <si>
    <t>DOC TEH.SPEC</t>
  </si>
  <si>
    <t>TEST protokoli testiranja ZL</t>
  </si>
  <si>
    <t>DOC - doc na strežniku</t>
  </si>
  <si>
    <t>DOC koordinacija</t>
  </si>
  <si>
    <t>DOC - priprava pripomb</t>
  </si>
  <si>
    <t>DOC - pregled nove doc</t>
  </si>
  <si>
    <t>KOORD Danilo</t>
  </si>
  <si>
    <t>DOC pregled doc - poročila</t>
  </si>
  <si>
    <t>MMKZ Sprotni pregled in revidiranje novo prispele projektne dokumentacije:</t>
  </si>
  <si>
    <t>MMKZ Priprava pripomb na podlagi pregleda projektne dokumentacije in priprava poročil za naročnika:</t>
  </si>
  <si>
    <t>MMKZ Priprava analiz in poročil o delovanju:</t>
  </si>
  <si>
    <t>MMKZ Izvedbena dokumentacija za konfiguracijo merilnikov in merilnega sistema:</t>
  </si>
  <si>
    <t>MMKZ Pregled že posredovanih pripomb na projektno dokumentacijo in pregled usklajenosti projektne dokumentacije z že podanimi pripombami naročnika:</t>
  </si>
  <si>
    <t>MMKZ Popisi gradnikov merilnega sistema:</t>
  </si>
  <si>
    <t>MMKZ Priprava poročil o pregledih projektne dokumentacije:</t>
  </si>
  <si>
    <t>MMKZ Tehnične specifikacije za opremo: merilni sistem in merilniki oziroma senzorske naprave:</t>
  </si>
  <si>
    <t>MMKZ Sodelovanje s projektantom (usklajevanje konkretnih rešitev projektne dokumentacije z zahtevami naročnika):</t>
  </si>
  <si>
    <t>MMKZ Redno poročanje naročniku o vseh dogovorih s projektantom:</t>
  </si>
  <si>
    <t>MMKZ 3D in 2D načrti montaže na vezalni plošči in montaže razdelilnih doz:</t>
  </si>
  <si>
    <t>MMKZ Načrti za izvedbo montaže /ožičenja merilnega sistema:</t>
  </si>
  <si>
    <t>MMKZ Vezalne sheme:</t>
  </si>
  <si>
    <t>MMKZ Sodelovanje pri vzpostavitvi pilotnega merilnega sistema:</t>
  </si>
  <si>
    <t>MMKZ Specifikacija protokolov testiranja – produkcije lokacij in montaže na terenu:</t>
  </si>
  <si>
    <t>MMKZ Blok sheme merilno komunikacijske topologije merilnega sistema in merilnikov:</t>
  </si>
  <si>
    <t>MMKZ Načrti topologije programske opreme merilnega sistema:</t>
  </si>
  <si>
    <r>
      <rPr>
        <u/>
        <sz val="11"/>
        <color theme="1"/>
        <rFont val="Calibri"/>
        <family val="2"/>
        <charset val="238"/>
        <scheme val="minor"/>
      </rPr>
      <t>MMKZ Specifikacija protokolov testiranja – produkcije lokacij in montaže na terenu:</t>
    </r>
    <r>
      <rPr>
        <sz val="11"/>
        <color theme="1"/>
        <rFont val="Calibri"/>
        <family val="2"/>
        <scheme val="minor"/>
      </rPr>
      <t xml:space="preserve">
+ </t>
    </r>
    <r>
      <rPr>
        <b/>
        <sz val="11"/>
        <color rgb="FF00B050"/>
        <rFont val="Calibri"/>
        <family val="2"/>
        <charset val="238"/>
        <scheme val="minor"/>
      </rPr>
      <t>REF. [#1158]</t>
    </r>
    <r>
      <rPr>
        <sz val="11"/>
        <color theme="1"/>
        <rFont val="Calibri"/>
        <family val="2"/>
        <scheme val="minor"/>
      </rPr>
      <t xml:space="preserve">
Izdelava detaljnih navodil za namestitev programske opreme na MOXA UC-8410 krmilnik.
Definiranje postopka (Priprava CF kartice, ponastavljanje na tovarniške nastavitve, komunikacija prek servisnega in operativnega vodila, nalaganje image-a, nastavitve omrežja - testiranje, instalacija programske opreme)</t>
    </r>
  </si>
  <si>
    <t>CHECK MOXA UC in MMKZ</t>
  </si>
  <si>
    <r>
      <rPr>
        <u/>
        <sz val="11"/>
        <color theme="1"/>
        <rFont val="Calibri"/>
        <family val="2"/>
        <charset val="238"/>
        <scheme val="minor"/>
      </rPr>
      <t>MMKZ Pregled že posredovanih pripomb na projektno dokumentacijo in pregled usklajenosti projektne dokumentacije z že podanimi pripombami naročnika:</t>
    </r>
    <r>
      <rPr>
        <sz val="11"/>
        <color theme="1"/>
        <rFont val="Calibri"/>
        <family val="2"/>
        <scheme val="minor"/>
      </rPr>
      <t xml:space="preserve">
Predstavitev: Postopek zagona postaje - krmilniški del</t>
    </r>
  </si>
  <si>
    <t>Dopolni s povzetkom sestanka</t>
  </si>
  <si>
    <r>
      <rPr>
        <u/>
        <sz val="11"/>
        <color theme="1"/>
        <rFont val="Calibri"/>
        <family val="2"/>
        <charset val="238"/>
        <scheme val="minor"/>
      </rPr>
      <t>MMKZ Specifikacija protokolov testiranja – produkcije lokacij in montaže na terenu:</t>
    </r>
    <r>
      <rPr>
        <sz val="11"/>
        <color theme="1"/>
        <rFont val="Calibri"/>
        <family val="2"/>
        <scheme val="minor"/>
      </rPr>
      <t xml:space="preserve">
+ </t>
    </r>
    <r>
      <rPr>
        <b/>
        <sz val="11"/>
        <color rgb="FF00B050"/>
        <rFont val="Calibri"/>
        <family val="2"/>
        <charset val="238"/>
        <scheme val="minor"/>
      </rPr>
      <t>REF. [#1158]</t>
    </r>
    <r>
      <rPr>
        <sz val="11"/>
        <color theme="1"/>
        <rFont val="Calibri"/>
        <family val="2"/>
        <scheme val="minor"/>
      </rPr>
      <t xml:space="preserve">
Izdelava detaljnih navodil za namestitev programske opreme na MOXA UC-8410 krmilnik.
Odprava pripomb; Testiranje postopka na LINUX Debian platformi (MobaXterm - zamenjal za fiz. Linux mašino, terminalska komunikacija). Dodajanje manjkajočih fotografij. Testiranje ponovljivosti ob ponovnem tovaršniškem ponastavljanju (različne info v navodilih (utripanje diagn. ledic, zvočnega signala, večkratno resetiranje, parcijalno brisanje konfiguracijskih fajlov, nalaganje firmware-a, vmesno izklapanje napajanja, izklop LAN3 vodila??). Razšititev log-v (vsebina konf. paketov).  Ustavitev instalacije programske opreme pribl. na polovici naloženih paketov... Debug</t>
    </r>
  </si>
  <si>
    <r>
      <rPr>
        <u/>
        <sz val="11"/>
        <color theme="1"/>
        <rFont val="Calibri"/>
        <family val="2"/>
        <charset val="238"/>
        <scheme val="minor"/>
      </rPr>
      <t>MMKZ Specifikacija protokolov testiranja – produkcije lokacij in montaže na terenu:</t>
    </r>
    <r>
      <rPr>
        <sz val="11"/>
        <color theme="1"/>
        <rFont val="Calibri"/>
        <family val="2"/>
        <scheme val="minor"/>
      </rPr>
      <t xml:space="preserve">
+ </t>
    </r>
    <r>
      <rPr>
        <b/>
        <sz val="11"/>
        <color rgb="FF00B050"/>
        <rFont val="Calibri"/>
        <family val="2"/>
        <charset val="238"/>
        <scheme val="minor"/>
      </rPr>
      <t>REF. [#1158]</t>
    </r>
    <r>
      <rPr>
        <sz val="11"/>
        <color theme="1"/>
        <rFont val="Calibri"/>
        <family val="2"/>
        <scheme val="minor"/>
      </rPr>
      <t xml:space="preserve">
Izdelava detaljnih navodil za namestitev programske opreme na MOXA UC-8410 krmilnik.
Testiranje postopka na Win7 platformi. Foto-doc, Koordinacijski sestanek (zbiranje pripomb)</t>
    </r>
  </si>
  <si>
    <r>
      <rPr>
        <u/>
        <sz val="11"/>
        <color theme="1"/>
        <rFont val="Calibri"/>
        <family val="2"/>
        <charset val="238"/>
        <scheme val="minor"/>
      </rPr>
      <t xml:space="preserve">MMKZ Specifikacija protokolov testiranja – produkcije lokacij in montaže na terenu:
</t>
    </r>
    <r>
      <rPr>
        <sz val="11"/>
        <color theme="1"/>
        <rFont val="Calibri"/>
        <family val="2"/>
        <scheme val="minor"/>
      </rPr>
      <t xml:space="preserve">+ </t>
    </r>
    <r>
      <rPr>
        <b/>
        <sz val="11"/>
        <color rgb="FF00B050"/>
        <rFont val="Calibri"/>
        <family val="2"/>
        <charset val="238"/>
        <scheme val="minor"/>
      </rPr>
      <t>REF. [#1158]</t>
    </r>
    <r>
      <rPr>
        <sz val="11"/>
        <color theme="1"/>
        <rFont val="Calibri"/>
        <family val="2"/>
        <scheme val="minor"/>
      </rPr>
      <t xml:space="preserve">
Izdelava detaljnih navodil za namestitev programske opreme na MOXA UC-8410 krmilnik.
Dokumentiranje (pisna navodila) verzije za Linux. Dodajanje komentarjev ki razlagajo ukaze. Listingi fajlov, prestavitev datotek z lokalnega folderja na server - nalaganje na server in ustverjanje povezav. Večkratno izvajanje postoka - ugotovitev ponovljivosti (sistem se različno obnaša pri 1.HW reset, 2. Nalaganje firmware-a, 3. Nalaganje SW opreme).  Modifikacija postopka (namesto izvajanja na lokaciji, se izvede v LAB-u - različna konfiguracija omrežja). Uporaba ALIAS mrežnega vodila. Testiranje z vmesnim ETH stikalom. Foto doc. Komunikacija prek Lan1/Lan2 v primeru da Lan3 (servis) se avtomatično izklopi (ifconfig down) tekom postopka. Odlaganje verzije v2 za Linux na server</t>
    </r>
  </si>
  <si>
    <r>
      <rPr>
        <u/>
        <sz val="11"/>
        <color theme="1"/>
        <rFont val="Calibri"/>
        <family val="2"/>
        <charset val="238"/>
        <scheme val="minor"/>
      </rPr>
      <t>MMKZ Pregled že posredovanih pripomb na projektno dokumentacijo in pregled usklajenosti projektne dokumentacije z že podanimi pripombami naročnika:</t>
    </r>
    <r>
      <rPr>
        <sz val="11"/>
        <color theme="1"/>
        <rFont val="Calibri"/>
        <family val="2"/>
        <scheme val="minor"/>
      </rPr>
      <t xml:space="preserve">
Wiki - dodajanje kode v skripto za linke navodil za zagon. Linki za resolv.conf. Izvajanje korekcij s koord. Sestanka. Commit.</t>
    </r>
  </si>
  <si>
    <t>Na postaji Brnik
http://pivka.arso.sigov.si/redmine/projects/m493_letalisce_jp_ljubljana/wiki -&gt; Navodila za Zagon MOXA UC-8410</t>
  </si>
  <si>
    <r>
      <rPr>
        <u/>
        <sz val="11"/>
        <color theme="1"/>
        <rFont val="Calibri"/>
        <family val="2"/>
        <charset val="238"/>
        <scheme val="minor"/>
      </rPr>
      <t>Koordinacija in opdprava pripomb (Podboj)</t>
    </r>
    <r>
      <rPr>
        <sz val="11"/>
        <color theme="1"/>
        <rFont val="Calibri"/>
        <family val="2"/>
        <scheme val="minor"/>
      </rPr>
      <t xml:space="preserve">
Garancije CGS, Napačni prikazi =&gt; CLEAR CACHE, 
Pravice ober-doc =&gt; samo odlaganje, ne spreminjati grupe</t>
    </r>
  </si>
  <si>
    <r>
      <rPr>
        <u/>
        <sz val="11"/>
        <color theme="1"/>
        <rFont val="Calibri"/>
        <family val="2"/>
        <charset val="238"/>
        <scheme val="minor"/>
      </rPr>
      <t>MMKZ Tehnične specifikacije za opremo: merilni sistem in merilniki oziroma senzorske naprave:</t>
    </r>
    <r>
      <rPr>
        <sz val="11"/>
        <color theme="1"/>
        <rFont val="Calibri"/>
        <family val="2"/>
        <scheme val="minor"/>
      </rPr>
      <t xml:space="preserve">
+ </t>
    </r>
    <r>
      <rPr>
        <b/>
        <sz val="11"/>
        <color rgb="FF00B050"/>
        <rFont val="Calibri"/>
        <family val="2"/>
        <charset val="238"/>
        <scheme val="minor"/>
      </rPr>
      <t xml:space="preserve">REF. [#1142}: </t>
    </r>
    <r>
      <rPr>
        <sz val="11"/>
        <color theme="1"/>
        <rFont val="Calibri"/>
        <family val="2"/>
        <scheme val="minor"/>
      </rPr>
      <t xml:space="preserve">
Pregled apna370_teh_sp.doc.
Priprava teh.spec za senzor smp3.
Primerjanje priklopa/protokolov za smp3 in smp11.
</t>
    </r>
    <r>
      <rPr>
        <u/>
        <sz val="11"/>
        <color theme="1"/>
        <rFont val="Calibri"/>
        <family val="2"/>
        <charset val="238"/>
        <scheme val="minor"/>
      </rPr>
      <t/>
    </r>
  </si>
  <si>
    <r>
      <rPr>
        <u/>
        <sz val="11"/>
        <color theme="1"/>
        <rFont val="Calibri"/>
        <family val="2"/>
        <charset val="238"/>
        <scheme val="minor"/>
      </rPr>
      <t xml:space="preserve">MMKZ Priključevanje in testiranje merilne opreme:
</t>
    </r>
    <r>
      <rPr>
        <sz val="11"/>
        <color theme="1"/>
        <rFont val="Calibri"/>
        <family val="2"/>
        <scheme val="minor"/>
      </rPr>
      <t>Testiranje komunkacije z pomočjo dodatnega embedded krmilnika  (namesto samo delovne postaje) 
terminalski način / GUI za distribucijo generiranih logov</t>
    </r>
  </si>
  <si>
    <r>
      <rPr>
        <u/>
        <sz val="11"/>
        <color theme="1"/>
        <rFont val="Calibri"/>
        <family val="2"/>
        <charset val="238"/>
        <scheme val="minor"/>
      </rPr>
      <t xml:space="preserve">MMKZ Tehnične specifikacije za opremo: merilni sistem in merilniki oziroma senzorske naprave:
</t>
    </r>
    <r>
      <rPr>
        <sz val="11"/>
        <color theme="1"/>
        <rFont val="Calibri"/>
        <family val="2"/>
        <scheme val="minor"/>
      </rPr>
      <t xml:space="preserve">+ </t>
    </r>
    <r>
      <rPr>
        <b/>
        <sz val="11"/>
        <color rgb="FF00B050"/>
        <rFont val="Calibri"/>
        <family val="2"/>
        <charset val="238"/>
        <scheme val="minor"/>
      </rPr>
      <t xml:space="preserve">REF. [#1142}: </t>
    </r>
    <r>
      <rPr>
        <sz val="11"/>
        <color theme="1"/>
        <rFont val="Calibri"/>
        <family val="2"/>
        <scheme val="minor"/>
      </rPr>
      <t xml:space="preserve">
SMP3 - komunikacija, karakteristike, tehSpec</t>
    </r>
  </si>
  <si>
    <r>
      <rPr>
        <u/>
        <sz val="11"/>
        <color theme="1"/>
        <rFont val="Calibri"/>
        <family val="2"/>
        <charset val="238"/>
        <scheme val="minor"/>
      </rPr>
      <t xml:space="preserve">MMKZ Tehnične specifikacije za opremo: merilni sistem in merilniki oziroma senzorske naprave:
</t>
    </r>
    <r>
      <rPr>
        <sz val="11"/>
        <color theme="1"/>
        <rFont val="Calibri"/>
        <family val="2"/>
        <scheme val="minor"/>
      </rPr>
      <t xml:space="preserve">+ </t>
    </r>
    <r>
      <rPr>
        <b/>
        <sz val="11"/>
        <color rgb="FF00B050"/>
        <rFont val="Calibri"/>
        <family val="2"/>
        <charset val="238"/>
        <scheme val="minor"/>
      </rPr>
      <t xml:space="preserve">REF. [#1142}: </t>
    </r>
    <r>
      <rPr>
        <sz val="11"/>
        <color theme="1"/>
        <rFont val="Calibri"/>
        <family val="2"/>
        <scheme val="minor"/>
      </rPr>
      <t xml:space="preserve">
N_smp3_teh_sp.doc, N_ts-smp3.doc
Test preglednosi hxx formata namesti sh. za senzorje na testiranju</t>
    </r>
  </si>
  <si>
    <t>CRONjob local</t>
  </si>
  <si>
    <t>KB</t>
  </si>
  <si>
    <t>Github KB</t>
  </si>
  <si>
    <t>Source (Brnik, Sinica) KB, and -&gt;kb</t>
  </si>
  <si>
    <t>CF card debug e2fsck, vidi Zunic, vidi web</t>
  </si>
  <si>
    <t>mbio</t>
  </si>
  <si>
    <t>branje pogodbe</t>
  </si>
  <si>
    <t>Avtomatična izdelava WIKI strani(testiranje - osnovna stran), CF dokumentacija (root..._ref.html)</t>
  </si>
  <si>
    <t>M493_Letalisce_JP_Ljubljana</t>
  </si>
  <si>
    <t>Avtomatična izdelava WIKI strani(strani za certifikate, garancije, nastavitve)</t>
  </si>
  <si>
    <t>testiranje načina obdelave podatkov ki se vnašajo ročno (datumi posodobitve SW, servisov, ..)</t>
  </si>
  <si>
    <t>Kamere</t>
  </si>
  <si>
    <t>SGR?</t>
  </si>
  <si>
    <t>Urejanje dokumentacije</t>
  </si>
  <si>
    <t>Wiki doc &amp; avtogen skripte</t>
  </si>
  <si>
    <t xml:space="preserve">M493_Letalisce_JP_Ljubljana </t>
  </si>
  <si>
    <t>uSonic doc</t>
  </si>
  <si>
    <t>ThiesClima 3D</t>
  </si>
  <si>
    <t>Izdelava vmesnika za ISMM</t>
  </si>
  <si>
    <t>master commit</t>
  </si>
  <si>
    <t>Integracija v skripto za avt.gen. CF funkcije za ugotavljanje posodobljenih/novih fajlov</t>
  </si>
  <si>
    <t>Senzor v auto send načinu</t>
  </si>
  <si>
    <t>Razvoj aplikacije za vizuelni prikaz podatkov (dosegljivost naprav na omrežju: kamere, krmilniki,..)</t>
  </si>
  <si>
    <t>Vzdrževanje diagnostičnih skript (genCF, genWiki, prestaScan, BoberIPScan)</t>
  </si>
  <si>
    <t>145 51</t>
  </si>
  <si>
    <t>Ni računano v Sinici ker je pred 11.5.</t>
  </si>
  <si>
    <t>MAJ</t>
  </si>
  <si>
    <t>JUNIJ</t>
  </si>
  <si>
    <t>JULIJ</t>
  </si>
  <si>
    <t>AVGUST</t>
  </si>
  <si>
    <t>Analiza opravljenega dela, Sestavljanje TODO nalog.
Testiranje omrežja, vzdrževanje in odlaganje navodil.
Testiranje cron job za izvajanje avtomatiziranih taskov</t>
  </si>
  <si>
    <t>Testiranje VBA okolja pod MS excelom za izdelavo skript za izvajanje avtomatiziranih postopkov vzdrževanja omrežja, oz. generiranja elektronske dokumentacije (textile Redmine SVN).</t>
  </si>
  <si>
    <t>Testiranje BASH CLI okolja pod LINUX-om za izdelavo skript za izvajanje avtomatiziranih postopkov vzdrževanja omrežja, oz. generiranja elektronske dokumentacije (textile Redmine SVN).</t>
  </si>
  <si>
    <t>Testiranje pristopa do vsebine WIKI strani, s pomočjo REST API vmesnika / oz. opcije ročnega nalaganja avtomatsko generirane vsebine</t>
  </si>
  <si>
    <t>Testiranje REST API vmesnika. Uspešno odlaganje na root mapo. Problem z odlaganjem na pod-mape.</t>
  </si>
  <si>
    <t>Preučevanje možnosti pristopa do vsebine WIKI strani, s pomočjo REST API vmesnika
Testiranje VBA okolja pod MS excelom za izdelavo skript za izvajanje avtomatiziranih postopkov vzdrževanja omrežja, oz. generiranja elektronske dokumentacije (HTML forma CF dokumentacije).</t>
  </si>
  <si>
    <t>Testiranje HW vmesnikov za dostop do senzorskih modulov: FTDI USB-RS232-WE, USB-RS485-WE-1800-BT, serijski port MOXA embedded računalnika</t>
  </si>
  <si>
    <t>Postavitev  root html datoteke za tesno postajo.
Testiranje subversion sistema s pomočjo svn tortoise (Apache windows shell extension). Primerjava z redmine svn CLI načino pod linuxom. Se odločimo za CLI opcijo (pokazal se je problem pri uporabi tortoise-a v različnih verzijah).</t>
  </si>
  <si>
    <t>Testiranje REST API vmesnika. Uspešno testiranje sintakse za odlaganje na pod-mape.</t>
  </si>
  <si>
    <t>Testiranje senzorja METEK Anemometer uSonic3D: Testiranje vkazov</t>
  </si>
  <si>
    <t>Povezovanje in testiranje senzorja  METEK Anemometer uSonic3D. Wiring, debug komunikacije.
Razhajanje info glede tipa komunikacijskega vmesnika (navodila:RS232/RS485/RS422 ; label/sensor:RS422)-Senzor je pred-pripravljen za RS422 komunikacijo.</t>
  </si>
  <si>
    <t>Testiranje senzorja  METEK Anemometer uSonic3D. Iskanje po navodilih dodatnih parametrov ki se vidijo v kompletnem izplenu podatkov</t>
  </si>
  <si>
    <t>Testiranje senzorja METEK Anemometer uSonic3D: Testiranje ukazov iz navodil. Primerjava odgovora senzorja z dokumentacijo.</t>
  </si>
  <si>
    <t>Testiranje VAISALA HMP senzorja temperature in vlage. Uporaba USB Instrument Cable.</t>
  </si>
  <si>
    <t xml:space="preserve">Testiranje senzojra VAISALA HMP senzorja temperature in vlage v PUSH mode-u. </t>
  </si>
  <si>
    <t>Povezovanje / montaža / testiranje senzorja Kipp&amp;Zonen Pyranometer SMP11
WIRING(Sensor&lt;-&gt;Dose_B3-5): PE- PE, 5(yellow/RS485+), 6(gray/RS485-), 1(black/GND), 7(white/5-30VDC)
Pregled nastevitev v xml konfiguracijskem fajlu.</t>
  </si>
  <si>
    <t>Izdelava poročil o opravljenem delu.</t>
  </si>
  <si>
    <t>Pregled dokumentacije.
Priprava poročila</t>
  </si>
  <si>
    <t>Testiranje komunikacije po RS485 vodilu. Debug povezave prek doze in embedded krmilnika, z FTDI adapterjem &amp; hyper terminalom</t>
  </si>
  <si>
    <t>Izdelava poročil o opravljenem delu.
Testiranje PUSH /avtosend mode-a komunikacije Ultrasonic Anemometra</t>
  </si>
  <si>
    <t>Izdelava poročil o opravljenem delu.
Testiranje PUSH /avtosend mode-a komunikacije Ultrasonic Anemometra.
Vzdrževanje xml strukture konfiguracijske datoteke</t>
  </si>
  <si>
    <t>Izdelava poročil o opravljenem delu.
Testiranje PUSH /avtosend mode-a komunikacije Ultrasonic Anemometra. Senzor se sam postavi v OPEN mode komunikacije.</t>
  </si>
  <si>
    <t>Testiranje senzorjev v LAB-u. Zbiranje pripomb glede strukuture v konfiguracijskem fajlu, ter vsklajenosti z topologijo.</t>
  </si>
  <si>
    <t>Nabava materijala za HW vmesnike (serijska povezava DB9, gender changer, DB9:null-modem/straight, RJ45 ETH  kabli, podaljški, adapterji).
Priklop SMP11, pt100 senzorja prek analognega vmesnika.</t>
  </si>
  <si>
    <t>Koordinacijski sestanek:
- Vsklajevanje taskov glede na koord.sest. Od 13.6.2017.
- Pregled sprememb v xml strukturi
- XML struktura za konfiguracijsko datoteko ostane, se ne izbere DB SQL sistem zaradi ustreznosti XML formata za obdelavo s pomočjo BASH skript
- Urejanje xml bo centralno. Naj bi izvajala ena oseba (po navodilih vodje projekta).  
- Informacijski sistem za avtomatično izdelavo dokumentacije (WIKI textile, CF html, ISMM txt, poročil) bo po vsaki spremembi XML konfiguracijske datoteke izvedel ponovno generiranje celotne dokumentacije (oz. posodobil verzijo na serverju glede na spremembe)
- Informacijski sistem lahko izvaja še redundantno preverjanje stanja na omrežju (ping - lahko loči med stanja "host found" in napakami kot so "request timed out"[naprava ni povezana] in "TTL expired in transit"[problem na enem od usmerjevalnikov])</t>
  </si>
  <si>
    <t>Testiranje dela informacijskega sistema za diagnostisko povezav na omrežju.
Izdelava poročil.
Vzdrževanje xml konfiguracijske datoteke - IP struktura</t>
  </si>
  <si>
    <t>Analiza postopkov za izvajanje testiranja strojne opreme.</t>
  </si>
  <si>
    <t>Testiranje povezave med krmilnikom in senzorji.</t>
  </si>
  <si>
    <t>Izdelava poročil.
Konfiguriranje parametrov serijskih portov na testnem krmilniku.</t>
  </si>
  <si>
    <t>Testiranje povezave med krmilnikom in senzorji.
Dobava materijala za izvajanje testov (konektorji, votlice, sponke, orodje)
Debug ožičenja. Uporaba tovarniških adapterjev.</t>
  </si>
  <si>
    <t>Postavljanje programske strukture za inf.sistem za avtomatično generiranje elektronske dokumetacije</t>
  </si>
  <si>
    <t>Testiranje programske strukture informacijskega sistema za avtomatično generiranje elektronske dokumetacije.
Prilagajanje centralnem načinu obdelave konfiuracijskege xml datoteke ki bo vzdrževana na strežniku ARSO</t>
  </si>
  <si>
    <t>Testiranje v LABoratoriju.</t>
  </si>
  <si>
    <t>Pregled odprave pripomb od zadnjega koordinacijskega sestanka (14.6.2107)
- Ugotavljanje manjših napak pri sintaksi (oznake hostname-ov, pozij, imen) v konfiguracijski XML datoteki
- Potrebno poenotiti označevanje tagov na SLO /ali/ ANG
- Potrebno usklajevanje oznak z IT sektorjem ki bo določal/vzdrževal omrežje (IP, SUBNET-i,...)</t>
  </si>
  <si>
    <t xml:space="preserve">Razvoj / testiranje / debug Informacijskega sistema za avtomatično generiranje elektronske dokumentacije:
</t>
  </si>
  <si>
    <t xml:space="preserve">Nabava materijala za LAB.
Razvoj / testiranje / debug Informacijskega sistema za avtomatično generiranje elektronske dokumentacije:
</t>
  </si>
  <si>
    <t>Pregled odprave pripomb od zadnjega koordinacijskega sestanka (10.7.2107)
- Označevanje PUSH[autosend]/POLL[request] načina komunikacije v konfiguracijski xml datoteki
- Sever za vizualizacijo: pozicija v hierarshijki strukturi
- Obdelava spremembe pozicije senzorjev v hierajhijski xml strukturi</t>
  </si>
  <si>
    <t>Vzdrževanje konfiguracijske XML datoteke
Analiza dokumentacije senzorja APNA SO2</t>
  </si>
  <si>
    <t>Vzdrževanje strukture map na serverju (CF dokumentacija)</t>
  </si>
  <si>
    <t>Pregled odprave pripomb od zadnjega koordinacijskega sestanka (24.7.2107)
- Spremembe pozicije senzorjev v hierajhijski xml strukturi - prilagodi se skripta (kot parameter pri zagonu uporabi konizcno datoteko ki odraža hierarhisko-povezovalno strukturo sistema) z uporabo programskega orodrja XML starlet
- Problem z odpiranjem pdf ter html fajlov - MIME properties
- Strukturo CF bo treba ločiti na 2 dela (mini kontejner ter glavna postaja)
- Optimizacija skript</t>
  </si>
  <si>
    <t xml:space="preserve">Pregled odprave pripomb od zadnjega koordinacijskega sestanka (17.8.2107)
</t>
  </si>
  <si>
    <t>Pregled odprave pripomb od zadnjega koordinacijskega sestanka (3.8.2107)
- Odložiti navodila (zagon skript sistema za avtomatično generiranje elektronske dokumentacije (WIKI-textile, CF-html, ISMM-csv)</t>
  </si>
  <si>
    <t>LAB. Testiranje - senzor VAISALA Weather transmitter WXT530 - izdelava .hxx dokumentacije za uporabo/vzdrževanje</t>
  </si>
  <si>
    <t>LAB. Testiranje - senzor LUFFT Intelligent Weather Sensor WS700 - izdelava .hxx dokumentacije za uporabo/vzdrževanje</t>
  </si>
  <si>
    <r>
      <rPr>
        <u/>
        <sz val="11"/>
        <color theme="1"/>
        <rFont val="Calibri"/>
        <family val="2"/>
        <charset val="238"/>
        <scheme val="minor"/>
      </rPr>
      <t xml:space="preserve">[#1166 - preostanek Bober] Koordinacija testiranja/zagona/montaže postaje  M453-Vodice:
</t>
    </r>
    <r>
      <rPr>
        <sz val="11"/>
        <color theme="1"/>
        <rFont val="Calibri"/>
        <family val="2"/>
        <scheme val="minor"/>
      </rPr>
      <t xml:space="preserve"> - Robotina: plošča, dokumentacija TZ, doze, 
-  CGS senzorika - dogovorjeno za začetek oktobra</t>
    </r>
  </si>
  <si>
    <r>
      <rPr>
        <u/>
        <sz val="11"/>
        <color theme="1"/>
        <rFont val="Calibri"/>
        <family val="2"/>
        <charset val="238"/>
        <scheme val="minor"/>
      </rPr>
      <t>Koordinacija in opdprava pripomb (Podboj)</t>
    </r>
    <r>
      <rPr>
        <sz val="11"/>
        <color theme="1"/>
        <rFont val="Calibri"/>
        <family val="2"/>
        <scheme val="minor"/>
      </rPr>
      <t xml:space="preserve">
Kruščič - računi - garancije
Urejanje reverzov</t>
    </r>
  </si>
  <si>
    <r>
      <t xml:space="preserve">MMKZ Tehnične specifikacije za opremo: merilni sistem in merilniki oziroma senzorske naprave:
+ </t>
    </r>
    <r>
      <rPr>
        <sz val="11"/>
        <color rgb="FF00B050"/>
        <rFont val="Calibri"/>
        <family val="2"/>
        <charset val="238"/>
        <scheme val="minor"/>
      </rPr>
      <t xml:space="preserve">REF. [#1142}: </t>
    </r>
    <r>
      <rPr>
        <sz val="11"/>
        <color theme="1"/>
        <rFont val="Calibri"/>
        <family val="2"/>
        <scheme val="minor"/>
      </rPr>
      <t xml:space="preserve">
Senzorja WXT536, WS700 - Izdelava .hxx dokumentacije
Format komentarjev - različici /** */, /* */. # - umaknjeni odvečni, postavitev/format teksta
Ureditev header-ja
Urejanje hxx za UART/TCP konfiguracije interfejsov
DEFAULT / CURRENT nastavitve. Pregled hmp(uart) ali spn1(tcp) za nport.
Poljubno izbiranje formata izplena podatkov</t>
    </r>
  </si>
  <si>
    <t>Pregled sistema presta in pregled omrežja [#1125]
#1160 Vogel - Dljinska podpora
#1168 H432 Miren_I_Vipava
M426 Kocevje, H415 Borl_I_Drava, H417 Sodevci_Kolpa, M445 Nanos</t>
  </si>
  <si>
    <t>Ukinitev tagirane verzije programske opreme na Wiki straneh. Modifikacija skript, izvajanje skript in generiranje posodobljenje WIKI strani za testno postajo MMKZ</t>
  </si>
  <si>
    <t>Pregled sistema presta in pregled omrežja [#1125]:
M429 Kranj, H432 Miren_I_Vipava, M426 Kocevje, M481 Vogel - Servis
#1160 M481-Vogel</t>
  </si>
  <si>
    <r>
      <rPr>
        <u/>
        <sz val="11"/>
        <color theme="1"/>
        <rFont val="Calibri"/>
        <family val="2"/>
        <charset val="238"/>
        <scheme val="minor"/>
      </rPr>
      <t xml:space="preserve">[#1166 - preostanek Bober] Koordinacija testiranja/zagona/montaže postaje  M453-Vodice:
</t>
    </r>
    <r>
      <rPr>
        <sz val="11"/>
        <color theme="1"/>
        <rFont val="Calibri"/>
        <family val="2"/>
        <charset val="238"/>
        <scheme val="minor"/>
      </rPr>
      <t>Koordinacija posegov, preverjanje ožičenja</t>
    </r>
  </si>
  <si>
    <t>Pregled sistema presta in pregled omrežja [#1125]
H437 Podbocje_Krka , M434 Kum , M470 Sviscaki , 
#1169 - M429 Kranj - Daljinska podpora</t>
  </si>
  <si>
    <r>
      <rPr>
        <u/>
        <sz val="11"/>
        <color theme="1"/>
        <rFont val="Calibri"/>
        <family val="2"/>
        <charset val="238"/>
        <scheme val="minor"/>
      </rPr>
      <t>MMKZ Tehnične specifikacije za opremo: merilni sistem in merilniki oziroma senzorske naprave:</t>
    </r>
    <r>
      <rPr>
        <sz val="11"/>
        <color theme="1"/>
        <rFont val="Calibri"/>
        <family val="2"/>
        <scheme val="minor"/>
      </rPr>
      <t xml:space="preserve">
+ </t>
    </r>
    <r>
      <rPr>
        <sz val="11"/>
        <color rgb="FF00B050"/>
        <rFont val="Calibri"/>
        <family val="2"/>
        <charset val="238"/>
        <scheme val="minor"/>
      </rPr>
      <t xml:space="preserve">REF. [#1142}: </t>
    </r>
    <r>
      <rPr>
        <sz val="11"/>
        <color theme="1"/>
        <rFont val="Calibri"/>
        <family val="2"/>
        <scheme val="minor"/>
      </rPr>
      <t xml:space="preserve">
Merjenje porabe el. Energije za senzorja WXT536, WS700 - standby and active operation
Posodabljanje .hxx dokumentacije
</t>
    </r>
  </si>
  <si>
    <r>
      <rPr>
        <u/>
        <sz val="11"/>
        <color theme="1"/>
        <rFont val="Calibri"/>
        <family val="2"/>
        <charset val="238"/>
        <scheme val="minor"/>
      </rPr>
      <t>MMKZ Tehnične specifikacije za opremo: merilni sistem in merilniki oziroma senzorske naprave:</t>
    </r>
    <r>
      <rPr>
        <sz val="11"/>
        <color theme="1"/>
        <rFont val="Calibri"/>
        <family val="2"/>
        <scheme val="minor"/>
      </rPr>
      <t xml:space="preserve">
#1167 - UA3d/uSonic3D  - formatiranje/dopolnitev .hxx dokumentacije, kot pri senzorjih WXT536, WS700</t>
    </r>
  </si>
  <si>
    <t>Koordinacijski sestanek
Pripombe opisane in odpravljene v spodnji točki
+ Testirati plugin / thumbnails preview slik na WIKI</t>
  </si>
  <si>
    <t>155 32</t>
  </si>
  <si>
    <t>Brnik
Preimenovanje slik za: Celiometer_12, Celiometer_30, Kam_30, RVRA, RVRB, RVRC, wmt702_vaa252-wav151-12+omara, vaa252-wav151-30+omara;
GARANCIJE: qmt103-20140941, qmt103-20140947, qmt103-20140950, qmt103-20140957, qmt103-20141060, wmt702_30-J3940013, wmt702_12-J3940014, hmp155p-M4820679, hmp155p-M4820680, ptb330p-J4010001, ptb330r-G2720003, cl31-84620001, WAA252-WAV151_12-Z15304-Z17324, WAA252-WAV151_30-Z15303-Y22136, ct25k-Z24304, smp11-167318, spn1-A1615;
ZAPISNIKI: cl31-84620001 , ct25k-Z24304 , ptb330p-J4010001 , wmt702_12-J3930014 , wmt702_30-J3940013 
WIKI: Odvečni linki - umaknjeno, Ponovno generiranje vsebine</t>
  </si>
  <si>
    <t>ESH Air Quality sensor - podpora M.Mlakarju / koordinacija</t>
  </si>
  <si>
    <t>#1146 - Testiranje senzorja WTX536 &amp; LUFFT WS700-UMB =&gt; #1167 4000_senzorji_aaqs_xober_dv_master cf dokumentacije.</t>
  </si>
  <si>
    <t xml:space="preserve">Pregled sistema presta in pregled omrežja [#1125]
M470 Sviscaki, M420 Jeruzalem, H475 Crna_Meza, H482 Skocjan_Radulja, M443 Miklavz_na_Gorjancih, M434 Kum 
#1127 Vir rača - vkraden panel - račun </t>
  </si>
  <si>
    <t>Pregled sistema presta in pregled omrežja [#1125]
PREGLED_PRESTA - poosodabljanje layout-a. Info prioriteta, tip povezave, ločevanje zavihkov, prestavjlanje komentarjev, ločevanje statusa 1 ali več dni v izpadu / ponovno delojoče postaje
M426 Kocevje, M472 Tatre, M440 Mackovci, M443 Miklavz_na_Gorjancih, M470 Sviscaki</t>
  </si>
  <si>
    <r>
      <rPr>
        <u/>
        <sz val="11"/>
        <color theme="1"/>
        <rFont val="Calibri"/>
        <family val="2"/>
        <charset val="238"/>
        <scheme val="minor"/>
      </rPr>
      <t xml:space="preserve">[#1166 - preostanek Bober] Koordinacija testiranja/zagona/montaže postaje  M453-Vodice:
</t>
    </r>
    <r>
      <rPr>
        <sz val="11"/>
        <color theme="1"/>
        <rFont val="Calibri"/>
        <family val="2"/>
        <charset val="238"/>
        <scheme val="minor"/>
      </rPr>
      <t>Koordinacija posegov, preverjanje ožičenja
Testni zagon - ponovni test zaradi zamenjane CF kartice (ni bilo instaliranih knjižnic, binary datotek). Test postaje v LAB</t>
    </r>
  </si>
  <si>
    <t xml:space="preserve">Koordinacijski sestanek:
- Analiza strukture MMKZ
- Medsebojna vsklajenost konfiguracijske xml datoteke in topologije.
- Možnost uporabe sql DB za konfiguracijsko datoteko
- Pooblastila za spremembo konfiguracijske datoteke
- Način obveščanja o spremembah v strukturi
- Konfiguracijska datoteka v xml formatu (ali DB + query s pomočjo PHP-ja) mora biti izhodiščna pozicija za vso ostalo dokumentacijo (topologija, ISMM, el. sheme, WIKI, CF,...)
- V konfiguracijsko datoteko se dodajo ISMM podatki  (točka priklopa senzorja, tovarna, certifikat + datum, serijska številka,...)
</t>
  </si>
  <si>
    <t>Pregled sistema presta in pregled omrežja [#1125]
#1168 H432_Miren_I_Vipava, #1162 M458_Ratitovec, #1169 M429_Kranj, 
#1160 M481 Vogel, #1155 M440_Mackovci, #1146 M434 Kum, #1149 M023_Maribor_Letalisce_ER
PREGLED - dodajanje dodatnih info: modem(če je GW nedosegljiv se pošlje prijava na talekom) in wireless(postaja naj bi resetirala)
Github servisi - sprememba strukture</t>
  </si>
  <si>
    <t>Kamere na sinici</t>
  </si>
  <si>
    <t>DODAJ OPISE v INF. SIST iz calendara v augmented report</t>
  </si>
  <si>
    <t>Leto/mesec:     2017/oktober_mmkz
Izvajalec:          Nikola Kostić
Podjetje:           Robotina d.o.o.
Lokacija dela:  Ljubljana ARSO Bežigrad</t>
  </si>
  <si>
    <t>Leto/mesec:     2017/oktober_vzdrževanje
Izvajalec:          Nikola Kostić
Podjetje:           Robotina d.o.o.
Lokacija dela:  Ljubljana ARSO Bežigrad</t>
  </si>
  <si>
    <t>2.10.2017</t>
  </si>
  <si>
    <t>3.10.2017</t>
  </si>
  <si>
    <t>4.10.2017</t>
  </si>
  <si>
    <t>5.10.2017</t>
  </si>
  <si>
    <t>6.10.2017</t>
  </si>
  <si>
    <t>9.10.2017</t>
  </si>
  <si>
    <t>10.10.2017</t>
  </si>
  <si>
    <t>11.10.2017</t>
  </si>
  <si>
    <t>13.10.2017</t>
  </si>
  <si>
    <t>12.10.2017</t>
  </si>
  <si>
    <t>16.10.2017</t>
  </si>
  <si>
    <t>17.10.2017</t>
  </si>
  <si>
    <t>18.10.2017</t>
  </si>
  <si>
    <t>19.10.2017</t>
  </si>
  <si>
    <t>20.10.2017</t>
  </si>
  <si>
    <t>23.10.2017</t>
  </si>
  <si>
    <t>24.10.2017</t>
  </si>
  <si>
    <t>25.10.2017</t>
  </si>
  <si>
    <t>26.10.2017</t>
  </si>
  <si>
    <t>27.10.2017</t>
  </si>
  <si>
    <t>30.10.2017</t>
  </si>
  <si>
    <t>8 16</t>
  </si>
  <si>
    <t>TODO WS700 sdi format?</t>
  </si>
  <si>
    <t>18 22</t>
  </si>
  <si>
    <r>
      <rPr>
        <u/>
        <sz val="11"/>
        <color theme="1"/>
        <rFont val="Calibri"/>
        <family val="2"/>
        <charset val="238"/>
        <scheme val="minor"/>
      </rPr>
      <t>MMKZ Priključevanje in testiranje merilne opreme:</t>
    </r>
    <r>
      <rPr>
        <sz val="11"/>
        <color theme="1"/>
        <rFont val="Calibri"/>
        <family val="2"/>
        <charset val="238"/>
        <scheme val="minor"/>
      </rPr>
      <t xml:space="preserve">
+ </t>
    </r>
    <r>
      <rPr>
        <b/>
        <sz val="11"/>
        <color rgb="FF00B050"/>
        <rFont val="Calibri"/>
        <family val="2"/>
        <charset val="238"/>
        <scheme val="minor"/>
      </rPr>
      <t>REF. [#1142]</t>
    </r>
    <r>
      <rPr>
        <b/>
        <sz val="11"/>
        <color theme="1"/>
        <rFont val="Calibri"/>
        <family val="2"/>
        <charset val="238"/>
        <scheme val="minor"/>
      </rPr>
      <t xml:space="preserve"> </t>
    </r>
    <r>
      <rPr>
        <sz val="11"/>
        <color theme="1"/>
        <rFont val="Calibri"/>
        <family val="2"/>
        <charset val="238"/>
        <scheme val="minor"/>
      </rPr>
      <t xml:space="preserve">
- Testiranje senzorja WTX536 &amp; LUFFT WS700-UMB
- Test  WS 700, debug test loopback na 232
   Communication in Terminal Mode (brez UMB modula)
   Testiranje prek ATEN RS485 2 USB, ter doze na testni plošči.
</t>
    </r>
    <r>
      <rPr>
        <u/>
        <sz val="11"/>
        <color theme="1"/>
        <rFont val="Calibri"/>
        <family val="2"/>
        <charset val="238"/>
        <scheme val="minor"/>
      </rPr>
      <t>MMKZ Pregled že posredovanih pripomb na projektno dokumentacijo in pregled usklajenosti projektne dokumentacije z že podanimi pripombami naročnika:</t>
    </r>
    <r>
      <rPr>
        <sz val="11"/>
        <color theme="1"/>
        <rFont val="Calibri"/>
        <family val="2"/>
        <charset val="238"/>
        <scheme val="minor"/>
      </rPr>
      <t xml:space="preserve">
+ </t>
    </r>
    <r>
      <rPr>
        <sz val="11"/>
        <color theme="1"/>
        <rFont val="Calibri"/>
        <family val="2"/>
        <charset val="238"/>
        <scheme val="minor"/>
      </rPr>
      <t>Koordinacijski sestanek
 - Usklajevanje IP-jev testne platforme</t>
    </r>
  </si>
  <si>
    <r>
      <rPr>
        <u/>
        <sz val="11"/>
        <rFont val="Calibri"/>
        <family val="2"/>
        <charset val="238"/>
        <scheme val="minor"/>
      </rPr>
      <t xml:space="preserve">MMKZ Izvedbena dokumentacija za konfiguracijo merilnikov in merilnega sistema:
</t>
    </r>
    <r>
      <rPr>
        <sz val="11"/>
        <rFont val="Calibri"/>
        <family val="2"/>
        <charset val="238"/>
        <scheme val="minor"/>
      </rPr>
      <t>Foto doc. Thumbnails preview na testni platformi</t>
    </r>
  </si>
  <si>
    <r>
      <rPr>
        <u/>
        <sz val="11"/>
        <rFont val="Calibri"/>
        <family val="2"/>
        <charset val="238"/>
        <scheme val="minor"/>
      </rPr>
      <t>MMKZ Priprava pripomb na podlagi pregleda projektne dokumentacije in priprava poročil za naročnika:</t>
    </r>
    <r>
      <rPr>
        <sz val="11"/>
        <rFont val="Calibri"/>
        <family val="2"/>
        <scheme val="minor"/>
      </rPr>
      <t xml:space="preserve">
Priprava poročil o opravljenem delu</t>
    </r>
  </si>
  <si>
    <t>MMKZ Priprava pripomb na podlagi pregleda projektne dokumentacije in priprava poročil za naročnika:
Obdelava povzetkov z koordinacijskih sestankov [maj-sept)</t>
  </si>
  <si>
    <t>MMKZ Priprava pripomb na podlagi pregleda projektne dokumentacije in priprava poročil za naročnika:
Urejanje dokumentacije  (sinhronizacija taskov, layout dokumentacije, odlaganje)</t>
  </si>
  <si>
    <t>Popis merilne opreme, export 2 pdf wiki stran</t>
  </si>
  <si>
    <t>Postaja Letališče JP LJ - formiranje zapisnika TZ &amp; ZL v HTML obliki, Spreminjanje delov ki odstopajo od strukture Bober postaje</t>
  </si>
  <si>
    <t xml:space="preserve">Urejanje pripomb Podboj Pomanjkljivosti Wiki Letališče JP Ljubljana.  (ref. Mail from:NK to: Podboj Fri 9/15/2017 3:27 PM) </t>
  </si>
  <si>
    <t>27 30</t>
  </si>
  <si>
    <t>sinica htm za senzore</t>
  </si>
  <si>
    <t>Odloži stari pid brez spremembe vtičnice - pridobi od Danila</t>
  </si>
  <si>
    <t>REF html SPLIT</t>
  </si>
  <si>
    <t>PREVERI REFERENCE NA SINICI</t>
  </si>
  <si>
    <t>DANILO LOGAR: Risanje/obdelava prestavljanja vtičnice za hmp (v push mode komunikaciji)</t>
  </si>
  <si>
    <t>CE JE OK THZMBNAILS nadaljevati</t>
  </si>
  <si>
    <t>35 29</t>
  </si>
  <si>
    <r>
      <rPr>
        <u/>
        <sz val="11"/>
        <color rgb="FF0070C0"/>
        <rFont val="Calibri"/>
        <family val="2"/>
        <charset val="238"/>
        <scheme val="minor"/>
      </rPr>
      <t>Pregled sistema presta in pregled omrežja [#1125]</t>
    </r>
    <r>
      <rPr>
        <sz val="11"/>
        <color theme="1"/>
        <rFont val="Calibri"/>
        <family val="2"/>
        <scheme val="minor"/>
      </rPr>
      <t>:
#1155-M440_Mackovci, M426 Kocevje , H475 Crna_Meza, M420 Jeruzalem, M472 Tatre
- Ni delal mail server - ni avtomatske obdelave</t>
    </r>
  </si>
  <si>
    <r>
      <rPr>
        <u/>
        <sz val="11"/>
        <color rgb="FF0070C0"/>
        <rFont val="Calibri"/>
        <family val="2"/>
        <charset val="238"/>
        <scheme val="minor"/>
      </rPr>
      <t>Pregled sistema presta in pregled omrežja [#1125</t>
    </r>
    <r>
      <rPr>
        <u/>
        <sz val="11"/>
        <color theme="1"/>
        <rFont val="Calibri"/>
        <family val="2"/>
        <charset val="238"/>
        <scheme val="minor"/>
      </rPr>
      <t>]</t>
    </r>
    <r>
      <rPr>
        <sz val="11"/>
        <color theme="1"/>
        <rFont val="Calibri"/>
        <family val="2"/>
        <scheme val="minor"/>
      </rPr>
      <t>:
#1173-M426 Kocevje, #1155-M440_Mackovci, #1175-M445_Nanos, #1174-M409_Davca, M425-Kneske_Ravne, M431-Krn</t>
    </r>
  </si>
  <si>
    <r>
      <rPr>
        <u/>
        <sz val="11"/>
        <color rgb="FF0070C0"/>
        <rFont val="Calibri"/>
        <family val="2"/>
        <charset val="238"/>
        <scheme val="minor"/>
      </rPr>
      <t>MMKZ Priprava tehnične in projektne dokumentacije</t>
    </r>
    <r>
      <rPr>
        <sz val="11"/>
        <color theme="1"/>
        <rFont val="Calibri"/>
        <family val="2"/>
        <scheme val="minor"/>
      </rPr>
      <t xml:space="preserve">:
- Ugotavljanje težav z vzdrževanjem dokumentacije na serverju. Možno je samo odlaganje, ne pa spremembo grupe (pravice)).
- Pisanje poročil.
</t>
    </r>
  </si>
  <si>
    <r>
      <rPr>
        <u/>
        <sz val="11"/>
        <color rgb="FF0070C0"/>
        <rFont val="Calibri"/>
        <family val="2"/>
        <charset val="238"/>
        <scheme val="minor"/>
      </rPr>
      <t>MMKZ Priključevanje in testiranje merilne opreme</t>
    </r>
    <r>
      <rPr>
        <sz val="11"/>
        <color theme="1"/>
        <rFont val="Calibri"/>
        <family val="2"/>
        <scheme val="minor"/>
      </rPr>
      <t>:
- Priklop senzorja Kipp&amp;Zonnen SMP3.
- Povezovanje senzorja luft WS700 zaradi preverjanja porabe (ECO mode). PowerSupply PS-2403D.</t>
    </r>
  </si>
  <si>
    <r>
      <rPr>
        <sz val="11"/>
        <color rgb="FF0070C0"/>
        <rFont val="Calibri"/>
        <family val="2"/>
        <charset val="238"/>
        <scheme val="minor"/>
      </rPr>
      <t xml:space="preserve">
</t>
    </r>
    <r>
      <rPr>
        <u/>
        <sz val="11"/>
        <color rgb="FF0070C0"/>
        <rFont val="Calibri"/>
        <family val="2"/>
        <charset val="238"/>
        <scheme val="minor"/>
      </rPr>
      <t>MMKZ Tehnične specifikacije za opremo: merilni sistem in merilniki oziroma senzorske naprave</t>
    </r>
    <r>
      <rPr>
        <sz val="11"/>
        <color theme="1"/>
        <rFont val="Calibri"/>
        <family val="2"/>
        <scheme val="minor"/>
      </rPr>
      <t xml:space="preserve">:
- Tehnična specifikacija: smp3, wxt536, ws700.
</t>
    </r>
  </si>
  <si>
    <t>Koordinacija: servis/dobava materijala (IMCx5, EDS206Ax9)</t>
  </si>
  <si>
    <r>
      <rPr>
        <u/>
        <sz val="11"/>
        <color rgb="FF0070C0"/>
        <rFont val="Calibri"/>
        <family val="2"/>
        <charset val="238"/>
        <scheme val="minor"/>
      </rPr>
      <t>MMKZ Priprava tehnične dokumentacije za izvedbo merilno komunikacijske opreme</t>
    </r>
    <r>
      <rPr>
        <sz val="11"/>
        <color theme="1"/>
        <rFont val="Calibri"/>
        <family val="2"/>
        <scheme val="minor"/>
      </rPr>
      <t>:
+ Primerjanje porabe z/brez ogrebanja senzorjev: Heating for smp3, ws700, wxt530</t>
    </r>
  </si>
  <si>
    <r>
      <rPr>
        <u/>
        <sz val="11"/>
        <color rgb="FF0070C0"/>
        <rFont val="Calibri"/>
        <family val="2"/>
        <charset val="238"/>
        <scheme val="minor"/>
      </rPr>
      <t>MMKZ Priključevanje in testiranje merilne opreme</t>
    </r>
    <r>
      <rPr>
        <sz val="11"/>
        <color theme="1"/>
        <rFont val="Calibri"/>
        <family val="2"/>
        <scheme val="minor"/>
      </rPr>
      <t>:
- Testiranje komunkacije MODBUS RTU (ni ASCII !) za SMP3/SMP11 [#1176]</t>
    </r>
  </si>
  <si>
    <r>
      <rPr>
        <u/>
        <sz val="11"/>
        <color rgb="FF0070C0"/>
        <rFont val="Calibri"/>
        <family val="2"/>
        <charset val="238"/>
        <scheme val="minor"/>
      </rPr>
      <t>Pregled sistema presta in pregled omrežja [#1125</t>
    </r>
    <r>
      <rPr>
        <u/>
        <sz val="11"/>
        <color theme="1"/>
        <rFont val="Calibri"/>
        <family val="2"/>
        <charset val="238"/>
        <scheme val="minor"/>
      </rPr>
      <t>]</t>
    </r>
    <r>
      <rPr>
        <sz val="11"/>
        <color theme="1"/>
        <rFont val="Calibri"/>
        <family val="2"/>
        <scheme val="minor"/>
      </rPr>
      <t>:
[#1175]-M445_Nanos, M425-Kneske_ravne, H542-Gornja_Radgona_I_Mura, #1174-Davca</t>
    </r>
  </si>
  <si>
    <t>Izdelava poročlla - ure september (Sinica)</t>
  </si>
  <si>
    <t>Izdelava poročila - ure september(vzdrževanje)</t>
  </si>
  <si>
    <r>
      <rPr>
        <u/>
        <sz val="11"/>
        <color rgb="FF0070C0"/>
        <rFont val="Calibri"/>
        <family val="2"/>
        <charset val="238"/>
        <scheme val="minor"/>
      </rPr>
      <t>MMKZ Sprotno vodenje pripravljene dokumentacije na strežniku naročnika</t>
    </r>
    <r>
      <rPr>
        <sz val="11"/>
        <color theme="1"/>
        <rFont val="Calibri"/>
        <family val="2"/>
        <charset val="238"/>
        <scheme val="minor"/>
      </rPr>
      <t xml:space="preserve">:
- Commit / update na ver 202 Sinica (ref. uSonic3d sensor: tabela merjenih fizičnih spremenljivk); smp3/smp11; </t>
    </r>
  </si>
  <si>
    <r>
      <rPr>
        <sz val="11"/>
        <color rgb="FF0070C0"/>
        <rFont val="Calibri"/>
        <family val="2"/>
        <charset val="238"/>
        <scheme val="minor"/>
      </rPr>
      <t xml:space="preserve">
</t>
    </r>
    <r>
      <rPr>
        <u/>
        <sz val="11"/>
        <color rgb="FF0070C0"/>
        <rFont val="Calibri"/>
        <family val="2"/>
        <charset val="238"/>
        <scheme val="minor"/>
      </rPr>
      <t>MMKZ Tehnične specifikacije za opremo: merilni sistem in merilniki oziroma senzorske naprave</t>
    </r>
    <r>
      <rPr>
        <sz val="11"/>
        <color theme="1"/>
        <rFont val="Calibri"/>
        <family val="2"/>
        <scheme val="minor"/>
      </rPr>
      <t>:
- Tehnična specifikacija: ws700, wxt536, smp3, smp11</t>
    </r>
  </si>
  <si>
    <r>
      <rPr>
        <u/>
        <sz val="11"/>
        <color rgb="FF0070C0"/>
        <rFont val="Calibri"/>
        <family val="2"/>
        <charset val="238"/>
        <scheme val="minor"/>
      </rPr>
      <t>MMKZ Priprava tehnične dokumentacije za izvedbo merilno komunikacijske opreme</t>
    </r>
    <r>
      <rPr>
        <sz val="11"/>
        <color theme="1"/>
        <rFont val="Calibri"/>
        <family val="2"/>
        <scheme val="minor"/>
      </rPr>
      <t>:
+ Pregled ostalih modbus sezora (po master CF doc) na modbus RTU komunikaciji (sp11, smp3, sgr)</t>
    </r>
  </si>
  <si>
    <t>Izdelava poročlla - ure 1.teden Oktober 2017 (Sinica)</t>
  </si>
  <si>
    <t>Izdelava poročila - ure 1.teden Oktober 2017 (vzdrževanje)</t>
  </si>
  <si>
    <r>
      <rPr>
        <u/>
        <sz val="11"/>
        <color rgb="FF0070C0"/>
        <rFont val="Calibri"/>
        <family val="2"/>
        <charset val="238"/>
        <scheme val="minor"/>
      </rPr>
      <t>Pregled sistema presta in pregled omrežja [#1125]</t>
    </r>
    <r>
      <rPr>
        <sz val="11"/>
        <color theme="1"/>
        <rFont val="Calibri"/>
        <family val="2"/>
        <scheme val="minor"/>
      </rPr>
      <t>:
[#1174]-M409-Davca, M425-Kneske_ravne, M431-Krn, [#1175]-M445_Nanos</t>
    </r>
  </si>
  <si>
    <r>
      <rPr>
        <u/>
        <sz val="11"/>
        <color rgb="FF0070C0"/>
        <rFont val="Calibri"/>
        <family val="2"/>
        <charset val="238"/>
        <scheme val="minor"/>
      </rPr>
      <t>Pregled sistema presta in pregled omrežja [#1125]</t>
    </r>
    <r>
      <rPr>
        <sz val="11"/>
        <color theme="1"/>
        <rFont val="Calibri"/>
        <family val="2"/>
        <scheme val="minor"/>
      </rPr>
      <t>:</t>
    </r>
  </si>
  <si>
    <t>TUDI ZA MASTER MOBER, BRNIK</t>
  </si>
  <si>
    <r>
      <rPr>
        <u/>
        <sz val="11"/>
        <color rgb="FF0070C0"/>
        <rFont val="Calibri"/>
        <family val="2"/>
        <charset val="238"/>
        <scheme val="minor"/>
      </rPr>
      <t>MMKZ Sprotno vodenje pripravljene dokumentacije na strežniku naročnika</t>
    </r>
    <r>
      <rPr>
        <sz val="11"/>
        <color theme="1"/>
        <rFont val="Calibri"/>
        <family val="2"/>
        <charset val="238"/>
        <scheme val="minor"/>
      </rPr>
      <t>:
- Zaključevanje in odlaganje na server doc za smp3/11 .sh (data telegram, .sh/.hxx, teh.spec. [#1176]
 - Vzdrževanje svn Sinca - commit to ver. 203.
(http://pivka.arso.sigov.si/svn/xober_dv_location/4000_aaqs/4000_E4000_Test_0/4000_senzorji/branches/releases/release-4000.0.3.1)</t>
    </r>
  </si>
  <si>
    <r>
      <rPr>
        <u/>
        <sz val="11"/>
        <color rgb="FF0070C0"/>
        <rFont val="Calibri"/>
        <family val="2"/>
        <charset val="238"/>
        <scheme val="minor"/>
      </rPr>
      <t>MMKZ Priprava pripomb na podlagi pregleda projektne dokumentacije in priprava poročil za naročnika</t>
    </r>
    <r>
      <rPr>
        <sz val="11"/>
        <color theme="1"/>
        <rFont val="Calibri"/>
        <family val="2"/>
        <scheme val="minor"/>
      </rPr>
      <t xml:space="preserve">:
</t>
    </r>
    <r>
      <rPr>
        <b/>
        <sz val="11"/>
        <color theme="1"/>
        <rFont val="Calibri"/>
        <family val="2"/>
        <charset val="238"/>
        <scheme val="minor"/>
      </rPr>
      <t>Koordinacijski sestanek</t>
    </r>
    <r>
      <rPr>
        <sz val="11"/>
        <color theme="1"/>
        <rFont val="Calibri"/>
        <family val="2"/>
        <scheme val="minor"/>
      </rPr>
      <t xml:space="preserve">: 
+ </t>
    </r>
    <r>
      <rPr>
        <sz val="11"/>
        <color rgb="FFC00000"/>
        <rFont val="Calibri"/>
        <family val="2"/>
        <charset val="238"/>
        <scheme val="minor"/>
      </rPr>
      <t>Ugotoviti manjkajoce fajle na CF.  Vzor je master mober</t>
    </r>
    <r>
      <rPr>
        <sz val="11"/>
        <color theme="1"/>
        <rFont val="Calibri"/>
        <family val="2"/>
        <scheme val="minor"/>
      </rPr>
      <t xml:space="preserve">
+ </t>
    </r>
    <r>
      <rPr>
        <sz val="11"/>
        <color rgb="FF00B050"/>
        <rFont val="Calibri"/>
        <family val="2"/>
        <charset val="238"/>
        <scheme val="minor"/>
      </rPr>
      <t>Priklopiti senzor smp3</t>
    </r>
    <r>
      <rPr>
        <sz val="11"/>
        <color theme="1"/>
        <rFont val="Calibri"/>
        <family val="2"/>
        <scheme val="minor"/>
      </rPr>
      <t xml:space="preserve">
+ </t>
    </r>
    <r>
      <rPr>
        <sz val="11"/>
        <color rgb="FF00B050"/>
        <rFont val="Calibri"/>
        <family val="2"/>
        <charset val="238"/>
        <scheme val="minor"/>
      </rPr>
      <t>MIME svn properties na notranjih mapah na sinici (ne odpirajo se pravilno html in pdf datoteke)</t>
    </r>
    <r>
      <rPr>
        <sz val="11"/>
        <color theme="1"/>
        <rFont val="Calibri"/>
        <family val="2"/>
        <scheme val="minor"/>
      </rPr>
      <t xml:space="preserve">
+ </t>
    </r>
    <r>
      <rPr>
        <sz val="11"/>
        <color rgb="FFC00000"/>
        <rFont val="Calibri"/>
        <family val="2"/>
        <charset val="238"/>
        <scheme val="minor"/>
      </rPr>
      <t>ROOT_ref.html - razdeliti na 2 ločeni datoteki (KAZ-KONTEJNER in KAZmini-KONTEJNER)</t>
    </r>
    <r>
      <rPr>
        <sz val="11"/>
        <color theme="1"/>
        <rFont val="Calibri"/>
        <family val="2"/>
        <scheme val="minor"/>
      </rPr>
      <t xml:space="preserve">
+ </t>
    </r>
    <r>
      <rPr>
        <sz val="11"/>
        <color rgb="FF00B050"/>
        <rFont val="Calibri"/>
        <family val="2"/>
        <charset val="238"/>
        <scheme val="minor"/>
      </rPr>
      <t>Za poročilo pripraviti dokumentacijo exportirano v pdf formatu</t>
    </r>
  </si>
  <si>
    <r>
      <rPr>
        <u/>
        <sz val="11"/>
        <color rgb="FF0070C0"/>
        <rFont val="Calibri"/>
        <family val="2"/>
        <charset val="238"/>
        <scheme val="minor"/>
      </rPr>
      <t>MMKZ Priprava pripomb na podlagi pregleda projektne dokumentacije in priprava poročil za naročnika</t>
    </r>
    <r>
      <rPr>
        <sz val="11"/>
        <color theme="1"/>
        <rFont val="Calibri"/>
        <family val="2"/>
        <scheme val="minor"/>
      </rPr>
      <t xml:space="preserve">:
</t>
    </r>
    <r>
      <rPr>
        <b/>
        <sz val="11"/>
        <color theme="1"/>
        <rFont val="Calibri"/>
        <family val="2"/>
        <charset val="238"/>
        <scheme val="minor"/>
      </rPr>
      <t>Koordinacijski sestanek</t>
    </r>
    <r>
      <rPr>
        <sz val="11"/>
        <color theme="1"/>
        <rFont val="Calibri"/>
        <family val="2"/>
        <scheme val="minor"/>
      </rPr>
      <t xml:space="preserve">: 
+ </t>
    </r>
    <r>
      <rPr>
        <sz val="11"/>
        <color rgb="FF00B050"/>
        <rFont val="Calibri"/>
        <family val="2"/>
        <charset val="238"/>
        <scheme val="minor"/>
      </rPr>
      <t>Izdelava/korekcija dataTelegrama in .sh/.hxx doc za smp3/smp11</t>
    </r>
  </si>
  <si>
    <r>
      <rPr>
        <u/>
        <sz val="11"/>
        <color rgb="FF0070C0"/>
        <rFont val="Calibri"/>
        <family val="2"/>
        <charset val="238"/>
        <scheme val="minor"/>
      </rPr>
      <t>Pregled sistema presta in pregled omrežja [#1125]</t>
    </r>
    <r>
      <rPr>
        <sz val="11"/>
        <color theme="1"/>
        <rFont val="Calibri"/>
        <family val="2"/>
        <scheme val="minor"/>
      </rPr>
      <t>:
M449 Pasja_Ravan, #1155-M440_Mackovci</t>
    </r>
  </si>
  <si>
    <r>
      <rPr>
        <u/>
        <sz val="11"/>
        <color rgb="FF0070C0"/>
        <rFont val="Calibri"/>
        <family val="2"/>
        <charset val="238"/>
        <scheme val="minor"/>
      </rPr>
      <t>MMKZ Sprotno vodenje pripravljene dokumentacije na strežniku naročnika</t>
    </r>
    <r>
      <rPr>
        <sz val="11"/>
        <color theme="1"/>
        <rFont val="Calibri"/>
        <family val="2"/>
        <scheme val="minor"/>
      </rPr>
      <t>:
- Sinica print folder - svn commit -m "documents exported to pdf temporary folder added" - Committed revision 209. 6 10
(http://pivka.arso.sigov.si/svn/xober_dv_location/4000_aaqs/4000_E4000_Test_0/4000_senzorji/branches/releases/release-4000.0.3.1)
CF MIME Sinica - trenutno 187 files
- Analiza koord.sestankov in taskov</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</si>
</sst>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h:mm"/>
    <numFmt numFmtId="165" formatCode="d\ mmm\ yyyy"/>
    <numFmt numFmtId="166" formatCode="[hh]:mm"/>
    <numFmt numFmtId="167" formatCode="yyyy\-mm\-dd;@"/>
  </numFmts>
  <fonts count="37">
    <font>
      <sz val="11"/>
      <color theme="1"/>
      <name val="Calibri"/>
      <family val="2"/>
      <scheme val="minor"/>
    </font>
    <font>
      <sz val="10"/>
      <name val="Arial"/>
      <family val="2"/>
    </font>
    <font>
      <b/>
      <sz val="12"/>
      <name val="Tahoma"/>
      <family val="2"/>
    </font>
    <font>
      <sz val="10"/>
      <name val="Tahoma"/>
      <family val="2"/>
    </font>
    <font>
      <b/>
      <sz val="10"/>
      <name val="Tahoma"/>
      <family val="2"/>
    </font>
    <font>
      <b/>
      <sz val="10"/>
      <color theme="1"/>
      <name val="Tahoma"/>
      <family val="2"/>
      <charset val="238"/>
    </font>
    <font>
      <sz val="10"/>
      <color theme="1"/>
      <name val="Tahoma"/>
      <family val="2"/>
      <charset val="238"/>
    </font>
    <font>
      <sz val="10"/>
      <color rgb="FF00000A"/>
      <name val="Tahoma"/>
      <family val="2"/>
      <charset val="238"/>
    </font>
    <font>
      <b/>
      <sz val="10"/>
      <color rgb="FF00000A"/>
      <name val="Tahoma"/>
      <family val="2"/>
      <charset val="238"/>
    </font>
    <font>
      <u/>
      <sz val="11"/>
      <color theme="1"/>
      <name val="Calibri"/>
      <family val="2"/>
      <charset val="238"/>
      <scheme val="minor"/>
    </font>
    <font>
      <b/>
      <u/>
      <sz val="11"/>
      <color theme="1"/>
      <name val="Calibri"/>
      <family val="2"/>
      <charset val="238"/>
      <scheme val="minor"/>
    </font>
    <font>
      <sz val="11"/>
      <color theme="1"/>
      <name val="Calibri"/>
      <family val="2"/>
      <charset val="238"/>
      <scheme val="minor"/>
    </font>
    <font>
      <b/>
      <sz val="18"/>
      <color theme="1"/>
      <name val="Calibri"/>
      <family val="2"/>
      <scheme val="minor"/>
    </font>
    <font>
      <b/>
      <sz val="13.5"/>
      <color theme="1"/>
      <name val="Calibri"/>
      <family val="2"/>
      <scheme val="minor"/>
    </font>
    <font>
      <sz val="11"/>
      <color rgb="FFFF0000"/>
      <name val="Calibri"/>
      <family val="2"/>
      <scheme val="minor"/>
    </font>
    <font>
      <sz val="11"/>
      <color theme="1"/>
      <name val="Symbol"/>
      <family val="1"/>
      <charset val="2"/>
    </font>
    <font>
      <sz val="9"/>
      <color theme="1"/>
      <name val="Symbol"/>
      <family val="1"/>
      <charset val="2"/>
    </font>
    <font>
      <b/>
      <sz val="11"/>
      <color theme="1"/>
      <name val="Calibri,Bold"/>
    </font>
    <font>
      <sz val="9"/>
      <name val="Calibri"/>
      <family val="2"/>
      <charset val="238"/>
      <scheme val="minor"/>
    </font>
    <font>
      <sz val="10"/>
      <color theme="4"/>
      <name val="Tahoma"/>
      <family val="2"/>
    </font>
    <font>
      <sz val="11"/>
      <color theme="4"/>
      <name val="Calibri"/>
      <family val="2"/>
      <scheme val="minor"/>
    </font>
    <font>
      <sz val="11"/>
      <color rgb="FF92D050"/>
      <name val="Calibri"/>
      <family val="2"/>
      <charset val="238"/>
      <scheme val="minor"/>
    </font>
    <font>
      <sz val="11"/>
      <color rgb="FF92D050"/>
      <name val="Calibri"/>
      <family val="2"/>
      <scheme val="minor"/>
    </font>
    <font>
      <b/>
      <sz val="10"/>
      <name val="Tahoma"/>
      <family val="2"/>
      <charset val="238"/>
    </font>
    <font>
      <sz val="11"/>
      <color rgb="FFFF0000"/>
      <name val="Calibri"/>
      <family val="2"/>
      <charset val="238"/>
      <scheme val="minor"/>
    </font>
    <font>
      <u/>
      <sz val="11"/>
      <color theme="1"/>
      <name val="Calibri"/>
      <family val="2"/>
      <scheme val="minor"/>
    </font>
    <font>
      <b/>
      <sz val="11"/>
      <color rgb="FF00B050"/>
      <name val="Calibri"/>
      <family val="2"/>
      <charset val="238"/>
      <scheme val="minor"/>
    </font>
    <font>
      <b/>
      <sz val="11"/>
      <color theme="1"/>
      <name val="Calibri"/>
      <family val="2"/>
      <charset val="238"/>
      <scheme val="minor"/>
    </font>
    <font>
      <sz val="9"/>
      <color indexed="81"/>
      <name val="Tahoma"/>
      <family val="2"/>
      <charset val="238"/>
    </font>
    <font>
      <b/>
      <sz val="9"/>
      <color indexed="81"/>
      <name val="Tahoma"/>
      <family val="2"/>
      <charset val="238"/>
    </font>
    <font>
      <sz val="11"/>
      <color rgb="FF00B050"/>
      <name val="Calibri"/>
      <family val="2"/>
      <charset val="238"/>
      <scheme val="minor"/>
    </font>
    <font>
      <sz val="11"/>
      <name val="Calibri"/>
      <family val="2"/>
      <charset val="238"/>
      <scheme val="minor"/>
    </font>
    <font>
      <u/>
      <sz val="11"/>
      <name val="Calibri"/>
      <family val="2"/>
      <charset val="238"/>
      <scheme val="minor"/>
    </font>
    <font>
      <sz val="11"/>
      <name val="Calibri"/>
      <family val="2"/>
      <scheme val="minor"/>
    </font>
    <font>
      <u/>
      <sz val="11"/>
      <color rgb="FF0070C0"/>
      <name val="Calibri"/>
      <family val="2"/>
      <charset val="238"/>
      <scheme val="minor"/>
    </font>
    <font>
      <sz val="11"/>
      <color rgb="FF0070C0"/>
      <name val="Calibri"/>
      <family val="2"/>
      <charset val="238"/>
      <scheme val="minor"/>
    </font>
    <font>
      <sz val="11"/>
      <color rgb="FFC00000"/>
      <name val="Calibri"/>
      <family val="2"/>
      <charset val="238"/>
      <scheme val="minor"/>
    </font>
  </fonts>
  <fills count="14">
    <fill>
      <patternFill patternType="none"/>
    </fill>
    <fill>
      <patternFill patternType="gray125"/>
    </fill>
    <fill>
      <patternFill patternType="solid">
        <fgColor indexed="22"/>
        <bgColor indexed="31"/>
      </patternFill>
    </fill>
    <fill>
      <patternFill patternType="solid">
        <fgColor indexed="9"/>
        <bgColor indexed="26"/>
      </patternFill>
    </fill>
    <fill>
      <patternFill patternType="solid">
        <fgColor theme="0" tint="-0.249977111117893"/>
        <bgColor indexed="64"/>
      </patternFill>
    </fill>
    <fill>
      <patternFill patternType="solid">
        <fgColor theme="1" tint="0.249977111117893"/>
        <bgColor indexed="64"/>
      </patternFill>
    </fill>
    <fill>
      <patternFill patternType="solid">
        <fgColor rgb="FFFFFF00"/>
        <bgColor indexed="64"/>
      </patternFill>
    </fill>
    <fill>
      <patternFill patternType="solid">
        <fgColor rgb="FFFFFF00"/>
        <bgColor indexed="26"/>
      </patternFill>
    </fill>
    <fill>
      <patternFill patternType="solid">
        <fgColor theme="0" tint="-4.9989318521683403E-2"/>
        <bgColor indexed="64"/>
      </patternFill>
    </fill>
    <fill>
      <patternFill patternType="solid">
        <fgColor rgb="FFFF0000"/>
        <bgColor indexed="64"/>
      </patternFill>
    </fill>
    <fill>
      <patternFill patternType="solid">
        <fgColor theme="0" tint="-4.9989318521683403E-2"/>
        <bgColor indexed="26"/>
      </patternFill>
    </fill>
    <fill>
      <patternFill patternType="solid">
        <fgColor rgb="FFFFC000"/>
        <bgColor indexed="64"/>
      </patternFill>
    </fill>
    <fill>
      <patternFill patternType="solid">
        <fgColor theme="4" tint="0.79998168889431442"/>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8"/>
      </left>
      <right style="hair">
        <color indexed="8"/>
      </right>
      <top/>
      <bottom/>
      <diagonal/>
    </border>
    <border>
      <left style="thin">
        <color indexed="64"/>
      </left>
      <right style="thin">
        <color indexed="64"/>
      </right>
      <top/>
      <bottom/>
      <diagonal/>
    </border>
    <border>
      <left/>
      <right/>
      <top/>
      <bottom style="medium">
        <color rgb="FF000001"/>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77">
    <xf numFmtId="0" fontId="0" fillId="0" borderId="0" xfId="0"/>
    <xf numFmtId="49" fontId="0" fillId="0" borderId="0" xfId="0" applyNumberFormat="1"/>
    <xf numFmtId="0" fontId="2" fillId="0" borderId="0" xfId="1" applyNumberFormat="1" applyFont="1" applyAlignment="1">
      <alignment horizontal="left"/>
    </xf>
    <xf numFmtId="164" fontId="3" fillId="0" borderId="0" xfId="1" applyNumberFormat="1" applyFont="1" applyAlignment="1">
      <alignment horizontal="center"/>
    </xf>
    <xf numFmtId="0" fontId="3" fillId="0" borderId="0" xfId="1" applyNumberFormat="1" applyFont="1" applyAlignment="1">
      <alignment horizontal="left"/>
    </xf>
    <xf numFmtId="0" fontId="3" fillId="0" borderId="0" xfId="1" applyNumberFormat="1" applyFont="1" applyAlignment="1">
      <alignment horizontal="right"/>
    </xf>
    <xf numFmtId="164" fontId="3" fillId="0" borderId="0" xfId="1" applyNumberFormat="1" applyFont="1" applyAlignment="1">
      <alignment horizontal="left"/>
    </xf>
    <xf numFmtId="0" fontId="4" fillId="2" borderId="0" xfId="1" applyNumberFormat="1" applyFont="1" applyFill="1" applyAlignment="1">
      <alignment horizontal="center" wrapText="1"/>
    </xf>
    <xf numFmtId="165" fontId="4" fillId="2" borderId="0" xfId="1" applyNumberFormat="1" applyFont="1" applyFill="1" applyAlignment="1">
      <alignment horizontal="center"/>
    </xf>
    <xf numFmtId="164" fontId="4" fillId="2" borderId="0" xfId="1" applyNumberFormat="1" applyFont="1" applyFill="1" applyAlignment="1">
      <alignment horizontal="center" wrapText="1"/>
    </xf>
    <xf numFmtId="0" fontId="3" fillId="0" borderId="1" xfId="1" applyNumberFormat="1" applyFont="1" applyBorder="1" applyAlignment="1">
      <alignment horizontal="left" vertical="center" wrapText="1"/>
    </xf>
    <xf numFmtId="14" fontId="1" fillId="0" borderId="1" xfId="1" applyNumberFormat="1" applyBorder="1" applyAlignment="1">
      <alignment vertical="center"/>
    </xf>
    <xf numFmtId="164" fontId="3" fillId="3" borderId="2" xfId="1" applyNumberFormat="1" applyFont="1" applyFill="1" applyBorder="1" applyAlignment="1">
      <alignment horizontal="center" vertical="center" wrapText="1"/>
    </xf>
    <xf numFmtId="49" fontId="3" fillId="0" borderId="1" xfId="1" applyNumberFormat="1" applyFont="1" applyBorder="1" applyAlignment="1">
      <alignment horizontal="left" vertical="center" wrapText="1"/>
    </xf>
    <xf numFmtId="49" fontId="3" fillId="0" borderId="4" xfId="1" applyNumberFormat="1" applyFont="1" applyFill="1" applyBorder="1" applyAlignment="1">
      <alignment horizontal="left" vertical="center" wrapText="1"/>
    </xf>
    <xf numFmtId="164" fontId="3" fillId="3" borderId="1" xfId="1" applyNumberFormat="1" applyFont="1" applyFill="1" applyBorder="1" applyAlignment="1">
      <alignment horizontal="center" vertical="center" wrapText="1"/>
    </xf>
    <xf numFmtId="0" fontId="0" fillId="0" borderId="1" xfId="0" applyBorder="1"/>
    <xf numFmtId="49" fontId="0" fillId="0" borderId="0" xfId="0" applyNumberFormat="1" applyAlignment="1">
      <alignment horizontal="left" vertical="center"/>
    </xf>
    <xf numFmtId="49" fontId="3" fillId="0" borderId="0" xfId="1" applyNumberFormat="1" applyFont="1" applyFill="1" applyBorder="1" applyAlignment="1">
      <alignment horizontal="left" vertical="center" wrapText="1"/>
    </xf>
    <xf numFmtId="0" fontId="0" fillId="4" borderId="0" xfId="0" applyFill="1"/>
    <xf numFmtId="49" fontId="3" fillId="0" borderId="0" xfId="1" applyNumberFormat="1" applyFont="1" applyBorder="1" applyAlignment="1">
      <alignment horizontal="left" vertical="center" wrapText="1"/>
    </xf>
    <xf numFmtId="0" fontId="0" fillId="0" borderId="0" xfId="0" applyBorder="1"/>
    <xf numFmtId="164" fontId="4" fillId="0" borderId="3" xfId="0" applyNumberFormat="1" applyFont="1" applyFill="1" applyBorder="1" applyAlignment="1">
      <alignment horizontal="right"/>
    </xf>
    <xf numFmtId="166" fontId="4" fillId="0" borderId="3" xfId="0" applyNumberFormat="1" applyFont="1" applyFill="1" applyBorder="1" applyAlignment="1">
      <alignment horizontal="center"/>
    </xf>
    <xf numFmtId="0" fontId="0" fillId="5" borderId="0" xfId="0" applyFill="1"/>
    <xf numFmtId="0" fontId="3" fillId="0" borderId="0" xfId="1" applyNumberFormat="1" applyFont="1" applyBorder="1" applyAlignment="1">
      <alignment horizontal="left" vertical="center" wrapText="1"/>
    </xf>
    <xf numFmtId="0" fontId="3" fillId="0" borderId="1" xfId="1" applyNumberFormat="1" applyFont="1" applyFill="1" applyBorder="1" applyAlignment="1">
      <alignment horizontal="left" vertical="center" wrapText="1"/>
    </xf>
    <xf numFmtId="0" fontId="0" fillId="0" borderId="1" xfId="0" applyBorder="1" applyAlignment="1">
      <alignment wrapText="1"/>
    </xf>
    <xf numFmtId="0" fontId="0" fillId="0" borderId="0" xfId="0" applyAlignment="1">
      <alignment horizontal="center"/>
    </xf>
    <xf numFmtId="0" fontId="5" fillId="0" borderId="0" xfId="0" applyFont="1"/>
    <xf numFmtId="0" fontId="6" fillId="0" borderId="0" xfId="0" applyFont="1"/>
    <xf numFmtId="166" fontId="7" fillId="0" borderId="5" xfId="0" applyNumberFormat="1" applyFont="1" applyBorder="1" applyAlignment="1">
      <alignment horizontal="right" vertical="center" wrapText="1"/>
    </xf>
    <xf numFmtId="0" fontId="7" fillId="0" borderId="0" xfId="0" applyFont="1" applyAlignment="1">
      <alignment vertical="center" wrapText="1"/>
    </xf>
    <xf numFmtId="0" fontId="7" fillId="0" borderId="5" xfId="0" applyFont="1" applyBorder="1" applyAlignment="1">
      <alignment horizontal="right" vertical="center" wrapText="1"/>
    </xf>
    <xf numFmtId="20" fontId="7" fillId="0" borderId="5" xfId="0" applyNumberFormat="1" applyFont="1" applyBorder="1" applyAlignment="1">
      <alignment horizontal="right" vertical="center" wrapText="1"/>
    </xf>
    <xf numFmtId="0" fontId="6" fillId="0" borderId="0" xfId="0" applyFont="1" applyBorder="1" applyAlignment="1">
      <alignment vertical="center"/>
    </xf>
    <xf numFmtId="0" fontId="6" fillId="0" borderId="0" xfId="0" applyFont="1" applyBorder="1"/>
    <xf numFmtId="0" fontId="7" fillId="0" borderId="0" xfId="0" applyFont="1" applyBorder="1" applyAlignment="1">
      <alignment vertical="center" wrapText="1"/>
    </xf>
    <xf numFmtId="14" fontId="7" fillId="0" borderId="0" xfId="0" applyNumberFormat="1" applyFont="1" applyBorder="1" applyAlignment="1">
      <alignment vertical="center" wrapText="1"/>
    </xf>
    <xf numFmtId="14" fontId="7" fillId="0" borderId="6" xfId="0" applyNumberFormat="1" applyFont="1" applyBorder="1" applyAlignment="1">
      <alignment vertical="top" wrapText="1"/>
    </xf>
    <xf numFmtId="0" fontId="7" fillId="0" borderId="0" xfId="0" applyFont="1" applyBorder="1" applyAlignment="1">
      <alignment vertical="center"/>
    </xf>
    <xf numFmtId="0" fontId="6" fillId="0" borderId="7" xfId="0" applyFont="1" applyBorder="1" applyAlignment="1">
      <alignment vertical="top"/>
    </xf>
    <xf numFmtId="0" fontId="0" fillId="0" borderId="0" xfId="0" applyFill="1" applyBorder="1"/>
    <xf numFmtId="0" fontId="0" fillId="0" borderId="1" xfId="0" applyFill="1" applyBorder="1"/>
    <xf numFmtId="49" fontId="0" fillId="0" borderId="1" xfId="0" applyNumberFormat="1" applyBorder="1" applyAlignment="1">
      <alignment wrapText="1"/>
    </xf>
    <xf numFmtId="0" fontId="0" fillId="0" borderId="0" xfId="0" applyAlignment="1">
      <alignment wrapText="1"/>
    </xf>
    <xf numFmtId="164" fontId="3" fillId="3" borderId="8" xfId="1" applyNumberFormat="1" applyFont="1" applyFill="1" applyBorder="1" applyAlignment="1">
      <alignment horizontal="center" vertical="center" wrapText="1"/>
    </xf>
    <xf numFmtId="164" fontId="3" fillId="3" borderId="9" xfId="1" applyNumberFormat="1" applyFont="1" applyFill="1" applyBorder="1" applyAlignment="1">
      <alignment horizontal="center" vertical="center" wrapText="1"/>
    </xf>
    <xf numFmtId="166" fontId="8" fillId="0" borderId="1" xfId="0" applyNumberFormat="1" applyFont="1" applyBorder="1" applyAlignment="1">
      <alignment horizontal="right" vertical="center" wrapText="1"/>
    </xf>
    <xf numFmtId="164" fontId="4" fillId="0" borderId="0" xfId="0" applyNumberFormat="1" applyFont="1" applyFill="1" applyBorder="1" applyAlignment="1">
      <alignment horizontal="right"/>
    </xf>
    <xf numFmtId="166" fontId="4" fillId="0" borderId="0" xfId="0" applyNumberFormat="1" applyFont="1" applyFill="1" applyBorder="1" applyAlignment="1">
      <alignment horizontal="center"/>
    </xf>
    <xf numFmtId="0" fontId="0" fillId="0" borderId="1" xfId="0" applyNumberFormat="1" applyBorder="1" applyAlignment="1">
      <alignment wrapText="1"/>
    </xf>
    <xf numFmtId="0" fontId="0" fillId="0" borderId="0" xfId="0" applyNumberFormat="1" applyBorder="1" applyAlignment="1">
      <alignment wrapText="1"/>
    </xf>
    <xf numFmtId="49" fontId="0" fillId="0" borderId="0" xfId="0" applyNumberFormat="1" applyBorder="1" applyAlignment="1">
      <alignment wrapText="1"/>
    </xf>
    <xf numFmtId="49" fontId="0" fillId="0" borderId="0" xfId="0" applyNumberFormat="1" applyAlignment="1">
      <alignment wrapText="1"/>
    </xf>
    <xf numFmtId="164" fontId="4" fillId="0" borderId="1" xfId="0" applyNumberFormat="1" applyFont="1" applyFill="1" applyBorder="1" applyAlignment="1">
      <alignment horizontal="right"/>
    </xf>
    <xf numFmtId="166" fontId="4" fillId="0" borderId="1" xfId="0" applyNumberFormat="1" applyFont="1" applyFill="1" applyBorder="1" applyAlignment="1">
      <alignment horizontal="center"/>
    </xf>
    <xf numFmtId="0" fontId="0" fillId="0" borderId="10" xfId="0" applyBorder="1"/>
    <xf numFmtId="14" fontId="1" fillId="0" borderId="8" xfId="1" applyNumberFormat="1" applyBorder="1" applyAlignment="1">
      <alignment vertical="center"/>
    </xf>
    <xf numFmtId="14" fontId="1" fillId="0" borderId="10" xfId="1" applyNumberFormat="1" applyBorder="1" applyAlignment="1">
      <alignment vertical="center"/>
    </xf>
    <xf numFmtId="49" fontId="0" fillId="0" borderId="8" xfId="0" applyNumberFormat="1" applyBorder="1" applyAlignment="1">
      <alignment wrapText="1"/>
    </xf>
    <xf numFmtId="164" fontId="4" fillId="0" borderId="9" xfId="0" applyNumberFormat="1" applyFont="1" applyFill="1" applyBorder="1" applyAlignment="1">
      <alignment horizontal="right"/>
    </xf>
    <xf numFmtId="166" fontId="4" fillId="0" borderId="9" xfId="0" applyNumberFormat="1" applyFont="1" applyFill="1" applyBorder="1" applyAlignment="1">
      <alignment horizontal="center"/>
    </xf>
    <xf numFmtId="164" fontId="4" fillId="0" borderId="1" xfId="0" applyNumberFormat="1" applyFont="1" applyFill="1" applyBorder="1" applyAlignment="1">
      <alignment horizontal="center"/>
    </xf>
    <xf numFmtId="46" fontId="0" fillId="0" borderId="0" xfId="0" applyNumberFormat="1"/>
    <xf numFmtId="20" fontId="0" fillId="0" borderId="0" xfId="0" applyNumberFormat="1"/>
    <xf numFmtId="0" fontId="0" fillId="0" borderId="1" xfId="0" quotePrefix="1" applyBorder="1" applyAlignment="1">
      <alignment wrapText="1"/>
    </xf>
    <xf numFmtId="0" fontId="9" fillId="0" borderId="1" xfId="0" quotePrefix="1" applyFont="1" applyBorder="1" applyAlignment="1">
      <alignment wrapText="1"/>
    </xf>
    <xf numFmtId="0" fontId="11" fillId="0" borderId="1" xfId="0" applyNumberFormat="1" applyFont="1" applyBorder="1" applyAlignment="1">
      <alignment wrapText="1"/>
    </xf>
    <xf numFmtId="0" fontId="12" fillId="0" borderId="0" xfId="0" applyFont="1" applyAlignment="1">
      <alignment vertical="center"/>
    </xf>
    <xf numFmtId="0" fontId="13" fillId="0" borderId="0" xfId="0" applyFont="1" applyAlignment="1">
      <alignment vertical="center"/>
    </xf>
    <xf numFmtId="0" fontId="11" fillId="0" borderId="1" xfId="0" applyFont="1" applyBorder="1" applyAlignment="1">
      <alignment wrapText="1"/>
    </xf>
    <xf numFmtId="0" fontId="0" fillId="6" borderId="1" xfId="0" applyFill="1" applyBorder="1"/>
    <xf numFmtId="14" fontId="1" fillId="6" borderId="1" xfId="1" applyNumberFormat="1" applyFill="1" applyBorder="1" applyAlignment="1">
      <alignment vertical="center"/>
    </xf>
    <xf numFmtId="164" fontId="3" fillId="7" borderId="1" xfId="1" applyNumberFormat="1" applyFont="1" applyFill="1" applyBorder="1" applyAlignment="1">
      <alignment horizontal="center" vertical="center" wrapText="1"/>
    </xf>
    <xf numFmtId="0" fontId="0" fillId="6" borderId="1" xfId="0" applyFill="1" applyBorder="1" applyAlignment="1">
      <alignment wrapText="1"/>
    </xf>
    <xf numFmtId="0" fontId="9" fillId="0" borderId="1" xfId="0" applyFont="1" applyBorder="1" applyAlignment="1">
      <alignment wrapText="1"/>
    </xf>
    <xf numFmtId="0" fontId="0" fillId="0" borderId="0" xfId="0" applyBorder="1" applyAlignment="1">
      <alignment wrapText="1"/>
    </xf>
    <xf numFmtId="0" fontId="9" fillId="0" borderId="0" xfId="0" applyFont="1" applyBorder="1" applyAlignment="1">
      <alignment wrapText="1"/>
    </xf>
    <xf numFmtId="0" fontId="11" fillId="0" borderId="0" xfId="0" applyFont="1" applyBorder="1" applyAlignment="1">
      <alignment wrapText="1"/>
    </xf>
    <xf numFmtId="49" fontId="9" fillId="0" borderId="1" xfId="0" applyNumberFormat="1" applyFont="1" applyBorder="1" applyAlignment="1">
      <alignment wrapText="1"/>
    </xf>
    <xf numFmtId="0" fontId="0" fillId="0" borderId="1" xfId="0" applyFill="1" applyBorder="1" applyAlignment="1">
      <alignment wrapText="1"/>
    </xf>
    <xf numFmtId="49" fontId="0" fillId="0" borderId="1" xfId="0" applyNumberFormat="1" applyFill="1" applyBorder="1" applyAlignment="1">
      <alignment wrapText="1"/>
    </xf>
    <xf numFmtId="0" fontId="14" fillId="6" borderId="0" xfId="0" applyFont="1" applyFill="1"/>
    <xf numFmtId="0" fontId="14" fillId="0" borderId="0" xfId="0" applyFont="1"/>
    <xf numFmtId="0" fontId="11" fillId="0" borderId="0" xfId="0" applyFont="1" applyAlignment="1">
      <alignment vertical="center"/>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1" fillId="0" borderId="1" xfId="0" applyFont="1" applyBorder="1" applyAlignment="1">
      <alignment vertical="center"/>
    </xf>
    <xf numFmtId="49" fontId="0" fillId="0" borderId="10" xfId="0" applyNumberFormat="1" applyBorder="1" applyAlignment="1">
      <alignment wrapText="1"/>
    </xf>
    <xf numFmtId="0" fontId="18" fillId="0" borderId="1" xfId="0" applyFont="1" applyBorder="1"/>
    <xf numFmtId="0" fontId="11" fillId="0" borderId="0" xfId="0" applyFont="1" applyBorder="1" applyAlignment="1">
      <alignment vertical="center"/>
    </xf>
    <xf numFmtId="0" fontId="3" fillId="0" borderId="0" xfId="1" applyNumberFormat="1" applyFont="1" applyBorder="1" applyAlignment="1">
      <alignment horizontal="right"/>
    </xf>
    <xf numFmtId="0" fontId="4" fillId="2" borderId="0" xfId="1" applyNumberFormat="1" applyFont="1" applyFill="1" applyBorder="1" applyAlignment="1">
      <alignment horizontal="center" wrapText="1"/>
    </xf>
    <xf numFmtId="164" fontId="3" fillId="0" borderId="0" xfId="1" applyNumberFormat="1" applyFont="1" applyBorder="1" applyAlignment="1">
      <alignment horizontal="center"/>
    </xf>
    <xf numFmtId="165" fontId="4" fillId="2" borderId="0" xfId="1" applyNumberFormat="1" applyFont="1" applyFill="1" applyBorder="1" applyAlignment="1">
      <alignment horizontal="center"/>
    </xf>
    <xf numFmtId="0" fontId="0" fillId="5" borderId="0" xfId="0" applyFill="1" applyBorder="1"/>
    <xf numFmtId="0" fontId="11" fillId="0" borderId="1" xfId="0" applyFont="1" applyBorder="1" applyAlignment="1">
      <alignment vertical="center" wrapText="1"/>
    </xf>
    <xf numFmtId="0" fontId="3" fillId="8" borderId="0" xfId="1" applyNumberFormat="1" applyFont="1" applyFill="1" applyAlignment="1">
      <alignment horizontal="left"/>
    </xf>
    <xf numFmtId="49" fontId="0" fillId="8" borderId="0" xfId="0" applyNumberFormat="1" applyFill="1" applyBorder="1" applyAlignment="1">
      <alignment wrapText="1"/>
    </xf>
    <xf numFmtId="0" fontId="14" fillId="0" borderId="0" xfId="0" applyFont="1" applyAlignment="1">
      <alignment wrapText="1"/>
    </xf>
    <xf numFmtId="0" fontId="14" fillId="9" borderId="0" xfId="0" applyFont="1" applyFill="1"/>
    <xf numFmtId="164" fontId="14" fillId="0" borderId="0" xfId="0" applyNumberFormat="1" applyFont="1"/>
    <xf numFmtId="164" fontId="19" fillId="3" borderId="1" xfId="1" applyNumberFormat="1" applyFont="1" applyFill="1" applyBorder="1" applyAlignment="1">
      <alignment horizontal="center" vertical="center" wrapText="1"/>
    </xf>
    <xf numFmtId="0" fontId="20" fillId="0" borderId="0" xfId="0" applyFont="1"/>
    <xf numFmtId="164" fontId="20" fillId="0" borderId="0" xfId="0" applyNumberFormat="1" applyFont="1"/>
    <xf numFmtId="164" fontId="3" fillId="0" borderId="1" xfId="1" applyNumberFormat="1" applyFont="1" applyFill="1" applyBorder="1" applyAlignment="1">
      <alignment horizontal="center" vertical="center" wrapText="1"/>
    </xf>
    <xf numFmtId="0" fontId="21" fillId="0" borderId="0" xfId="0" applyFont="1"/>
    <xf numFmtId="0" fontId="22" fillId="0" borderId="0" xfId="0" applyFont="1"/>
    <xf numFmtId="164" fontId="3" fillId="10" borderId="1" xfId="1" applyNumberFormat="1" applyFont="1" applyFill="1" applyBorder="1" applyAlignment="1">
      <alignment horizontal="center" vertical="center" wrapText="1"/>
    </xf>
    <xf numFmtId="14" fontId="1" fillId="0" borderId="0" xfId="1" applyNumberFormat="1" applyBorder="1" applyAlignment="1">
      <alignment vertical="center"/>
    </xf>
    <xf numFmtId="164" fontId="3" fillId="3" borderId="0" xfId="1" applyNumberFormat="1" applyFont="1" applyFill="1" applyBorder="1" applyAlignment="1">
      <alignment horizontal="center" vertical="center" wrapText="1"/>
    </xf>
    <xf numFmtId="166" fontId="0" fillId="6" borderId="0" xfId="0" applyNumberFormat="1" applyFill="1"/>
    <xf numFmtId="164" fontId="23" fillId="3" borderId="8" xfId="1" applyNumberFormat="1" applyFont="1" applyFill="1" applyBorder="1" applyAlignment="1">
      <alignment horizontal="center" vertical="center" wrapText="1"/>
    </xf>
    <xf numFmtId="0" fontId="11" fillId="0" borderId="0" xfId="0" applyFont="1" applyBorder="1" applyAlignment="1">
      <alignment vertical="center" wrapText="1"/>
    </xf>
    <xf numFmtId="49" fontId="0" fillId="0" borderId="0" xfId="0" applyNumberFormat="1" applyFill="1" applyBorder="1" applyAlignment="1">
      <alignment wrapText="1"/>
    </xf>
    <xf numFmtId="0" fontId="7" fillId="0" borderId="5" xfId="0" applyFont="1" applyFill="1" applyBorder="1" applyAlignment="1">
      <alignment horizontal="right" vertical="center" wrapText="1"/>
    </xf>
    <xf numFmtId="0" fontId="3" fillId="8" borderId="1" xfId="1" applyNumberFormat="1" applyFont="1" applyFill="1" applyBorder="1" applyAlignment="1">
      <alignment horizontal="left"/>
    </xf>
    <xf numFmtId="166" fontId="0" fillId="8" borderId="0" xfId="0" applyNumberFormat="1" applyFill="1"/>
    <xf numFmtId="0" fontId="0" fillId="8" borderId="0" xfId="0" applyFill="1"/>
    <xf numFmtId="0" fontId="0" fillId="6" borderId="0" xfId="0" applyFill="1"/>
    <xf numFmtId="49" fontId="25" fillId="0" borderId="1" xfId="0" applyNumberFormat="1" applyFont="1" applyBorder="1" applyAlignment="1">
      <alignment wrapText="1"/>
    </xf>
    <xf numFmtId="0" fontId="25" fillId="0" borderId="1" xfId="0" applyFont="1" applyBorder="1"/>
    <xf numFmtId="0" fontId="25" fillId="0" borderId="1" xfId="0" applyFont="1" applyBorder="1" applyAlignment="1">
      <alignment vertical="center"/>
    </xf>
    <xf numFmtId="0" fontId="25" fillId="0" borderId="1" xfId="0" applyFont="1" applyBorder="1" applyAlignment="1">
      <alignment wrapText="1"/>
    </xf>
    <xf numFmtId="49" fontId="11" fillId="0" borderId="1" xfId="0" applyNumberFormat="1" applyFont="1" applyBorder="1" applyAlignment="1">
      <alignment wrapText="1"/>
    </xf>
    <xf numFmtId="49" fontId="11" fillId="0" borderId="1" xfId="0" applyNumberFormat="1" applyFont="1" applyFill="1" applyBorder="1" applyAlignment="1">
      <alignment wrapText="1"/>
    </xf>
    <xf numFmtId="0" fontId="0" fillId="12" borderId="0" xfId="0" applyFill="1"/>
    <xf numFmtId="49" fontId="24" fillId="6" borderId="1" xfId="0" applyNumberFormat="1" applyFont="1" applyFill="1" applyBorder="1" applyAlignment="1">
      <alignment wrapText="1"/>
    </xf>
    <xf numFmtId="49" fontId="14" fillId="6" borderId="1" xfId="0" applyNumberFormat="1" applyFont="1" applyFill="1" applyBorder="1" applyAlignment="1">
      <alignment wrapText="1"/>
    </xf>
    <xf numFmtId="14" fontId="0" fillId="0" borderId="0" xfId="0" applyNumberFormat="1" applyAlignment="1">
      <alignment textRotation="90"/>
    </xf>
    <xf numFmtId="167" fontId="0" fillId="0" borderId="0" xfId="0" applyNumberFormat="1" applyAlignment="1">
      <alignment textRotation="90"/>
    </xf>
    <xf numFmtId="0" fontId="0" fillId="8" borderId="0" xfId="0" applyFill="1" applyAlignment="1">
      <alignment vertical="center"/>
    </xf>
    <xf numFmtId="0" fontId="0" fillId="8" borderId="0" xfId="0" applyFill="1" applyAlignment="1">
      <alignment wrapText="1"/>
    </xf>
    <xf numFmtId="0" fontId="0" fillId="6" borderId="0" xfId="0" applyFill="1" applyAlignment="1">
      <alignment horizontal="center" vertical="center"/>
    </xf>
    <xf numFmtId="0" fontId="0" fillId="11" borderId="1" xfId="0" applyFill="1" applyBorder="1"/>
    <xf numFmtId="14" fontId="1" fillId="0" borderId="1" xfId="1" applyNumberFormat="1" applyBorder="1" applyAlignment="1">
      <alignment horizontal="center" vertical="center"/>
    </xf>
    <xf numFmtId="0" fontId="0" fillId="0" borderId="0" xfId="0" applyFill="1"/>
    <xf numFmtId="0" fontId="0" fillId="0" borderId="1" xfId="0" applyNumberFormat="1" applyFill="1" applyBorder="1" applyAlignment="1">
      <alignment wrapText="1"/>
    </xf>
    <xf numFmtId="0" fontId="0" fillId="0" borderId="1" xfId="0" applyNumberFormat="1" applyFill="1" applyBorder="1" applyAlignment="1">
      <alignment vertical="center" wrapText="1"/>
    </xf>
    <xf numFmtId="0" fontId="0" fillId="0" borderId="1" xfId="0" applyBorder="1" applyAlignment="1">
      <alignment horizontal="left" vertical="center"/>
    </xf>
    <xf numFmtId="0" fontId="0" fillId="6" borderId="1" xfId="0" applyNumberFormat="1" applyFill="1" applyBorder="1" applyAlignment="1">
      <alignment vertical="center" wrapText="1"/>
    </xf>
    <xf numFmtId="0" fontId="0" fillId="0" borderId="1" xfId="0" applyBorder="1" applyAlignment="1">
      <alignment horizontal="left" vertical="center" wrapText="1"/>
    </xf>
    <xf numFmtId="0" fontId="0" fillId="6" borderId="1" xfId="0" applyFill="1" applyBorder="1" applyAlignment="1">
      <alignment vertical="center" wrapText="1"/>
    </xf>
    <xf numFmtId="0" fontId="0" fillId="0" borderId="1" xfId="0" applyBorder="1" applyAlignment="1">
      <alignment vertical="center" wrapText="1"/>
    </xf>
    <xf numFmtId="0" fontId="11" fillId="0" borderId="0" xfId="0" applyFont="1" applyAlignment="1">
      <alignment wrapText="1"/>
    </xf>
    <xf numFmtId="49" fontId="31" fillId="0" borderId="1" xfId="0" applyNumberFormat="1" applyFont="1" applyBorder="1" applyAlignment="1">
      <alignment wrapText="1"/>
    </xf>
    <xf numFmtId="49" fontId="33" fillId="0" borderId="1" xfId="0" applyNumberFormat="1" applyFont="1" applyFill="1" applyBorder="1" applyAlignment="1">
      <alignment wrapText="1"/>
    </xf>
    <xf numFmtId="49" fontId="31" fillId="0" borderId="1" xfId="0" applyNumberFormat="1" applyFont="1" applyFill="1" applyBorder="1" applyAlignment="1">
      <alignment wrapText="1"/>
    </xf>
    <xf numFmtId="49" fontId="33" fillId="0" borderId="1" xfId="0" applyNumberFormat="1" applyFont="1" applyBorder="1" applyAlignment="1">
      <alignment wrapText="1"/>
    </xf>
    <xf numFmtId="0" fontId="0" fillId="8" borderId="0" xfId="0" applyFill="1" applyAlignment="1">
      <alignment horizontal="left" vertical="top"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6" borderId="8" xfId="0" applyFill="1" applyBorder="1" applyAlignment="1">
      <alignment horizontal="left" vertical="center" wrapText="1"/>
    </xf>
    <xf numFmtId="0" fontId="0" fillId="6" borderId="9" xfId="0" applyFill="1" applyBorder="1" applyAlignment="1">
      <alignment horizontal="left" vertical="center" wrapText="1"/>
    </xf>
    <xf numFmtId="14" fontId="1" fillId="0" borderId="8" xfId="1" applyNumberFormat="1" applyBorder="1" applyAlignment="1">
      <alignment horizontal="center" vertical="center"/>
    </xf>
    <xf numFmtId="14" fontId="1" fillId="0" borderId="9" xfId="1" applyNumberFormat="1" applyBorder="1" applyAlignment="1">
      <alignment horizontal="center" vertical="center"/>
    </xf>
    <xf numFmtId="0" fontId="0" fillId="0" borderId="8" xfId="0" applyNumberFormat="1" applyFill="1" applyBorder="1" applyAlignment="1">
      <alignment horizontal="left" vertical="center" wrapText="1"/>
    </xf>
    <xf numFmtId="0" fontId="0" fillId="0" borderId="4" xfId="0" applyNumberFormat="1" applyFill="1" applyBorder="1" applyAlignment="1">
      <alignment horizontal="left" vertical="center" wrapText="1"/>
    </xf>
    <xf numFmtId="0" fontId="0" fillId="0" borderId="9" xfId="0" applyNumberFormat="1" applyFill="1" applyBorder="1" applyAlignment="1">
      <alignment horizontal="left" vertical="center" wrapText="1"/>
    </xf>
    <xf numFmtId="0" fontId="0" fillId="0" borderId="1" xfId="0" applyNumberFormat="1" applyFill="1" applyBorder="1" applyAlignment="1">
      <alignment horizontal="left" vertical="center" wrapText="1"/>
    </xf>
    <xf numFmtId="0" fontId="0" fillId="0" borderId="4" xfId="0" applyBorder="1" applyAlignment="1">
      <alignment horizontal="left" vertical="center"/>
    </xf>
    <xf numFmtId="0" fontId="0" fillId="0" borderId="9" xfId="0" applyBorder="1" applyAlignment="1">
      <alignment horizontal="left" vertical="center"/>
    </xf>
    <xf numFmtId="0" fontId="0" fillId="0" borderId="8" xfId="0" applyBorder="1" applyAlignment="1">
      <alignment horizontal="left" vertical="center"/>
    </xf>
    <xf numFmtId="0" fontId="0" fillId="6" borderId="1" xfId="0" applyNumberFormat="1" applyFill="1" applyBorder="1" applyAlignment="1">
      <alignment horizontal="left" vertical="center" wrapText="1"/>
    </xf>
    <xf numFmtId="14" fontId="1" fillId="0" borderId="4" xfId="1" applyNumberFormat="1" applyBorder="1" applyAlignment="1">
      <alignment horizontal="center" vertical="center"/>
    </xf>
    <xf numFmtId="0" fontId="0" fillId="0" borderId="8" xfId="0" applyFill="1" applyBorder="1" applyAlignment="1">
      <alignment horizontal="left" vertical="center" wrapText="1"/>
    </xf>
    <xf numFmtId="0" fontId="0" fillId="0" borderId="4" xfId="0" applyFill="1" applyBorder="1" applyAlignment="1">
      <alignment horizontal="left" vertical="center"/>
    </xf>
    <xf numFmtId="0" fontId="0" fillId="0" borderId="9" xfId="0" applyFill="1" applyBorder="1" applyAlignment="1">
      <alignment horizontal="left" vertical="center"/>
    </xf>
    <xf numFmtId="49" fontId="0" fillId="0" borderId="8" xfId="0" applyNumberFormat="1" applyBorder="1" applyAlignment="1">
      <alignment horizontal="left" vertical="center" wrapText="1"/>
    </xf>
    <xf numFmtId="49" fontId="0" fillId="0" borderId="9" xfId="0" applyNumberFormat="1" applyBorder="1" applyAlignment="1">
      <alignment horizontal="left" vertical="center" wrapText="1"/>
    </xf>
    <xf numFmtId="49" fontId="0" fillId="0" borderId="8" xfId="0" applyNumberFormat="1" applyBorder="1" applyAlignment="1">
      <alignment horizontal="left" wrapText="1"/>
    </xf>
    <xf numFmtId="49" fontId="0" fillId="0" borderId="9" xfId="0" applyNumberFormat="1" applyBorder="1" applyAlignment="1">
      <alignment horizontal="left" wrapText="1"/>
    </xf>
    <xf numFmtId="49" fontId="0" fillId="6" borderId="1" xfId="0" applyNumberFormat="1" applyFill="1" applyBorder="1" applyAlignment="1">
      <alignment wrapText="1"/>
    </xf>
    <xf numFmtId="0" fontId="0" fillId="13" borderId="1" xfId="0" applyFill="1" applyBorder="1"/>
    <xf numFmtId="0" fontId="14" fillId="6" borderId="0" xfId="0" applyFont="1" applyFill="1" applyAlignment="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152400</xdr:colOff>
      <xdr:row>1</xdr:row>
      <xdr:rowOff>0</xdr:rowOff>
    </xdr:from>
    <xdr:to>
      <xdr:col>5</xdr:col>
      <xdr:colOff>809625</xdr:colOff>
      <xdr:row>4</xdr:row>
      <xdr:rowOff>28575</xdr:rowOff>
    </xdr:to>
    <xdr:pic>
      <xdr:nvPicPr>
        <xdr:cNvPr id="2" name="Picture"/>
        <xdr:cNvPicPr/>
      </xdr:nvPicPr>
      <xdr:blipFill>
        <a:blip xmlns:r="http://schemas.openxmlformats.org/officeDocument/2006/relationships" r:embed="rId1" cstate="print"/>
        <a:stretch>
          <a:fillRect/>
        </a:stretch>
      </xdr:blipFill>
      <xdr:spPr bwMode="auto">
        <a:xfrm>
          <a:off x="6886575" y="200025"/>
          <a:ext cx="1457325" cy="6000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302564</xdr:colOff>
      <xdr:row>0</xdr:row>
      <xdr:rowOff>134469</xdr:rowOff>
    </xdr:from>
    <xdr:to>
      <xdr:col>5</xdr:col>
      <xdr:colOff>929944</xdr:colOff>
      <xdr:row>3</xdr:row>
      <xdr:rowOff>338528</xdr:rowOff>
    </xdr:to>
    <xdr:pic>
      <xdr:nvPicPr>
        <xdr:cNvPr id="2" name="Slika 4"/>
        <xdr:cNvPicPr/>
      </xdr:nvPicPr>
      <xdr:blipFill>
        <a:blip xmlns:r="http://schemas.openxmlformats.org/officeDocument/2006/relationships" r:embed="rId1"/>
        <a:srcRect/>
        <a:stretch>
          <a:fillRect/>
        </a:stretch>
      </xdr:blipFill>
      <xdr:spPr bwMode="auto">
        <a:xfrm>
          <a:off x="6297711" y="134469"/>
          <a:ext cx="2151380" cy="78676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302559</xdr:colOff>
      <xdr:row>0</xdr:row>
      <xdr:rowOff>134471</xdr:rowOff>
    </xdr:from>
    <xdr:to>
      <xdr:col>5</xdr:col>
      <xdr:colOff>929939</xdr:colOff>
      <xdr:row>3</xdr:row>
      <xdr:rowOff>338530</xdr:rowOff>
    </xdr:to>
    <xdr:pic>
      <xdr:nvPicPr>
        <xdr:cNvPr id="2" name="Slika 4"/>
        <xdr:cNvPicPr/>
      </xdr:nvPicPr>
      <xdr:blipFill>
        <a:blip xmlns:r="http://schemas.openxmlformats.org/officeDocument/2006/relationships" r:embed="rId1"/>
        <a:srcRect/>
        <a:stretch>
          <a:fillRect/>
        </a:stretch>
      </xdr:blipFill>
      <xdr:spPr bwMode="auto">
        <a:xfrm>
          <a:off x="6297706" y="134471"/>
          <a:ext cx="2151380" cy="786765"/>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302559</xdr:colOff>
      <xdr:row>0</xdr:row>
      <xdr:rowOff>134471</xdr:rowOff>
    </xdr:from>
    <xdr:to>
      <xdr:col>5</xdr:col>
      <xdr:colOff>929939</xdr:colOff>
      <xdr:row>3</xdr:row>
      <xdr:rowOff>338530</xdr:rowOff>
    </xdr:to>
    <xdr:pic>
      <xdr:nvPicPr>
        <xdr:cNvPr id="2" name="Slika 4"/>
        <xdr:cNvPicPr/>
      </xdr:nvPicPr>
      <xdr:blipFill>
        <a:blip xmlns:r="http://schemas.openxmlformats.org/officeDocument/2006/relationships" r:embed="rId1"/>
        <a:srcRect/>
        <a:stretch>
          <a:fillRect/>
        </a:stretch>
      </xdr:blipFill>
      <xdr:spPr bwMode="auto">
        <a:xfrm>
          <a:off x="6303309" y="134471"/>
          <a:ext cx="2160905" cy="785084"/>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302559</xdr:colOff>
      <xdr:row>0</xdr:row>
      <xdr:rowOff>134471</xdr:rowOff>
    </xdr:from>
    <xdr:to>
      <xdr:col>5</xdr:col>
      <xdr:colOff>929939</xdr:colOff>
      <xdr:row>3</xdr:row>
      <xdr:rowOff>338530</xdr:rowOff>
    </xdr:to>
    <xdr:pic>
      <xdr:nvPicPr>
        <xdr:cNvPr id="2" name="Slika 4"/>
        <xdr:cNvPicPr/>
      </xdr:nvPicPr>
      <xdr:blipFill>
        <a:blip xmlns:r="http://schemas.openxmlformats.org/officeDocument/2006/relationships" r:embed="rId1"/>
        <a:srcRect/>
        <a:stretch>
          <a:fillRect/>
        </a:stretch>
      </xdr:blipFill>
      <xdr:spPr bwMode="auto">
        <a:xfrm>
          <a:off x="6303309" y="134471"/>
          <a:ext cx="2160905" cy="785084"/>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302559</xdr:colOff>
      <xdr:row>0</xdr:row>
      <xdr:rowOff>134471</xdr:rowOff>
    </xdr:from>
    <xdr:to>
      <xdr:col>5</xdr:col>
      <xdr:colOff>929939</xdr:colOff>
      <xdr:row>3</xdr:row>
      <xdr:rowOff>338530</xdr:rowOff>
    </xdr:to>
    <xdr:pic>
      <xdr:nvPicPr>
        <xdr:cNvPr id="2" name="Slika 4"/>
        <xdr:cNvPicPr/>
      </xdr:nvPicPr>
      <xdr:blipFill>
        <a:blip xmlns:r="http://schemas.openxmlformats.org/officeDocument/2006/relationships" r:embed="rId1"/>
        <a:srcRect/>
        <a:stretch>
          <a:fillRect/>
        </a:stretch>
      </xdr:blipFill>
      <xdr:spPr bwMode="auto">
        <a:xfrm>
          <a:off x="6303309" y="134471"/>
          <a:ext cx="2160905" cy="785084"/>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302559</xdr:colOff>
      <xdr:row>0</xdr:row>
      <xdr:rowOff>134471</xdr:rowOff>
    </xdr:from>
    <xdr:to>
      <xdr:col>5</xdr:col>
      <xdr:colOff>929939</xdr:colOff>
      <xdr:row>3</xdr:row>
      <xdr:rowOff>338530</xdr:rowOff>
    </xdr:to>
    <xdr:pic>
      <xdr:nvPicPr>
        <xdr:cNvPr id="2" name="Slika 4"/>
        <xdr:cNvPicPr/>
      </xdr:nvPicPr>
      <xdr:blipFill>
        <a:blip xmlns:r="http://schemas.openxmlformats.org/officeDocument/2006/relationships" r:embed="rId1"/>
        <a:srcRect/>
        <a:stretch>
          <a:fillRect/>
        </a:stretch>
      </xdr:blipFill>
      <xdr:spPr bwMode="auto">
        <a:xfrm>
          <a:off x="6303309" y="134471"/>
          <a:ext cx="2160905" cy="785084"/>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302559</xdr:colOff>
      <xdr:row>0</xdr:row>
      <xdr:rowOff>134471</xdr:rowOff>
    </xdr:from>
    <xdr:to>
      <xdr:col>5</xdr:col>
      <xdr:colOff>929939</xdr:colOff>
      <xdr:row>3</xdr:row>
      <xdr:rowOff>338530</xdr:rowOff>
    </xdr:to>
    <xdr:pic>
      <xdr:nvPicPr>
        <xdr:cNvPr id="2" name="Slika 4"/>
        <xdr:cNvPicPr/>
      </xdr:nvPicPr>
      <xdr:blipFill>
        <a:blip xmlns:r="http://schemas.openxmlformats.org/officeDocument/2006/relationships" r:embed="rId1"/>
        <a:srcRect/>
        <a:stretch>
          <a:fillRect/>
        </a:stretch>
      </xdr:blipFill>
      <xdr:spPr bwMode="auto">
        <a:xfrm>
          <a:off x="6303309" y="134471"/>
          <a:ext cx="2160905" cy="785084"/>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1.bin"/><Relationship Id="rId1" Type="http://schemas.openxmlformats.org/officeDocument/2006/relationships/hyperlink" Target="http://pivka.arso.sigov.si/redmine/projects/m493_letalisce_jp_ljubljana/wiki%20-%3e%20Navodila%20za%20Zagon%20MOXA%20UC-8410"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J245"/>
  <sheetViews>
    <sheetView topLeftCell="A44" workbookViewId="0">
      <selection activeCell="A50" sqref="A50"/>
    </sheetView>
  </sheetViews>
  <sheetFormatPr defaultRowHeight="15"/>
  <cols>
    <col min="1" max="1" width="65.28515625" customWidth="1"/>
    <col min="2" max="2" width="12.42578125" customWidth="1"/>
    <col min="3" max="3" width="12.28515625" customWidth="1"/>
    <col min="4" max="4" width="11" customWidth="1"/>
    <col min="5" max="5" width="12" customWidth="1"/>
    <col min="6" max="6" width="14.42578125" bestFit="1" customWidth="1"/>
    <col min="7" max="7" width="10.28515625" customWidth="1"/>
    <col min="8" max="8" width="11.140625" bestFit="1" customWidth="1"/>
    <col min="9" max="9" width="11.42578125" bestFit="1" customWidth="1"/>
    <col min="10" max="10" width="13.5703125" bestFit="1" customWidth="1"/>
  </cols>
  <sheetData>
    <row r="1" spans="1:10" ht="15.75">
      <c r="A1" s="2" t="s">
        <v>58</v>
      </c>
      <c r="B1" s="6"/>
      <c r="C1" s="3"/>
      <c r="H1" s="28" t="s">
        <v>203</v>
      </c>
      <c r="I1" s="28" t="s">
        <v>204</v>
      </c>
      <c r="J1" s="28" t="s">
        <v>205</v>
      </c>
    </row>
    <row r="2" spans="1:10">
      <c r="A2" s="4" t="s">
        <v>59</v>
      </c>
      <c r="B2" s="3"/>
      <c r="C2" s="3"/>
      <c r="H2" s="28">
        <v>25</v>
      </c>
      <c r="I2" s="28">
        <v>15</v>
      </c>
      <c r="J2" s="28"/>
    </row>
    <row r="3" spans="1:10">
      <c r="A3" s="5" t="s">
        <v>60</v>
      </c>
      <c r="B3" s="6" t="s">
        <v>143</v>
      </c>
      <c r="C3" s="3"/>
      <c r="H3" s="28"/>
      <c r="I3" s="28"/>
      <c r="J3" s="28"/>
    </row>
    <row r="4" spans="1:10">
      <c r="A4" s="5" t="s">
        <v>61</v>
      </c>
      <c r="B4" s="6" t="s">
        <v>62</v>
      </c>
      <c r="C4" s="3"/>
      <c r="H4" s="28"/>
      <c r="I4" s="28"/>
      <c r="J4" s="28"/>
    </row>
    <row r="5" spans="1:10">
      <c r="A5" s="5" t="s">
        <v>63</v>
      </c>
      <c r="B5" s="6" t="s">
        <v>64</v>
      </c>
      <c r="C5" s="3"/>
      <c r="H5" s="28"/>
      <c r="I5" s="28"/>
      <c r="J5" s="28"/>
    </row>
    <row r="6" spans="1:10">
      <c r="A6" s="5" t="s">
        <v>65</v>
      </c>
      <c r="B6" s="6" t="s">
        <v>66</v>
      </c>
      <c r="C6" s="3"/>
      <c r="H6" s="28"/>
      <c r="I6" s="28"/>
      <c r="J6" s="28"/>
    </row>
    <row r="7" spans="1:10">
      <c r="G7" s="1" t="s">
        <v>85</v>
      </c>
      <c r="H7" s="28"/>
      <c r="I7" s="28"/>
      <c r="J7" s="28"/>
    </row>
    <row r="8" spans="1:10">
      <c r="G8" s="1" t="s">
        <v>84</v>
      </c>
      <c r="H8" s="28"/>
      <c r="I8" s="28"/>
      <c r="J8" s="28"/>
    </row>
    <row r="9" spans="1:10" ht="26.25">
      <c r="A9" s="7" t="s">
        <v>67</v>
      </c>
      <c r="B9" s="8" t="s">
        <v>68</v>
      </c>
      <c r="C9" s="9" t="s">
        <v>80</v>
      </c>
      <c r="D9" s="9" t="s">
        <v>81</v>
      </c>
      <c r="E9" s="9" t="s">
        <v>82</v>
      </c>
      <c r="F9" s="7" t="s">
        <v>83</v>
      </c>
      <c r="G9" s="19"/>
    </row>
    <row r="10" spans="1:10">
      <c r="A10" s="13" t="s">
        <v>86</v>
      </c>
      <c r="B10" s="11" t="s">
        <v>87</v>
      </c>
      <c r="C10" s="15">
        <v>2.4305555555555556E-2</v>
      </c>
      <c r="D10" s="16"/>
      <c r="E10" s="16"/>
      <c r="F10" s="16"/>
      <c r="G10" s="17" t="s">
        <v>85</v>
      </c>
    </row>
    <row r="11" spans="1:10">
      <c r="A11" s="13" t="s">
        <v>88</v>
      </c>
      <c r="B11" s="11" t="s">
        <v>87</v>
      </c>
      <c r="C11" s="15">
        <v>6.9444444444444441E-3</v>
      </c>
      <c r="D11" s="16"/>
      <c r="E11" s="16"/>
      <c r="F11" s="16"/>
      <c r="G11" s="17" t="s">
        <v>85</v>
      </c>
    </row>
    <row r="12" spans="1:10">
      <c r="A12" s="13" t="s">
        <v>90</v>
      </c>
      <c r="B12" s="11" t="s">
        <v>87</v>
      </c>
      <c r="C12" s="15">
        <v>3.8194444444444441E-2</v>
      </c>
      <c r="D12" s="16"/>
      <c r="E12" s="16"/>
      <c r="F12" s="16"/>
      <c r="G12" s="17" t="s">
        <v>85</v>
      </c>
    </row>
    <row r="13" spans="1:10">
      <c r="A13" s="13" t="s">
        <v>94</v>
      </c>
      <c r="B13" s="11" t="s">
        <v>87</v>
      </c>
      <c r="C13" s="15">
        <v>0.1875</v>
      </c>
      <c r="D13" s="16"/>
      <c r="E13" s="16"/>
      <c r="F13" s="16"/>
      <c r="G13" s="17" t="s">
        <v>85</v>
      </c>
    </row>
    <row r="14" spans="1:10">
      <c r="A14" s="13" t="s">
        <v>91</v>
      </c>
      <c r="B14" s="11" t="s">
        <v>87</v>
      </c>
      <c r="C14" s="15">
        <v>1.3888888888888888E-2</v>
      </c>
      <c r="D14" s="16"/>
      <c r="E14" s="16"/>
      <c r="F14" s="16"/>
      <c r="G14" s="17" t="s">
        <v>84</v>
      </c>
    </row>
    <row r="15" spans="1:10">
      <c r="A15" s="14" t="s">
        <v>92</v>
      </c>
      <c r="B15" s="11" t="s">
        <v>87</v>
      </c>
      <c r="C15" s="15">
        <v>3.125E-2</v>
      </c>
      <c r="D15" s="16"/>
      <c r="E15" s="16"/>
      <c r="F15" s="16"/>
      <c r="G15" s="17" t="s">
        <v>84</v>
      </c>
    </row>
    <row r="16" spans="1:10">
      <c r="A16" s="13" t="s">
        <v>89</v>
      </c>
      <c r="B16" s="11" t="s">
        <v>87</v>
      </c>
      <c r="C16" s="15">
        <v>1.0416666666666666E-2</v>
      </c>
      <c r="D16" s="16"/>
      <c r="E16" s="16"/>
      <c r="F16" s="16"/>
      <c r="G16" s="17" t="s">
        <v>84</v>
      </c>
    </row>
    <row r="17" spans="1:8">
      <c r="A17" s="20"/>
      <c r="B17" s="22" t="s">
        <v>79</v>
      </c>
      <c r="C17" s="23">
        <f>SUM(C10:C16)</f>
        <v>0.3125</v>
      </c>
      <c r="D17" s="21"/>
      <c r="E17" s="21"/>
      <c r="F17" s="21"/>
      <c r="G17" s="17"/>
    </row>
    <row r="18" spans="1:8" ht="26.25">
      <c r="A18" s="7" t="s">
        <v>67</v>
      </c>
      <c r="B18" s="8" t="s">
        <v>68</v>
      </c>
      <c r="C18" s="9" t="s">
        <v>80</v>
      </c>
      <c r="D18" s="9" t="s">
        <v>81</v>
      </c>
      <c r="E18" s="9" t="s">
        <v>82</v>
      </c>
      <c r="F18" s="7" t="s">
        <v>83</v>
      </c>
      <c r="G18" s="19"/>
    </row>
    <row r="19" spans="1:8">
      <c r="A19" s="13" t="s">
        <v>97</v>
      </c>
      <c r="B19" s="11" t="s">
        <v>93</v>
      </c>
      <c r="C19" s="15">
        <v>3.125E-2</v>
      </c>
      <c r="D19" s="16"/>
      <c r="E19" s="16"/>
      <c r="F19" s="16"/>
      <c r="G19" s="17" t="s">
        <v>85</v>
      </c>
    </row>
    <row r="20" spans="1:8">
      <c r="A20" s="13" t="s">
        <v>98</v>
      </c>
      <c r="B20" s="11" t="s">
        <v>93</v>
      </c>
      <c r="C20" s="15">
        <v>2.7777777777777776E-2</v>
      </c>
      <c r="D20" s="16"/>
      <c r="E20" s="16"/>
      <c r="F20" s="16"/>
      <c r="G20" s="17" t="s">
        <v>85</v>
      </c>
    </row>
    <row r="21" spans="1:8">
      <c r="A21" s="13" t="s">
        <v>94</v>
      </c>
      <c r="B21" s="11" t="s">
        <v>93</v>
      </c>
      <c r="C21" s="15">
        <v>4.5138888888888888E-2</v>
      </c>
      <c r="D21" s="16"/>
      <c r="E21" s="16"/>
      <c r="F21" s="16"/>
      <c r="G21" s="17" t="s">
        <v>85</v>
      </c>
    </row>
    <row r="22" spans="1:8">
      <c r="A22" s="14" t="s">
        <v>92</v>
      </c>
      <c r="B22" s="11" t="s">
        <v>93</v>
      </c>
      <c r="C22" s="15">
        <v>2.4305555555555556E-2</v>
      </c>
      <c r="D22" s="16"/>
      <c r="E22" s="16"/>
      <c r="F22" s="16"/>
      <c r="G22" s="17" t="s">
        <v>84</v>
      </c>
    </row>
    <row r="23" spans="1:8" ht="25.5">
      <c r="A23" s="13" t="s">
        <v>101</v>
      </c>
      <c r="B23" s="11" t="s">
        <v>93</v>
      </c>
      <c r="C23" s="15">
        <v>6.25E-2</v>
      </c>
      <c r="D23" s="16"/>
      <c r="E23" s="16"/>
      <c r="F23" s="16"/>
      <c r="G23" s="17" t="s">
        <v>84</v>
      </c>
    </row>
    <row r="24" spans="1:8" ht="25.5">
      <c r="A24" s="18" t="s">
        <v>95</v>
      </c>
      <c r="B24" s="11" t="s">
        <v>93</v>
      </c>
      <c r="C24" s="15">
        <v>0.1388888888888889</v>
      </c>
      <c r="D24" s="16"/>
      <c r="E24" s="16"/>
      <c r="F24" s="16" t="s">
        <v>96</v>
      </c>
      <c r="G24" s="17" t="s">
        <v>84</v>
      </c>
    </row>
    <row r="25" spans="1:8">
      <c r="A25" s="20"/>
      <c r="B25" s="22" t="s">
        <v>79</v>
      </c>
      <c r="C25" s="23">
        <f>SUM(C19:C24)</f>
        <v>0.3298611111111111</v>
      </c>
      <c r="D25" s="16"/>
      <c r="E25" s="16"/>
      <c r="F25" s="16"/>
    </row>
    <row r="26" spans="1:8">
      <c r="A26" s="24"/>
      <c r="B26" s="24"/>
      <c r="C26" s="24"/>
      <c r="D26" s="24"/>
      <c r="E26" s="24"/>
      <c r="F26" s="24"/>
      <c r="G26" s="24"/>
    </row>
    <row r="27" spans="1:8">
      <c r="A27" s="13" t="s">
        <v>126</v>
      </c>
      <c r="B27" s="11" t="s">
        <v>99</v>
      </c>
      <c r="C27" s="15">
        <v>0.10069444444444443</v>
      </c>
      <c r="D27" s="16"/>
      <c r="E27" s="16"/>
      <c r="F27" s="16"/>
      <c r="G27" s="17" t="s">
        <v>85</v>
      </c>
    </row>
    <row r="28" spans="1:8">
      <c r="A28" s="13" t="s">
        <v>94</v>
      </c>
      <c r="B28" s="11" t="s">
        <v>99</v>
      </c>
      <c r="C28" s="15">
        <v>5.2083333333333336E-2</v>
      </c>
      <c r="D28" s="16"/>
      <c r="E28" s="16"/>
      <c r="F28" s="16"/>
      <c r="G28" s="17" t="s">
        <v>85</v>
      </c>
    </row>
    <row r="29" spans="1:8">
      <c r="A29" s="13" t="s">
        <v>92</v>
      </c>
      <c r="B29" s="11" t="s">
        <v>99</v>
      </c>
      <c r="C29" s="15">
        <v>2.0833333333333332E-2</v>
      </c>
      <c r="D29" s="16"/>
      <c r="E29" s="16"/>
      <c r="F29" s="16"/>
      <c r="G29" s="17" t="s">
        <v>84</v>
      </c>
      <c r="H29" s="6"/>
    </row>
    <row r="30" spans="1:8">
      <c r="A30" s="20"/>
      <c r="B30" s="22" t="s">
        <v>79</v>
      </c>
      <c r="C30" s="23">
        <f>SUM(C27:C29)</f>
        <v>0.1736111111111111</v>
      </c>
    </row>
    <row r="31" spans="1:8" ht="26.25">
      <c r="A31" s="7" t="s">
        <v>67</v>
      </c>
      <c r="B31" s="8" t="s">
        <v>68</v>
      </c>
      <c r="C31" s="9" t="s">
        <v>80</v>
      </c>
      <c r="D31" s="9" t="s">
        <v>81</v>
      </c>
      <c r="E31" s="9" t="s">
        <v>82</v>
      </c>
      <c r="F31" s="7" t="s">
        <v>83</v>
      </c>
      <c r="G31" s="19"/>
    </row>
    <row r="32" spans="1:8" ht="25.5">
      <c r="A32" s="13" t="s">
        <v>102</v>
      </c>
      <c r="B32" s="11" t="s">
        <v>100</v>
      </c>
      <c r="C32" s="15">
        <v>5.9027777777777783E-2</v>
      </c>
      <c r="D32" s="16"/>
      <c r="E32" s="16"/>
      <c r="F32" s="16"/>
      <c r="G32" s="17" t="s">
        <v>84</v>
      </c>
      <c r="H32" s="6"/>
    </row>
    <row r="33" spans="1:8" ht="63.75">
      <c r="A33" s="13" t="s">
        <v>127</v>
      </c>
      <c r="B33" s="11" t="s">
        <v>100</v>
      </c>
      <c r="C33" s="15">
        <v>0.1875</v>
      </c>
      <c r="D33" s="16"/>
      <c r="E33" s="16"/>
      <c r="F33" s="16"/>
      <c r="G33" s="17" t="s">
        <v>84</v>
      </c>
    </row>
    <row r="34" spans="1:8">
      <c r="A34" s="13" t="s">
        <v>92</v>
      </c>
      <c r="B34" s="11" t="s">
        <v>100</v>
      </c>
      <c r="C34" s="15">
        <v>3.8194444444444441E-2</v>
      </c>
      <c r="D34" s="16"/>
      <c r="E34" s="16"/>
      <c r="F34" s="16"/>
      <c r="G34" s="17" t="s">
        <v>84</v>
      </c>
    </row>
    <row r="35" spans="1:8">
      <c r="B35" s="22" t="s">
        <v>79</v>
      </c>
      <c r="C35" s="23">
        <f>SUM(C32:C34)</f>
        <v>0.28472222222222221</v>
      </c>
    </row>
    <row r="36" spans="1:8" ht="26.25">
      <c r="A36" s="7" t="s">
        <v>67</v>
      </c>
      <c r="B36" s="8" t="s">
        <v>68</v>
      </c>
      <c r="C36" s="9" t="s">
        <v>80</v>
      </c>
      <c r="D36" s="9" t="s">
        <v>81</v>
      </c>
      <c r="E36" s="9" t="s">
        <v>82</v>
      </c>
      <c r="F36" s="7" t="s">
        <v>83</v>
      </c>
      <c r="G36" s="19"/>
    </row>
    <row r="37" spans="1:8">
      <c r="A37" s="13" t="s">
        <v>131</v>
      </c>
      <c r="B37" s="11" t="s">
        <v>106</v>
      </c>
      <c r="C37" s="15">
        <v>1.0416666666666666E-2</v>
      </c>
      <c r="D37" s="16"/>
      <c r="E37" s="16"/>
      <c r="F37" s="16"/>
      <c r="G37" s="17" t="s">
        <v>85</v>
      </c>
      <c r="H37" s="6"/>
    </row>
    <row r="38" spans="1:8">
      <c r="A38" s="13" t="s">
        <v>0</v>
      </c>
      <c r="B38" s="11" t="s">
        <v>106</v>
      </c>
      <c r="C38" s="15">
        <v>3.125E-2</v>
      </c>
      <c r="D38" s="16"/>
      <c r="E38" s="16"/>
      <c r="F38" s="16"/>
      <c r="G38" s="17" t="s">
        <v>85</v>
      </c>
    </row>
    <row r="39" spans="1:8">
      <c r="A39" s="13" t="s">
        <v>133</v>
      </c>
      <c r="B39" s="11" t="s">
        <v>106</v>
      </c>
      <c r="C39" s="15">
        <v>1.3888888888888888E-2</v>
      </c>
      <c r="D39" s="16"/>
      <c r="E39" s="16"/>
      <c r="F39" s="16"/>
      <c r="G39" s="17" t="s">
        <v>85</v>
      </c>
    </row>
    <row r="40" spans="1:8" ht="38.25">
      <c r="A40" s="13" t="s">
        <v>128</v>
      </c>
      <c r="B40" s="11" t="s">
        <v>106</v>
      </c>
      <c r="C40" s="15">
        <v>6.9444444444444434E-2</v>
      </c>
      <c r="D40" s="16"/>
      <c r="E40" s="16"/>
      <c r="F40" s="16"/>
      <c r="G40" s="17" t="s">
        <v>84</v>
      </c>
      <c r="H40" s="6"/>
    </row>
    <row r="41" spans="1:8" ht="25.5">
      <c r="A41" s="13" t="s">
        <v>129</v>
      </c>
      <c r="B41" s="11" t="s">
        <v>106</v>
      </c>
      <c r="C41" s="15">
        <v>4.8611111111111112E-2</v>
      </c>
      <c r="D41" s="16"/>
      <c r="E41" s="16"/>
      <c r="F41" s="16"/>
      <c r="G41" s="17" t="s">
        <v>84</v>
      </c>
    </row>
    <row r="42" spans="1:8" ht="25.5">
      <c r="A42" s="13" t="s">
        <v>130</v>
      </c>
      <c r="B42" s="11" t="s">
        <v>106</v>
      </c>
      <c r="C42" s="15">
        <v>2.0833333333333332E-2</v>
      </c>
      <c r="D42" s="16"/>
      <c r="E42" s="16"/>
      <c r="F42" s="16"/>
      <c r="G42" s="17" t="s">
        <v>84</v>
      </c>
      <c r="H42" t="s">
        <v>150</v>
      </c>
    </row>
    <row r="43" spans="1:8">
      <c r="A43" s="13" t="s">
        <v>132</v>
      </c>
      <c r="B43" s="11" t="s">
        <v>106</v>
      </c>
      <c r="C43" s="15">
        <v>1.0416666666666666E-2</v>
      </c>
      <c r="D43" s="16"/>
      <c r="E43" s="16"/>
      <c r="F43" s="16"/>
      <c r="G43" s="17" t="s">
        <v>84</v>
      </c>
    </row>
    <row r="44" spans="1:8">
      <c r="B44" s="22" t="s">
        <v>79</v>
      </c>
      <c r="C44" s="23">
        <f>SUM(C37:C43)</f>
        <v>0.2048611111111111</v>
      </c>
    </row>
    <row r="45" spans="1:8" ht="26.25">
      <c r="A45" s="7" t="s">
        <v>67</v>
      </c>
      <c r="B45" s="8" t="s">
        <v>68</v>
      </c>
      <c r="C45" s="9" t="s">
        <v>80</v>
      </c>
      <c r="D45" s="9" t="s">
        <v>81</v>
      </c>
      <c r="E45" s="9" t="s">
        <v>82</v>
      </c>
      <c r="F45" s="7" t="s">
        <v>83</v>
      </c>
      <c r="G45" s="19"/>
    </row>
    <row r="46" spans="1:8" ht="25.5">
      <c r="A46" s="10" t="s">
        <v>72</v>
      </c>
      <c r="B46" s="11" t="s">
        <v>70</v>
      </c>
      <c r="C46" s="12">
        <v>1.3888888888888895E-2</v>
      </c>
      <c r="D46" s="16"/>
      <c r="E46" s="16"/>
      <c r="F46" s="16"/>
      <c r="G46" s="17" t="s">
        <v>85</v>
      </c>
      <c r="H46" s="6"/>
    </row>
    <row r="47" spans="1:8" ht="25.5">
      <c r="A47" s="10" t="s">
        <v>1</v>
      </c>
      <c r="B47" s="11" t="s">
        <v>70</v>
      </c>
      <c r="C47" s="12">
        <v>1.041666666666663E-2</v>
      </c>
      <c r="D47" s="16"/>
      <c r="E47" s="16"/>
      <c r="F47" s="16"/>
      <c r="G47" s="17" t="s">
        <v>85</v>
      </c>
    </row>
    <row r="48" spans="1:8" ht="25.5">
      <c r="A48" s="10" t="s">
        <v>17</v>
      </c>
      <c r="B48" s="11" t="s">
        <v>70</v>
      </c>
      <c r="C48" s="12">
        <v>6.9444444444444198E-3</v>
      </c>
      <c r="D48" s="16"/>
      <c r="E48" s="16"/>
      <c r="F48" s="16"/>
      <c r="G48" s="17" t="s">
        <v>85</v>
      </c>
    </row>
    <row r="49" spans="1:8">
      <c r="A49" s="10" t="s">
        <v>6</v>
      </c>
      <c r="B49" s="11" t="s">
        <v>70</v>
      </c>
      <c r="C49" s="12">
        <v>1.041666666666663E-2</v>
      </c>
      <c r="D49" s="16"/>
      <c r="E49" s="16"/>
      <c r="F49" s="16"/>
      <c r="G49" s="17" t="s">
        <v>85</v>
      </c>
    </row>
    <row r="50" spans="1:8" ht="38.25">
      <c r="A50" s="10" t="s">
        <v>5</v>
      </c>
      <c r="B50" s="11" t="s">
        <v>70</v>
      </c>
      <c r="C50" s="12">
        <v>2.083333333333337E-2</v>
      </c>
      <c r="D50" s="16"/>
      <c r="E50" s="16"/>
      <c r="F50" s="16"/>
      <c r="G50" s="17" t="s">
        <v>85</v>
      </c>
    </row>
    <row r="51" spans="1:8" ht="25.5">
      <c r="A51" s="10" t="s">
        <v>2</v>
      </c>
      <c r="B51" s="11" t="s">
        <v>70</v>
      </c>
      <c r="C51" s="12">
        <v>1.3888888888888888E-2</v>
      </c>
      <c r="D51" s="16"/>
      <c r="E51" s="16"/>
      <c r="F51" s="16"/>
      <c r="G51" s="17" t="s">
        <v>85</v>
      </c>
    </row>
    <row r="52" spans="1:8" ht="25.5">
      <c r="A52" s="10" t="s">
        <v>3</v>
      </c>
      <c r="B52" s="11" t="s">
        <v>70</v>
      </c>
      <c r="C52" s="12">
        <v>6.9444444444444441E-3</v>
      </c>
      <c r="D52" s="16"/>
      <c r="E52" s="16"/>
      <c r="F52" s="16"/>
      <c r="G52" s="17" t="s">
        <v>85</v>
      </c>
    </row>
    <row r="53" spans="1:8" ht="25.5">
      <c r="A53" s="10" t="s">
        <v>13</v>
      </c>
      <c r="B53" s="11" t="s">
        <v>70</v>
      </c>
      <c r="C53" s="12">
        <v>6.9444444444444441E-3</v>
      </c>
      <c r="D53" s="16"/>
      <c r="E53" s="16"/>
      <c r="F53" s="16"/>
      <c r="G53" s="17" t="s">
        <v>85</v>
      </c>
    </row>
    <row r="54" spans="1:8" ht="25.5">
      <c r="A54" s="10" t="s">
        <v>4</v>
      </c>
      <c r="B54" s="11" t="s">
        <v>70</v>
      </c>
      <c r="C54" s="12">
        <v>1.3888888888888888E-2</v>
      </c>
      <c r="D54" s="16"/>
      <c r="E54" s="16"/>
      <c r="F54" s="16"/>
      <c r="G54" s="17" t="s">
        <v>85</v>
      </c>
    </row>
    <row r="55" spans="1:8" ht="25.5">
      <c r="A55" s="10" t="s">
        <v>8</v>
      </c>
      <c r="B55" s="11" t="s">
        <v>70</v>
      </c>
      <c r="C55" s="12">
        <v>6.9444444444444441E-3</v>
      </c>
      <c r="D55" s="16"/>
      <c r="E55" s="16"/>
      <c r="F55" s="16"/>
      <c r="G55" s="17" t="s">
        <v>85</v>
      </c>
    </row>
    <row r="56" spans="1:8">
      <c r="A56" s="10" t="s">
        <v>9</v>
      </c>
      <c r="B56" s="11" t="s">
        <v>70</v>
      </c>
      <c r="C56" s="12">
        <v>6.9444444444444441E-3</v>
      </c>
      <c r="D56" s="16"/>
      <c r="E56" s="16"/>
      <c r="F56" s="16"/>
      <c r="G56" s="17" t="s">
        <v>85</v>
      </c>
    </row>
    <row r="57" spans="1:8" ht="25.5">
      <c r="A57" s="10" t="s">
        <v>7</v>
      </c>
      <c r="B57" s="11" t="s">
        <v>70</v>
      </c>
      <c r="C57" s="12">
        <v>1.0416666666666666E-2</v>
      </c>
      <c r="D57" s="16"/>
      <c r="E57" s="16"/>
      <c r="F57" s="16"/>
      <c r="G57" s="17" t="s">
        <v>85</v>
      </c>
    </row>
    <row r="58" spans="1:8" ht="25.5">
      <c r="A58" s="10" t="s">
        <v>10</v>
      </c>
      <c r="B58" s="11" t="s">
        <v>70</v>
      </c>
      <c r="C58" s="12">
        <v>1.3888888888888888E-2</v>
      </c>
      <c r="D58" s="16"/>
      <c r="E58" s="16"/>
      <c r="F58" s="16"/>
      <c r="G58" s="17" t="s">
        <v>85</v>
      </c>
    </row>
    <row r="59" spans="1:8">
      <c r="A59" s="10" t="s">
        <v>11</v>
      </c>
      <c r="B59" s="11" t="s">
        <v>70</v>
      </c>
      <c r="C59" s="12">
        <v>6.9444444444444441E-3</v>
      </c>
      <c r="D59" s="16"/>
      <c r="E59" s="16"/>
      <c r="F59" s="16"/>
      <c r="G59" s="17" t="s">
        <v>85</v>
      </c>
    </row>
    <row r="60" spans="1:8">
      <c r="A60" s="10" t="s">
        <v>12</v>
      </c>
      <c r="B60" s="11" t="s">
        <v>70</v>
      </c>
      <c r="C60" s="12">
        <v>6.9444444444444441E-3</v>
      </c>
      <c r="D60" s="16"/>
      <c r="E60" s="16"/>
      <c r="F60" s="16"/>
      <c r="G60" s="17" t="s">
        <v>85</v>
      </c>
    </row>
    <row r="61" spans="1:8">
      <c r="A61" s="10" t="s">
        <v>14</v>
      </c>
      <c r="B61" s="11" t="s">
        <v>70</v>
      </c>
      <c r="C61" s="12">
        <v>1.0416666666666666E-2</v>
      </c>
      <c r="D61" s="16"/>
      <c r="E61" s="16"/>
      <c r="F61" s="16"/>
      <c r="G61" s="17" t="s">
        <v>85</v>
      </c>
    </row>
    <row r="62" spans="1:8">
      <c r="A62" s="10" t="s">
        <v>15</v>
      </c>
      <c r="B62" s="11" t="s">
        <v>70</v>
      </c>
      <c r="C62" s="12">
        <v>6.9444444444444441E-3</v>
      </c>
      <c r="D62" s="16"/>
      <c r="E62" s="16"/>
      <c r="F62" s="16"/>
      <c r="G62" s="17" t="s">
        <v>85</v>
      </c>
    </row>
    <row r="63" spans="1:8">
      <c r="A63" s="10" t="s">
        <v>16</v>
      </c>
      <c r="B63" s="11" t="s">
        <v>70</v>
      </c>
      <c r="C63" s="12">
        <v>1.0416666666666666E-2</v>
      </c>
      <c r="D63" s="16"/>
      <c r="E63" s="16"/>
      <c r="F63" s="16"/>
      <c r="G63" s="17" t="s">
        <v>85</v>
      </c>
    </row>
    <row r="64" spans="1:8" ht="25.5">
      <c r="A64" s="10" t="s">
        <v>69</v>
      </c>
      <c r="B64" s="11" t="s">
        <v>70</v>
      </c>
      <c r="C64" s="12">
        <v>2.430555555555558E-2</v>
      </c>
      <c r="D64" s="16"/>
      <c r="E64" s="16"/>
      <c r="F64" s="16"/>
      <c r="G64" s="17" t="s">
        <v>84</v>
      </c>
      <c r="H64" s="6"/>
    </row>
    <row r="65" spans="1:8">
      <c r="A65" s="10" t="s">
        <v>71</v>
      </c>
      <c r="B65" s="11" t="s">
        <v>70</v>
      </c>
      <c r="C65" s="12">
        <v>6.25E-2</v>
      </c>
      <c r="D65" s="16"/>
      <c r="E65" s="16"/>
      <c r="F65" s="16"/>
      <c r="G65" s="17" t="s">
        <v>84</v>
      </c>
    </row>
    <row r="66" spans="1:8">
      <c r="A66" s="10" t="s">
        <v>73</v>
      </c>
      <c r="B66" s="11" t="s">
        <v>70</v>
      </c>
      <c r="C66" s="12">
        <v>1.7361111111111105E-2</v>
      </c>
      <c r="D66" s="16"/>
      <c r="E66" s="16"/>
      <c r="F66" s="16"/>
      <c r="G66" s="17" t="s">
        <v>84</v>
      </c>
    </row>
    <row r="67" spans="1:8" ht="25.5">
      <c r="A67" s="10" t="s">
        <v>74</v>
      </c>
      <c r="B67" s="11" t="s">
        <v>70</v>
      </c>
      <c r="C67" s="12">
        <v>1.0416666666666741E-2</v>
      </c>
      <c r="D67" s="16"/>
      <c r="E67" s="16"/>
      <c r="F67" s="16"/>
      <c r="G67" s="17" t="s">
        <v>84</v>
      </c>
    </row>
    <row r="68" spans="1:8">
      <c r="A68" s="25"/>
      <c r="B68" s="22" t="s">
        <v>79</v>
      </c>
      <c r="C68" s="23">
        <f>SUM(C46:C67)</f>
        <v>0.29861111111111116</v>
      </c>
      <c r="G68" s="17"/>
    </row>
    <row r="69" spans="1:8" ht="26.25">
      <c r="A69" s="7" t="s">
        <v>67</v>
      </c>
      <c r="B69" s="8" t="s">
        <v>68</v>
      </c>
      <c r="C69" s="9" t="s">
        <v>80</v>
      </c>
      <c r="D69" s="9" t="s">
        <v>81</v>
      </c>
      <c r="E69" s="9" t="s">
        <v>82</v>
      </c>
      <c r="F69" s="7" t="s">
        <v>83</v>
      </c>
      <c r="G69" s="19"/>
    </row>
    <row r="70" spans="1:8">
      <c r="A70" s="10" t="s">
        <v>18</v>
      </c>
      <c r="B70" s="11" t="s">
        <v>75</v>
      </c>
      <c r="C70" s="12">
        <v>2.4305555555555556E-2</v>
      </c>
      <c r="D70" s="16"/>
      <c r="E70" s="16"/>
      <c r="F70" s="16"/>
      <c r="G70" s="17" t="s">
        <v>85</v>
      </c>
      <c r="H70" s="6"/>
    </row>
    <row r="71" spans="1:8">
      <c r="A71" s="10" t="s">
        <v>76</v>
      </c>
      <c r="B71" s="11" t="s">
        <v>75</v>
      </c>
      <c r="C71" s="12">
        <v>1.0416666666666666E-2</v>
      </c>
      <c r="D71" s="16"/>
      <c r="E71" s="16"/>
      <c r="F71" s="16"/>
      <c r="G71" s="17" t="s">
        <v>85</v>
      </c>
    </row>
    <row r="72" spans="1:8" ht="25.5">
      <c r="A72" s="10" t="s">
        <v>19</v>
      </c>
      <c r="B72" s="11" t="s">
        <v>75</v>
      </c>
      <c r="C72" s="12">
        <v>5.2083333333333336E-2</v>
      </c>
      <c r="D72" s="16"/>
      <c r="E72" s="16"/>
      <c r="F72" s="16"/>
      <c r="G72" s="17" t="s">
        <v>85</v>
      </c>
    </row>
    <row r="73" spans="1:8">
      <c r="A73" s="10" t="s">
        <v>20</v>
      </c>
      <c r="B73" s="11" t="s">
        <v>75</v>
      </c>
      <c r="C73" s="12">
        <v>1.0416666666666666E-2</v>
      </c>
      <c r="D73" s="16"/>
      <c r="E73" s="16"/>
      <c r="F73" s="16"/>
      <c r="G73" s="17" t="s">
        <v>85</v>
      </c>
    </row>
    <row r="74" spans="1:8">
      <c r="A74" s="10" t="s">
        <v>77</v>
      </c>
      <c r="B74" s="11" t="s">
        <v>75</v>
      </c>
      <c r="C74" s="12">
        <v>2.0833333333333332E-2</v>
      </c>
      <c r="D74" s="16"/>
      <c r="E74" s="16"/>
      <c r="F74" s="16"/>
      <c r="G74" s="17" t="s">
        <v>85</v>
      </c>
    </row>
    <row r="75" spans="1:8">
      <c r="A75" s="10" t="s">
        <v>21</v>
      </c>
      <c r="B75" s="11" t="s">
        <v>75</v>
      </c>
      <c r="C75" s="12">
        <v>1.0416666666666666E-2</v>
      </c>
      <c r="D75" s="16"/>
      <c r="E75" s="16"/>
      <c r="F75" s="16"/>
      <c r="G75" s="17" t="s">
        <v>85</v>
      </c>
    </row>
    <row r="76" spans="1:8">
      <c r="A76" s="10" t="s">
        <v>22</v>
      </c>
      <c r="B76" s="11" t="s">
        <v>75</v>
      </c>
      <c r="C76" s="12">
        <v>1.0416666666666666E-2</v>
      </c>
      <c r="D76" s="16"/>
      <c r="E76" s="16"/>
      <c r="F76" s="16"/>
      <c r="G76" s="17" t="s">
        <v>85</v>
      </c>
    </row>
    <row r="77" spans="1:8">
      <c r="A77" s="10" t="s">
        <v>23</v>
      </c>
      <c r="B77" s="11" t="s">
        <v>75</v>
      </c>
      <c r="C77" s="12">
        <v>1.7361111111111112E-2</v>
      </c>
      <c r="D77" s="16"/>
      <c r="E77" s="16"/>
      <c r="F77" s="16"/>
      <c r="G77" s="17" t="s">
        <v>85</v>
      </c>
    </row>
    <row r="78" spans="1:8">
      <c r="A78" s="10" t="s">
        <v>78</v>
      </c>
      <c r="B78" s="11" t="s">
        <v>75</v>
      </c>
      <c r="C78" s="12">
        <v>1.0416666666666666E-2</v>
      </c>
      <c r="D78" s="16"/>
      <c r="E78" s="16"/>
      <c r="F78" s="16"/>
      <c r="G78" s="17" t="s">
        <v>85</v>
      </c>
    </row>
    <row r="79" spans="1:8" ht="25.5">
      <c r="A79" s="10" t="s">
        <v>24</v>
      </c>
      <c r="B79" s="11" t="s">
        <v>75</v>
      </c>
      <c r="C79" s="12">
        <v>4.8611111111111112E-2</v>
      </c>
      <c r="D79" s="16"/>
      <c r="E79" s="16"/>
      <c r="F79" s="16"/>
      <c r="G79" s="1" t="s">
        <v>84</v>
      </c>
      <c r="H79" s="6"/>
    </row>
    <row r="80" spans="1:8" ht="25.5">
      <c r="A80" s="10" t="s">
        <v>25</v>
      </c>
      <c r="B80" s="11" t="s">
        <v>75</v>
      </c>
      <c r="C80" s="12">
        <v>4.1666666666666664E-2</v>
      </c>
      <c r="D80" s="16"/>
      <c r="E80" s="16"/>
      <c r="F80" s="16"/>
      <c r="G80" s="1" t="s">
        <v>84</v>
      </c>
    </row>
    <row r="81" spans="1:8">
      <c r="A81" s="10" t="s">
        <v>92</v>
      </c>
      <c r="B81" s="11" t="s">
        <v>75</v>
      </c>
      <c r="C81" s="12">
        <v>2.4305555555555556E-2</v>
      </c>
      <c r="D81" s="16"/>
      <c r="E81" s="16"/>
      <c r="F81" s="16"/>
      <c r="G81" s="1" t="s">
        <v>84</v>
      </c>
    </row>
    <row r="82" spans="1:8">
      <c r="B82" s="22" t="s">
        <v>79</v>
      </c>
      <c r="C82" s="23">
        <f>SUM(C70:C81)</f>
        <v>0.28125</v>
      </c>
    </row>
    <row r="83" spans="1:8">
      <c r="A83" s="24"/>
      <c r="B83" s="24"/>
      <c r="C83" s="24"/>
      <c r="D83" s="24"/>
      <c r="E83" s="24"/>
      <c r="F83" s="24"/>
      <c r="G83" s="24"/>
    </row>
    <row r="84" spans="1:8" ht="25.5">
      <c r="A84" s="10" t="s">
        <v>26</v>
      </c>
      <c r="B84" s="11" t="s">
        <v>107</v>
      </c>
      <c r="C84" s="12">
        <v>3.125E-2</v>
      </c>
      <c r="D84" s="16"/>
      <c r="E84" s="16"/>
      <c r="F84" s="16"/>
      <c r="G84" s="17" t="s">
        <v>85</v>
      </c>
      <c r="H84" s="6"/>
    </row>
    <row r="85" spans="1:8" ht="25.5">
      <c r="A85" s="10" t="s">
        <v>28</v>
      </c>
      <c r="B85" s="11" t="s">
        <v>107</v>
      </c>
      <c r="C85" s="12">
        <v>6.9444444444444441E-3</v>
      </c>
      <c r="D85" s="16"/>
      <c r="E85" s="16"/>
      <c r="F85" s="16"/>
      <c r="G85" s="17" t="s">
        <v>85</v>
      </c>
    </row>
    <row r="86" spans="1:8" ht="25.5">
      <c r="A86" s="10" t="s">
        <v>28</v>
      </c>
      <c r="B86" s="11" t="s">
        <v>107</v>
      </c>
      <c r="C86" s="12">
        <v>6.9444444444444441E-3</v>
      </c>
      <c r="D86" s="16"/>
      <c r="E86" s="16"/>
      <c r="F86" s="16"/>
      <c r="G86" s="17" t="s">
        <v>85</v>
      </c>
    </row>
    <row r="87" spans="1:8">
      <c r="A87" s="10" t="s">
        <v>29</v>
      </c>
      <c r="B87" s="11" t="s">
        <v>107</v>
      </c>
      <c r="C87" s="12">
        <v>2.4305555555555556E-2</v>
      </c>
      <c r="D87" s="16"/>
      <c r="E87" s="16"/>
      <c r="F87" s="16"/>
      <c r="G87" s="17" t="s">
        <v>85</v>
      </c>
    </row>
    <row r="88" spans="1:8">
      <c r="A88" s="10" t="s">
        <v>30</v>
      </c>
      <c r="B88" s="11" t="s">
        <v>107</v>
      </c>
      <c r="C88" s="12">
        <v>6.9444444444444441E-3</v>
      </c>
      <c r="D88" s="16"/>
      <c r="E88" s="16"/>
      <c r="F88" s="16"/>
      <c r="G88" s="17" t="s">
        <v>85</v>
      </c>
    </row>
    <row r="89" spans="1:8">
      <c r="A89" s="10" t="s">
        <v>38</v>
      </c>
      <c r="B89" s="11" t="s">
        <v>107</v>
      </c>
      <c r="C89" s="12">
        <v>6.9444444444444441E-3</v>
      </c>
      <c r="D89" s="16"/>
      <c r="E89" s="16"/>
      <c r="F89" s="16"/>
      <c r="G89" s="17" t="s">
        <v>85</v>
      </c>
    </row>
    <row r="90" spans="1:8">
      <c r="A90" s="10" t="s">
        <v>39</v>
      </c>
      <c r="B90" s="11" t="s">
        <v>107</v>
      </c>
      <c r="C90" s="12">
        <v>6.9444444444444441E-3</v>
      </c>
      <c r="D90" s="16"/>
      <c r="E90" s="16"/>
      <c r="F90" s="16"/>
      <c r="G90" s="17" t="s">
        <v>85</v>
      </c>
    </row>
    <row r="91" spans="1:8">
      <c r="A91" s="10" t="s">
        <v>40</v>
      </c>
      <c r="B91" s="11" t="s">
        <v>107</v>
      </c>
      <c r="C91" s="12">
        <v>6.9444444444444441E-3</v>
      </c>
      <c r="D91" s="16"/>
      <c r="E91" s="16"/>
      <c r="F91" s="16"/>
      <c r="G91" s="17" t="s">
        <v>85</v>
      </c>
    </row>
    <row r="92" spans="1:8">
      <c r="A92" s="10" t="s">
        <v>41</v>
      </c>
      <c r="B92" s="11" t="s">
        <v>107</v>
      </c>
      <c r="C92" s="12">
        <v>6.9444444444444441E-3</v>
      </c>
      <c r="D92" s="16"/>
      <c r="E92" s="16"/>
      <c r="F92" s="16"/>
      <c r="G92" s="17" t="s">
        <v>85</v>
      </c>
    </row>
    <row r="93" spans="1:8">
      <c r="A93" s="10" t="s">
        <v>42</v>
      </c>
      <c r="B93" s="11" t="s">
        <v>107</v>
      </c>
      <c r="C93" s="12">
        <v>6.9444444444444441E-3</v>
      </c>
      <c r="D93" s="16"/>
      <c r="E93" s="16"/>
      <c r="F93" s="16"/>
      <c r="G93" s="17" t="s">
        <v>85</v>
      </c>
    </row>
    <row r="94" spans="1:8">
      <c r="A94" s="10" t="s">
        <v>43</v>
      </c>
      <c r="B94" s="11" t="s">
        <v>107</v>
      </c>
      <c r="C94" s="12">
        <v>6.9444444444444441E-3</v>
      </c>
      <c r="D94" s="16"/>
      <c r="E94" s="16"/>
      <c r="F94" s="16"/>
      <c r="G94" s="17" t="s">
        <v>85</v>
      </c>
    </row>
    <row r="95" spans="1:8">
      <c r="A95" s="10" t="s">
        <v>44</v>
      </c>
      <c r="B95" s="11" t="s">
        <v>107</v>
      </c>
      <c r="C95" s="12">
        <v>6.9444444444444441E-3</v>
      </c>
      <c r="D95" s="16"/>
      <c r="E95" s="16"/>
      <c r="F95" s="16"/>
      <c r="G95" s="17" t="s">
        <v>85</v>
      </c>
    </row>
    <row r="96" spans="1:8">
      <c r="A96" s="10" t="s">
        <v>45</v>
      </c>
      <c r="B96" s="11" t="s">
        <v>107</v>
      </c>
      <c r="C96" s="12">
        <v>6.9444444444444441E-3</v>
      </c>
      <c r="D96" s="16"/>
      <c r="E96" s="16"/>
      <c r="F96" s="16"/>
      <c r="G96" s="17" t="s">
        <v>85</v>
      </c>
    </row>
    <row r="97" spans="1:8">
      <c r="A97" s="10" t="s">
        <v>92</v>
      </c>
      <c r="B97" s="11" t="s">
        <v>107</v>
      </c>
      <c r="C97" s="12">
        <v>2.0833333333333332E-2</v>
      </c>
      <c r="D97" s="16"/>
      <c r="E97" s="16"/>
      <c r="F97" s="16"/>
      <c r="G97" s="1" t="s">
        <v>84</v>
      </c>
      <c r="H97" s="6"/>
    </row>
    <row r="98" spans="1:8">
      <c r="A98" s="10" t="s">
        <v>27</v>
      </c>
      <c r="B98" s="11" t="s">
        <v>107</v>
      </c>
      <c r="C98" s="12">
        <v>2.0833333333333332E-2</v>
      </c>
      <c r="D98" s="16"/>
      <c r="E98" s="16"/>
      <c r="F98" s="16"/>
      <c r="G98" s="1" t="s">
        <v>84</v>
      </c>
    </row>
    <row r="99" spans="1:8">
      <c r="A99" s="10" t="s">
        <v>31</v>
      </c>
      <c r="B99" s="11" t="s">
        <v>107</v>
      </c>
      <c r="C99" s="12">
        <v>1.3888888888888888E-2</v>
      </c>
      <c r="D99" s="16"/>
      <c r="E99" s="16"/>
      <c r="F99" s="16"/>
      <c r="G99" s="1" t="s">
        <v>84</v>
      </c>
    </row>
    <row r="100" spans="1:8">
      <c r="A100" s="10" t="s">
        <v>32</v>
      </c>
      <c r="B100" s="11" t="s">
        <v>107</v>
      </c>
      <c r="C100" s="12">
        <v>6.9444444444444441E-3</v>
      </c>
      <c r="D100" s="16"/>
      <c r="E100" s="16"/>
      <c r="F100" s="16"/>
      <c r="G100" s="1" t="s">
        <v>84</v>
      </c>
    </row>
    <row r="101" spans="1:8">
      <c r="A101" s="10" t="s">
        <v>33</v>
      </c>
      <c r="B101" s="11" t="s">
        <v>107</v>
      </c>
      <c r="C101" s="12">
        <v>6.9444444444444441E-3</v>
      </c>
      <c r="D101" s="16"/>
      <c r="E101" s="16"/>
      <c r="F101" s="16"/>
      <c r="G101" s="1" t="s">
        <v>84</v>
      </c>
    </row>
    <row r="102" spans="1:8">
      <c r="A102" s="10" t="s">
        <v>34</v>
      </c>
      <c r="B102" s="11" t="s">
        <v>107</v>
      </c>
      <c r="C102" s="12">
        <v>6.9444444444444441E-3</v>
      </c>
      <c r="D102" s="16"/>
      <c r="E102" s="16"/>
      <c r="F102" s="16"/>
      <c r="G102" s="1" t="s">
        <v>84</v>
      </c>
    </row>
    <row r="103" spans="1:8">
      <c r="A103" s="10" t="s">
        <v>35</v>
      </c>
      <c r="B103" s="11" t="s">
        <v>107</v>
      </c>
      <c r="C103" s="12">
        <v>6.9444444444444441E-3</v>
      </c>
      <c r="D103" s="16"/>
      <c r="E103" s="16"/>
      <c r="F103" s="16"/>
      <c r="G103" s="1" t="s">
        <v>84</v>
      </c>
    </row>
    <row r="104" spans="1:8">
      <c r="A104" s="10" t="s">
        <v>36</v>
      </c>
      <c r="B104" s="11" t="s">
        <v>107</v>
      </c>
      <c r="C104" s="12">
        <v>6.9444444444444441E-3</v>
      </c>
      <c r="D104" s="16"/>
      <c r="E104" s="16"/>
      <c r="F104" s="16"/>
      <c r="G104" s="1" t="s">
        <v>84</v>
      </c>
    </row>
    <row r="105" spans="1:8">
      <c r="A105" s="10" t="s">
        <v>37</v>
      </c>
      <c r="B105" s="11" t="s">
        <v>107</v>
      </c>
      <c r="C105" s="12">
        <v>1.0416666666666666E-2</v>
      </c>
      <c r="D105" s="16"/>
      <c r="E105" s="16"/>
      <c r="F105" s="16"/>
      <c r="G105" s="1" t="s">
        <v>84</v>
      </c>
    </row>
    <row r="106" spans="1:8">
      <c r="A106" s="10" t="s">
        <v>46</v>
      </c>
      <c r="B106" s="11" t="s">
        <v>107</v>
      </c>
      <c r="C106" s="12">
        <v>2.4305555555555556E-2</v>
      </c>
      <c r="D106" s="16"/>
      <c r="E106" s="16"/>
      <c r="F106" s="16"/>
      <c r="G106" s="1" t="s">
        <v>84</v>
      </c>
    </row>
    <row r="107" spans="1:8">
      <c r="A107" s="10" t="s">
        <v>201</v>
      </c>
      <c r="B107" s="11" t="s">
        <v>107</v>
      </c>
      <c r="C107" s="12">
        <v>6.9444444444444441E-3</v>
      </c>
      <c r="D107" s="16"/>
      <c r="E107" s="16"/>
      <c r="F107" s="16"/>
      <c r="G107" s="1" t="s">
        <v>84</v>
      </c>
    </row>
    <row r="108" spans="1:8">
      <c r="A108" s="10" t="s">
        <v>202</v>
      </c>
      <c r="B108" s="11" t="s">
        <v>107</v>
      </c>
      <c r="C108" s="12">
        <v>0.10416666666666667</v>
      </c>
      <c r="D108" s="16"/>
      <c r="E108" s="16"/>
      <c r="F108" s="16"/>
      <c r="G108" s="1" t="s">
        <v>84</v>
      </c>
    </row>
    <row r="109" spans="1:8">
      <c r="B109" s="22" t="s">
        <v>79</v>
      </c>
      <c r="C109" s="23">
        <f>SUM(C84:C108)</f>
        <v>0.36805555555555564</v>
      </c>
    </row>
    <row r="110" spans="1:8" ht="26.25">
      <c r="A110" s="7" t="s">
        <v>67</v>
      </c>
      <c r="B110" s="8" t="s">
        <v>68</v>
      </c>
      <c r="C110" s="9" t="s">
        <v>80</v>
      </c>
      <c r="D110" s="9" t="s">
        <v>81</v>
      </c>
      <c r="E110" s="9" t="s">
        <v>82</v>
      </c>
      <c r="F110" s="7" t="s">
        <v>83</v>
      </c>
      <c r="G110" s="19"/>
    </row>
    <row r="111" spans="1:8" ht="38.25">
      <c r="A111" s="10" t="s">
        <v>134</v>
      </c>
      <c r="B111" s="11" t="s">
        <v>108</v>
      </c>
      <c r="C111" s="12">
        <v>0.1388888888888889</v>
      </c>
      <c r="D111" s="16"/>
      <c r="E111" s="16"/>
      <c r="F111" s="16"/>
      <c r="G111" s="17" t="s">
        <v>85</v>
      </c>
      <c r="H111" s="6"/>
    </row>
    <row r="112" spans="1:8">
      <c r="A112" s="10" t="s">
        <v>47</v>
      </c>
      <c r="B112" s="11" t="s">
        <v>108</v>
      </c>
      <c r="C112" s="12">
        <v>6.9444444444444441E-3</v>
      </c>
      <c r="D112" s="16"/>
      <c r="E112" s="16"/>
      <c r="F112" s="16"/>
      <c r="G112" s="10" t="s">
        <v>84</v>
      </c>
      <c r="H112" s="6"/>
    </row>
    <row r="113" spans="1:8" ht="63.75">
      <c r="A113" s="10" t="s">
        <v>48</v>
      </c>
      <c r="B113" s="11" t="s">
        <v>108</v>
      </c>
      <c r="C113" s="12">
        <v>0.19791666666666666</v>
      </c>
      <c r="D113" s="16"/>
      <c r="E113" s="16"/>
      <c r="F113" s="16"/>
      <c r="G113" s="1" t="s">
        <v>84</v>
      </c>
    </row>
    <row r="114" spans="1:8">
      <c r="B114" s="22" t="s">
        <v>79</v>
      </c>
      <c r="C114" s="23">
        <f>SUM(C111:C113)</f>
        <v>0.34375</v>
      </c>
    </row>
    <row r="115" spans="1:8" ht="26.25">
      <c r="A115" s="7" t="s">
        <v>67</v>
      </c>
      <c r="B115" s="8" t="s">
        <v>68</v>
      </c>
      <c r="C115" s="9" t="s">
        <v>80</v>
      </c>
      <c r="D115" s="9" t="s">
        <v>81</v>
      </c>
      <c r="E115" s="9" t="s">
        <v>82</v>
      </c>
      <c r="F115" s="7" t="s">
        <v>83</v>
      </c>
      <c r="G115" s="19"/>
    </row>
    <row r="116" spans="1:8">
      <c r="A116" s="10" t="s">
        <v>49</v>
      </c>
      <c r="B116" s="11" t="s">
        <v>109</v>
      </c>
      <c r="C116" s="12">
        <v>0.10416666666666667</v>
      </c>
      <c r="D116" s="16"/>
      <c r="E116" s="16"/>
      <c r="F116" s="16"/>
      <c r="G116" s="17" t="s">
        <v>85</v>
      </c>
      <c r="H116" s="6"/>
    </row>
    <row r="117" spans="1:8">
      <c r="A117" s="10" t="s">
        <v>135</v>
      </c>
      <c r="B117" s="11" t="s">
        <v>109</v>
      </c>
      <c r="C117" s="12">
        <v>2.7777777777777776E-2</v>
      </c>
      <c r="D117" s="16"/>
      <c r="E117" s="16"/>
      <c r="F117" s="16"/>
      <c r="G117" s="17" t="s">
        <v>85</v>
      </c>
    </row>
    <row r="118" spans="1:8">
      <c r="A118" s="10" t="s">
        <v>50</v>
      </c>
      <c r="B118" s="11" t="s">
        <v>109</v>
      </c>
      <c r="C118" s="12">
        <v>6.9444444444444441E-3</v>
      </c>
      <c r="D118" s="16"/>
      <c r="E118" s="16"/>
      <c r="F118" s="16"/>
      <c r="G118" s="17" t="s">
        <v>85</v>
      </c>
    </row>
    <row r="119" spans="1:8">
      <c r="A119" s="10" t="s">
        <v>51</v>
      </c>
      <c r="B119" s="11" t="s">
        <v>109</v>
      </c>
      <c r="C119" s="12">
        <v>6.9444444444444441E-3</v>
      </c>
      <c r="D119" s="16"/>
      <c r="E119" s="16"/>
      <c r="F119" s="16"/>
      <c r="G119" s="17" t="s">
        <v>85</v>
      </c>
    </row>
    <row r="120" spans="1:8">
      <c r="A120" s="10" t="s">
        <v>52</v>
      </c>
      <c r="B120" s="11" t="s">
        <v>109</v>
      </c>
      <c r="C120" s="12">
        <v>1.3888888888888888E-2</v>
      </c>
      <c r="D120" s="16"/>
      <c r="E120" s="16"/>
      <c r="F120" s="16"/>
      <c r="G120" s="17" t="s">
        <v>85</v>
      </c>
    </row>
    <row r="121" spans="1:8">
      <c r="A121" s="10" t="s">
        <v>136</v>
      </c>
      <c r="B121" s="11" t="s">
        <v>109</v>
      </c>
      <c r="C121" s="12">
        <v>6.25E-2</v>
      </c>
      <c r="D121" s="16"/>
      <c r="E121" s="16"/>
      <c r="F121" s="16"/>
      <c r="G121" s="17" t="s">
        <v>85</v>
      </c>
    </row>
    <row r="122" spans="1:8">
      <c r="A122" s="10" t="s">
        <v>137</v>
      </c>
      <c r="B122" s="11" t="s">
        <v>109</v>
      </c>
      <c r="C122" s="12">
        <v>2.0833333333333332E-2</v>
      </c>
      <c r="D122" s="16"/>
      <c r="E122" s="16"/>
      <c r="F122" s="16"/>
      <c r="G122" s="17" t="s">
        <v>85</v>
      </c>
    </row>
    <row r="123" spans="1:8">
      <c r="A123" s="10" t="s">
        <v>138</v>
      </c>
      <c r="B123" s="11" t="s">
        <v>109</v>
      </c>
      <c r="C123" s="12">
        <v>2.0833333333333332E-2</v>
      </c>
      <c r="D123" s="16"/>
      <c r="E123" s="16"/>
      <c r="F123" s="16"/>
      <c r="G123" s="17" t="s">
        <v>85</v>
      </c>
    </row>
    <row r="124" spans="1:8">
      <c r="A124" s="10" t="s">
        <v>92</v>
      </c>
      <c r="B124" s="11" t="s">
        <v>109</v>
      </c>
      <c r="C124" s="12">
        <v>1.0416666666666666E-2</v>
      </c>
      <c r="D124" s="16"/>
      <c r="E124" s="16"/>
      <c r="F124" s="16"/>
      <c r="G124" s="1" t="s">
        <v>84</v>
      </c>
      <c r="H124" s="6"/>
    </row>
    <row r="125" spans="1:8">
      <c r="A125" s="10" t="s">
        <v>53</v>
      </c>
      <c r="B125" s="11" t="s">
        <v>109</v>
      </c>
      <c r="C125" s="12">
        <v>2.0833333333333332E-2</v>
      </c>
      <c r="D125" s="16"/>
      <c r="E125" s="16"/>
      <c r="F125" s="16"/>
      <c r="G125" s="1" t="s">
        <v>84</v>
      </c>
    </row>
    <row r="126" spans="1:8">
      <c r="A126" s="10" t="s">
        <v>54</v>
      </c>
      <c r="B126" s="11" t="s">
        <v>109</v>
      </c>
      <c r="C126" s="12">
        <v>2.0833333333333332E-2</v>
      </c>
      <c r="D126" s="16"/>
      <c r="E126" s="16"/>
      <c r="F126" s="16"/>
      <c r="G126" s="1" t="s">
        <v>84</v>
      </c>
    </row>
    <row r="127" spans="1:8" ht="25.5">
      <c r="A127" s="10" t="s">
        <v>55</v>
      </c>
      <c r="B127" s="11" t="s">
        <v>109</v>
      </c>
      <c r="C127" s="12">
        <v>7.6388888888888895E-2</v>
      </c>
      <c r="D127" s="16"/>
      <c r="E127" s="16"/>
      <c r="F127" s="16"/>
      <c r="G127" s="1" t="s">
        <v>84</v>
      </c>
    </row>
    <row r="128" spans="1:8">
      <c r="B128" s="22" t="s">
        <v>79</v>
      </c>
      <c r="C128" s="23">
        <f>SUM(C116:C127)</f>
        <v>0.3923611111111111</v>
      </c>
    </row>
    <row r="129" spans="1:8" ht="26.25">
      <c r="A129" s="7" t="s">
        <v>67</v>
      </c>
      <c r="B129" s="8" t="s">
        <v>68</v>
      </c>
      <c r="C129" s="9" t="s">
        <v>80</v>
      </c>
      <c r="D129" s="9" t="s">
        <v>81</v>
      </c>
      <c r="E129" s="9" t="s">
        <v>82</v>
      </c>
      <c r="F129" s="7" t="s">
        <v>83</v>
      </c>
      <c r="G129" s="19"/>
    </row>
    <row r="130" spans="1:8">
      <c r="A130" s="10" t="s">
        <v>56</v>
      </c>
      <c r="B130" s="11" t="s">
        <v>110</v>
      </c>
      <c r="C130" s="12">
        <v>3.125E-2</v>
      </c>
      <c r="D130" s="16"/>
      <c r="E130" s="16"/>
      <c r="F130" s="16"/>
      <c r="G130" s="10" t="s">
        <v>85</v>
      </c>
      <c r="H130" s="6"/>
    </row>
    <row r="131" spans="1:8" ht="25.5">
      <c r="A131" s="10" t="s">
        <v>103</v>
      </c>
      <c r="B131" s="11" t="s">
        <v>110</v>
      </c>
      <c r="C131" s="12">
        <v>6.9444444444444434E-2</v>
      </c>
      <c r="D131" s="16"/>
      <c r="E131" s="16"/>
      <c r="F131" s="16"/>
      <c r="G131" s="10" t="s">
        <v>85</v>
      </c>
    </row>
    <row r="132" spans="1:8">
      <c r="A132" s="10" t="s">
        <v>49</v>
      </c>
      <c r="B132" s="11" t="s">
        <v>110</v>
      </c>
      <c r="C132" s="12">
        <v>5.2083333333333336E-2</v>
      </c>
      <c r="D132" s="16"/>
      <c r="E132" s="16"/>
      <c r="F132" s="16"/>
      <c r="G132" s="10" t="s">
        <v>85</v>
      </c>
    </row>
    <row r="133" spans="1:8">
      <c r="A133" s="10" t="s">
        <v>139</v>
      </c>
      <c r="B133" s="11" t="s">
        <v>110</v>
      </c>
      <c r="C133" s="12">
        <v>1.3888888888888888E-2</v>
      </c>
      <c r="D133" s="16"/>
      <c r="E133" s="16"/>
      <c r="F133" s="16"/>
      <c r="G133" s="10" t="s">
        <v>84</v>
      </c>
      <c r="H133" s="6"/>
    </row>
    <row r="134" spans="1:8">
      <c r="A134" s="10" t="s">
        <v>57</v>
      </c>
      <c r="B134" s="11" t="s">
        <v>110</v>
      </c>
      <c r="C134" s="12">
        <v>9.0277777777777776E-2</v>
      </c>
      <c r="D134" s="16"/>
      <c r="E134" s="16"/>
      <c r="F134" s="16"/>
      <c r="G134" s="10" t="s">
        <v>84</v>
      </c>
    </row>
    <row r="135" spans="1:8">
      <c r="A135" s="10" t="s">
        <v>92</v>
      </c>
      <c r="B135" s="11" t="s">
        <v>110</v>
      </c>
      <c r="C135" s="12">
        <v>3.125E-2</v>
      </c>
      <c r="D135" s="16"/>
      <c r="E135" s="16"/>
      <c r="F135" s="16"/>
      <c r="G135" s="10" t="s">
        <v>84</v>
      </c>
    </row>
    <row r="136" spans="1:8" ht="25.5">
      <c r="A136" s="10" t="s">
        <v>104</v>
      </c>
      <c r="B136" s="11" t="s">
        <v>110</v>
      </c>
      <c r="C136" s="12">
        <v>4.1666666666666664E-2</v>
      </c>
      <c r="D136" s="16"/>
      <c r="E136" s="16"/>
      <c r="F136" s="16"/>
      <c r="G136" s="10" t="s">
        <v>84</v>
      </c>
    </row>
    <row r="137" spans="1:8">
      <c r="A137" s="10" t="s">
        <v>105</v>
      </c>
      <c r="B137" s="11" t="s">
        <v>110</v>
      </c>
      <c r="C137" s="12">
        <v>4.1666666666666664E-2</v>
      </c>
      <c r="D137" s="16"/>
      <c r="E137" s="16"/>
      <c r="F137" s="16"/>
      <c r="G137" s="10" t="s">
        <v>84</v>
      </c>
    </row>
    <row r="138" spans="1:8">
      <c r="B138" s="22" t="s">
        <v>79</v>
      </c>
      <c r="C138" s="23">
        <f>SUM(C130:C137)</f>
        <v>0.37152777777777779</v>
      </c>
    </row>
    <row r="139" spans="1:8" ht="26.25">
      <c r="A139" s="7" t="s">
        <v>67</v>
      </c>
      <c r="B139" s="8" t="s">
        <v>68</v>
      </c>
      <c r="C139" s="9" t="s">
        <v>80</v>
      </c>
      <c r="D139" s="9" t="s">
        <v>81</v>
      </c>
      <c r="E139" s="9" t="s">
        <v>82</v>
      </c>
      <c r="F139" s="7" t="s">
        <v>83</v>
      </c>
      <c r="G139" s="19"/>
    </row>
    <row r="140" spans="1:8" ht="25.5">
      <c r="A140" s="10" t="s">
        <v>140</v>
      </c>
      <c r="B140" s="11" t="s">
        <v>142</v>
      </c>
      <c r="C140" s="12">
        <v>1.0416666666666666E-2</v>
      </c>
      <c r="D140" s="16"/>
      <c r="E140" s="16"/>
      <c r="F140" s="16"/>
      <c r="G140" s="10" t="s">
        <v>85</v>
      </c>
      <c r="H140" s="6"/>
    </row>
    <row r="141" spans="1:8">
      <c r="A141" s="10" t="s">
        <v>111</v>
      </c>
      <c r="B141" s="11" t="s">
        <v>142</v>
      </c>
      <c r="C141" s="12">
        <v>3.4722222222222224E-2</v>
      </c>
      <c r="D141" s="16"/>
      <c r="E141" s="16"/>
      <c r="F141" s="16"/>
      <c r="G141" s="10" t="s">
        <v>85</v>
      </c>
    </row>
    <row r="142" spans="1:8" ht="25.5">
      <c r="A142" s="10" t="s">
        <v>112</v>
      </c>
      <c r="B142" s="11" t="s">
        <v>142</v>
      </c>
      <c r="C142" s="12">
        <v>6.9444444444444434E-2</v>
      </c>
      <c r="D142" s="16"/>
      <c r="E142" s="16"/>
      <c r="F142" s="16"/>
      <c r="G142" s="10" t="s">
        <v>85</v>
      </c>
    </row>
    <row r="143" spans="1:8">
      <c r="A143" s="10" t="s">
        <v>113</v>
      </c>
      <c r="B143" s="11" t="s">
        <v>142</v>
      </c>
      <c r="C143" s="12">
        <v>2.0833333333333332E-2</v>
      </c>
      <c r="D143" s="16"/>
      <c r="E143" s="16"/>
      <c r="F143" s="16"/>
      <c r="G143" s="10" t="s">
        <v>85</v>
      </c>
    </row>
    <row r="144" spans="1:8">
      <c r="A144" s="10" t="s">
        <v>114</v>
      </c>
      <c r="B144" s="11" t="s">
        <v>142</v>
      </c>
      <c r="C144" s="12">
        <v>2.7777777777777776E-2</v>
      </c>
      <c r="D144" s="16"/>
      <c r="E144" s="16"/>
      <c r="F144" s="16"/>
      <c r="G144" s="10" t="s">
        <v>85</v>
      </c>
    </row>
    <row r="145" spans="1:8">
      <c r="A145" s="10" t="s">
        <v>115</v>
      </c>
      <c r="B145" s="11" t="s">
        <v>142</v>
      </c>
      <c r="C145" s="12">
        <v>3.4722222222222224E-2</v>
      </c>
      <c r="D145" s="16"/>
      <c r="E145" s="16"/>
      <c r="F145" s="16"/>
      <c r="G145" s="10" t="s">
        <v>85</v>
      </c>
    </row>
    <row r="146" spans="1:8" ht="25.5">
      <c r="A146" s="10" t="s">
        <v>116</v>
      </c>
      <c r="B146" s="11" t="s">
        <v>142</v>
      </c>
      <c r="C146" s="12">
        <v>2.0833333333333332E-2</v>
      </c>
      <c r="D146" s="16"/>
      <c r="E146" s="16"/>
      <c r="F146" s="16"/>
      <c r="G146" s="10" t="s">
        <v>85</v>
      </c>
    </row>
    <row r="147" spans="1:8">
      <c r="A147" s="10" t="s">
        <v>141</v>
      </c>
      <c r="B147" s="11" t="s">
        <v>142</v>
      </c>
      <c r="C147" s="12">
        <v>6.9444444444444441E-3</v>
      </c>
      <c r="D147" s="16"/>
      <c r="E147" s="16"/>
      <c r="F147" s="16"/>
      <c r="G147" s="10" t="s">
        <v>85</v>
      </c>
    </row>
    <row r="148" spans="1:8">
      <c r="A148" s="10" t="s">
        <v>117</v>
      </c>
      <c r="B148" s="11" t="s">
        <v>142</v>
      </c>
      <c r="C148" s="12">
        <v>2.0833333333333332E-2</v>
      </c>
      <c r="D148" s="16"/>
      <c r="E148" s="16"/>
      <c r="F148" s="16"/>
      <c r="G148" s="10" t="s">
        <v>85</v>
      </c>
    </row>
    <row r="149" spans="1:8">
      <c r="A149" s="10" t="s">
        <v>118</v>
      </c>
      <c r="B149" s="11" t="s">
        <v>142</v>
      </c>
      <c r="C149" s="12">
        <v>2.0833333333333332E-2</v>
      </c>
      <c r="D149" s="16"/>
      <c r="E149" s="16"/>
      <c r="F149" s="16"/>
      <c r="G149" s="10" t="s">
        <v>85</v>
      </c>
    </row>
    <row r="150" spans="1:8">
      <c r="A150" s="10" t="s">
        <v>119</v>
      </c>
      <c r="B150" s="11" t="s">
        <v>142</v>
      </c>
      <c r="C150" s="12">
        <v>2.7777777777777776E-2</v>
      </c>
      <c r="D150" s="16"/>
      <c r="E150" s="16"/>
      <c r="F150" s="16"/>
      <c r="G150" s="10" t="s">
        <v>85</v>
      </c>
    </row>
    <row r="151" spans="1:8">
      <c r="A151" s="10" t="s">
        <v>120</v>
      </c>
      <c r="B151" s="11" t="s">
        <v>142</v>
      </c>
      <c r="C151" s="12">
        <v>2.0833333333333332E-2</v>
      </c>
      <c r="D151" s="16"/>
      <c r="E151" s="16"/>
      <c r="F151" s="16"/>
      <c r="G151" s="10" t="s">
        <v>85</v>
      </c>
    </row>
    <row r="152" spans="1:8" ht="25.5">
      <c r="A152" s="10" t="s">
        <v>121</v>
      </c>
      <c r="B152" s="11" t="s">
        <v>142</v>
      </c>
      <c r="C152" s="12">
        <v>1.7361111111111112E-2</v>
      </c>
      <c r="D152" s="16"/>
      <c r="E152" s="16"/>
      <c r="F152" s="16"/>
      <c r="G152" s="10" t="s">
        <v>85</v>
      </c>
    </row>
    <row r="153" spans="1:8">
      <c r="A153" s="10" t="s">
        <v>122</v>
      </c>
      <c r="B153" s="11" t="s">
        <v>142</v>
      </c>
      <c r="C153" s="12">
        <v>1.7361111111111112E-2</v>
      </c>
      <c r="D153" s="16"/>
      <c r="E153" s="16"/>
      <c r="F153" s="16"/>
      <c r="G153" s="10" t="s">
        <v>85</v>
      </c>
    </row>
    <row r="154" spans="1:8">
      <c r="A154" s="10" t="s">
        <v>123</v>
      </c>
      <c r="B154" s="11" t="s">
        <v>142</v>
      </c>
      <c r="C154" s="12">
        <v>2.0833333333333332E-2</v>
      </c>
      <c r="D154" s="16"/>
      <c r="E154" s="16"/>
      <c r="F154" s="16"/>
      <c r="G154" s="10" t="s">
        <v>85</v>
      </c>
    </row>
    <row r="155" spans="1:8">
      <c r="A155" s="10" t="s">
        <v>124</v>
      </c>
      <c r="B155" s="11" t="s">
        <v>142</v>
      </c>
      <c r="C155" s="12">
        <v>1.0416666666666666E-2</v>
      </c>
      <c r="D155" s="16"/>
      <c r="E155" s="16"/>
      <c r="F155" s="16"/>
      <c r="G155" s="10" t="s">
        <v>85</v>
      </c>
    </row>
    <row r="156" spans="1:8" ht="25.5">
      <c r="A156" s="10" t="s">
        <v>125</v>
      </c>
      <c r="B156" s="11" t="s">
        <v>142</v>
      </c>
      <c r="C156" s="12">
        <v>1.0416666666666666E-2</v>
      </c>
      <c r="D156" s="16"/>
      <c r="E156" s="16"/>
      <c r="F156" s="16"/>
      <c r="G156" s="10" t="s">
        <v>85</v>
      </c>
    </row>
    <row r="157" spans="1:8">
      <c r="B157" s="22" t="s">
        <v>79</v>
      </c>
      <c r="C157" s="23">
        <f>SUM(C140:C156)</f>
        <v>0.3923611111111111</v>
      </c>
      <c r="D157" s="16"/>
      <c r="E157" s="16"/>
      <c r="F157" s="16"/>
    </row>
    <row r="158" spans="1:8">
      <c r="A158" s="24"/>
      <c r="B158" s="24"/>
      <c r="C158" s="24"/>
      <c r="D158" s="24"/>
      <c r="E158" s="24"/>
      <c r="F158" s="24"/>
      <c r="G158" s="24"/>
    </row>
    <row r="159" spans="1:8">
      <c r="A159" s="26" t="s">
        <v>145</v>
      </c>
      <c r="B159" s="11" t="s">
        <v>144</v>
      </c>
      <c r="C159" s="15">
        <v>0.20833333333333334</v>
      </c>
      <c r="D159" s="16"/>
      <c r="E159" s="16"/>
      <c r="F159" s="16"/>
      <c r="G159" s="10" t="s">
        <v>85</v>
      </c>
      <c r="H159" s="6"/>
    </row>
    <row r="160" spans="1:8">
      <c r="A160" s="26" t="s">
        <v>146</v>
      </c>
      <c r="B160" s="11" t="s">
        <v>144</v>
      </c>
      <c r="C160" s="15">
        <v>0.125</v>
      </c>
      <c r="D160" s="16"/>
      <c r="E160" s="16"/>
      <c r="F160" s="16"/>
      <c r="G160" s="10" t="s">
        <v>84</v>
      </c>
      <c r="H160" s="6"/>
    </row>
    <row r="161" spans="1:8">
      <c r="A161" s="10" t="s">
        <v>92</v>
      </c>
      <c r="B161" s="11" t="s">
        <v>110</v>
      </c>
      <c r="C161" s="15">
        <v>2.0833333333333332E-2</v>
      </c>
      <c r="D161" s="16"/>
      <c r="E161" s="16"/>
      <c r="F161" s="16"/>
      <c r="G161" s="10" t="s">
        <v>84</v>
      </c>
    </row>
    <row r="162" spans="1:8">
      <c r="B162" s="22" t="s">
        <v>79</v>
      </c>
      <c r="C162" s="23">
        <f>SUM(C159:C161)</f>
        <v>0.35416666666666669</v>
      </c>
    </row>
    <row r="163" spans="1:8" ht="26.25">
      <c r="A163" s="7" t="s">
        <v>67</v>
      </c>
      <c r="B163" s="8" t="s">
        <v>68</v>
      </c>
      <c r="C163" s="9" t="s">
        <v>80</v>
      </c>
      <c r="D163" s="9" t="s">
        <v>81</v>
      </c>
      <c r="E163" s="9" t="s">
        <v>82</v>
      </c>
      <c r="F163" s="7" t="s">
        <v>83</v>
      </c>
      <c r="G163" s="19"/>
    </row>
    <row r="164" spans="1:8">
      <c r="A164" s="26" t="s">
        <v>172</v>
      </c>
      <c r="B164" s="11" t="s">
        <v>147</v>
      </c>
      <c r="C164" s="15">
        <v>0.125</v>
      </c>
      <c r="D164" s="16"/>
      <c r="E164" s="16"/>
      <c r="F164" s="16"/>
      <c r="G164" s="10" t="s">
        <v>85</v>
      </c>
      <c r="H164" s="6"/>
    </row>
    <row r="165" spans="1:8">
      <c r="A165" s="26" t="s">
        <v>171</v>
      </c>
      <c r="B165" s="11" t="s">
        <v>147</v>
      </c>
      <c r="C165" s="15">
        <v>8.3333333333333329E-2</v>
      </c>
      <c r="D165" s="16"/>
      <c r="E165" s="16"/>
      <c r="F165" s="16"/>
      <c r="G165" s="10" t="s">
        <v>84</v>
      </c>
      <c r="H165" s="6"/>
    </row>
    <row r="166" spans="1:8">
      <c r="A166" s="26" t="s">
        <v>148</v>
      </c>
      <c r="B166" s="11" t="s">
        <v>147</v>
      </c>
      <c r="C166" s="15">
        <v>8.3333333333333329E-2</v>
      </c>
      <c r="D166" s="16"/>
      <c r="E166" s="16"/>
      <c r="F166" s="16"/>
      <c r="G166" s="10" t="s">
        <v>84</v>
      </c>
    </row>
    <row r="167" spans="1:8">
      <c r="A167" s="10" t="s">
        <v>92</v>
      </c>
      <c r="B167" s="11" t="s">
        <v>147</v>
      </c>
      <c r="C167" s="15">
        <v>2.0833333333333332E-2</v>
      </c>
      <c r="D167" s="16"/>
      <c r="E167" s="16"/>
      <c r="F167" s="16"/>
      <c r="G167" s="10" t="s">
        <v>84</v>
      </c>
    </row>
    <row r="168" spans="1:8">
      <c r="B168" s="22" t="s">
        <v>79</v>
      </c>
      <c r="C168" s="23">
        <f>SUM(C164:C167)</f>
        <v>0.31249999999999994</v>
      </c>
    </row>
    <row r="169" spans="1:8" ht="26.25">
      <c r="A169" s="7" t="s">
        <v>67</v>
      </c>
      <c r="B169" s="8" t="s">
        <v>68</v>
      </c>
      <c r="C169" s="9" t="s">
        <v>80</v>
      </c>
      <c r="D169" s="9" t="s">
        <v>81</v>
      </c>
      <c r="E169" s="9" t="s">
        <v>82</v>
      </c>
      <c r="F169" s="7" t="s">
        <v>83</v>
      </c>
      <c r="G169" s="19"/>
    </row>
    <row r="170" spans="1:8">
      <c r="A170" s="10" t="s">
        <v>92</v>
      </c>
      <c r="B170" s="11" t="s">
        <v>149</v>
      </c>
      <c r="C170" s="15">
        <v>4.1666666666666664E-2</v>
      </c>
      <c r="D170" s="16"/>
      <c r="E170" s="16"/>
      <c r="F170" s="16"/>
      <c r="G170" s="10" t="s">
        <v>84</v>
      </c>
      <c r="H170" s="6"/>
    </row>
    <row r="171" spans="1:8">
      <c r="A171" s="16" t="s">
        <v>151</v>
      </c>
      <c r="B171" s="11" t="s">
        <v>149</v>
      </c>
      <c r="C171" s="15">
        <v>6.25E-2</v>
      </c>
      <c r="D171" s="16"/>
      <c r="E171" s="16"/>
      <c r="F171" s="16"/>
      <c r="G171" s="10" t="s">
        <v>84</v>
      </c>
    </row>
    <row r="172" spans="1:8">
      <c r="A172" s="16" t="s">
        <v>152</v>
      </c>
      <c r="B172" s="11" t="s">
        <v>149</v>
      </c>
      <c r="C172" s="15">
        <v>4.1666666666666664E-2</v>
      </c>
      <c r="D172" s="16"/>
      <c r="E172" s="16"/>
      <c r="F172" s="16"/>
      <c r="G172" s="10" t="s">
        <v>84</v>
      </c>
    </row>
    <row r="173" spans="1:8">
      <c r="A173" s="16" t="s">
        <v>153</v>
      </c>
      <c r="B173" s="11" t="s">
        <v>149</v>
      </c>
      <c r="C173" s="15">
        <v>0.14583333333333334</v>
      </c>
      <c r="D173" s="16"/>
      <c r="E173" s="16"/>
      <c r="F173" s="16"/>
      <c r="G173" s="10" t="s">
        <v>84</v>
      </c>
    </row>
    <row r="174" spans="1:8">
      <c r="A174" s="16" t="s">
        <v>154</v>
      </c>
      <c r="B174" s="11" t="s">
        <v>149</v>
      </c>
      <c r="C174" s="15">
        <v>8.3333333333333329E-2</v>
      </c>
      <c r="D174" s="16"/>
      <c r="E174" s="16"/>
      <c r="F174" s="16"/>
      <c r="G174" s="10" t="s">
        <v>84</v>
      </c>
    </row>
    <row r="175" spans="1:8">
      <c r="B175" s="22" t="s">
        <v>79</v>
      </c>
      <c r="C175" s="23">
        <f>SUM(C170:C174)</f>
        <v>0.37499999999999994</v>
      </c>
    </row>
    <row r="176" spans="1:8" ht="26.25">
      <c r="A176" s="7" t="s">
        <v>67</v>
      </c>
      <c r="B176" s="8" t="s">
        <v>68</v>
      </c>
      <c r="C176" s="9" t="s">
        <v>80</v>
      </c>
      <c r="D176" s="9" t="s">
        <v>81</v>
      </c>
      <c r="E176" s="9" t="s">
        <v>82</v>
      </c>
      <c r="F176" s="7" t="s">
        <v>83</v>
      </c>
      <c r="G176" s="19"/>
    </row>
    <row r="177" spans="1:10" ht="45">
      <c r="A177" s="16" t="s">
        <v>165</v>
      </c>
      <c r="B177" s="11" t="s">
        <v>155</v>
      </c>
      <c r="C177" s="16"/>
      <c r="D177" s="15">
        <v>0.125</v>
      </c>
      <c r="E177" s="15">
        <v>0.16666666666666666</v>
      </c>
      <c r="F177" s="27" t="s">
        <v>173</v>
      </c>
      <c r="G177" s="10" t="s">
        <v>84</v>
      </c>
      <c r="H177" s="6"/>
    </row>
    <row r="178" spans="1:10">
      <c r="A178" s="16" t="s">
        <v>166</v>
      </c>
      <c r="B178" s="11" t="s">
        <v>155</v>
      </c>
      <c r="C178" s="15">
        <v>4.1666666666666664E-2</v>
      </c>
      <c r="D178" s="16"/>
      <c r="E178" s="16"/>
      <c r="F178" s="16"/>
      <c r="G178" s="10" t="s">
        <v>84</v>
      </c>
    </row>
    <row r="179" spans="1:10">
      <c r="B179" s="22" t="s">
        <v>79</v>
      </c>
      <c r="C179" s="23">
        <f>SUM(C177:C178)</f>
        <v>4.1666666666666664E-2</v>
      </c>
      <c r="D179" s="23">
        <f>SUM(D177:D178)</f>
        <v>0.125</v>
      </c>
      <c r="E179" s="23">
        <f>SUM(E177:E178)</f>
        <v>0.16666666666666666</v>
      </c>
      <c r="F179" s="28"/>
      <c r="H179" s="28"/>
      <c r="I179" s="28"/>
      <c r="J179" s="28" t="s">
        <v>215</v>
      </c>
    </row>
    <row r="180" spans="1:10" ht="26.25">
      <c r="A180" s="7" t="s">
        <v>67</v>
      </c>
      <c r="B180" s="8" t="s">
        <v>68</v>
      </c>
      <c r="C180" s="9" t="s">
        <v>80</v>
      </c>
      <c r="D180" s="9" t="s">
        <v>81</v>
      </c>
      <c r="E180" s="9" t="s">
        <v>82</v>
      </c>
      <c r="F180" s="7" t="s">
        <v>83</v>
      </c>
      <c r="G180" s="19"/>
    </row>
    <row r="181" spans="1:10">
      <c r="A181" s="16" t="s">
        <v>160</v>
      </c>
      <c r="B181" s="11" t="s">
        <v>164</v>
      </c>
      <c r="C181" s="15">
        <v>1.0416666666666666E-2</v>
      </c>
      <c r="D181" s="16"/>
      <c r="E181" s="16"/>
      <c r="F181" s="16"/>
      <c r="G181" s="10" t="s">
        <v>85</v>
      </c>
      <c r="H181" s="6"/>
    </row>
    <row r="182" spans="1:10">
      <c r="A182" s="16" t="s">
        <v>162</v>
      </c>
      <c r="B182" s="11" t="s">
        <v>164</v>
      </c>
      <c r="C182" s="15">
        <v>3.125E-2</v>
      </c>
      <c r="D182" s="16"/>
      <c r="E182" s="16"/>
      <c r="F182" s="16"/>
      <c r="G182" s="10" t="s">
        <v>85</v>
      </c>
    </row>
    <row r="183" spans="1:10">
      <c r="A183" s="16" t="s">
        <v>174</v>
      </c>
      <c r="B183" s="11" t="s">
        <v>164</v>
      </c>
      <c r="C183" s="15">
        <v>4.1666666666666664E-2</v>
      </c>
      <c r="D183" s="16"/>
      <c r="E183" s="16"/>
      <c r="F183" s="16"/>
      <c r="G183" s="10" t="s">
        <v>85</v>
      </c>
    </row>
    <row r="184" spans="1:10">
      <c r="A184" s="16" t="s">
        <v>156</v>
      </c>
      <c r="B184" s="11" t="s">
        <v>164</v>
      </c>
      <c r="C184" s="15">
        <v>4.1666666666666664E-2</v>
      </c>
      <c r="D184" s="16"/>
      <c r="E184" s="16"/>
      <c r="F184" s="16"/>
      <c r="G184" s="10" t="s">
        <v>84</v>
      </c>
      <c r="H184" s="6"/>
    </row>
    <row r="185" spans="1:10">
      <c r="A185" s="16" t="s">
        <v>157</v>
      </c>
      <c r="B185" s="11" t="s">
        <v>164</v>
      </c>
      <c r="C185" s="15">
        <v>4.1666666666666664E-2</v>
      </c>
      <c r="D185" s="16"/>
      <c r="E185" s="16"/>
      <c r="F185" s="16"/>
      <c r="G185" s="10" t="s">
        <v>84</v>
      </c>
    </row>
    <row r="186" spans="1:10">
      <c r="A186" s="16" t="s">
        <v>158</v>
      </c>
      <c r="B186" s="11" t="s">
        <v>164</v>
      </c>
      <c r="C186" s="15">
        <v>4.1666666666666664E-2</v>
      </c>
      <c r="D186" s="16"/>
      <c r="E186" s="16"/>
      <c r="F186" s="16"/>
      <c r="G186" s="10" t="s">
        <v>84</v>
      </c>
    </row>
    <row r="187" spans="1:10">
      <c r="A187" s="16" t="s">
        <v>159</v>
      </c>
      <c r="B187" s="11" t="s">
        <v>164</v>
      </c>
      <c r="C187" s="15">
        <v>0.125</v>
      </c>
      <c r="D187" s="16"/>
      <c r="E187" s="16"/>
      <c r="F187" s="16"/>
      <c r="G187" s="10" t="s">
        <v>84</v>
      </c>
    </row>
    <row r="188" spans="1:10">
      <c r="A188" s="16" t="s">
        <v>161</v>
      </c>
      <c r="B188" s="11" t="s">
        <v>164</v>
      </c>
      <c r="C188" s="15">
        <v>2.0833333333333332E-2</v>
      </c>
      <c r="D188" s="16"/>
      <c r="E188" s="16"/>
      <c r="F188" s="16"/>
      <c r="G188" s="10" t="s">
        <v>84</v>
      </c>
    </row>
    <row r="189" spans="1:10">
      <c r="A189" s="16" t="s">
        <v>163</v>
      </c>
      <c r="B189" s="11" t="s">
        <v>164</v>
      </c>
      <c r="C189" s="15">
        <v>2.0833333333333332E-2</v>
      </c>
      <c r="D189" s="16"/>
      <c r="E189" s="16"/>
      <c r="F189" s="16"/>
      <c r="G189" s="10" t="s">
        <v>84</v>
      </c>
    </row>
    <row r="190" spans="1:10">
      <c r="B190" s="22" t="s">
        <v>79</v>
      </c>
      <c r="C190" s="23">
        <f>SUM(C181:C189)</f>
        <v>0.37499999999999994</v>
      </c>
    </row>
    <row r="191" spans="1:10">
      <c r="A191" s="24"/>
      <c r="B191" s="24"/>
      <c r="C191" s="24"/>
      <c r="D191" s="24"/>
      <c r="E191" s="24"/>
      <c r="F191" s="24"/>
      <c r="G191" s="24"/>
    </row>
    <row r="192" spans="1:10" ht="26.25">
      <c r="A192" s="7" t="s">
        <v>67</v>
      </c>
      <c r="B192" s="8" t="s">
        <v>68</v>
      </c>
      <c r="C192" s="9" t="s">
        <v>80</v>
      </c>
      <c r="D192" s="9" t="s">
        <v>81</v>
      </c>
      <c r="E192" s="9" t="s">
        <v>82</v>
      </c>
      <c r="F192" s="7" t="s">
        <v>83</v>
      </c>
      <c r="G192" s="19"/>
    </row>
    <row r="193" spans="1:8">
      <c r="A193" t="s">
        <v>181</v>
      </c>
      <c r="B193" s="11" t="s">
        <v>167</v>
      </c>
      <c r="C193" s="15">
        <v>4.1666666666666664E-2</v>
      </c>
      <c r="D193" s="16"/>
      <c r="E193" s="16"/>
      <c r="F193" s="16"/>
      <c r="G193" s="10" t="s">
        <v>85</v>
      </c>
    </row>
    <row r="194" spans="1:8">
      <c r="A194" s="10" t="s">
        <v>92</v>
      </c>
      <c r="B194" s="11" t="s">
        <v>167</v>
      </c>
      <c r="C194" s="15">
        <v>4.1666666666666664E-2</v>
      </c>
      <c r="D194" s="16"/>
      <c r="E194" s="16"/>
      <c r="F194" s="16"/>
      <c r="G194" s="10" t="s">
        <v>84</v>
      </c>
    </row>
    <row r="195" spans="1:8">
      <c r="B195" s="22" t="s">
        <v>79</v>
      </c>
      <c r="C195" s="23">
        <f>SUM(C193:C194)</f>
        <v>8.3333333333333329E-2</v>
      </c>
    </row>
    <row r="196" spans="1:8" ht="26.25">
      <c r="A196" s="7" t="s">
        <v>67</v>
      </c>
      <c r="B196" s="8" t="s">
        <v>68</v>
      </c>
      <c r="C196" s="9" t="s">
        <v>80</v>
      </c>
      <c r="D196" s="9" t="s">
        <v>81</v>
      </c>
      <c r="E196" s="9" t="s">
        <v>82</v>
      </c>
      <c r="F196" s="7" t="s">
        <v>83</v>
      </c>
      <c r="G196" s="19"/>
    </row>
    <row r="197" spans="1:8">
      <c r="A197" s="10" t="s">
        <v>169</v>
      </c>
      <c r="B197" s="11" t="s">
        <v>168</v>
      </c>
      <c r="C197" s="15">
        <v>4.1666666666666664E-2</v>
      </c>
      <c r="D197" s="16"/>
      <c r="E197" s="16"/>
      <c r="F197" s="16"/>
      <c r="G197" s="10" t="s">
        <v>85</v>
      </c>
      <c r="H197" s="6"/>
    </row>
    <row r="198" spans="1:8">
      <c r="A198" s="10" t="s">
        <v>170</v>
      </c>
      <c r="B198" s="11" t="s">
        <v>168</v>
      </c>
      <c r="C198" s="15">
        <v>4.1666666666666664E-2</v>
      </c>
      <c r="D198" s="16"/>
      <c r="E198" s="16"/>
      <c r="F198" s="16"/>
      <c r="G198" s="10" t="s">
        <v>85</v>
      </c>
    </row>
    <row r="199" spans="1:8">
      <c r="A199" s="10" t="s">
        <v>92</v>
      </c>
      <c r="B199" s="11" t="s">
        <v>168</v>
      </c>
      <c r="C199" s="15">
        <v>4.1666666666666664E-2</v>
      </c>
      <c r="D199" s="16"/>
      <c r="E199" s="16"/>
      <c r="F199" s="16"/>
      <c r="G199" s="10" t="s">
        <v>84</v>
      </c>
      <c r="H199" s="6"/>
    </row>
    <row r="200" spans="1:8">
      <c r="A200" s="10" t="s">
        <v>175</v>
      </c>
      <c r="B200" s="11" t="s">
        <v>168</v>
      </c>
      <c r="C200" s="15">
        <v>0.16666666666666666</v>
      </c>
      <c r="D200" s="16"/>
      <c r="E200" s="16"/>
      <c r="F200" s="16"/>
      <c r="G200" s="10" t="s">
        <v>84</v>
      </c>
    </row>
    <row r="201" spans="1:8">
      <c r="A201" s="10" t="s">
        <v>177</v>
      </c>
      <c r="B201" s="11" t="s">
        <v>168</v>
      </c>
      <c r="C201" s="15">
        <v>4.1666666666666664E-2</v>
      </c>
      <c r="D201" s="16"/>
      <c r="E201" s="16"/>
      <c r="F201" s="16"/>
      <c r="G201" s="10" t="s">
        <v>84</v>
      </c>
    </row>
    <row r="202" spans="1:8">
      <c r="B202" s="22" t="s">
        <v>79</v>
      </c>
      <c r="C202" s="23">
        <f>SUM(C197:C201)</f>
        <v>0.33333333333333331</v>
      </c>
    </row>
    <row r="203" spans="1:8" ht="26.25">
      <c r="A203" s="7" t="s">
        <v>67</v>
      </c>
      <c r="B203" s="8" t="s">
        <v>68</v>
      </c>
      <c r="C203" s="9" t="s">
        <v>80</v>
      </c>
      <c r="D203" s="9" t="s">
        <v>81</v>
      </c>
      <c r="E203" s="9" t="s">
        <v>82</v>
      </c>
      <c r="F203" s="7" t="s">
        <v>83</v>
      </c>
      <c r="G203" s="19"/>
    </row>
    <row r="204" spans="1:8">
      <c r="A204" s="10" t="s">
        <v>182</v>
      </c>
      <c r="B204" s="11" t="s">
        <v>176</v>
      </c>
      <c r="C204" s="15">
        <v>3.125E-2</v>
      </c>
      <c r="D204" s="16"/>
      <c r="E204" s="16"/>
      <c r="F204" s="16"/>
      <c r="G204" s="10" t="s">
        <v>85</v>
      </c>
      <c r="H204" s="6"/>
    </row>
    <row r="205" spans="1:8">
      <c r="A205" s="10" t="s">
        <v>185</v>
      </c>
      <c r="B205" s="11" t="s">
        <v>176</v>
      </c>
      <c r="C205" s="15">
        <v>4.1666666666666664E-2</v>
      </c>
      <c r="D205" s="16"/>
      <c r="E205" s="16"/>
      <c r="F205" s="16"/>
      <c r="G205" s="10" t="s">
        <v>85</v>
      </c>
    </row>
    <row r="206" spans="1:8">
      <c r="A206" s="10" t="s">
        <v>187</v>
      </c>
      <c r="B206" s="11" t="s">
        <v>176</v>
      </c>
      <c r="C206" s="15">
        <v>1.3888888888888888E-2</v>
      </c>
      <c r="D206" s="16"/>
      <c r="E206" s="16"/>
      <c r="F206" s="16"/>
      <c r="G206" s="10" t="s">
        <v>85</v>
      </c>
    </row>
    <row r="207" spans="1:8">
      <c r="A207" s="10" t="s">
        <v>188</v>
      </c>
      <c r="B207" s="11" t="s">
        <v>176</v>
      </c>
      <c r="C207" s="15">
        <v>1.3888888888888888E-2</v>
      </c>
      <c r="D207" s="16"/>
      <c r="E207" s="16"/>
      <c r="F207" s="16"/>
      <c r="G207" s="10" t="s">
        <v>85</v>
      </c>
    </row>
    <row r="208" spans="1:8">
      <c r="A208" s="10" t="s">
        <v>189</v>
      </c>
      <c r="B208" s="11" t="s">
        <v>176</v>
      </c>
      <c r="C208" s="15">
        <v>1.3888888888888888E-2</v>
      </c>
      <c r="D208" s="16"/>
      <c r="E208" s="16"/>
      <c r="F208" s="16"/>
      <c r="G208" s="10" t="s">
        <v>85</v>
      </c>
    </row>
    <row r="209" spans="1:8">
      <c r="A209" s="10" t="s">
        <v>190</v>
      </c>
      <c r="B209" s="11" t="s">
        <v>176</v>
      </c>
      <c r="C209" s="15">
        <v>6.9444444444444441E-3</v>
      </c>
      <c r="D209" s="16"/>
      <c r="E209" s="16"/>
      <c r="F209" s="16"/>
      <c r="G209" s="10" t="s">
        <v>85</v>
      </c>
    </row>
    <row r="210" spans="1:8">
      <c r="A210" s="10" t="s">
        <v>191</v>
      </c>
      <c r="B210" s="11" t="s">
        <v>176</v>
      </c>
      <c r="C210" s="15">
        <v>1.0416666666666666E-2</v>
      </c>
      <c r="D210" s="16"/>
      <c r="E210" s="16"/>
      <c r="F210" s="16"/>
      <c r="G210" s="10" t="s">
        <v>85</v>
      </c>
    </row>
    <row r="211" spans="1:8">
      <c r="A211" s="10" t="s">
        <v>192</v>
      </c>
      <c r="B211" s="11" t="s">
        <v>176</v>
      </c>
      <c r="C211" s="15">
        <v>1.3888888888888888E-2</v>
      </c>
      <c r="D211" s="16"/>
      <c r="E211" s="16"/>
      <c r="F211" s="16"/>
      <c r="G211" s="10" t="s">
        <v>85</v>
      </c>
    </row>
    <row r="212" spans="1:8">
      <c r="A212" s="10" t="s">
        <v>193</v>
      </c>
      <c r="B212" s="11" t="s">
        <v>176</v>
      </c>
      <c r="C212" s="15">
        <v>6.9444444444444441E-3</v>
      </c>
      <c r="D212" s="16"/>
      <c r="E212" s="16"/>
      <c r="F212" s="16"/>
      <c r="G212" s="10" t="s">
        <v>85</v>
      </c>
    </row>
    <row r="213" spans="1:8">
      <c r="A213" s="10" t="s">
        <v>194</v>
      </c>
      <c r="B213" s="11" t="s">
        <v>176</v>
      </c>
      <c r="C213" s="15">
        <v>1.0416666666666666E-2</v>
      </c>
      <c r="D213" s="16"/>
      <c r="E213" s="16"/>
      <c r="F213" s="16"/>
      <c r="G213" s="10" t="s">
        <v>85</v>
      </c>
    </row>
    <row r="214" spans="1:8">
      <c r="A214" s="10" t="s">
        <v>195</v>
      </c>
      <c r="B214" s="11" t="s">
        <v>176</v>
      </c>
      <c r="C214" s="15">
        <v>1.7361111111111112E-2</v>
      </c>
      <c r="D214" s="16"/>
      <c r="E214" s="16"/>
      <c r="F214" s="16"/>
      <c r="G214" s="10" t="s">
        <v>85</v>
      </c>
    </row>
    <row r="215" spans="1:8">
      <c r="A215" s="10" t="s">
        <v>196</v>
      </c>
      <c r="B215" s="11" t="s">
        <v>176</v>
      </c>
      <c r="C215" s="15">
        <v>6.9444444444444441E-3</v>
      </c>
      <c r="D215" s="16"/>
      <c r="E215" s="16"/>
      <c r="F215" s="16"/>
      <c r="G215" s="10" t="s">
        <v>85</v>
      </c>
    </row>
    <row r="216" spans="1:8">
      <c r="A216" s="10" t="s">
        <v>92</v>
      </c>
      <c r="B216" s="11" t="s">
        <v>176</v>
      </c>
      <c r="C216" s="15">
        <v>4.1666666666666664E-2</v>
      </c>
      <c r="D216" s="16"/>
      <c r="E216" s="16"/>
      <c r="F216" s="16"/>
      <c r="G216" s="10" t="s">
        <v>84</v>
      </c>
      <c r="H216" s="6"/>
    </row>
    <row r="217" spans="1:8">
      <c r="A217" s="10" t="s">
        <v>183</v>
      </c>
      <c r="B217" s="11" t="s">
        <v>176</v>
      </c>
      <c r="C217" s="15">
        <v>5.5555555555555552E-2</v>
      </c>
      <c r="D217" s="16"/>
      <c r="E217" s="16"/>
      <c r="F217" s="16"/>
      <c r="G217" s="10" t="s">
        <v>84</v>
      </c>
    </row>
    <row r="218" spans="1:8">
      <c r="A218" s="10" t="s">
        <v>184</v>
      </c>
      <c r="B218" s="11" t="s">
        <v>176</v>
      </c>
      <c r="C218" s="15">
        <v>4.1666666666666664E-2</v>
      </c>
      <c r="D218" s="16"/>
      <c r="E218" s="16"/>
      <c r="F218" s="16"/>
      <c r="G218" s="10" t="s">
        <v>84</v>
      </c>
    </row>
    <row r="219" spans="1:8">
      <c r="A219" s="10" t="s">
        <v>186</v>
      </c>
      <c r="B219" s="11" t="s">
        <v>176</v>
      </c>
      <c r="C219" s="15">
        <v>6.9444444444444441E-3</v>
      </c>
      <c r="D219" s="16"/>
      <c r="E219" s="16"/>
      <c r="F219" s="16"/>
      <c r="G219" s="10" t="s">
        <v>84</v>
      </c>
    </row>
    <row r="220" spans="1:8">
      <c r="B220" s="22" t="s">
        <v>79</v>
      </c>
      <c r="C220" s="23">
        <f>SUM(C204:C219)</f>
        <v>0.33333333333333331</v>
      </c>
    </row>
    <row r="221" spans="1:8" ht="26.25">
      <c r="A221" s="7" t="s">
        <v>67</v>
      </c>
      <c r="B221" s="8" t="s">
        <v>68</v>
      </c>
      <c r="C221" s="9" t="s">
        <v>80</v>
      </c>
      <c r="D221" s="9" t="s">
        <v>81</v>
      </c>
      <c r="E221" s="9" t="s">
        <v>82</v>
      </c>
      <c r="F221" s="7" t="s">
        <v>83</v>
      </c>
      <c r="G221" s="19"/>
    </row>
    <row r="222" spans="1:8">
      <c r="A222" t="s">
        <v>199</v>
      </c>
      <c r="B222" s="11" t="s">
        <v>178</v>
      </c>
      <c r="C222" s="15">
        <v>0.12847222222222224</v>
      </c>
      <c r="D222" s="16"/>
      <c r="E222" s="16"/>
      <c r="F222" s="16"/>
      <c r="G222" s="10" t="s">
        <v>85</v>
      </c>
      <c r="H222" s="6"/>
    </row>
    <row r="223" spans="1:8">
      <c r="A223" s="10" t="s">
        <v>92</v>
      </c>
      <c r="B223" s="11" t="s">
        <v>178</v>
      </c>
      <c r="C223" s="15">
        <v>3.125E-2</v>
      </c>
      <c r="D223" s="16"/>
      <c r="E223" s="16"/>
      <c r="F223" s="16"/>
      <c r="G223" s="10" t="s">
        <v>84</v>
      </c>
      <c r="H223" s="6"/>
    </row>
    <row r="224" spans="1:8">
      <c r="A224" t="s">
        <v>197</v>
      </c>
      <c r="B224" s="11" t="s">
        <v>178</v>
      </c>
      <c r="C224" s="15">
        <v>0.1875</v>
      </c>
      <c r="D224" s="16"/>
      <c r="E224" s="16"/>
      <c r="F224" s="16"/>
      <c r="G224" s="10" t="s">
        <v>84</v>
      </c>
    </row>
    <row r="225" spans="1:8">
      <c r="A225" t="s">
        <v>198</v>
      </c>
      <c r="B225" s="11" t="s">
        <v>178</v>
      </c>
      <c r="C225" s="15">
        <v>1.0416666666666666E-2</v>
      </c>
      <c r="D225" s="16"/>
      <c r="E225" s="16"/>
      <c r="F225" s="16"/>
      <c r="G225" s="10" t="s">
        <v>84</v>
      </c>
    </row>
    <row r="226" spans="1:8">
      <c r="B226" s="22" t="s">
        <v>79</v>
      </c>
      <c r="C226" s="23">
        <f>SUM(C222:C225)</f>
        <v>0.3576388888888889</v>
      </c>
    </row>
    <row r="227" spans="1:8" ht="26.25">
      <c r="A227" s="7" t="s">
        <v>67</v>
      </c>
      <c r="B227" s="8" t="s">
        <v>68</v>
      </c>
      <c r="C227" s="9" t="s">
        <v>80</v>
      </c>
      <c r="D227" s="9" t="s">
        <v>81</v>
      </c>
      <c r="E227" s="9" t="s">
        <v>82</v>
      </c>
      <c r="F227" s="7" t="s">
        <v>83</v>
      </c>
      <c r="G227" s="19"/>
    </row>
    <row r="228" spans="1:8">
      <c r="A228" t="s">
        <v>180</v>
      </c>
      <c r="B228" s="11" t="s">
        <v>179</v>
      </c>
      <c r="C228" s="15">
        <v>3.125E-2</v>
      </c>
      <c r="D228" s="16"/>
      <c r="E228" s="16"/>
      <c r="F228" s="16"/>
      <c r="G228" s="10" t="s">
        <v>85</v>
      </c>
      <c r="H228" s="6"/>
    </row>
    <row r="229" spans="1:8">
      <c r="A229" s="10" t="s">
        <v>92</v>
      </c>
      <c r="B229" s="11" t="s">
        <v>179</v>
      </c>
      <c r="C229" s="15">
        <v>4.1666666666666664E-2</v>
      </c>
      <c r="D229" s="16"/>
      <c r="E229" s="16"/>
      <c r="F229" s="16"/>
      <c r="G229" s="10" t="s">
        <v>84</v>
      </c>
      <c r="H229" s="6"/>
    </row>
    <row r="230" spans="1:8">
      <c r="A230" t="s">
        <v>200</v>
      </c>
      <c r="B230" s="11" t="s">
        <v>179</v>
      </c>
      <c r="C230" s="15">
        <v>0.25</v>
      </c>
      <c r="D230" s="16"/>
      <c r="E230" s="16"/>
      <c r="F230" s="16"/>
      <c r="G230" s="10" t="s">
        <v>84</v>
      </c>
    </row>
    <row r="231" spans="1:8">
      <c r="B231" s="22" t="s">
        <v>79</v>
      </c>
      <c r="C231" s="23">
        <f>SUM(C228:C230)</f>
        <v>0.32291666666666663</v>
      </c>
    </row>
    <row r="236" spans="1:8">
      <c r="A236" s="29" t="s">
        <v>207</v>
      </c>
    </row>
    <row r="237" spans="1:8" ht="15.75" thickBot="1">
      <c r="A237" s="30" t="s">
        <v>208</v>
      </c>
      <c r="B237" s="31">
        <f>SUM(C17,C25,C30,C35,C44,C68,C82,C109,C114,C128,C138,C157,C162,C168,C175,C179,C190,C195,C202,C220,C226,C231)</f>
        <v>6.6423611111111116</v>
      </c>
      <c r="C237" s="32" t="s">
        <v>209</v>
      </c>
      <c r="D237" s="32" t="s">
        <v>210</v>
      </c>
      <c r="E237" s="33">
        <v>25</v>
      </c>
      <c r="F237" s="32" t="s">
        <v>211</v>
      </c>
    </row>
    <row r="238" spans="1:8" ht="15.75" thickBot="1">
      <c r="A238" s="30" t="s">
        <v>212</v>
      </c>
      <c r="B238" s="34">
        <f>SUM(E198,E226)</f>
        <v>0</v>
      </c>
      <c r="C238" s="32" t="s">
        <v>209</v>
      </c>
      <c r="D238" s="32" t="s">
        <v>210</v>
      </c>
      <c r="E238" s="33">
        <v>23</v>
      </c>
      <c r="F238" s="32" t="s">
        <v>211</v>
      </c>
    </row>
    <row r="239" spans="1:8" ht="15.75" thickBot="1">
      <c r="A239" s="32" t="s">
        <v>213</v>
      </c>
      <c r="B239" s="34">
        <f>SUM(E199,E227)</f>
        <v>0</v>
      </c>
      <c r="C239" s="32" t="s">
        <v>209</v>
      </c>
      <c r="D239" s="32" t="s">
        <v>210</v>
      </c>
      <c r="E239" s="33" t="s">
        <v>206</v>
      </c>
      <c r="F239" s="32" t="s">
        <v>211</v>
      </c>
    </row>
    <row r="240" spans="1:8" ht="15.75" thickBot="1">
      <c r="A240" s="32" t="s">
        <v>214</v>
      </c>
      <c r="B240" s="34">
        <f>E179</f>
        <v>0.16666666666666666</v>
      </c>
      <c r="C240" s="32" t="s">
        <v>209</v>
      </c>
      <c r="D240" s="32" t="s">
        <v>210</v>
      </c>
      <c r="E240" s="33" t="s">
        <v>215</v>
      </c>
      <c r="F240" s="32" t="s">
        <v>211</v>
      </c>
    </row>
    <row r="241" spans="1:6" ht="15.75" thickBot="1">
      <c r="A241" s="32" t="s">
        <v>216</v>
      </c>
      <c r="B241" s="31">
        <f>D179</f>
        <v>0.125</v>
      </c>
      <c r="C241" s="32" t="s">
        <v>209</v>
      </c>
      <c r="D241" s="32" t="s">
        <v>210</v>
      </c>
      <c r="E241" s="33">
        <v>15</v>
      </c>
      <c r="F241" s="32" t="s">
        <v>211</v>
      </c>
    </row>
    <row r="243" spans="1:6">
      <c r="A243" s="35"/>
      <c r="B243" s="35" t="s">
        <v>217</v>
      </c>
      <c r="C243" s="35"/>
      <c r="D243" s="35" t="s">
        <v>218</v>
      </c>
      <c r="E243" s="35" t="s">
        <v>219</v>
      </c>
      <c r="F243" s="36"/>
    </row>
    <row r="244" spans="1:6" ht="15.75" thickBot="1">
      <c r="A244" s="37" t="s">
        <v>220</v>
      </c>
      <c r="B244" s="38" t="s">
        <v>62</v>
      </c>
      <c r="C244" s="37"/>
      <c r="D244" s="39"/>
      <c r="E244" s="35"/>
      <c r="F244" s="36"/>
    </row>
    <row r="245" spans="1:6" ht="15.75" thickBot="1">
      <c r="A245" s="40" t="s">
        <v>221</v>
      </c>
      <c r="B245" s="35" t="s">
        <v>222</v>
      </c>
      <c r="C245" s="35"/>
      <c r="D245" s="41"/>
      <c r="E245" s="35"/>
      <c r="F245" s="36"/>
    </row>
  </sheetData>
  <pageMargins left="0.25" right="0.25" top="0.75" bottom="0.75" header="0.3" footer="0.3"/>
  <pageSetup paperSize="9" scale="77"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M118"/>
  <sheetViews>
    <sheetView view="pageBreakPreview" topLeftCell="A20" zoomScale="85" zoomScaleNormal="100" zoomScaleSheetLayoutView="85" workbookViewId="0">
      <selection activeCell="G32" sqref="G32"/>
    </sheetView>
  </sheetViews>
  <sheetFormatPr defaultRowHeight="15"/>
  <cols>
    <col min="1" max="1" width="65.28515625" customWidth="1"/>
    <col min="2" max="2" width="12.42578125" customWidth="1"/>
    <col min="3" max="3" width="12.28515625" customWidth="1"/>
    <col min="4" max="4" width="11" customWidth="1"/>
    <col min="5" max="5" width="12" customWidth="1"/>
    <col min="6" max="6" width="14.42578125" bestFit="1" customWidth="1"/>
    <col min="7" max="7" width="16.85546875" customWidth="1"/>
    <col min="8" max="8" width="11.28515625" customWidth="1"/>
    <col min="9" max="9" width="75.5703125" customWidth="1"/>
    <col min="11" max="11" width="9.140625" customWidth="1"/>
  </cols>
  <sheetData>
    <row r="1" spans="1:10" ht="15.75">
      <c r="A1" s="2" t="s">
        <v>58</v>
      </c>
      <c r="B1" s="6"/>
      <c r="C1" s="3"/>
      <c r="H1" s="28" t="s">
        <v>203</v>
      </c>
      <c r="I1" s="28" t="s">
        <v>204</v>
      </c>
      <c r="J1" s="28" t="s">
        <v>205</v>
      </c>
    </row>
    <row r="2" spans="1:10">
      <c r="A2" s="4" t="s">
        <v>59</v>
      </c>
      <c r="B2" s="3"/>
      <c r="C2" s="3"/>
      <c r="H2" s="28">
        <v>25</v>
      </c>
      <c r="I2" s="28">
        <v>15</v>
      </c>
      <c r="J2" s="28"/>
    </row>
    <row r="3" spans="1:10">
      <c r="A3" s="5" t="s">
        <v>60</v>
      </c>
      <c r="B3" s="6" t="s">
        <v>618</v>
      </c>
      <c r="C3" s="3"/>
      <c r="H3" s="28"/>
      <c r="I3" s="28"/>
      <c r="J3" s="28"/>
    </row>
    <row r="4" spans="1:10">
      <c r="A4" s="5" t="s">
        <v>61</v>
      </c>
      <c r="B4" s="6" t="s">
        <v>62</v>
      </c>
      <c r="C4" s="3"/>
    </row>
    <row r="5" spans="1:10">
      <c r="A5" s="5" t="s">
        <v>63</v>
      </c>
      <c r="B5" s="6" t="s">
        <v>64</v>
      </c>
      <c r="C5" s="3"/>
      <c r="I5" t="s">
        <v>651</v>
      </c>
    </row>
    <row r="6" spans="1:10">
      <c r="A6" s="5" t="s">
        <v>65</v>
      </c>
      <c r="B6" s="6" t="s">
        <v>66</v>
      </c>
      <c r="C6" s="3"/>
      <c r="G6" s="1"/>
    </row>
    <row r="8" spans="1:10">
      <c r="G8" s="1"/>
    </row>
    <row r="9" spans="1:10" ht="26.25">
      <c r="A9" s="7" t="s">
        <v>67</v>
      </c>
      <c r="B9" s="8" t="s">
        <v>68</v>
      </c>
      <c r="C9" s="9" t="s">
        <v>80</v>
      </c>
      <c r="D9" s="9" t="s">
        <v>81</v>
      </c>
      <c r="E9" s="9" t="s">
        <v>82</v>
      </c>
      <c r="F9" s="7" t="s">
        <v>83</v>
      </c>
    </row>
    <row r="10" spans="1:10">
      <c r="A10" s="44" t="s">
        <v>524</v>
      </c>
      <c r="B10" s="11" t="s">
        <v>619</v>
      </c>
      <c r="C10" s="15">
        <v>2.0833333333333332E-2</v>
      </c>
      <c r="F10" t="s">
        <v>702</v>
      </c>
    </row>
    <row r="11" spans="1:10" ht="45">
      <c r="A11" s="44" t="s">
        <v>653</v>
      </c>
      <c r="B11" s="11" t="s">
        <v>619</v>
      </c>
      <c r="C11" s="15">
        <v>0.35416666666666669</v>
      </c>
      <c r="F11" t="s">
        <v>704</v>
      </c>
    </row>
    <row r="12" spans="1:10">
      <c r="A12" s="54"/>
      <c r="B12" s="55" t="s">
        <v>79</v>
      </c>
      <c r="C12" s="56">
        <f>SUM(C10:C11)</f>
        <v>0.375</v>
      </c>
      <c r="G12" s="65"/>
    </row>
    <row r="13" spans="1:10" ht="26.25">
      <c r="A13" s="7" t="s">
        <v>67</v>
      </c>
      <c r="B13" s="8" t="s">
        <v>68</v>
      </c>
      <c r="C13" s="9" t="s">
        <v>80</v>
      </c>
      <c r="D13" s="9" t="s">
        <v>81</v>
      </c>
      <c r="E13" s="9" t="s">
        <v>82</v>
      </c>
      <c r="F13" s="7" t="s">
        <v>83</v>
      </c>
    </row>
    <row r="14" spans="1:10">
      <c r="A14" s="44" t="s">
        <v>524</v>
      </c>
      <c r="B14" s="11" t="s">
        <v>620</v>
      </c>
      <c r="C14" s="15">
        <v>2.0833333333333332E-2</v>
      </c>
      <c r="F14" t="s">
        <v>702</v>
      </c>
    </row>
    <row r="15" spans="1:10" ht="60">
      <c r="A15" s="44" t="s">
        <v>654</v>
      </c>
      <c r="B15" s="11" t="s">
        <v>620</v>
      </c>
      <c r="C15" s="15">
        <v>0.33333333333333331</v>
      </c>
      <c r="F15" t="s">
        <v>704</v>
      </c>
    </row>
    <row r="16" spans="1:10">
      <c r="A16" s="54"/>
      <c r="B16" s="55" t="s">
        <v>79</v>
      </c>
      <c r="C16" s="56">
        <f>SUM(C14:C15)</f>
        <v>0.35416666666666663</v>
      </c>
    </row>
    <row r="17" spans="1:8" ht="26.25">
      <c r="A17" s="7" t="s">
        <v>67</v>
      </c>
      <c r="B17" s="8" t="s">
        <v>68</v>
      </c>
      <c r="C17" s="9" t="s">
        <v>80</v>
      </c>
      <c r="D17" s="9" t="s">
        <v>81</v>
      </c>
      <c r="E17" s="9" t="s">
        <v>82</v>
      </c>
      <c r="F17" s="7" t="s">
        <v>83</v>
      </c>
    </row>
    <row r="18" spans="1:8">
      <c r="A18" s="44" t="s">
        <v>524</v>
      </c>
      <c r="B18" s="11" t="s">
        <v>621</v>
      </c>
      <c r="C18" s="15">
        <v>2.0833333333333332E-2</v>
      </c>
      <c r="F18" t="s">
        <v>702</v>
      </c>
    </row>
    <row r="19" spans="1:8" ht="210">
      <c r="A19" s="44" t="s">
        <v>675</v>
      </c>
      <c r="B19" s="11" t="s">
        <v>621</v>
      </c>
      <c r="C19" s="15">
        <v>0.29166666666666669</v>
      </c>
      <c r="F19" t="s">
        <v>704</v>
      </c>
      <c r="G19" s="44"/>
    </row>
    <row r="20" spans="1:8">
      <c r="A20" s="11" t="s">
        <v>640</v>
      </c>
      <c r="B20" s="11" t="s">
        <v>621</v>
      </c>
      <c r="C20" s="15">
        <v>4.1666666666666664E-2</v>
      </c>
      <c r="F20" t="s">
        <v>702</v>
      </c>
    </row>
    <row r="21" spans="1:8">
      <c r="A21" s="54"/>
      <c r="B21" s="55" t="s">
        <v>79</v>
      </c>
      <c r="C21" s="56">
        <f>SUM(C18:C20)</f>
        <v>0.35416666666666669</v>
      </c>
      <c r="G21" s="64"/>
    </row>
    <row r="22" spans="1:8">
      <c r="A22" s="24"/>
      <c r="B22" s="24"/>
      <c r="C22" s="24"/>
      <c r="D22" s="24"/>
      <c r="E22" s="24"/>
      <c r="F22" s="24"/>
    </row>
    <row r="23" spans="1:8" ht="26.25">
      <c r="A23" s="7" t="s">
        <v>67</v>
      </c>
      <c r="B23" s="8" t="s">
        <v>68</v>
      </c>
      <c r="C23" s="9" t="s">
        <v>80</v>
      </c>
      <c r="D23" s="9" t="s">
        <v>81</v>
      </c>
      <c r="E23" s="9" t="s">
        <v>82</v>
      </c>
      <c r="F23" s="7" t="s">
        <v>83</v>
      </c>
      <c r="G23" s="64"/>
      <c r="H23" s="9"/>
    </row>
    <row r="24" spans="1:8">
      <c r="A24" s="44" t="s">
        <v>524</v>
      </c>
      <c r="B24" s="11" t="s">
        <v>622</v>
      </c>
      <c r="C24" s="15">
        <v>2.0833333333333332E-2</v>
      </c>
      <c r="F24" t="s">
        <v>702</v>
      </c>
    </row>
    <row r="25" spans="1:8" ht="60">
      <c r="A25" s="44" t="s">
        <v>655</v>
      </c>
      <c r="B25" s="11" t="s">
        <v>622</v>
      </c>
      <c r="C25" s="15">
        <v>0.22916666666666666</v>
      </c>
      <c r="F25" t="s">
        <v>704</v>
      </c>
    </row>
    <row r="26" spans="1:8">
      <c r="A26" s="44" t="s">
        <v>656</v>
      </c>
      <c r="B26" s="11" t="s">
        <v>622</v>
      </c>
      <c r="C26" s="15">
        <v>8.3333333333333329E-2</v>
      </c>
      <c r="F26" t="s">
        <v>704</v>
      </c>
    </row>
    <row r="27" spans="1:8">
      <c r="A27" s="44" t="s">
        <v>641</v>
      </c>
      <c r="B27" s="11" t="s">
        <v>622</v>
      </c>
      <c r="C27" s="15">
        <v>4.1666666666666664E-2</v>
      </c>
      <c r="F27" t="s">
        <v>702</v>
      </c>
    </row>
    <row r="28" spans="1:8">
      <c r="A28" s="54"/>
      <c r="B28" s="55" t="s">
        <v>79</v>
      </c>
      <c r="C28" s="56">
        <f>SUM(C24:C27)</f>
        <v>0.375</v>
      </c>
    </row>
    <row r="29" spans="1:8" ht="26.25">
      <c r="A29" s="7" t="s">
        <v>67</v>
      </c>
      <c r="B29" s="8" t="s">
        <v>68</v>
      </c>
      <c r="C29" s="9" t="s">
        <v>80</v>
      </c>
      <c r="D29" s="9" t="s">
        <v>81</v>
      </c>
      <c r="E29" s="9" t="s">
        <v>82</v>
      </c>
      <c r="F29" s="7" t="s">
        <v>83</v>
      </c>
      <c r="G29" s="9"/>
      <c r="H29" s="9"/>
    </row>
    <row r="30" spans="1:8">
      <c r="A30" s="44" t="s">
        <v>524</v>
      </c>
      <c r="B30" s="11" t="s">
        <v>623</v>
      </c>
      <c r="C30" s="15">
        <v>2.0833333333333332E-2</v>
      </c>
      <c r="F30" t="s">
        <v>702</v>
      </c>
    </row>
    <row r="31" spans="1:8">
      <c r="A31" s="44" t="s">
        <v>642</v>
      </c>
      <c r="B31" s="11" t="s">
        <v>623</v>
      </c>
      <c r="C31" s="15">
        <v>2.0833333333333332E-2</v>
      </c>
      <c r="F31" t="s">
        <v>702</v>
      </c>
    </row>
    <row r="32" spans="1:8" ht="60">
      <c r="A32" s="44" t="s">
        <v>657</v>
      </c>
      <c r="B32" s="11" t="s">
        <v>623</v>
      </c>
      <c r="C32" s="15">
        <v>0.27083333333333331</v>
      </c>
      <c r="F32" t="s">
        <v>704</v>
      </c>
      <c r="G32" s="83" t="s">
        <v>643</v>
      </c>
      <c r="H32" s="91" t="s">
        <v>748</v>
      </c>
    </row>
    <row r="33" spans="1:8">
      <c r="A33" s="54"/>
      <c r="B33" s="55" t="s">
        <v>79</v>
      </c>
      <c r="C33" s="56">
        <f>SUM(C30:C32)</f>
        <v>0.3125</v>
      </c>
    </row>
    <row r="34" spans="1:8" ht="26.25">
      <c r="A34" s="7" t="s">
        <v>67</v>
      </c>
      <c r="B34" s="8" t="s">
        <v>68</v>
      </c>
      <c r="C34" s="9" t="s">
        <v>80</v>
      </c>
      <c r="D34" s="9" t="s">
        <v>81</v>
      </c>
      <c r="E34" s="9" t="s">
        <v>82</v>
      </c>
      <c r="F34" s="7" t="s">
        <v>83</v>
      </c>
      <c r="G34" s="9"/>
      <c r="H34" s="9"/>
    </row>
    <row r="35" spans="1:8">
      <c r="A35" s="44" t="s">
        <v>644</v>
      </c>
      <c r="B35" s="11" t="s">
        <v>624</v>
      </c>
      <c r="C35" s="15">
        <v>4.1666666666666664E-2</v>
      </c>
      <c r="F35" t="s">
        <v>702</v>
      </c>
    </row>
    <row r="36" spans="1:8">
      <c r="A36" s="44" t="s">
        <v>658</v>
      </c>
      <c r="B36" s="11" t="s">
        <v>624</v>
      </c>
      <c r="C36" s="15">
        <v>0.3125</v>
      </c>
      <c r="F36" t="s">
        <v>703</v>
      </c>
    </row>
    <row r="37" spans="1:8">
      <c r="A37" s="54"/>
      <c r="B37" s="55" t="s">
        <v>79</v>
      </c>
      <c r="C37" s="56">
        <f>SUM(C35:C36)</f>
        <v>0.35416666666666669</v>
      </c>
    </row>
    <row r="38" spans="1:8" ht="26.25">
      <c r="A38" s="7" t="s">
        <v>67</v>
      </c>
      <c r="B38" s="8" t="s">
        <v>68</v>
      </c>
      <c r="C38" s="9" t="s">
        <v>80</v>
      </c>
      <c r="D38" s="9" t="s">
        <v>81</v>
      </c>
      <c r="E38" s="9" t="s">
        <v>82</v>
      </c>
      <c r="F38" s="7" t="s">
        <v>83</v>
      </c>
      <c r="G38" s="9"/>
      <c r="H38" s="9"/>
    </row>
    <row r="39" spans="1:8">
      <c r="A39" s="44" t="s">
        <v>524</v>
      </c>
      <c r="B39" s="11" t="s">
        <v>625</v>
      </c>
      <c r="C39" s="15">
        <v>2.0833333333333332E-2</v>
      </c>
      <c r="F39" t="s">
        <v>702</v>
      </c>
    </row>
    <row r="40" spans="1:8" ht="45">
      <c r="A40" s="44" t="s">
        <v>645</v>
      </c>
      <c r="B40" s="11" t="s">
        <v>625</v>
      </c>
      <c r="C40" s="15">
        <v>0.35416666666666669</v>
      </c>
      <c r="F40" t="s">
        <v>703</v>
      </c>
    </row>
    <row r="41" spans="1:8">
      <c r="A41" s="54"/>
      <c r="B41" s="55" t="s">
        <v>79</v>
      </c>
      <c r="C41" s="56">
        <f>SUM(C39:C40)</f>
        <v>0.375</v>
      </c>
    </row>
    <row r="42" spans="1:8" ht="26.25">
      <c r="A42" s="7" t="s">
        <v>67</v>
      </c>
      <c r="B42" s="8" t="s">
        <v>68</v>
      </c>
      <c r="C42" s="9" t="s">
        <v>80</v>
      </c>
      <c r="D42" s="9" t="s">
        <v>81</v>
      </c>
      <c r="E42" s="9" t="s">
        <v>82</v>
      </c>
      <c r="F42" s="7" t="s">
        <v>83</v>
      </c>
      <c r="G42" s="9"/>
    </row>
    <row r="43" spans="1:8">
      <c r="A43" s="44" t="s">
        <v>524</v>
      </c>
      <c r="B43" s="11" t="s">
        <v>626</v>
      </c>
      <c r="C43" s="15">
        <v>2.0833333333333332E-2</v>
      </c>
      <c r="F43" t="s">
        <v>702</v>
      </c>
    </row>
    <row r="44" spans="1:8">
      <c r="A44" s="44" t="s">
        <v>659</v>
      </c>
      <c r="B44" s="11" t="s">
        <v>626</v>
      </c>
      <c r="C44" s="15">
        <v>0.16666666666666666</v>
      </c>
      <c r="F44" t="s">
        <v>703</v>
      </c>
    </row>
    <row r="45" spans="1:8" ht="30">
      <c r="A45" s="44" t="s">
        <v>647</v>
      </c>
      <c r="B45" s="11" t="s">
        <v>626</v>
      </c>
      <c r="C45" s="15">
        <v>0.1875</v>
      </c>
      <c r="F45" t="s">
        <v>703</v>
      </c>
    </row>
    <row r="46" spans="1:8">
      <c r="A46" s="54"/>
      <c r="B46" s="55" t="s">
        <v>79</v>
      </c>
      <c r="C46" s="56">
        <f>SUM(C43:C45)</f>
        <v>0.375</v>
      </c>
    </row>
    <row r="47" spans="1:8">
      <c r="A47" s="24"/>
      <c r="B47" s="24"/>
      <c r="C47" s="24"/>
      <c r="D47" s="24"/>
      <c r="E47" s="24"/>
      <c r="F47" s="24"/>
    </row>
    <row r="48" spans="1:8" ht="26.25">
      <c r="A48" s="7" t="s">
        <v>67</v>
      </c>
      <c r="B48" s="8" t="s">
        <v>68</v>
      </c>
      <c r="C48" s="9" t="s">
        <v>80</v>
      </c>
      <c r="D48" s="9" t="s">
        <v>81</v>
      </c>
      <c r="E48" s="9" t="s">
        <v>82</v>
      </c>
      <c r="F48" s="7" t="s">
        <v>83</v>
      </c>
    </row>
    <row r="49" spans="1:6">
      <c r="A49" s="44" t="s">
        <v>652</v>
      </c>
      <c r="B49" s="11" t="s">
        <v>627</v>
      </c>
      <c r="C49" s="15">
        <v>2.0833333333333332E-2</v>
      </c>
      <c r="F49" t="s">
        <v>702</v>
      </c>
    </row>
    <row r="50" spans="1:6" ht="30">
      <c r="A50" s="44" t="s">
        <v>647</v>
      </c>
      <c r="B50" s="11" t="s">
        <v>627</v>
      </c>
      <c r="C50" s="15">
        <v>4.1666666666666664E-2</v>
      </c>
      <c r="F50" t="s">
        <v>703</v>
      </c>
    </row>
    <row r="51" spans="1:6" ht="45">
      <c r="A51" s="44" t="s">
        <v>660</v>
      </c>
      <c r="B51" s="11" t="s">
        <v>627</v>
      </c>
      <c r="C51" s="15">
        <v>0.29166666666666669</v>
      </c>
      <c r="F51" t="s">
        <v>703</v>
      </c>
    </row>
    <row r="52" spans="1:6">
      <c r="A52" s="54"/>
      <c r="B52" s="55" t="s">
        <v>79</v>
      </c>
      <c r="C52" s="56">
        <f>SUM(C49:C51)</f>
        <v>0.35416666666666669</v>
      </c>
    </row>
    <row r="53" spans="1:6" ht="26.25">
      <c r="A53" s="7" t="s">
        <v>67</v>
      </c>
      <c r="B53" s="8" t="s">
        <v>68</v>
      </c>
      <c r="C53" s="9" t="s">
        <v>80</v>
      </c>
      <c r="D53" s="9" t="s">
        <v>81</v>
      </c>
      <c r="E53" s="9" t="s">
        <v>82</v>
      </c>
      <c r="F53" s="7" t="s">
        <v>83</v>
      </c>
    </row>
    <row r="54" spans="1:6">
      <c r="A54" s="44" t="s">
        <v>652</v>
      </c>
      <c r="B54" s="11" t="s">
        <v>628</v>
      </c>
      <c r="C54" s="15">
        <v>2.0833333333333332E-2</v>
      </c>
      <c r="F54" t="s">
        <v>702</v>
      </c>
    </row>
    <row r="55" spans="1:6" ht="45">
      <c r="A55" s="44" t="s">
        <v>661</v>
      </c>
      <c r="B55" s="11" t="s">
        <v>628</v>
      </c>
      <c r="C55" s="15">
        <v>0.375</v>
      </c>
      <c r="F55" t="s">
        <v>703</v>
      </c>
    </row>
    <row r="56" spans="1:6">
      <c r="A56" s="54"/>
      <c r="B56" s="55" t="s">
        <v>79</v>
      </c>
      <c r="C56" s="56">
        <f>SUM(C54:C55)</f>
        <v>0.39583333333333331</v>
      </c>
    </row>
    <row r="57" spans="1:6" ht="26.25">
      <c r="A57" s="7" t="s">
        <v>67</v>
      </c>
      <c r="B57" s="8" t="s">
        <v>68</v>
      </c>
      <c r="C57" s="9" t="s">
        <v>80</v>
      </c>
      <c r="D57" s="9" t="s">
        <v>81</v>
      </c>
      <c r="E57" s="9" t="s">
        <v>82</v>
      </c>
      <c r="F57" s="7" t="s">
        <v>83</v>
      </c>
    </row>
    <row r="58" spans="1:6">
      <c r="A58" s="44" t="s">
        <v>652</v>
      </c>
      <c r="B58" s="11" t="s">
        <v>629</v>
      </c>
      <c r="C58" s="15">
        <v>2.0833333333333332E-2</v>
      </c>
      <c r="F58" t="s">
        <v>702</v>
      </c>
    </row>
    <row r="59" spans="1:6" ht="30">
      <c r="A59" s="44" t="s">
        <v>648</v>
      </c>
      <c r="B59" s="11" t="s">
        <v>629</v>
      </c>
      <c r="C59" s="15">
        <v>0.33333333333333331</v>
      </c>
      <c r="F59" t="s">
        <v>703</v>
      </c>
    </row>
    <row r="60" spans="1:6">
      <c r="A60" s="54"/>
      <c r="B60" s="55" t="s">
        <v>79</v>
      </c>
      <c r="C60" s="56">
        <f>SUM(C58:C59)</f>
        <v>0.35416666666666663</v>
      </c>
    </row>
    <row r="61" spans="1:6" ht="26.25">
      <c r="A61" s="7" t="s">
        <v>67</v>
      </c>
      <c r="B61" s="8" t="s">
        <v>68</v>
      </c>
      <c r="C61" s="9" t="s">
        <v>80</v>
      </c>
      <c r="D61" s="9" t="s">
        <v>81</v>
      </c>
      <c r="E61" s="9" t="s">
        <v>82</v>
      </c>
      <c r="F61" s="7" t="s">
        <v>83</v>
      </c>
    </row>
    <row r="62" spans="1:6">
      <c r="A62" s="44" t="s">
        <v>652</v>
      </c>
      <c r="B62" s="11" t="s">
        <v>630</v>
      </c>
      <c r="C62" s="15">
        <v>2.0833333333333332E-2</v>
      </c>
      <c r="F62" t="s">
        <v>702</v>
      </c>
    </row>
    <row r="63" spans="1:6" ht="30">
      <c r="A63" s="44" t="s">
        <v>649</v>
      </c>
      <c r="B63" s="11" t="s">
        <v>630</v>
      </c>
      <c r="C63" s="15">
        <v>0.375</v>
      </c>
      <c r="F63" t="s">
        <v>703</v>
      </c>
    </row>
    <row r="64" spans="1:6">
      <c r="A64" s="54"/>
      <c r="B64" s="55" t="s">
        <v>79</v>
      </c>
      <c r="C64" s="56">
        <f>SUM(C62:C63)</f>
        <v>0.39583333333333331</v>
      </c>
    </row>
    <row r="65" spans="1:7" ht="26.25">
      <c r="A65" s="7" t="s">
        <v>67</v>
      </c>
      <c r="B65" s="8" t="s">
        <v>68</v>
      </c>
      <c r="C65" s="9" t="s">
        <v>80</v>
      </c>
      <c r="D65" s="9" t="s">
        <v>81</v>
      </c>
      <c r="E65" s="9" t="s">
        <v>82</v>
      </c>
      <c r="F65" s="7" t="s">
        <v>83</v>
      </c>
    </row>
    <row r="66" spans="1:7">
      <c r="A66" s="44" t="s">
        <v>652</v>
      </c>
      <c r="B66" s="11" t="s">
        <v>631</v>
      </c>
      <c r="C66" s="15">
        <v>2.0833333333333332E-2</v>
      </c>
      <c r="F66" t="s">
        <v>702</v>
      </c>
    </row>
    <row r="67" spans="1:7" ht="30">
      <c r="A67" s="44" t="s">
        <v>662</v>
      </c>
      <c r="B67" s="11" t="s">
        <v>631</v>
      </c>
      <c r="C67" s="15">
        <v>0.3125</v>
      </c>
      <c r="F67" t="s">
        <v>703</v>
      </c>
    </row>
    <row r="68" spans="1:7">
      <c r="A68" s="54"/>
      <c r="B68" s="55" t="s">
        <v>79</v>
      </c>
      <c r="C68" s="56">
        <f>SUM(C66:C67)</f>
        <v>0.33333333333333331</v>
      </c>
    </row>
    <row r="69" spans="1:7">
      <c r="A69" s="24"/>
      <c r="B69" s="24"/>
      <c r="C69" s="24"/>
      <c r="D69" s="24"/>
      <c r="E69" s="24"/>
      <c r="F69" s="24"/>
    </row>
    <row r="70" spans="1:7" ht="26.25">
      <c r="A70" s="7" t="s">
        <v>67</v>
      </c>
      <c r="B70" s="8" t="s">
        <v>68</v>
      </c>
      <c r="C70" s="9" t="s">
        <v>80</v>
      </c>
      <c r="D70" s="9" t="s">
        <v>81</v>
      </c>
      <c r="E70" s="9" t="s">
        <v>82</v>
      </c>
      <c r="F70" s="7" t="s">
        <v>83</v>
      </c>
    </row>
    <row r="71" spans="1:7">
      <c r="A71" s="44" t="s">
        <v>652</v>
      </c>
      <c r="B71" s="11" t="s">
        <v>632</v>
      </c>
      <c r="C71" s="15">
        <v>2.0833333333333332E-2</v>
      </c>
      <c r="F71" t="s">
        <v>702</v>
      </c>
      <c r="G71" s="83" t="s">
        <v>701</v>
      </c>
    </row>
    <row r="72" spans="1:7">
      <c r="A72" s="44" t="s">
        <v>663</v>
      </c>
      <c r="B72" s="11" t="s">
        <v>632</v>
      </c>
      <c r="C72" s="15">
        <v>8.3333333333333329E-2</v>
      </c>
      <c r="F72" t="s">
        <v>703</v>
      </c>
    </row>
    <row r="73" spans="1:7" ht="30">
      <c r="A73" s="44" t="s">
        <v>674</v>
      </c>
      <c r="B73" s="11" t="s">
        <v>632</v>
      </c>
      <c r="C73" s="15">
        <v>8.3333333333333329E-2</v>
      </c>
      <c r="F73" t="s">
        <v>703</v>
      </c>
      <c r="G73" s="44" t="s">
        <v>673</v>
      </c>
    </row>
    <row r="74" spans="1:7">
      <c r="A74" s="44" t="s">
        <v>646</v>
      </c>
      <c r="B74" s="11" t="s">
        <v>632</v>
      </c>
      <c r="C74" s="15">
        <v>4.1666666666666664E-2</v>
      </c>
      <c r="F74" t="s">
        <v>703</v>
      </c>
    </row>
    <row r="75" spans="1:7">
      <c r="A75" s="54"/>
      <c r="B75" s="55" t="s">
        <v>79</v>
      </c>
      <c r="C75" s="56">
        <f>SUM(C71:C74)</f>
        <v>0.22916666666666666</v>
      </c>
    </row>
    <row r="76" spans="1:7" ht="26.25">
      <c r="A76" s="7" t="s">
        <v>67</v>
      </c>
      <c r="B76" s="8" t="s">
        <v>68</v>
      </c>
      <c r="C76" s="9" t="s">
        <v>80</v>
      </c>
      <c r="D76" s="9" t="s">
        <v>81</v>
      </c>
      <c r="E76" s="9" t="s">
        <v>82</v>
      </c>
      <c r="F76" s="7" t="s">
        <v>83</v>
      </c>
    </row>
    <row r="77" spans="1:7">
      <c r="A77" s="44" t="s">
        <v>652</v>
      </c>
      <c r="B77" s="11" t="s">
        <v>633</v>
      </c>
      <c r="C77" s="15">
        <v>2.0833333333333332E-2</v>
      </c>
      <c r="F77" t="s">
        <v>702</v>
      </c>
    </row>
    <row r="78" spans="1:7" ht="45">
      <c r="A78" s="44" t="s">
        <v>650</v>
      </c>
      <c r="B78" s="11" t="s">
        <v>633</v>
      </c>
      <c r="C78" s="15">
        <v>4.1666666666666664E-2</v>
      </c>
      <c r="F78" t="s">
        <v>703</v>
      </c>
    </row>
    <row r="79" spans="1:7" ht="30">
      <c r="A79" s="44" t="s">
        <v>664</v>
      </c>
      <c r="B79" s="11" t="s">
        <v>633</v>
      </c>
      <c r="C79" s="15">
        <v>4.1666666666666664E-2</v>
      </c>
      <c r="F79" t="s">
        <v>702</v>
      </c>
    </row>
    <row r="80" spans="1:7" ht="165">
      <c r="A80" s="44" t="s">
        <v>665</v>
      </c>
      <c r="B80" s="11" t="s">
        <v>633</v>
      </c>
      <c r="C80" s="15">
        <v>0.20833333333333334</v>
      </c>
      <c r="F80" t="s">
        <v>702</v>
      </c>
    </row>
    <row r="81" spans="1:7" ht="30">
      <c r="A81" s="44" t="s">
        <v>666</v>
      </c>
      <c r="B81" s="11" t="s">
        <v>633</v>
      </c>
      <c r="C81" s="15">
        <v>8.3333333333333329E-2</v>
      </c>
      <c r="F81" t="s">
        <v>703</v>
      </c>
    </row>
    <row r="82" spans="1:7">
      <c r="A82" s="54"/>
      <c r="B82" s="55" t="s">
        <v>79</v>
      </c>
      <c r="C82" s="56">
        <f>SUM(C77:C81)</f>
        <v>0.39583333333333331</v>
      </c>
    </row>
    <row r="83" spans="1:7" ht="26.25">
      <c r="A83" s="7" t="s">
        <v>67</v>
      </c>
      <c r="B83" s="8" t="s">
        <v>68</v>
      </c>
      <c r="C83" s="9" t="s">
        <v>80</v>
      </c>
      <c r="D83" s="9" t="s">
        <v>81</v>
      </c>
      <c r="E83" s="9" t="s">
        <v>82</v>
      </c>
      <c r="F83" s="7" t="s">
        <v>83</v>
      </c>
    </row>
    <row r="84" spans="1:7">
      <c r="A84" s="44" t="s">
        <v>652</v>
      </c>
      <c r="B84" s="11" t="s">
        <v>634</v>
      </c>
      <c r="C84" s="15">
        <v>2.0833333333333332E-2</v>
      </c>
      <c r="F84" t="s">
        <v>702</v>
      </c>
    </row>
    <row r="85" spans="1:7" ht="105">
      <c r="A85" s="44" t="s">
        <v>667</v>
      </c>
      <c r="B85" s="11" t="s">
        <v>634</v>
      </c>
      <c r="C85" s="15">
        <v>0.33333333333333331</v>
      </c>
      <c r="F85" t="s">
        <v>703</v>
      </c>
    </row>
    <row r="86" spans="1:7">
      <c r="A86" s="54"/>
      <c r="B86" s="55" t="s">
        <v>79</v>
      </c>
      <c r="C86" s="56">
        <f>SUM(C84:C85)</f>
        <v>0.35416666666666663</v>
      </c>
    </row>
    <row r="87" spans="1:7" ht="26.25">
      <c r="A87" s="7" t="s">
        <v>67</v>
      </c>
      <c r="B87" s="8" t="s">
        <v>68</v>
      </c>
      <c r="C87" s="9" t="s">
        <v>80</v>
      </c>
      <c r="D87" s="9" t="s">
        <v>81</v>
      </c>
      <c r="E87" s="9" t="s">
        <v>82</v>
      </c>
      <c r="F87" s="7" t="s">
        <v>83</v>
      </c>
    </row>
    <row r="88" spans="1:7">
      <c r="A88" s="44" t="s">
        <v>652</v>
      </c>
      <c r="B88" s="11" t="s">
        <v>635</v>
      </c>
      <c r="C88" s="15">
        <v>2.0833333333333332E-2</v>
      </c>
      <c r="F88" t="s">
        <v>702</v>
      </c>
    </row>
    <row r="89" spans="1:7" ht="30">
      <c r="A89" s="44" t="s">
        <v>668</v>
      </c>
      <c r="B89" s="11" t="s">
        <v>635</v>
      </c>
      <c r="C89" s="15">
        <v>0.35416666666666669</v>
      </c>
      <c r="F89" t="s">
        <v>703</v>
      </c>
    </row>
    <row r="90" spans="1:7">
      <c r="A90" s="54"/>
      <c r="B90" s="55" t="s">
        <v>79</v>
      </c>
      <c r="C90" s="56">
        <f>SUM(C88:C89)</f>
        <v>0.375</v>
      </c>
    </row>
    <row r="91" spans="1:7" ht="26.25">
      <c r="A91" s="7" t="s">
        <v>67</v>
      </c>
      <c r="B91" s="8" t="s">
        <v>68</v>
      </c>
      <c r="C91" s="9" t="s">
        <v>80</v>
      </c>
      <c r="D91" s="9" t="s">
        <v>81</v>
      </c>
      <c r="E91" s="9" t="s">
        <v>82</v>
      </c>
      <c r="F91" s="7" t="s">
        <v>83</v>
      </c>
    </row>
    <row r="92" spans="1:7">
      <c r="A92" s="44" t="s">
        <v>652</v>
      </c>
      <c r="B92" s="11" t="s">
        <v>636</v>
      </c>
      <c r="C92" s="15">
        <v>2.0833333333333332E-2</v>
      </c>
      <c r="F92" t="s">
        <v>702</v>
      </c>
    </row>
    <row r="93" spans="1:7" ht="30">
      <c r="A93" s="44" t="s">
        <v>669</v>
      </c>
      <c r="B93" s="11" t="s">
        <v>636</v>
      </c>
      <c r="C93" s="15">
        <v>6.25E-2</v>
      </c>
      <c r="F93" t="s">
        <v>703</v>
      </c>
    </row>
    <row r="94" spans="1:7">
      <c r="A94" s="54"/>
      <c r="B94" s="55" t="s">
        <v>79</v>
      </c>
      <c r="C94" s="56">
        <f>SUM(C92:C93)</f>
        <v>8.3333333333333329E-2</v>
      </c>
      <c r="G94" s="84" t="s">
        <v>700</v>
      </c>
    </row>
    <row r="95" spans="1:7">
      <c r="A95" s="24"/>
      <c r="B95" s="24"/>
      <c r="C95" s="24"/>
      <c r="D95" s="24"/>
      <c r="E95" s="24"/>
      <c r="F95" s="24"/>
    </row>
    <row r="96" spans="1:7" ht="26.25">
      <c r="A96" s="7" t="s">
        <v>67</v>
      </c>
      <c r="B96" s="8" t="s">
        <v>68</v>
      </c>
      <c r="C96" s="9" t="s">
        <v>80</v>
      </c>
      <c r="D96" s="9" t="s">
        <v>81</v>
      </c>
      <c r="E96" s="9" t="s">
        <v>82</v>
      </c>
      <c r="F96" s="7" t="s">
        <v>83</v>
      </c>
    </row>
    <row r="97" spans="1:13">
      <c r="A97" s="44" t="s">
        <v>652</v>
      </c>
      <c r="B97" s="11" t="s">
        <v>637</v>
      </c>
      <c r="C97" s="15">
        <v>2.0833333333333332E-2</v>
      </c>
      <c r="F97" t="s">
        <v>702</v>
      </c>
    </row>
    <row r="98" spans="1:13" ht="30">
      <c r="A98" s="44" t="s">
        <v>670</v>
      </c>
      <c r="B98" s="11" t="s">
        <v>637</v>
      </c>
      <c r="C98" s="15">
        <v>6.25E-2</v>
      </c>
      <c r="F98" t="s">
        <v>703</v>
      </c>
    </row>
    <row r="99" spans="1:13">
      <c r="A99" s="54"/>
      <c r="B99" s="55" t="s">
        <v>79</v>
      </c>
      <c r="C99" s="56">
        <f>SUM(C97:C98)</f>
        <v>8.3333333333333329E-2</v>
      </c>
    </row>
    <row r="100" spans="1:13" ht="26.25">
      <c r="A100" s="7" t="s">
        <v>67</v>
      </c>
      <c r="B100" s="8" t="s">
        <v>68</v>
      </c>
      <c r="C100" s="9" t="s">
        <v>80</v>
      </c>
      <c r="D100" s="9" t="s">
        <v>81</v>
      </c>
      <c r="E100" s="9" t="s">
        <v>82</v>
      </c>
      <c r="F100" s="7" t="s">
        <v>83</v>
      </c>
    </row>
    <row r="101" spans="1:13">
      <c r="A101" s="44" t="s">
        <v>652</v>
      </c>
      <c r="B101" s="11" t="s">
        <v>638</v>
      </c>
      <c r="C101" s="15">
        <v>2.0833333333333332E-2</v>
      </c>
      <c r="F101" t="s">
        <v>702</v>
      </c>
      <c r="G101" s="64"/>
    </row>
    <row r="102" spans="1:13" ht="30">
      <c r="A102" s="44" t="s">
        <v>671</v>
      </c>
      <c r="B102" s="11" t="s">
        <v>638</v>
      </c>
      <c r="C102" s="15">
        <v>0.375</v>
      </c>
      <c r="F102" t="s">
        <v>703</v>
      </c>
    </row>
    <row r="103" spans="1:13">
      <c r="A103" s="54"/>
      <c r="B103" s="55" t="s">
        <v>79</v>
      </c>
      <c r="C103" s="56">
        <f>SUM(C101:C102)</f>
        <v>0.39583333333333331</v>
      </c>
    </row>
    <row r="104" spans="1:13" ht="26.25">
      <c r="A104" s="7" t="s">
        <v>67</v>
      </c>
      <c r="B104" s="8" t="s">
        <v>68</v>
      </c>
      <c r="C104" s="9" t="s">
        <v>80</v>
      </c>
      <c r="D104" s="9" t="s">
        <v>81</v>
      </c>
      <c r="E104" s="9" t="s">
        <v>82</v>
      </c>
      <c r="F104" s="7" t="s">
        <v>83</v>
      </c>
    </row>
    <row r="105" spans="1:13">
      <c r="A105" s="44" t="s">
        <v>652</v>
      </c>
      <c r="B105" s="11" t="s">
        <v>639</v>
      </c>
      <c r="C105" s="15">
        <v>2.0833333333333332E-2</v>
      </c>
      <c r="F105" t="s">
        <v>702</v>
      </c>
    </row>
    <row r="106" spans="1:13" ht="30">
      <c r="A106" s="44" t="s">
        <v>672</v>
      </c>
      <c r="B106" s="11" t="s">
        <v>639</v>
      </c>
      <c r="C106" s="15">
        <v>0.35416666666666669</v>
      </c>
      <c r="F106" t="s">
        <v>703</v>
      </c>
    </row>
    <row r="107" spans="1:13">
      <c r="A107" s="54"/>
      <c r="B107" s="55" t="s">
        <v>79</v>
      </c>
      <c r="C107" s="56">
        <f>SUM(C105:C106)</f>
        <v>0.375</v>
      </c>
    </row>
    <row r="109" spans="1:13">
      <c r="A109" s="29" t="s">
        <v>207</v>
      </c>
    </row>
    <row r="110" spans="1:13" ht="15.75" thickBot="1">
      <c r="A110" s="30" t="s">
        <v>208</v>
      </c>
      <c r="B110" s="48">
        <f>SUM(C12,C16,C21,C28,C33,C37,C41,C46,C52,C56,C60,C64,C68,C75,C82,C86,C90,C94,C99,C103,C107)</f>
        <v>6.9999999999999991</v>
      </c>
      <c r="C110" s="32" t="s">
        <v>209</v>
      </c>
      <c r="D110" s="32" t="s">
        <v>210</v>
      </c>
      <c r="E110" s="33">
        <v>25</v>
      </c>
      <c r="F110" s="32" t="s">
        <v>211</v>
      </c>
    </row>
    <row r="111" spans="1:13" ht="15.75" thickBot="1">
      <c r="A111" s="30" t="s">
        <v>212</v>
      </c>
      <c r="B111" s="47">
        <v>0</v>
      </c>
      <c r="C111" s="32" t="s">
        <v>209</v>
      </c>
      <c r="D111" s="32" t="s">
        <v>210</v>
      </c>
      <c r="E111" s="33">
        <v>23</v>
      </c>
      <c r="F111" s="32" t="s">
        <v>211</v>
      </c>
    </row>
    <row r="112" spans="1:13" ht="15.75" thickBot="1">
      <c r="A112" s="32" t="s">
        <v>213</v>
      </c>
      <c r="B112" s="46">
        <v>0</v>
      </c>
      <c r="C112" s="32" t="s">
        <v>209</v>
      </c>
      <c r="D112" s="32" t="s">
        <v>210</v>
      </c>
      <c r="E112" s="33" t="s">
        <v>206</v>
      </c>
      <c r="F112" s="32" t="s">
        <v>211</v>
      </c>
      <c r="M112" s="65"/>
    </row>
    <row r="113" spans="1:13" ht="15.75" thickBot="1">
      <c r="A113" s="32" t="s">
        <v>214</v>
      </c>
      <c r="B113" s="48" t="e">
        <f>SUM(#REF!,#REF!)</f>
        <v>#REF!</v>
      </c>
      <c r="C113" s="32" t="s">
        <v>209</v>
      </c>
      <c r="D113" s="32" t="s">
        <v>210</v>
      </c>
      <c r="E113" s="33" t="s">
        <v>215</v>
      </c>
      <c r="F113" s="32" t="s">
        <v>211</v>
      </c>
      <c r="M113" s="65"/>
    </row>
    <row r="114" spans="1:13" ht="15.75" thickBot="1">
      <c r="A114" s="32" t="s">
        <v>216</v>
      </c>
      <c r="B114" s="48" t="e">
        <f>SUM(#REF!,#REF!)</f>
        <v>#REF!</v>
      </c>
      <c r="C114" s="32" t="s">
        <v>209</v>
      </c>
      <c r="D114" s="32" t="s">
        <v>210</v>
      </c>
      <c r="E114" s="33">
        <v>15</v>
      </c>
      <c r="F114" s="32" t="s">
        <v>211</v>
      </c>
    </row>
    <row r="116" spans="1:13">
      <c r="A116" s="35"/>
      <c r="B116" s="35" t="s">
        <v>217</v>
      </c>
      <c r="C116" s="35"/>
      <c r="D116" s="35" t="s">
        <v>218</v>
      </c>
      <c r="E116" s="35" t="s">
        <v>219</v>
      </c>
      <c r="F116" s="36"/>
    </row>
    <row r="117" spans="1:13" ht="15.75" thickBot="1">
      <c r="A117" s="37" t="s">
        <v>220</v>
      </c>
      <c r="B117" s="38" t="s">
        <v>62</v>
      </c>
      <c r="C117" s="37"/>
      <c r="D117" s="39"/>
      <c r="E117" s="35"/>
      <c r="F117" s="36"/>
      <c r="M117" s="64"/>
    </row>
    <row r="118" spans="1:13" ht="15.75" thickBot="1">
      <c r="A118" s="40" t="s">
        <v>221</v>
      </c>
      <c r="B118" s="35" t="s">
        <v>222</v>
      </c>
      <c r="C118" s="35"/>
      <c r="D118" s="41"/>
      <c r="E118" s="35"/>
      <c r="F118" s="36"/>
      <c r="M118" s="64"/>
    </row>
  </sheetData>
  <pageMargins left="0.7" right="0.7" top="0.75" bottom="0.75" header="0.3" footer="0.3"/>
  <pageSetup paperSize="9" scale="69" fitToHeight="0" orientation="portrait" r:id="rId1"/>
  <rowBreaks count="1" manualBreakCount="1">
    <brk id="107" max="5" man="1"/>
  </rowBreaks>
  <colBreaks count="1" manualBreakCount="1">
    <brk id="6"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M118"/>
  <sheetViews>
    <sheetView view="pageBreakPreview" topLeftCell="A80" zoomScale="85" zoomScaleNormal="100" zoomScaleSheetLayoutView="85" workbookViewId="0">
      <selection sqref="A1:F118"/>
    </sheetView>
  </sheetViews>
  <sheetFormatPr defaultRowHeight="15"/>
  <cols>
    <col min="1" max="1" width="65.28515625" customWidth="1"/>
    <col min="2" max="2" width="12.42578125" customWidth="1"/>
    <col min="3" max="3" width="12.28515625" customWidth="1"/>
    <col min="4" max="4" width="11" customWidth="1"/>
    <col min="5" max="5" width="12" customWidth="1"/>
    <col min="6" max="6" width="14.42578125" bestFit="1" customWidth="1"/>
    <col min="7" max="7" width="16.85546875" customWidth="1"/>
    <col min="8" max="8" width="11.28515625" customWidth="1"/>
    <col min="9" max="9" width="75.5703125" customWidth="1"/>
    <col min="11" max="11" width="9.140625" customWidth="1"/>
  </cols>
  <sheetData>
    <row r="1" spans="1:10" ht="15.75">
      <c r="A1" s="2" t="s">
        <v>58</v>
      </c>
      <c r="B1" s="6"/>
      <c r="C1" s="3"/>
      <c r="H1" s="28" t="s">
        <v>203</v>
      </c>
      <c r="I1" s="28" t="s">
        <v>204</v>
      </c>
      <c r="J1" s="28" t="s">
        <v>205</v>
      </c>
    </row>
    <row r="2" spans="1:10">
      <c r="A2" s="4" t="s">
        <v>59</v>
      </c>
      <c r="B2" s="3"/>
      <c r="C2" s="3"/>
      <c r="H2" s="28">
        <v>25</v>
      </c>
      <c r="I2" s="28">
        <v>15</v>
      </c>
      <c r="J2" s="28"/>
    </row>
    <row r="3" spans="1:10">
      <c r="A3" s="5" t="s">
        <v>60</v>
      </c>
      <c r="B3" s="6" t="s">
        <v>618</v>
      </c>
      <c r="C3" s="3"/>
      <c r="H3" s="28"/>
      <c r="I3" s="28"/>
      <c r="J3" s="28"/>
    </row>
    <row r="4" spans="1:10">
      <c r="A4" s="5" t="s">
        <v>61</v>
      </c>
      <c r="B4" s="6" t="s">
        <v>62</v>
      </c>
      <c r="C4" s="3"/>
    </row>
    <row r="5" spans="1:10">
      <c r="A5" s="5" t="s">
        <v>63</v>
      </c>
      <c r="B5" s="6" t="s">
        <v>64</v>
      </c>
      <c r="C5" s="3"/>
      <c r="I5" t="s">
        <v>651</v>
      </c>
    </row>
    <row r="6" spans="1:10">
      <c r="A6" s="5" t="s">
        <v>65</v>
      </c>
      <c r="B6" s="6" t="s">
        <v>66</v>
      </c>
      <c r="C6" s="3"/>
      <c r="G6" s="1"/>
    </row>
    <row r="8" spans="1:10">
      <c r="G8" s="1"/>
    </row>
    <row r="9" spans="1:10" ht="26.25">
      <c r="A9" s="7" t="s">
        <v>67</v>
      </c>
      <c r="B9" s="8" t="s">
        <v>68</v>
      </c>
      <c r="C9" s="9" t="s">
        <v>80</v>
      </c>
      <c r="D9" s="9" t="s">
        <v>81</v>
      </c>
      <c r="E9" s="9" t="s">
        <v>82</v>
      </c>
      <c r="F9" s="7" t="s">
        <v>83</v>
      </c>
    </row>
    <row r="10" spans="1:10">
      <c r="A10" s="44" t="s">
        <v>524</v>
      </c>
      <c r="B10" s="11" t="s">
        <v>619</v>
      </c>
      <c r="C10" s="15">
        <v>2.0833333333333332E-2</v>
      </c>
      <c r="D10" s="16"/>
      <c r="E10" s="16"/>
      <c r="F10" s="16" t="s">
        <v>746</v>
      </c>
    </row>
    <row r="11" spans="1:10" ht="45">
      <c r="A11" s="44" t="s">
        <v>653</v>
      </c>
      <c r="B11" s="11" t="s">
        <v>619</v>
      </c>
      <c r="C11" s="15">
        <v>0.35416666666666669</v>
      </c>
      <c r="D11" s="16"/>
      <c r="E11" s="16"/>
      <c r="F11" s="16" t="s">
        <v>747</v>
      </c>
    </row>
    <row r="12" spans="1:10">
      <c r="A12" s="54"/>
      <c r="B12" s="55" t="s">
        <v>79</v>
      </c>
      <c r="C12" s="56">
        <f>SUM(C10:C11)</f>
        <v>0.375</v>
      </c>
      <c r="G12" s="65"/>
    </row>
    <row r="13" spans="1:10" ht="26.25">
      <c r="A13" s="7" t="s">
        <v>67</v>
      </c>
      <c r="B13" s="8" t="s">
        <v>68</v>
      </c>
      <c r="C13" s="9" t="s">
        <v>80</v>
      </c>
      <c r="D13" s="9" t="s">
        <v>81</v>
      </c>
      <c r="E13" s="9" t="s">
        <v>82</v>
      </c>
      <c r="F13" s="7" t="s">
        <v>83</v>
      </c>
    </row>
    <row r="14" spans="1:10">
      <c r="A14" s="44" t="s">
        <v>524</v>
      </c>
      <c r="B14" s="11" t="s">
        <v>620</v>
      </c>
      <c r="C14" s="15">
        <v>2.0833333333333332E-2</v>
      </c>
      <c r="D14" s="16"/>
      <c r="E14" s="16"/>
      <c r="F14" s="16" t="s">
        <v>746</v>
      </c>
    </row>
    <row r="15" spans="1:10" ht="60">
      <c r="A15" s="44" t="s">
        <v>654</v>
      </c>
      <c r="B15" s="11" t="s">
        <v>620</v>
      </c>
      <c r="C15" s="15">
        <v>0.33333333333333331</v>
      </c>
      <c r="D15" s="16"/>
      <c r="E15" s="16"/>
      <c r="F15" s="16" t="s">
        <v>703</v>
      </c>
    </row>
    <row r="16" spans="1:10">
      <c r="A16" s="54"/>
      <c r="B16" s="55" t="s">
        <v>79</v>
      </c>
      <c r="C16" s="56">
        <f>SUM(C14:C15)</f>
        <v>0.35416666666666663</v>
      </c>
    </row>
    <row r="17" spans="1:8" ht="26.25">
      <c r="A17" s="7" t="s">
        <v>67</v>
      </c>
      <c r="B17" s="8" t="s">
        <v>68</v>
      </c>
      <c r="C17" s="9" t="s">
        <v>80</v>
      </c>
      <c r="D17" s="9" t="s">
        <v>81</v>
      </c>
      <c r="E17" s="9" t="s">
        <v>82</v>
      </c>
      <c r="F17" s="7" t="s">
        <v>83</v>
      </c>
    </row>
    <row r="18" spans="1:8">
      <c r="A18" s="44" t="s">
        <v>524</v>
      </c>
      <c r="B18" s="11" t="s">
        <v>621</v>
      </c>
      <c r="C18" s="15">
        <v>2.0833333333333332E-2</v>
      </c>
      <c r="D18" s="16"/>
      <c r="E18" s="16"/>
      <c r="F18" s="16" t="s">
        <v>746</v>
      </c>
    </row>
    <row r="19" spans="1:8">
      <c r="A19" s="11" t="s">
        <v>640</v>
      </c>
      <c r="B19" s="11" t="s">
        <v>621</v>
      </c>
      <c r="C19" s="15">
        <v>4.1666666666666664E-2</v>
      </c>
      <c r="D19" s="16"/>
      <c r="E19" s="16"/>
      <c r="F19" s="16" t="s">
        <v>746</v>
      </c>
    </row>
    <row r="20" spans="1:8">
      <c r="A20" s="54"/>
      <c r="B20" s="55" t="s">
        <v>79</v>
      </c>
      <c r="C20" s="56">
        <f>SUM(C18:C19)</f>
        <v>6.25E-2</v>
      </c>
      <c r="G20" s="64"/>
    </row>
    <row r="21" spans="1:8">
      <c r="A21" s="24"/>
      <c r="B21" s="24"/>
      <c r="C21" s="24"/>
      <c r="D21" s="24"/>
      <c r="E21" s="24"/>
      <c r="F21" s="24"/>
    </row>
    <row r="22" spans="1:8" ht="26.25">
      <c r="A22" s="7" t="s">
        <v>67</v>
      </c>
      <c r="B22" s="8" t="s">
        <v>68</v>
      </c>
      <c r="C22" s="9" t="s">
        <v>80</v>
      </c>
      <c r="D22" s="9" t="s">
        <v>81</v>
      </c>
      <c r="E22" s="9" t="s">
        <v>82</v>
      </c>
      <c r="F22" s="7" t="s">
        <v>83</v>
      </c>
      <c r="G22" s="64"/>
      <c r="H22" s="9"/>
    </row>
    <row r="23" spans="1:8">
      <c r="A23" s="44" t="s">
        <v>524</v>
      </c>
      <c r="B23" s="11" t="s">
        <v>622</v>
      </c>
      <c r="C23" s="15">
        <v>2.0833333333333332E-2</v>
      </c>
      <c r="D23" s="16"/>
      <c r="E23" s="16"/>
      <c r="F23" s="16" t="s">
        <v>746</v>
      </c>
    </row>
    <row r="24" spans="1:8">
      <c r="A24" s="44" t="s">
        <v>656</v>
      </c>
      <c r="B24" s="11" t="s">
        <v>622</v>
      </c>
      <c r="C24" s="15">
        <v>8.3333333333333329E-2</v>
      </c>
      <c r="D24" s="16"/>
      <c r="E24" s="16"/>
      <c r="F24" s="16" t="s">
        <v>703</v>
      </c>
    </row>
    <row r="25" spans="1:8">
      <c r="A25" s="44" t="s">
        <v>641</v>
      </c>
      <c r="B25" s="11" t="s">
        <v>622</v>
      </c>
      <c r="C25" s="15">
        <v>4.1666666666666664E-2</v>
      </c>
      <c r="D25" s="16"/>
      <c r="E25" s="16"/>
      <c r="F25" s="16" t="s">
        <v>746</v>
      </c>
    </row>
    <row r="26" spans="1:8">
      <c r="A26" s="54"/>
      <c r="B26" s="55" t="s">
        <v>79</v>
      </c>
      <c r="C26" s="56">
        <f>SUM(C23:C25)</f>
        <v>0.14583333333333331</v>
      </c>
    </row>
    <row r="27" spans="1:8" ht="26.25">
      <c r="A27" s="7" t="s">
        <v>67</v>
      </c>
      <c r="B27" s="8" t="s">
        <v>68</v>
      </c>
      <c r="C27" s="9" t="s">
        <v>80</v>
      </c>
      <c r="D27" s="9" t="s">
        <v>81</v>
      </c>
      <c r="E27" s="9" t="s">
        <v>82</v>
      </c>
      <c r="F27" s="7" t="s">
        <v>83</v>
      </c>
      <c r="G27" s="9"/>
      <c r="H27" s="9"/>
    </row>
    <row r="28" spans="1:8">
      <c r="A28" s="44" t="s">
        <v>524</v>
      </c>
      <c r="B28" s="11" t="s">
        <v>623</v>
      </c>
      <c r="C28" s="15">
        <v>2.0833333333333332E-2</v>
      </c>
      <c r="D28" s="16"/>
      <c r="E28" s="16"/>
      <c r="F28" s="16" t="s">
        <v>746</v>
      </c>
    </row>
    <row r="29" spans="1:8">
      <c r="A29" s="44" t="s">
        <v>642</v>
      </c>
      <c r="B29" s="11" t="s">
        <v>623</v>
      </c>
      <c r="C29" s="15">
        <v>2.0833333333333332E-2</v>
      </c>
      <c r="D29" s="16"/>
      <c r="E29" s="16"/>
      <c r="F29" s="16" t="s">
        <v>746</v>
      </c>
    </row>
    <row r="30" spans="1:8" ht="60">
      <c r="A30" s="44" t="s">
        <v>657</v>
      </c>
      <c r="B30" s="11" t="s">
        <v>623</v>
      </c>
      <c r="C30" s="15">
        <v>0.27083333333333331</v>
      </c>
      <c r="D30" s="16"/>
      <c r="E30" s="16"/>
      <c r="F30" s="16" t="s">
        <v>703</v>
      </c>
      <c r="G30" s="83" t="s">
        <v>643</v>
      </c>
      <c r="H30" s="83"/>
    </row>
    <row r="31" spans="1:8">
      <c r="A31" s="54"/>
      <c r="B31" s="55" t="s">
        <v>79</v>
      </c>
      <c r="C31" s="56">
        <f>SUM(C28:C30)</f>
        <v>0.3125</v>
      </c>
    </row>
    <row r="32" spans="1:8" ht="26.25">
      <c r="A32" s="7" t="s">
        <v>67</v>
      </c>
      <c r="B32" s="8" t="s">
        <v>68</v>
      </c>
      <c r="C32" s="9" t="s">
        <v>80</v>
      </c>
      <c r="D32" s="9" t="s">
        <v>81</v>
      </c>
      <c r="E32" s="9" t="s">
        <v>82</v>
      </c>
      <c r="F32" s="7" t="s">
        <v>83</v>
      </c>
      <c r="G32" s="9"/>
      <c r="H32" s="9"/>
    </row>
    <row r="33" spans="1:8">
      <c r="A33" s="44" t="s">
        <v>644</v>
      </c>
      <c r="B33" s="11" t="s">
        <v>624</v>
      </c>
      <c r="C33" s="15">
        <v>4.1666666666666664E-2</v>
      </c>
      <c r="D33" s="16"/>
      <c r="E33" s="16"/>
      <c r="F33" s="16" t="s">
        <v>746</v>
      </c>
    </row>
    <row r="34" spans="1:8">
      <c r="A34" s="54"/>
      <c r="B34" s="55" t="s">
        <v>79</v>
      </c>
      <c r="C34" s="56">
        <f>SUM(C33)</f>
        <v>4.1666666666666664E-2</v>
      </c>
    </row>
    <row r="35" spans="1:8" ht="26.25">
      <c r="A35" s="7" t="s">
        <v>67</v>
      </c>
      <c r="B35" s="8" t="s">
        <v>68</v>
      </c>
      <c r="C35" s="9" t="s">
        <v>80</v>
      </c>
      <c r="D35" s="9" t="s">
        <v>81</v>
      </c>
      <c r="E35" s="9" t="s">
        <v>82</v>
      </c>
      <c r="F35" s="7" t="s">
        <v>83</v>
      </c>
      <c r="G35" s="9"/>
      <c r="H35" s="9"/>
    </row>
    <row r="36" spans="1:8">
      <c r="A36" s="44" t="s">
        <v>524</v>
      </c>
      <c r="B36" s="11" t="s">
        <v>625</v>
      </c>
      <c r="C36" s="15">
        <v>2.0833333333333332E-2</v>
      </c>
      <c r="D36" s="16"/>
      <c r="E36" s="16"/>
      <c r="F36" s="16" t="s">
        <v>746</v>
      </c>
    </row>
    <row r="37" spans="1:8">
      <c r="A37" s="44" t="s">
        <v>743</v>
      </c>
      <c r="B37" s="11" t="s">
        <v>625</v>
      </c>
      <c r="C37" s="15">
        <v>0.35416666666666669</v>
      </c>
      <c r="D37" s="16"/>
      <c r="E37" s="16"/>
      <c r="F37" s="16" t="s">
        <v>747</v>
      </c>
    </row>
    <row r="38" spans="1:8">
      <c r="A38" s="54"/>
      <c r="B38" s="55" t="s">
        <v>79</v>
      </c>
      <c r="C38" s="56">
        <f>SUM(C36:C37)</f>
        <v>0.375</v>
      </c>
    </row>
    <row r="39" spans="1:8" ht="26.25">
      <c r="A39" s="7" t="s">
        <v>67</v>
      </c>
      <c r="B39" s="8" t="s">
        <v>68</v>
      </c>
      <c r="C39" s="9" t="s">
        <v>80</v>
      </c>
      <c r="D39" s="9" t="s">
        <v>81</v>
      </c>
      <c r="E39" s="9" t="s">
        <v>82</v>
      </c>
      <c r="F39" s="7" t="s">
        <v>83</v>
      </c>
      <c r="G39" s="9"/>
    </row>
    <row r="40" spans="1:8">
      <c r="A40" s="44" t="s">
        <v>524</v>
      </c>
      <c r="B40" s="11" t="s">
        <v>626</v>
      </c>
      <c r="C40" s="15">
        <v>2.0833333333333332E-2</v>
      </c>
      <c r="D40" s="16"/>
      <c r="E40" s="16"/>
      <c r="F40" s="16" t="s">
        <v>746</v>
      </c>
    </row>
    <row r="41" spans="1:8">
      <c r="A41" s="44" t="s">
        <v>743</v>
      </c>
      <c r="B41" s="11" t="s">
        <v>626</v>
      </c>
      <c r="C41" s="15">
        <v>0.16666666666666666</v>
      </c>
      <c r="D41" s="16"/>
      <c r="E41" s="16"/>
      <c r="F41" s="16" t="s">
        <v>747</v>
      </c>
    </row>
    <row r="42" spans="1:8" ht="30">
      <c r="A42" s="44" t="s">
        <v>647</v>
      </c>
      <c r="B42" s="11" t="s">
        <v>626</v>
      </c>
      <c r="C42" s="15">
        <v>0.1875</v>
      </c>
      <c r="D42" s="16"/>
      <c r="E42" s="16"/>
      <c r="F42" s="16" t="s">
        <v>747</v>
      </c>
    </row>
    <row r="43" spans="1:8">
      <c r="A43" s="54"/>
      <c r="B43" s="55" t="s">
        <v>79</v>
      </c>
      <c r="C43" s="56">
        <f>SUM(C40:C42)</f>
        <v>0.375</v>
      </c>
    </row>
    <row r="44" spans="1:8">
      <c r="A44" s="24"/>
      <c r="B44" s="24"/>
      <c r="C44" s="24"/>
      <c r="D44" s="24"/>
      <c r="E44" s="24"/>
      <c r="F44" s="24"/>
    </row>
    <row r="45" spans="1:8" ht="26.25">
      <c r="A45" s="7" t="s">
        <v>67</v>
      </c>
      <c r="B45" s="8" t="s">
        <v>68</v>
      </c>
      <c r="C45" s="9" t="s">
        <v>80</v>
      </c>
      <c r="D45" s="9" t="s">
        <v>81</v>
      </c>
      <c r="E45" s="9" t="s">
        <v>82</v>
      </c>
      <c r="F45" s="7" t="s">
        <v>83</v>
      </c>
    </row>
    <row r="46" spans="1:8">
      <c r="A46" s="44" t="s">
        <v>652</v>
      </c>
      <c r="B46" s="11" t="s">
        <v>627</v>
      </c>
      <c r="C46" s="15">
        <v>2.0833333333333332E-2</v>
      </c>
      <c r="D46" s="16"/>
      <c r="E46" s="16"/>
      <c r="F46" s="16" t="s">
        <v>746</v>
      </c>
    </row>
    <row r="47" spans="1:8" ht="30">
      <c r="A47" s="44" t="s">
        <v>647</v>
      </c>
      <c r="B47" s="11" t="s">
        <v>627</v>
      </c>
      <c r="C47" s="15">
        <v>4.1666666666666664E-2</v>
      </c>
      <c r="D47" s="16"/>
      <c r="E47" s="16"/>
      <c r="F47" s="16" t="s">
        <v>747</v>
      </c>
    </row>
    <row r="48" spans="1:8">
      <c r="A48" s="85" t="s">
        <v>744</v>
      </c>
      <c r="B48" s="11" t="s">
        <v>627</v>
      </c>
      <c r="C48" s="15">
        <v>0.29166666666666669</v>
      </c>
      <c r="D48" s="16"/>
      <c r="E48" s="16"/>
      <c r="F48" s="16" t="s">
        <v>747</v>
      </c>
    </row>
    <row r="49" spans="1:6">
      <c r="A49" s="54"/>
      <c r="B49" s="55" t="s">
        <v>79</v>
      </c>
      <c r="C49" s="56">
        <f>SUM(C46:C48)</f>
        <v>0.35416666666666669</v>
      </c>
    </row>
    <row r="50" spans="1:6" ht="26.25">
      <c r="A50" s="7" t="s">
        <v>67</v>
      </c>
      <c r="B50" s="8" t="s">
        <v>68</v>
      </c>
      <c r="C50" s="9" t="s">
        <v>80</v>
      </c>
      <c r="D50" s="9" t="s">
        <v>81</v>
      </c>
      <c r="E50" s="9" t="s">
        <v>82</v>
      </c>
      <c r="F50" s="7" t="s">
        <v>83</v>
      </c>
    </row>
    <row r="51" spans="1:6">
      <c r="A51" s="44" t="s">
        <v>652</v>
      </c>
      <c r="B51" s="11" t="s">
        <v>628</v>
      </c>
      <c r="C51" s="15">
        <v>2.0833333333333332E-2</v>
      </c>
      <c r="D51" s="16"/>
      <c r="E51" s="16"/>
      <c r="F51" s="16" t="s">
        <v>746</v>
      </c>
    </row>
    <row r="52" spans="1:6">
      <c r="A52" s="44" t="s">
        <v>743</v>
      </c>
      <c r="B52" s="11" t="s">
        <v>628</v>
      </c>
      <c r="C52" s="15">
        <v>0.375</v>
      </c>
      <c r="D52" s="16"/>
      <c r="E52" s="16"/>
      <c r="F52" s="16" t="s">
        <v>747</v>
      </c>
    </row>
    <row r="53" spans="1:6">
      <c r="A53" s="54"/>
      <c r="B53" s="55" t="s">
        <v>79</v>
      </c>
      <c r="C53" s="56">
        <f>SUM(C51:C52)</f>
        <v>0.39583333333333331</v>
      </c>
    </row>
    <row r="54" spans="1:6" ht="26.25">
      <c r="A54" s="7" t="s">
        <v>67</v>
      </c>
      <c r="B54" s="8" t="s">
        <v>68</v>
      </c>
      <c r="C54" s="9" t="s">
        <v>80</v>
      </c>
      <c r="D54" s="9" t="s">
        <v>81</v>
      </c>
      <c r="E54" s="9" t="s">
        <v>82</v>
      </c>
      <c r="F54" s="7" t="s">
        <v>83</v>
      </c>
    </row>
    <row r="55" spans="1:6">
      <c r="A55" s="44" t="s">
        <v>652</v>
      </c>
      <c r="B55" s="11" t="s">
        <v>629</v>
      </c>
      <c r="C55" s="15">
        <v>2.0833333333333332E-2</v>
      </c>
      <c r="D55" s="16"/>
      <c r="E55" s="16"/>
      <c r="F55" s="16" t="s">
        <v>746</v>
      </c>
    </row>
    <row r="56" spans="1:6">
      <c r="A56" s="44" t="s">
        <v>743</v>
      </c>
      <c r="B56" s="11" t="s">
        <v>629</v>
      </c>
      <c r="C56" s="15">
        <v>0.33333333333333331</v>
      </c>
      <c r="D56" s="16"/>
      <c r="E56" s="16"/>
      <c r="F56" s="16" t="s">
        <v>747</v>
      </c>
    </row>
    <row r="57" spans="1:6">
      <c r="A57" s="54"/>
      <c r="B57" s="55" t="s">
        <v>79</v>
      </c>
      <c r="C57" s="56">
        <f>SUM(C55:C56)</f>
        <v>0.35416666666666663</v>
      </c>
    </row>
    <row r="58" spans="1:6" ht="26.25">
      <c r="A58" s="7" t="s">
        <v>67</v>
      </c>
      <c r="B58" s="8" t="s">
        <v>68</v>
      </c>
      <c r="C58" s="9" t="s">
        <v>80</v>
      </c>
      <c r="D58" s="9" t="s">
        <v>81</v>
      </c>
      <c r="E58" s="9" t="s">
        <v>82</v>
      </c>
      <c r="F58" s="7" t="s">
        <v>83</v>
      </c>
    </row>
    <row r="59" spans="1:6">
      <c r="A59" s="44" t="s">
        <v>652</v>
      </c>
      <c r="B59" s="11" t="s">
        <v>630</v>
      </c>
      <c r="C59" s="15">
        <v>2.0833333333333332E-2</v>
      </c>
      <c r="D59" s="16"/>
      <c r="E59" s="16"/>
      <c r="F59" s="16" t="s">
        <v>746</v>
      </c>
    </row>
    <row r="60" spans="1:6">
      <c r="A60" s="85" t="s">
        <v>744</v>
      </c>
      <c r="B60" s="11" t="s">
        <v>630</v>
      </c>
      <c r="C60" s="15">
        <v>0.375</v>
      </c>
      <c r="D60" s="16"/>
      <c r="E60" s="16"/>
      <c r="F60" s="16" t="s">
        <v>747</v>
      </c>
    </row>
    <row r="61" spans="1:6">
      <c r="A61" s="54"/>
      <c r="B61" s="55" t="s">
        <v>79</v>
      </c>
      <c r="C61" s="56">
        <f>SUM(C59:C60)</f>
        <v>0.39583333333333331</v>
      </c>
    </row>
    <row r="62" spans="1:6" ht="26.25">
      <c r="A62" s="7" t="s">
        <v>67</v>
      </c>
      <c r="B62" s="8" t="s">
        <v>68</v>
      </c>
      <c r="C62" s="9" t="s">
        <v>80</v>
      </c>
      <c r="D62" s="9" t="s">
        <v>81</v>
      </c>
      <c r="E62" s="9" t="s">
        <v>82</v>
      </c>
      <c r="F62" s="7" t="s">
        <v>83</v>
      </c>
    </row>
    <row r="63" spans="1:6">
      <c r="A63" s="44" t="s">
        <v>652</v>
      </c>
      <c r="B63" s="11" t="s">
        <v>631</v>
      </c>
      <c r="C63" s="15">
        <v>2.0833333333333332E-2</v>
      </c>
      <c r="D63" s="16"/>
      <c r="E63" s="16"/>
      <c r="F63" s="16" t="s">
        <v>746</v>
      </c>
    </row>
    <row r="64" spans="1:6">
      <c r="A64" s="44" t="s">
        <v>743</v>
      </c>
      <c r="B64" s="11" t="s">
        <v>631</v>
      </c>
      <c r="C64" s="15">
        <v>0.35416666666666669</v>
      </c>
      <c r="D64" s="16"/>
      <c r="E64" s="16"/>
      <c r="F64" s="16" t="s">
        <v>747</v>
      </c>
    </row>
    <row r="65" spans="1:7">
      <c r="A65" s="54"/>
      <c r="B65" s="55" t="s">
        <v>79</v>
      </c>
      <c r="C65" s="56">
        <f>SUM(C63:C64)</f>
        <v>0.375</v>
      </c>
    </row>
    <row r="66" spans="1:7">
      <c r="A66" s="24"/>
      <c r="B66" s="24"/>
      <c r="C66" s="24"/>
      <c r="D66" s="24"/>
      <c r="E66" s="24"/>
      <c r="F66" s="24"/>
    </row>
    <row r="67" spans="1:7" ht="26.25">
      <c r="A67" s="7" t="s">
        <v>67</v>
      </c>
      <c r="B67" s="8" t="s">
        <v>68</v>
      </c>
      <c r="C67" s="9" t="s">
        <v>80</v>
      </c>
      <c r="D67" s="9" t="s">
        <v>81</v>
      </c>
      <c r="E67" s="9" t="s">
        <v>82</v>
      </c>
      <c r="F67" s="7" t="s">
        <v>83</v>
      </c>
    </row>
    <row r="68" spans="1:7">
      <c r="A68" s="44" t="s">
        <v>652</v>
      </c>
      <c r="B68" s="11" t="s">
        <v>632</v>
      </c>
      <c r="C68" s="15">
        <v>2.0833333333333332E-2</v>
      </c>
      <c r="D68" s="16"/>
      <c r="E68" s="16"/>
      <c r="F68" s="16" t="s">
        <v>746</v>
      </c>
      <c r="G68" s="83" t="s">
        <v>701</v>
      </c>
    </row>
    <row r="69" spans="1:7">
      <c r="A69" s="44" t="s">
        <v>663</v>
      </c>
      <c r="B69" s="11" t="s">
        <v>632</v>
      </c>
      <c r="C69" s="15">
        <v>8.3333333333333329E-2</v>
      </c>
      <c r="D69" s="16"/>
      <c r="E69" s="16"/>
      <c r="F69" s="16" t="s">
        <v>747</v>
      </c>
    </row>
    <row r="70" spans="1:7" ht="30">
      <c r="A70" s="44" t="s">
        <v>743</v>
      </c>
      <c r="B70" s="11" t="s">
        <v>632</v>
      </c>
      <c r="C70" s="15">
        <v>8.3333333333333329E-2</v>
      </c>
      <c r="D70" s="16"/>
      <c r="E70" s="16"/>
      <c r="F70" s="16" t="s">
        <v>747</v>
      </c>
      <c r="G70" s="90" t="s">
        <v>673</v>
      </c>
    </row>
    <row r="71" spans="1:7" ht="60">
      <c r="A71" s="44" t="s">
        <v>655</v>
      </c>
      <c r="B71" s="11" t="s">
        <v>632</v>
      </c>
      <c r="C71" s="15">
        <v>0.1875</v>
      </c>
      <c r="D71" s="16"/>
      <c r="E71" s="16"/>
      <c r="F71" s="16" t="s">
        <v>747</v>
      </c>
      <c r="G71" s="11" t="s">
        <v>622</v>
      </c>
    </row>
    <row r="72" spans="1:7">
      <c r="A72" s="44" t="s">
        <v>646</v>
      </c>
      <c r="B72" s="11" t="s">
        <v>632</v>
      </c>
      <c r="C72" s="15">
        <v>4.1666666666666664E-2</v>
      </c>
      <c r="D72" s="16"/>
      <c r="E72" s="16"/>
      <c r="F72" s="16" t="s">
        <v>747</v>
      </c>
    </row>
    <row r="73" spans="1:7">
      <c r="A73" s="54"/>
      <c r="B73" s="55" t="s">
        <v>79</v>
      </c>
      <c r="C73" s="56">
        <f>SUM(C68:C72)</f>
        <v>0.41666666666666669</v>
      </c>
    </row>
    <row r="74" spans="1:7" ht="26.25">
      <c r="A74" s="7" t="s">
        <v>67</v>
      </c>
      <c r="B74" s="8" t="s">
        <v>68</v>
      </c>
      <c r="C74" s="9" t="s">
        <v>80</v>
      </c>
      <c r="D74" s="9" t="s">
        <v>81</v>
      </c>
      <c r="E74" s="9" t="s">
        <v>82</v>
      </c>
      <c r="F74" s="7" t="s">
        <v>83</v>
      </c>
    </row>
    <row r="75" spans="1:7">
      <c r="A75" s="44" t="s">
        <v>652</v>
      </c>
      <c r="B75" s="11" t="s">
        <v>633</v>
      </c>
      <c r="C75" s="15">
        <v>2.0833333333333332E-2</v>
      </c>
      <c r="D75" s="16"/>
      <c r="E75" s="16"/>
      <c r="F75" s="16" t="s">
        <v>746</v>
      </c>
    </row>
    <row r="76" spans="1:7">
      <c r="A76" s="44" t="s">
        <v>743</v>
      </c>
      <c r="B76" s="11" t="s">
        <v>633</v>
      </c>
      <c r="C76" s="15">
        <v>4.1666666666666664E-2</v>
      </c>
      <c r="D76" s="16"/>
      <c r="E76" s="16"/>
      <c r="F76" s="16" t="s">
        <v>747</v>
      </c>
    </row>
    <row r="77" spans="1:7">
      <c r="A77" s="89" t="s">
        <v>744</v>
      </c>
      <c r="B77" s="11" t="s">
        <v>633</v>
      </c>
      <c r="C77" s="15">
        <v>4.1666666666666664E-2</v>
      </c>
      <c r="D77" s="16"/>
      <c r="E77" s="16"/>
      <c r="F77" s="16" t="s">
        <v>747</v>
      </c>
    </row>
    <row r="78" spans="1:7">
      <c r="A78" s="89" t="s">
        <v>745</v>
      </c>
      <c r="B78" s="11" t="s">
        <v>633</v>
      </c>
      <c r="C78" s="15">
        <v>0.20833333333333334</v>
      </c>
      <c r="D78" s="16"/>
      <c r="E78" s="16"/>
      <c r="F78" s="16" t="s">
        <v>747</v>
      </c>
    </row>
    <row r="79" spans="1:7" ht="30">
      <c r="A79" s="44" t="s">
        <v>666</v>
      </c>
      <c r="B79" s="11" t="s">
        <v>633</v>
      </c>
      <c r="C79" s="15">
        <v>8.3333333333333329E-2</v>
      </c>
      <c r="D79" s="16"/>
      <c r="E79" s="16"/>
      <c r="F79" s="16" t="s">
        <v>747</v>
      </c>
    </row>
    <row r="80" spans="1:7">
      <c r="A80" s="54"/>
      <c r="B80" s="55" t="s">
        <v>79</v>
      </c>
      <c r="C80" s="56">
        <f>SUM(C75:C79)</f>
        <v>0.39583333333333331</v>
      </c>
    </row>
    <row r="81" spans="1:7" ht="26.25">
      <c r="A81" s="7" t="s">
        <v>67</v>
      </c>
      <c r="B81" s="8" t="s">
        <v>68</v>
      </c>
      <c r="C81" s="9" t="s">
        <v>80</v>
      </c>
      <c r="D81" s="9" t="s">
        <v>81</v>
      </c>
      <c r="E81" s="9" t="s">
        <v>82</v>
      </c>
      <c r="F81" s="7" t="s">
        <v>83</v>
      </c>
    </row>
    <row r="82" spans="1:7">
      <c r="A82" s="44" t="s">
        <v>652</v>
      </c>
      <c r="B82" s="11" t="s">
        <v>634</v>
      </c>
      <c r="C82" s="15">
        <v>2.0833333333333332E-2</v>
      </c>
      <c r="D82" s="16"/>
      <c r="E82" s="16"/>
      <c r="F82" s="16" t="s">
        <v>746</v>
      </c>
    </row>
    <row r="83" spans="1:7">
      <c r="A83" s="44" t="s">
        <v>743</v>
      </c>
      <c r="B83" s="11" t="s">
        <v>634</v>
      </c>
      <c r="C83" s="15">
        <v>0.33333333333333331</v>
      </c>
      <c r="D83" s="16"/>
      <c r="E83" s="16"/>
      <c r="F83" s="16" t="s">
        <v>747</v>
      </c>
    </row>
    <row r="84" spans="1:7">
      <c r="A84" s="54"/>
      <c r="B84" s="55" t="s">
        <v>79</v>
      </c>
      <c r="C84" s="56">
        <f>SUM(C82:C83)</f>
        <v>0.35416666666666663</v>
      </c>
    </row>
    <row r="85" spans="1:7" ht="26.25">
      <c r="A85" s="7" t="s">
        <v>67</v>
      </c>
      <c r="B85" s="8" t="s">
        <v>68</v>
      </c>
      <c r="C85" s="9" t="s">
        <v>80</v>
      </c>
      <c r="D85" s="9" t="s">
        <v>81</v>
      </c>
      <c r="E85" s="9" t="s">
        <v>82</v>
      </c>
      <c r="F85" s="7" t="s">
        <v>83</v>
      </c>
    </row>
    <row r="86" spans="1:7">
      <c r="A86" s="44" t="s">
        <v>652</v>
      </c>
      <c r="B86" s="11" t="s">
        <v>635</v>
      </c>
      <c r="C86" s="15">
        <v>2.0833333333333332E-2</v>
      </c>
      <c r="D86" s="16"/>
      <c r="E86" s="16"/>
      <c r="F86" s="16" t="s">
        <v>746</v>
      </c>
    </row>
    <row r="87" spans="1:7">
      <c r="A87" s="89" t="s">
        <v>744</v>
      </c>
      <c r="B87" s="11" t="s">
        <v>635</v>
      </c>
      <c r="C87" s="15">
        <v>0.35416666666666669</v>
      </c>
      <c r="D87" s="16"/>
      <c r="E87" s="16"/>
      <c r="F87" s="16" t="s">
        <v>747</v>
      </c>
    </row>
    <row r="88" spans="1:7">
      <c r="A88" s="54"/>
      <c r="B88" s="55" t="s">
        <v>79</v>
      </c>
      <c r="C88" s="56">
        <f>SUM(C86:C87)</f>
        <v>0.375</v>
      </c>
    </row>
    <row r="89" spans="1:7" ht="26.25">
      <c r="A89" s="7" t="s">
        <v>67</v>
      </c>
      <c r="B89" s="8" t="s">
        <v>68</v>
      </c>
      <c r="C89" s="9" t="s">
        <v>80</v>
      </c>
      <c r="D89" s="9" t="s">
        <v>81</v>
      </c>
      <c r="E89" s="9" t="s">
        <v>82</v>
      </c>
      <c r="F89" s="7" t="s">
        <v>83</v>
      </c>
    </row>
    <row r="90" spans="1:7">
      <c r="A90" s="44" t="s">
        <v>652</v>
      </c>
      <c r="B90" s="11" t="s">
        <v>636</v>
      </c>
      <c r="C90" s="15">
        <v>2.0833333333333332E-2</v>
      </c>
      <c r="D90" s="16"/>
      <c r="E90" s="16"/>
      <c r="F90" s="16" t="s">
        <v>746</v>
      </c>
    </row>
    <row r="91" spans="1:7" ht="210">
      <c r="A91" s="44" t="s">
        <v>742</v>
      </c>
      <c r="B91" s="11" t="s">
        <v>636</v>
      </c>
      <c r="C91" s="15">
        <v>0.29166666666666669</v>
      </c>
      <c r="D91" s="16"/>
      <c r="E91" s="16"/>
      <c r="F91" s="16" t="s">
        <v>747</v>
      </c>
      <c r="G91" s="11" t="s">
        <v>621</v>
      </c>
    </row>
    <row r="92" spans="1:7">
      <c r="A92" s="89" t="s">
        <v>744</v>
      </c>
      <c r="B92" s="11" t="s">
        <v>636</v>
      </c>
      <c r="C92" s="15">
        <v>6.25E-2</v>
      </c>
      <c r="D92" s="16"/>
      <c r="E92" s="16"/>
      <c r="F92" s="16" t="s">
        <v>747</v>
      </c>
    </row>
    <row r="93" spans="1:7">
      <c r="A93" s="54"/>
      <c r="B93" s="55" t="s">
        <v>79</v>
      </c>
      <c r="C93" s="56">
        <f>SUM(C90:C92)</f>
        <v>0.375</v>
      </c>
      <c r="G93" s="84" t="s">
        <v>700</v>
      </c>
    </row>
    <row r="94" spans="1:7">
      <c r="A94" s="24"/>
      <c r="B94" s="24"/>
      <c r="C94" s="24"/>
      <c r="D94" s="24"/>
      <c r="E94" s="24"/>
      <c r="F94" s="24"/>
    </row>
    <row r="95" spans="1:7" ht="26.25">
      <c r="A95" s="7" t="s">
        <v>67</v>
      </c>
      <c r="B95" s="8" t="s">
        <v>68</v>
      </c>
      <c r="C95" s="9" t="s">
        <v>80</v>
      </c>
      <c r="D95" s="9" t="s">
        <v>81</v>
      </c>
      <c r="E95" s="9" t="s">
        <v>82</v>
      </c>
      <c r="F95" s="7" t="s">
        <v>83</v>
      </c>
    </row>
    <row r="96" spans="1:7">
      <c r="A96" s="44" t="s">
        <v>652</v>
      </c>
      <c r="B96" s="11" t="s">
        <v>637</v>
      </c>
      <c r="C96" s="15">
        <v>2.0833333333333332E-2</v>
      </c>
      <c r="D96" s="16"/>
      <c r="E96" s="16"/>
      <c r="F96" s="16" t="s">
        <v>746</v>
      </c>
    </row>
    <row r="97" spans="1:13">
      <c r="A97" s="44" t="s">
        <v>658</v>
      </c>
      <c r="B97" s="11" t="s">
        <v>637</v>
      </c>
      <c r="C97" s="15">
        <v>0.3125</v>
      </c>
      <c r="D97" s="16"/>
      <c r="E97" s="16"/>
      <c r="F97" s="16" t="s">
        <v>747</v>
      </c>
      <c r="G97" s="11" t="s">
        <v>624</v>
      </c>
    </row>
    <row r="98" spans="1:13">
      <c r="A98" s="89" t="s">
        <v>744</v>
      </c>
      <c r="B98" s="11" t="s">
        <v>637</v>
      </c>
      <c r="C98" s="15">
        <v>6.25E-2</v>
      </c>
      <c r="D98" s="16"/>
      <c r="E98" s="16"/>
      <c r="F98" s="16" t="s">
        <v>747</v>
      </c>
    </row>
    <row r="99" spans="1:13">
      <c r="A99" s="54"/>
      <c r="B99" s="55" t="s">
        <v>79</v>
      </c>
      <c r="C99" s="56">
        <f>SUM(C96:C98)</f>
        <v>0.39583333333333331</v>
      </c>
    </row>
    <row r="100" spans="1:13" ht="26.25">
      <c r="A100" s="7" t="s">
        <v>67</v>
      </c>
      <c r="B100" s="8" t="s">
        <v>68</v>
      </c>
      <c r="C100" s="9" t="s">
        <v>80</v>
      </c>
      <c r="D100" s="9" t="s">
        <v>81</v>
      </c>
      <c r="E100" s="9" t="s">
        <v>82</v>
      </c>
      <c r="F100" s="7" t="s">
        <v>83</v>
      </c>
    </row>
    <row r="101" spans="1:13">
      <c r="A101" s="44" t="s">
        <v>652</v>
      </c>
      <c r="B101" s="11" t="s">
        <v>638</v>
      </c>
      <c r="C101" s="15">
        <v>2.0833333333333332E-2</v>
      </c>
      <c r="D101" s="16"/>
      <c r="E101" s="16"/>
      <c r="F101" s="16" t="s">
        <v>746</v>
      </c>
      <c r="G101" s="64"/>
    </row>
    <row r="102" spans="1:13">
      <c r="A102" s="89" t="s">
        <v>744</v>
      </c>
      <c r="B102" s="11" t="s">
        <v>638</v>
      </c>
      <c r="C102" s="15">
        <v>0.375</v>
      </c>
      <c r="D102" s="16"/>
      <c r="E102" s="16"/>
      <c r="F102" s="16" t="s">
        <v>747</v>
      </c>
    </row>
    <row r="103" spans="1:13">
      <c r="A103" s="54"/>
      <c r="B103" s="55" t="s">
        <v>79</v>
      </c>
      <c r="C103" s="56">
        <f>SUM(C101:C102)</f>
        <v>0.39583333333333331</v>
      </c>
    </row>
    <row r="104" spans="1:13" ht="26.25">
      <c r="A104" s="7" t="s">
        <v>67</v>
      </c>
      <c r="B104" s="8" t="s">
        <v>68</v>
      </c>
      <c r="C104" s="9" t="s">
        <v>80</v>
      </c>
      <c r="D104" s="9" t="s">
        <v>81</v>
      </c>
      <c r="E104" s="9" t="s">
        <v>82</v>
      </c>
      <c r="F104" s="7" t="s">
        <v>83</v>
      </c>
    </row>
    <row r="105" spans="1:13">
      <c r="A105" s="44" t="s">
        <v>652</v>
      </c>
      <c r="B105" s="11" t="s">
        <v>639</v>
      </c>
      <c r="C105" s="15">
        <v>2.0833333333333332E-2</v>
      </c>
      <c r="D105" s="16"/>
      <c r="E105" s="16"/>
      <c r="F105" s="16" t="s">
        <v>746</v>
      </c>
    </row>
    <row r="106" spans="1:13">
      <c r="A106" s="89" t="s">
        <v>744</v>
      </c>
      <c r="B106" s="11" t="s">
        <v>639</v>
      </c>
      <c r="C106" s="15">
        <v>0.35416666666666669</v>
      </c>
      <c r="D106" s="16"/>
      <c r="E106" s="16"/>
      <c r="F106" s="16" t="s">
        <v>747</v>
      </c>
    </row>
    <row r="107" spans="1:13">
      <c r="A107" s="54"/>
      <c r="B107" s="55" t="s">
        <v>79</v>
      </c>
      <c r="C107" s="56">
        <f>SUM(C105:C106)</f>
        <v>0.375</v>
      </c>
    </row>
    <row r="109" spans="1:13">
      <c r="A109" s="29" t="s">
        <v>207</v>
      </c>
    </row>
    <row r="110" spans="1:13" ht="15.75" thickBot="1">
      <c r="A110" s="30" t="s">
        <v>208</v>
      </c>
      <c r="B110" s="48">
        <f>SUM(C12,C16,C20,C26,C31,C34,C38,C43,C49,C53,C57,C61,C65,C73,C80,C84,C88,C93,C99,C103,C107)</f>
        <v>7</v>
      </c>
      <c r="C110" s="32" t="s">
        <v>209</v>
      </c>
      <c r="D110" s="32" t="s">
        <v>210</v>
      </c>
      <c r="E110" s="33">
        <v>25</v>
      </c>
      <c r="F110" s="32" t="s">
        <v>211</v>
      </c>
    </row>
    <row r="111" spans="1:13" ht="15.75" thickBot="1">
      <c r="A111" s="30" t="s">
        <v>212</v>
      </c>
      <c r="B111" s="47">
        <v>0</v>
      </c>
      <c r="C111" s="32" t="s">
        <v>209</v>
      </c>
      <c r="D111" s="32" t="s">
        <v>210</v>
      </c>
      <c r="E111" s="33">
        <v>23</v>
      </c>
      <c r="F111" s="32" t="s">
        <v>211</v>
      </c>
    </row>
    <row r="112" spans="1:13" ht="15.75" thickBot="1">
      <c r="A112" s="32" t="s">
        <v>213</v>
      </c>
      <c r="B112" s="46">
        <v>0</v>
      </c>
      <c r="C112" s="32" t="s">
        <v>209</v>
      </c>
      <c r="D112" s="32" t="s">
        <v>210</v>
      </c>
      <c r="E112" s="33" t="s">
        <v>206</v>
      </c>
      <c r="F112" s="32" t="s">
        <v>211</v>
      </c>
      <c r="M112" s="65"/>
    </row>
    <row r="113" spans="1:13" ht="15.75" thickBot="1">
      <c r="A113" s="32" t="s">
        <v>214</v>
      </c>
      <c r="B113" s="48" t="e">
        <f>SUM(#REF!,#REF!)</f>
        <v>#REF!</v>
      </c>
      <c r="C113" s="32" t="s">
        <v>209</v>
      </c>
      <c r="D113" s="32" t="s">
        <v>210</v>
      </c>
      <c r="E113" s="33" t="s">
        <v>215</v>
      </c>
      <c r="F113" s="32" t="s">
        <v>211</v>
      </c>
      <c r="M113" s="65"/>
    </row>
    <row r="114" spans="1:13" ht="15.75" thickBot="1">
      <c r="A114" s="32" t="s">
        <v>216</v>
      </c>
      <c r="B114" s="48" t="e">
        <f>SUM(#REF!,#REF!)</f>
        <v>#REF!</v>
      </c>
      <c r="C114" s="32" t="s">
        <v>209</v>
      </c>
      <c r="D114" s="32" t="s">
        <v>210</v>
      </c>
      <c r="E114" s="33">
        <v>15</v>
      </c>
      <c r="F114" s="32" t="s">
        <v>211</v>
      </c>
    </row>
    <row r="116" spans="1:13">
      <c r="A116" s="35"/>
      <c r="B116" s="35" t="s">
        <v>217</v>
      </c>
      <c r="C116" s="35"/>
      <c r="D116" s="35" t="s">
        <v>218</v>
      </c>
      <c r="E116" s="35" t="s">
        <v>219</v>
      </c>
      <c r="F116" s="36"/>
    </row>
    <row r="117" spans="1:13" ht="15.75" thickBot="1">
      <c r="A117" s="37" t="s">
        <v>220</v>
      </c>
      <c r="B117" s="38" t="s">
        <v>62</v>
      </c>
      <c r="C117" s="37"/>
      <c r="D117" s="39"/>
      <c r="E117" s="35"/>
      <c r="F117" s="36"/>
      <c r="M117" s="64"/>
    </row>
    <row r="118" spans="1:13" ht="15.75" thickBot="1">
      <c r="A118" s="40" t="s">
        <v>221</v>
      </c>
      <c r="B118" s="35" t="s">
        <v>222</v>
      </c>
      <c r="C118" s="35"/>
      <c r="D118" s="41"/>
      <c r="E118" s="35"/>
      <c r="F118" s="36"/>
      <c r="M118" s="64"/>
    </row>
  </sheetData>
  <pageMargins left="0.7" right="0.7" top="0.75" bottom="0.75" header="0.3" footer="0.3"/>
  <pageSetup paperSize="9" scale="69" fitToHeight="0" orientation="portrait" verticalDpi="598" r:id="rId1"/>
  <rowBreaks count="1" manualBreakCount="1">
    <brk id="107" max="5" man="1"/>
  </rowBreaks>
  <colBreaks count="1" manualBreakCount="1">
    <brk id="6"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M89"/>
  <sheetViews>
    <sheetView view="pageBreakPreview" zoomScale="85" zoomScaleNormal="100" zoomScaleSheetLayoutView="85" workbookViewId="0">
      <selection activeCell="A67" sqref="A67"/>
    </sheetView>
  </sheetViews>
  <sheetFormatPr defaultRowHeight="15"/>
  <cols>
    <col min="1" max="1" width="65.28515625" customWidth="1"/>
    <col min="2" max="2" width="12.42578125" customWidth="1"/>
    <col min="3" max="3" width="12.28515625" customWidth="1"/>
    <col min="4" max="4" width="11" customWidth="1"/>
    <col min="5" max="5" width="12" customWidth="1"/>
    <col min="6" max="6" width="14.42578125" bestFit="1" customWidth="1"/>
    <col min="7" max="7" width="16.85546875" customWidth="1"/>
    <col min="8" max="8" width="11.28515625" customWidth="1"/>
    <col min="9" max="9" width="75.5703125" customWidth="1"/>
    <col min="11" max="11" width="9.140625" customWidth="1"/>
  </cols>
  <sheetData>
    <row r="1" spans="1:10" ht="15.75">
      <c r="A1" s="2" t="s">
        <v>58</v>
      </c>
      <c r="B1" s="6"/>
      <c r="C1" s="3"/>
      <c r="H1" s="28" t="s">
        <v>203</v>
      </c>
      <c r="I1" s="28" t="s">
        <v>204</v>
      </c>
      <c r="J1" s="28" t="s">
        <v>205</v>
      </c>
    </row>
    <row r="2" spans="1:10">
      <c r="A2" s="4" t="s">
        <v>59</v>
      </c>
      <c r="B2" s="3"/>
      <c r="C2" s="3"/>
      <c r="H2" s="28">
        <v>25</v>
      </c>
      <c r="I2" s="28">
        <v>15</v>
      </c>
      <c r="J2" s="28"/>
    </row>
    <row r="3" spans="1:10">
      <c r="A3" s="5" t="s">
        <v>60</v>
      </c>
      <c r="B3" s="6" t="s">
        <v>749</v>
      </c>
      <c r="C3" s="3"/>
      <c r="H3" s="28"/>
      <c r="I3" s="28"/>
      <c r="J3" s="28"/>
    </row>
    <row r="4" spans="1:10">
      <c r="A4" s="5" t="s">
        <v>61</v>
      </c>
      <c r="B4" s="6" t="s">
        <v>62</v>
      </c>
      <c r="C4" s="3"/>
    </row>
    <row r="5" spans="1:10">
      <c r="A5" s="5" t="s">
        <v>63</v>
      </c>
      <c r="B5" s="6" t="s">
        <v>64</v>
      </c>
      <c r="C5" s="3"/>
      <c r="I5" t="s">
        <v>651</v>
      </c>
    </row>
    <row r="6" spans="1:10">
      <c r="A6" s="5" t="s">
        <v>65</v>
      </c>
      <c r="B6" s="6" t="s">
        <v>66</v>
      </c>
      <c r="C6" s="3"/>
      <c r="G6" s="1"/>
    </row>
    <row r="8" spans="1:10">
      <c r="G8" s="1"/>
    </row>
    <row r="9" spans="1:10" ht="26.25">
      <c r="A9" s="7" t="s">
        <v>67</v>
      </c>
      <c r="B9" s="8" t="s">
        <v>68</v>
      </c>
      <c r="C9" s="9" t="s">
        <v>80</v>
      </c>
      <c r="D9" s="9" t="s">
        <v>81</v>
      </c>
      <c r="E9" s="9" t="s">
        <v>82</v>
      </c>
      <c r="F9" s="7" t="s">
        <v>83</v>
      </c>
    </row>
    <row r="10" spans="1:10">
      <c r="A10" s="44" t="s">
        <v>524</v>
      </c>
      <c r="B10" s="11" t="s">
        <v>619</v>
      </c>
      <c r="C10" s="15">
        <v>2.0833333333333332E-2</v>
      </c>
      <c r="D10" s="16"/>
      <c r="E10" s="16"/>
      <c r="F10" s="16" t="s">
        <v>746</v>
      </c>
    </row>
    <row r="11" spans="1:10">
      <c r="A11" s="54"/>
      <c r="B11" s="55" t="s">
        <v>79</v>
      </c>
      <c r="C11" s="56">
        <f>SUM(C10:C10)</f>
        <v>2.0833333333333332E-2</v>
      </c>
      <c r="G11" s="65"/>
    </row>
    <row r="12" spans="1:10" ht="26.25">
      <c r="A12" s="7" t="s">
        <v>67</v>
      </c>
      <c r="B12" s="8" t="s">
        <v>68</v>
      </c>
      <c r="C12" s="9" t="s">
        <v>80</v>
      </c>
      <c r="D12" s="9" t="s">
        <v>81</v>
      </c>
      <c r="E12" s="9" t="s">
        <v>82</v>
      </c>
      <c r="F12" s="7" t="s">
        <v>83</v>
      </c>
    </row>
    <row r="13" spans="1:10">
      <c r="A13" s="44" t="s">
        <v>524</v>
      </c>
      <c r="B13" s="11" t="s">
        <v>620</v>
      </c>
      <c r="C13" s="15">
        <v>2.0833333333333332E-2</v>
      </c>
      <c r="D13" s="16"/>
      <c r="E13" s="16"/>
      <c r="F13" s="16" t="s">
        <v>746</v>
      </c>
    </row>
    <row r="14" spans="1:10">
      <c r="A14" s="54"/>
      <c r="B14" s="55" t="s">
        <v>79</v>
      </c>
      <c r="C14" s="56">
        <f>SUM(C13:C13)</f>
        <v>2.0833333333333332E-2</v>
      </c>
    </row>
    <row r="15" spans="1:10" ht="26.25">
      <c r="A15" s="7" t="s">
        <v>67</v>
      </c>
      <c r="B15" s="8" t="s">
        <v>68</v>
      </c>
      <c r="C15" s="9" t="s">
        <v>80</v>
      </c>
      <c r="D15" s="9" t="s">
        <v>81</v>
      </c>
      <c r="E15" s="9" t="s">
        <v>82</v>
      </c>
      <c r="F15" s="7" t="s">
        <v>83</v>
      </c>
    </row>
    <row r="16" spans="1:10">
      <c r="A16" s="44" t="s">
        <v>524</v>
      </c>
      <c r="B16" s="11" t="s">
        <v>621</v>
      </c>
      <c r="C16" s="15">
        <v>2.0833333333333332E-2</v>
      </c>
      <c r="D16" s="16"/>
      <c r="E16" s="16"/>
      <c r="F16" s="16" t="s">
        <v>746</v>
      </c>
    </row>
    <row r="17" spans="1:8">
      <c r="A17" s="11" t="s">
        <v>640</v>
      </c>
      <c r="B17" s="11" t="s">
        <v>621</v>
      </c>
      <c r="C17" s="15">
        <v>4.1666666666666664E-2</v>
      </c>
      <c r="D17" s="16"/>
      <c r="E17" s="16"/>
      <c r="F17" s="16" t="s">
        <v>746</v>
      </c>
    </row>
    <row r="18" spans="1:8">
      <c r="A18" s="54"/>
      <c r="B18" s="55" t="s">
        <v>79</v>
      </c>
      <c r="C18" s="56">
        <f>SUM(C16:C17)</f>
        <v>6.25E-2</v>
      </c>
      <c r="G18" s="64"/>
    </row>
    <row r="19" spans="1:8">
      <c r="A19" s="24"/>
      <c r="B19" s="24"/>
      <c r="C19" s="24"/>
      <c r="D19" s="24"/>
      <c r="E19" s="24"/>
      <c r="F19" s="24"/>
    </row>
    <row r="20" spans="1:8" ht="26.25">
      <c r="A20" s="7" t="s">
        <v>67</v>
      </c>
      <c r="B20" s="8" t="s">
        <v>68</v>
      </c>
      <c r="C20" s="9" t="s">
        <v>80</v>
      </c>
      <c r="D20" s="9" t="s">
        <v>81</v>
      </c>
      <c r="E20" s="9" t="s">
        <v>82</v>
      </c>
      <c r="F20" s="7" t="s">
        <v>83</v>
      </c>
      <c r="G20" s="64"/>
      <c r="H20" s="9"/>
    </row>
    <row r="21" spans="1:8">
      <c r="A21" s="44" t="s">
        <v>524</v>
      </c>
      <c r="B21" s="11" t="s">
        <v>622</v>
      </c>
      <c r="C21" s="15">
        <v>2.0833333333333332E-2</v>
      </c>
      <c r="D21" s="16"/>
      <c r="E21" s="16"/>
      <c r="F21" s="16" t="s">
        <v>746</v>
      </c>
    </row>
    <row r="22" spans="1:8">
      <c r="A22" s="44" t="s">
        <v>641</v>
      </c>
      <c r="B22" s="11" t="s">
        <v>622</v>
      </c>
      <c r="C22" s="15">
        <v>4.1666666666666664E-2</v>
      </c>
      <c r="D22" s="16"/>
      <c r="E22" s="16"/>
      <c r="F22" s="16" t="s">
        <v>746</v>
      </c>
    </row>
    <row r="23" spans="1:8">
      <c r="A23" s="54"/>
      <c r="B23" s="55" t="s">
        <v>79</v>
      </c>
      <c r="C23" s="56">
        <f>SUM(C21:C22)</f>
        <v>6.25E-2</v>
      </c>
    </row>
    <row r="24" spans="1:8" ht="26.25">
      <c r="A24" s="7" t="s">
        <v>67</v>
      </c>
      <c r="B24" s="8" t="s">
        <v>68</v>
      </c>
      <c r="C24" s="9" t="s">
        <v>80</v>
      </c>
      <c r="D24" s="9" t="s">
        <v>81</v>
      </c>
      <c r="E24" s="9" t="s">
        <v>82</v>
      </c>
      <c r="F24" s="7" t="s">
        <v>83</v>
      </c>
      <c r="G24" s="9"/>
      <c r="H24" s="9"/>
    </row>
    <row r="25" spans="1:8">
      <c r="A25" s="44" t="s">
        <v>524</v>
      </c>
      <c r="B25" s="11" t="s">
        <v>623</v>
      </c>
      <c r="C25" s="15">
        <v>2.0833333333333332E-2</v>
      </c>
      <c r="D25" s="16"/>
      <c r="E25" s="16"/>
      <c r="F25" s="16" t="s">
        <v>746</v>
      </c>
    </row>
    <row r="26" spans="1:8">
      <c r="A26" s="44" t="s">
        <v>642</v>
      </c>
      <c r="B26" s="11" t="s">
        <v>623</v>
      </c>
      <c r="C26" s="15">
        <v>2.0833333333333332E-2</v>
      </c>
      <c r="D26" s="16"/>
      <c r="E26" s="16"/>
      <c r="F26" s="16" t="s">
        <v>746</v>
      </c>
    </row>
    <row r="27" spans="1:8">
      <c r="A27" s="54"/>
      <c r="B27" s="55" t="s">
        <v>79</v>
      </c>
      <c r="C27" s="56">
        <f>SUM(C25:C26)</f>
        <v>4.1666666666666664E-2</v>
      </c>
    </row>
    <row r="28" spans="1:8" ht="26.25">
      <c r="A28" s="7" t="s">
        <v>67</v>
      </c>
      <c r="B28" s="8" t="s">
        <v>68</v>
      </c>
      <c r="C28" s="9" t="s">
        <v>80</v>
      </c>
      <c r="D28" s="9" t="s">
        <v>81</v>
      </c>
      <c r="E28" s="9" t="s">
        <v>82</v>
      </c>
      <c r="F28" s="7" t="s">
        <v>83</v>
      </c>
      <c r="G28" s="9"/>
      <c r="H28" s="9"/>
    </row>
    <row r="29" spans="1:8">
      <c r="A29" s="44" t="s">
        <v>644</v>
      </c>
      <c r="B29" s="11" t="s">
        <v>624</v>
      </c>
      <c r="C29" s="15">
        <v>4.1666666666666664E-2</v>
      </c>
      <c r="D29" s="16"/>
      <c r="E29" s="16"/>
      <c r="F29" s="16" t="s">
        <v>746</v>
      </c>
    </row>
    <row r="30" spans="1:8">
      <c r="A30" s="54"/>
      <c r="B30" s="55" t="s">
        <v>79</v>
      </c>
      <c r="C30" s="56">
        <f>SUM(C29)</f>
        <v>4.1666666666666664E-2</v>
      </c>
    </row>
    <row r="31" spans="1:8" ht="26.25">
      <c r="A31" s="7" t="s">
        <v>67</v>
      </c>
      <c r="B31" s="8" t="s">
        <v>68</v>
      </c>
      <c r="C31" s="9" t="s">
        <v>80</v>
      </c>
      <c r="D31" s="9" t="s">
        <v>81</v>
      </c>
      <c r="E31" s="9" t="s">
        <v>82</v>
      </c>
      <c r="F31" s="7" t="s">
        <v>83</v>
      </c>
      <c r="G31" s="9"/>
      <c r="H31" s="9"/>
    </row>
    <row r="32" spans="1:8">
      <c r="A32" s="44" t="s">
        <v>524</v>
      </c>
      <c r="B32" s="11" t="s">
        <v>625</v>
      </c>
      <c r="C32" s="15">
        <v>2.0833333333333332E-2</v>
      </c>
      <c r="D32" s="16"/>
      <c r="E32" s="16"/>
      <c r="F32" s="16" t="s">
        <v>746</v>
      </c>
    </row>
    <row r="33" spans="1:7">
      <c r="A33" s="54"/>
      <c r="B33" s="55" t="s">
        <v>79</v>
      </c>
      <c r="C33" s="56">
        <f>SUM(C32:C32)</f>
        <v>2.0833333333333332E-2</v>
      </c>
    </row>
    <row r="34" spans="1:7" ht="26.25">
      <c r="A34" s="7" t="s">
        <v>67</v>
      </c>
      <c r="B34" s="8" t="s">
        <v>68</v>
      </c>
      <c r="C34" s="9" t="s">
        <v>80</v>
      </c>
      <c r="D34" s="9" t="s">
        <v>81</v>
      </c>
      <c r="E34" s="9" t="s">
        <v>82</v>
      </c>
      <c r="F34" s="7" t="s">
        <v>83</v>
      </c>
      <c r="G34" s="9"/>
    </row>
    <row r="35" spans="1:7">
      <c r="A35" s="44" t="s">
        <v>524</v>
      </c>
      <c r="B35" s="11" t="s">
        <v>626</v>
      </c>
      <c r="C35" s="15">
        <v>2.0833333333333332E-2</v>
      </c>
      <c r="D35" s="16"/>
      <c r="E35" s="16"/>
      <c r="F35" s="16" t="s">
        <v>746</v>
      </c>
    </row>
    <row r="36" spans="1:7">
      <c r="A36" s="54"/>
      <c r="B36" s="55" t="s">
        <v>79</v>
      </c>
      <c r="C36" s="56">
        <f>SUM(C35:C35)</f>
        <v>2.0833333333333332E-2</v>
      </c>
    </row>
    <row r="37" spans="1:7">
      <c r="A37" s="24"/>
      <c r="B37" s="24"/>
      <c r="C37" s="24"/>
      <c r="D37" s="24"/>
      <c r="E37" s="24"/>
      <c r="F37" s="24"/>
    </row>
    <row r="38" spans="1:7" ht="26.25">
      <c r="A38" s="7" t="s">
        <v>67</v>
      </c>
      <c r="B38" s="8" t="s">
        <v>68</v>
      </c>
      <c r="C38" s="9" t="s">
        <v>80</v>
      </c>
      <c r="D38" s="9" t="s">
        <v>81</v>
      </c>
      <c r="E38" s="9" t="s">
        <v>82</v>
      </c>
      <c r="F38" s="7" t="s">
        <v>83</v>
      </c>
    </row>
    <row r="39" spans="1:7">
      <c r="A39" s="44" t="s">
        <v>652</v>
      </c>
      <c r="B39" s="11" t="s">
        <v>627</v>
      </c>
      <c r="C39" s="15">
        <v>2.0833333333333332E-2</v>
      </c>
      <c r="D39" s="16"/>
      <c r="E39" s="16"/>
      <c r="F39" s="16" t="s">
        <v>746</v>
      </c>
    </row>
    <row r="40" spans="1:7">
      <c r="A40" s="54"/>
      <c r="B40" s="55" t="s">
        <v>79</v>
      </c>
      <c r="C40" s="56">
        <f>SUM(C39:C39)</f>
        <v>2.0833333333333332E-2</v>
      </c>
    </row>
    <row r="41" spans="1:7" ht="26.25">
      <c r="A41" s="7" t="s">
        <v>67</v>
      </c>
      <c r="B41" s="8" t="s">
        <v>68</v>
      </c>
      <c r="C41" s="9" t="s">
        <v>80</v>
      </c>
      <c r="D41" s="9" t="s">
        <v>81</v>
      </c>
      <c r="E41" s="9" t="s">
        <v>82</v>
      </c>
      <c r="F41" s="7" t="s">
        <v>83</v>
      </c>
    </row>
    <row r="42" spans="1:7">
      <c r="A42" s="44" t="s">
        <v>652</v>
      </c>
      <c r="B42" s="11" t="s">
        <v>628</v>
      </c>
      <c r="C42" s="15">
        <v>2.0833333333333332E-2</v>
      </c>
      <c r="D42" s="16"/>
      <c r="E42" s="16"/>
      <c r="F42" s="16" t="s">
        <v>746</v>
      </c>
    </row>
    <row r="43" spans="1:7">
      <c r="A43" s="54"/>
      <c r="B43" s="55" t="s">
        <v>79</v>
      </c>
      <c r="C43" s="56">
        <f>SUM(C42:C42)</f>
        <v>2.0833333333333332E-2</v>
      </c>
    </row>
    <row r="44" spans="1:7" ht="26.25">
      <c r="A44" s="7" t="s">
        <v>67</v>
      </c>
      <c r="B44" s="8" t="s">
        <v>68</v>
      </c>
      <c r="C44" s="9" t="s">
        <v>80</v>
      </c>
      <c r="D44" s="9" t="s">
        <v>81</v>
      </c>
      <c r="E44" s="9" t="s">
        <v>82</v>
      </c>
      <c r="F44" s="7" t="s">
        <v>83</v>
      </c>
    </row>
    <row r="45" spans="1:7">
      <c r="A45" s="44" t="s">
        <v>652</v>
      </c>
      <c r="B45" s="11" t="s">
        <v>629</v>
      </c>
      <c r="C45" s="15">
        <v>2.0833333333333332E-2</v>
      </c>
      <c r="D45" s="16"/>
      <c r="E45" s="16"/>
      <c r="F45" s="16" t="s">
        <v>746</v>
      </c>
    </row>
    <row r="46" spans="1:7">
      <c r="A46" s="54"/>
      <c r="B46" s="55" t="s">
        <v>79</v>
      </c>
      <c r="C46" s="56">
        <f>SUM(C45:C45)</f>
        <v>2.0833333333333332E-2</v>
      </c>
    </row>
    <row r="47" spans="1:7" ht="26.25">
      <c r="A47" s="7" t="s">
        <v>67</v>
      </c>
      <c r="B47" s="8" t="s">
        <v>68</v>
      </c>
      <c r="C47" s="9" t="s">
        <v>80</v>
      </c>
      <c r="D47" s="9" t="s">
        <v>81</v>
      </c>
      <c r="E47" s="9" t="s">
        <v>82</v>
      </c>
      <c r="F47" s="7" t="s">
        <v>83</v>
      </c>
    </row>
    <row r="48" spans="1:7">
      <c r="A48" s="44" t="s">
        <v>652</v>
      </c>
      <c r="B48" s="11" t="s">
        <v>630</v>
      </c>
      <c r="C48" s="15">
        <v>2.0833333333333332E-2</v>
      </c>
      <c r="D48" s="16"/>
      <c r="E48" s="16"/>
      <c r="F48" s="16" t="s">
        <v>746</v>
      </c>
    </row>
    <row r="49" spans="1:7">
      <c r="A49" s="54"/>
      <c r="B49" s="55" t="s">
        <v>79</v>
      </c>
      <c r="C49" s="56">
        <f>SUM(C48:C48)</f>
        <v>2.0833333333333332E-2</v>
      </c>
    </row>
    <row r="50" spans="1:7" ht="26.25">
      <c r="A50" s="7" t="s">
        <v>67</v>
      </c>
      <c r="B50" s="8" t="s">
        <v>68</v>
      </c>
      <c r="C50" s="9" t="s">
        <v>80</v>
      </c>
      <c r="D50" s="9" t="s">
        <v>81</v>
      </c>
      <c r="E50" s="9" t="s">
        <v>82</v>
      </c>
      <c r="F50" s="7" t="s">
        <v>83</v>
      </c>
    </row>
    <row r="51" spans="1:7">
      <c r="A51" s="44" t="s">
        <v>652</v>
      </c>
      <c r="B51" s="11" t="s">
        <v>631</v>
      </c>
      <c r="C51" s="15">
        <v>2.0833333333333332E-2</v>
      </c>
      <c r="D51" s="16"/>
      <c r="E51" s="16"/>
      <c r="F51" s="16" t="s">
        <v>746</v>
      </c>
    </row>
    <row r="52" spans="1:7">
      <c r="A52" s="54"/>
      <c r="B52" s="55" t="s">
        <v>79</v>
      </c>
      <c r="C52" s="56">
        <f>SUM(C51:C51)</f>
        <v>2.0833333333333332E-2</v>
      </c>
    </row>
    <row r="53" spans="1:7">
      <c r="A53" s="24"/>
      <c r="B53" s="24"/>
      <c r="C53" s="24"/>
      <c r="D53" s="24"/>
      <c r="E53" s="24"/>
      <c r="F53" s="24"/>
    </row>
    <row r="54" spans="1:7" ht="26.25">
      <c r="A54" s="7" t="s">
        <v>67</v>
      </c>
      <c r="B54" s="8" t="s">
        <v>68</v>
      </c>
      <c r="C54" s="9" t="s">
        <v>80</v>
      </c>
      <c r="D54" s="9" t="s">
        <v>81</v>
      </c>
      <c r="E54" s="9" t="s">
        <v>82</v>
      </c>
      <c r="F54" s="7" t="s">
        <v>83</v>
      </c>
    </row>
    <row r="55" spans="1:7">
      <c r="A55" s="44" t="s">
        <v>652</v>
      </c>
      <c r="B55" s="11" t="s">
        <v>632</v>
      </c>
      <c r="C55" s="15">
        <v>2.0833333333333332E-2</v>
      </c>
      <c r="D55" s="16"/>
      <c r="E55" s="16"/>
      <c r="F55" s="16" t="s">
        <v>746</v>
      </c>
      <c r="G55" s="83" t="s">
        <v>701</v>
      </c>
    </row>
    <row r="56" spans="1:7">
      <c r="A56" s="54"/>
      <c r="B56" s="55" t="s">
        <v>79</v>
      </c>
      <c r="C56" s="56">
        <f>SUM(C55:C55)</f>
        <v>2.0833333333333332E-2</v>
      </c>
    </row>
    <row r="57" spans="1:7" ht="26.25">
      <c r="A57" s="7" t="s">
        <v>67</v>
      </c>
      <c r="B57" s="8" t="s">
        <v>68</v>
      </c>
      <c r="C57" s="9" t="s">
        <v>80</v>
      </c>
      <c r="D57" s="9" t="s">
        <v>81</v>
      </c>
      <c r="E57" s="9" t="s">
        <v>82</v>
      </c>
      <c r="F57" s="7" t="s">
        <v>83</v>
      </c>
    </row>
    <row r="58" spans="1:7">
      <c r="A58" s="44" t="s">
        <v>652</v>
      </c>
      <c r="B58" s="11" t="s">
        <v>633</v>
      </c>
      <c r="C58" s="15">
        <v>2.0833333333333332E-2</v>
      </c>
      <c r="D58" s="16"/>
      <c r="E58" s="16"/>
      <c r="F58" s="16" t="s">
        <v>746</v>
      </c>
    </row>
    <row r="59" spans="1:7">
      <c r="A59" s="54"/>
      <c r="B59" s="55" t="s">
        <v>79</v>
      </c>
      <c r="C59" s="56">
        <f>SUM(C58:C58)</f>
        <v>2.0833333333333332E-2</v>
      </c>
    </row>
    <row r="60" spans="1:7" ht="26.25">
      <c r="A60" s="7" t="s">
        <v>67</v>
      </c>
      <c r="B60" s="8" t="s">
        <v>68</v>
      </c>
      <c r="C60" s="9" t="s">
        <v>80</v>
      </c>
      <c r="D60" s="9" t="s">
        <v>81</v>
      </c>
      <c r="E60" s="9" t="s">
        <v>82</v>
      </c>
      <c r="F60" s="7" t="s">
        <v>83</v>
      </c>
    </row>
    <row r="61" spans="1:7">
      <c r="A61" s="44" t="s">
        <v>652</v>
      </c>
      <c r="B61" s="11" t="s">
        <v>634</v>
      </c>
      <c r="C61" s="15">
        <v>2.0833333333333332E-2</v>
      </c>
      <c r="D61" s="16"/>
      <c r="E61" s="16"/>
      <c r="F61" s="16" t="s">
        <v>746</v>
      </c>
    </row>
    <row r="62" spans="1:7">
      <c r="A62" s="54"/>
      <c r="B62" s="55" t="s">
        <v>79</v>
      </c>
      <c r="C62" s="56">
        <f>SUM(C61:C61)</f>
        <v>2.0833333333333332E-2</v>
      </c>
    </row>
    <row r="63" spans="1:7" ht="26.25">
      <c r="A63" s="7" t="s">
        <v>67</v>
      </c>
      <c r="B63" s="8" t="s">
        <v>68</v>
      </c>
      <c r="C63" s="9" t="s">
        <v>80</v>
      </c>
      <c r="D63" s="9" t="s">
        <v>81</v>
      </c>
      <c r="E63" s="9" t="s">
        <v>82</v>
      </c>
      <c r="F63" s="7" t="s">
        <v>83</v>
      </c>
    </row>
    <row r="64" spans="1:7">
      <c r="A64" s="44" t="s">
        <v>652</v>
      </c>
      <c r="B64" s="11" t="s">
        <v>635</v>
      </c>
      <c r="C64" s="15">
        <v>2.0833333333333332E-2</v>
      </c>
      <c r="D64" s="16"/>
      <c r="E64" s="16"/>
      <c r="F64" s="16" t="s">
        <v>746</v>
      </c>
    </row>
    <row r="65" spans="1:7">
      <c r="A65" s="54"/>
      <c r="B65" s="55" t="s">
        <v>79</v>
      </c>
      <c r="C65" s="56">
        <f>SUM(C64:C64)</f>
        <v>2.0833333333333332E-2</v>
      </c>
    </row>
    <row r="66" spans="1:7" ht="26.25">
      <c r="A66" s="7" t="s">
        <v>67</v>
      </c>
      <c r="B66" s="8" t="s">
        <v>68</v>
      </c>
      <c r="C66" s="9" t="s">
        <v>80</v>
      </c>
      <c r="D66" s="9" t="s">
        <v>81</v>
      </c>
      <c r="E66" s="9" t="s">
        <v>82</v>
      </c>
      <c r="F66" s="7" t="s">
        <v>83</v>
      </c>
    </row>
    <row r="67" spans="1:7">
      <c r="A67" s="44" t="s">
        <v>652</v>
      </c>
      <c r="B67" s="11" t="s">
        <v>636</v>
      </c>
      <c r="C67" s="15">
        <v>2.0833333333333332E-2</v>
      </c>
      <c r="D67" s="16"/>
      <c r="E67" s="16"/>
      <c r="F67" s="16" t="s">
        <v>746</v>
      </c>
    </row>
    <row r="68" spans="1:7">
      <c r="A68" s="54"/>
      <c r="B68" s="55" t="s">
        <v>79</v>
      </c>
      <c r="C68" s="56">
        <f>SUM(C67:C67)</f>
        <v>2.0833333333333332E-2</v>
      </c>
      <c r="G68" s="84" t="s">
        <v>700</v>
      </c>
    </row>
    <row r="69" spans="1:7">
      <c r="A69" s="24"/>
      <c r="B69" s="24"/>
      <c r="C69" s="24"/>
      <c r="D69" s="24"/>
      <c r="E69" s="24"/>
      <c r="F69" s="24"/>
    </row>
    <row r="70" spans="1:7" ht="26.25">
      <c r="A70" s="7" t="s">
        <v>67</v>
      </c>
      <c r="B70" s="8" t="s">
        <v>68</v>
      </c>
      <c r="C70" s="9" t="s">
        <v>80</v>
      </c>
      <c r="D70" s="9" t="s">
        <v>81</v>
      </c>
      <c r="E70" s="9" t="s">
        <v>82</v>
      </c>
      <c r="F70" s="7" t="s">
        <v>83</v>
      </c>
    </row>
    <row r="71" spans="1:7">
      <c r="A71" s="44" t="s">
        <v>652</v>
      </c>
      <c r="B71" s="11" t="s">
        <v>637</v>
      </c>
      <c r="C71" s="15">
        <v>2.0833333333333332E-2</v>
      </c>
      <c r="D71" s="16"/>
      <c r="E71" s="16"/>
      <c r="F71" s="16" t="s">
        <v>746</v>
      </c>
    </row>
    <row r="72" spans="1:7">
      <c r="A72" s="54"/>
      <c r="B72" s="55" t="s">
        <v>79</v>
      </c>
      <c r="C72" s="56">
        <f>SUM(C71:C71)</f>
        <v>2.0833333333333332E-2</v>
      </c>
    </row>
    <row r="73" spans="1:7" ht="26.25">
      <c r="A73" s="7" t="s">
        <v>67</v>
      </c>
      <c r="B73" s="8" t="s">
        <v>68</v>
      </c>
      <c r="C73" s="9" t="s">
        <v>80</v>
      </c>
      <c r="D73" s="9" t="s">
        <v>81</v>
      </c>
      <c r="E73" s="9" t="s">
        <v>82</v>
      </c>
      <c r="F73" s="7" t="s">
        <v>83</v>
      </c>
    </row>
    <row r="74" spans="1:7">
      <c r="A74" s="44" t="s">
        <v>652</v>
      </c>
      <c r="B74" s="11" t="s">
        <v>638</v>
      </c>
      <c r="C74" s="15">
        <v>2.0833333333333332E-2</v>
      </c>
      <c r="D74" s="16"/>
      <c r="E74" s="16"/>
      <c r="F74" s="16" t="s">
        <v>746</v>
      </c>
      <c r="G74" s="64"/>
    </row>
    <row r="75" spans="1:7">
      <c r="A75" s="54"/>
      <c r="B75" s="55" t="s">
        <v>79</v>
      </c>
      <c r="C75" s="56">
        <f>SUM(C74:C74)</f>
        <v>2.0833333333333332E-2</v>
      </c>
    </row>
    <row r="76" spans="1:7" ht="26.25">
      <c r="A76" s="7" t="s">
        <v>67</v>
      </c>
      <c r="B76" s="8" t="s">
        <v>68</v>
      </c>
      <c r="C76" s="9" t="s">
        <v>80</v>
      </c>
      <c r="D76" s="9" t="s">
        <v>81</v>
      </c>
      <c r="E76" s="9" t="s">
        <v>82</v>
      </c>
      <c r="F76" s="7" t="s">
        <v>83</v>
      </c>
    </row>
    <row r="77" spans="1:7">
      <c r="A77" s="44" t="s">
        <v>652</v>
      </c>
      <c r="B77" s="11" t="s">
        <v>639</v>
      </c>
      <c r="C77" s="15">
        <v>2.0833333333333332E-2</v>
      </c>
      <c r="D77" s="16"/>
      <c r="E77" s="16"/>
      <c r="F77" s="16" t="s">
        <v>746</v>
      </c>
    </row>
    <row r="78" spans="1:7">
      <c r="A78" s="54"/>
      <c r="B78" s="55" t="s">
        <v>79</v>
      </c>
      <c r="C78" s="56">
        <f>SUM(C77:C77)</f>
        <v>2.0833333333333332E-2</v>
      </c>
    </row>
    <row r="80" spans="1:7">
      <c r="A80" s="29" t="s">
        <v>207</v>
      </c>
    </row>
    <row r="81" spans="1:13" ht="15.75" thickBot="1">
      <c r="A81" s="30" t="s">
        <v>208</v>
      </c>
      <c r="B81" s="48">
        <f>SUM(C11,C14,C18,C23,C27,C30,C33,C36,C40,C43,C46,C49,C52,C56,C59,C62,C65,C68,C72,C75,C78)</f>
        <v>0.56249999999999989</v>
      </c>
      <c r="C81" s="32" t="s">
        <v>209</v>
      </c>
      <c r="D81" s="32" t="s">
        <v>210</v>
      </c>
      <c r="E81" s="33">
        <v>25</v>
      </c>
      <c r="F81" s="32" t="s">
        <v>211</v>
      </c>
    </row>
    <row r="82" spans="1:13" ht="15.75" thickBot="1">
      <c r="A82" s="30" t="s">
        <v>212</v>
      </c>
      <c r="B82" s="47">
        <v>0</v>
      </c>
      <c r="C82" s="32" t="s">
        <v>209</v>
      </c>
      <c r="D82" s="32" t="s">
        <v>210</v>
      </c>
      <c r="E82" s="33">
        <v>23</v>
      </c>
      <c r="F82" s="32" t="s">
        <v>211</v>
      </c>
    </row>
    <row r="83" spans="1:13" ht="15.75" thickBot="1">
      <c r="A83" s="32" t="s">
        <v>213</v>
      </c>
      <c r="B83" s="46">
        <v>0</v>
      </c>
      <c r="C83" s="32" t="s">
        <v>209</v>
      </c>
      <c r="D83" s="32" t="s">
        <v>210</v>
      </c>
      <c r="E83" s="33" t="s">
        <v>206</v>
      </c>
      <c r="F83" s="32" t="s">
        <v>211</v>
      </c>
      <c r="M83" s="65"/>
    </row>
    <row r="84" spans="1:13" ht="15.75" thickBot="1">
      <c r="A84" s="32" t="s">
        <v>214</v>
      </c>
      <c r="B84" s="48" t="e">
        <f>SUM(#REF!,#REF!)</f>
        <v>#REF!</v>
      </c>
      <c r="C84" s="32" t="s">
        <v>209</v>
      </c>
      <c r="D84" s="32" t="s">
        <v>210</v>
      </c>
      <c r="E84" s="33" t="s">
        <v>215</v>
      </c>
      <c r="F84" s="32" t="s">
        <v>211</v>
      </c>
      <c r="M84" s="65"/>
    </row>
    <row r="85" spans="1:13" ht="15.75" thickBot="1">
      <c r="A85" s="32" t="s">
        <v>216</v>
      </c>
      <c r="B85" s="48" t="e">
        <f>SUM(#REF!,#REF!)</f>
        <v>#REF!</v>
      </c>
      <c r="C85" s="32" t="s">
        <v>209</v>
      </c>
      <c r="D85" s="32" t="s">
        <v>210</v>
      </c>
      <c r="E85" s="33">
        <v>15</v>
      </c>
      <c r="F85" s="32" t="s">
        <v>211</v>
      </c>
    </row>
    <row r="87" spans="1:13">
      <c r="A87" s="35"/>
      <c r="B87" s="35" t="s">
        <v>217</v>
      </c>
      <c r="C87" s="35"/>
      <c r="D87" s="35" t="s">
        <v>218</v>
      </c>
      <c r="E87" s="35" t="s">
        <v>219</v>
      </c>
      <c r="F87" s="36"/>
    </row>
    <row r="88" spans="1:13" ht="15.75" thickBot="1">
      <c r="A88" s="37" t="s">
        <v>220</v>
      </c>
      <c r="B88" s="38" t="s">
        <v>62</v>
      </c>
      <c r="C88" s="37"/>
      <c r="D88" s="39"/>
      <c r="E88" s="35"/>
      <c r="F88" s="36"/>
      <c r="M88" s="64"/>
    </row>
    <row r="89" spans="1:13" ht="15.75" thickBot="1">
      <c r="A89" s="40" t="s">
        <v>221</v>
      </c>
      <c r="B89" s="35" t="s">
        <v>222</v>
      </c>
      <c r="C89" s="35"/>
      <c r="D89" s="41"/>
      <c r="E89" s="35"/>
      <c r="F89" s="36"/>
      <c r="M89" s="64"/>
    </row>
  </sheetData>
  <pageMargins left="0.7" right="0.7" top="0.75" bottom="0.75" header="0.3" footer="0.3"/>
  <pageSetup paperSize="9" scale="69" fitToHeight="0" orientation="portrait" r:id="rId1"/>
  <rowBreaks count="1" manualBreakCount="1">
    <brk id="62" max="5" man="1"/>
  </rowBreaks>
  <colBreaks count="1" manualBreakCount="1">
    <brk id="6"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4"/>
  <sheetViews>
    <sheetView view="pageBreakPreview" zoomScale="85" zoomScaleNormal="100" zoomScaleSheetLayoutView="85" workbookViewId="0">
      <selection activeCell="I22" sqref="I22"/>
    </sheetView>
  </sheetViews>
  <sheetFormatPr defaultRowHeight="15"/>
  <cols>
    <col min="1" max="1" width="65.28515625" customWidth="1"/>
    <col min="2" max="2" width="12.42578125" customWidth="1"/>
    <col min="3" max="3" width="12.28515625" customWidth="1"/>
    <col min="4" max="4" width="11" customWidth="1"/>
    <col min="5" max="5" width="12" customWidth="1"/>
    <col min="6" max="6" width="14.42578125" bestFit="1" customWidth="1"/>
    <col min="7" max="7" width="16.85546875" customWidth="1"/>
    <col min="8" max="8" width="11.28515625" customWidth="1"/>
    <col min="9" max="9" width="75.5703125" customWidth="1"/>
    <col min="11" max="11" width="9.140625" customWidth="1"/>
  </cols>
  <sheetData>
    <row r="1" spans="1:10" ht="15.75">
      <c r="A1" s="2" t="s">
        <v>58</v>
      </c>
      <c r="B1" s="6"/>
      <c r="C1" s="3"/>
      <c r="H1" s="28" t="s">
        <v>203</v>
      </c>
      <c r="I1" s="28" t="s">
        <v>204</v>
      </c>
      <c r="J1" s="28" t="s">
        <v>205</v>
      </c>
    </row>
    <row r="2" spans="1:10">
      <c r="A2" s="4" t="s">
        <v>59</v>
      </c>
      <c r="B2" s="3"/>
      <c r="C2" s="3"/>
      <c r="H2" s="28">
        <v>25</v>
      </c>
      <c r="I2" s="28">
        <v>15</v>
      </c>
      <c r="J2" s="28"/>
    </row>
    <row r="3" spans="1:10">
      <c r="A3" s="5" t="s">
        <v>60</v>
      </c>
      <c r="B3" s="6" t="s">
        <v>618</v>
      </c>
      <c r="C3" s="3"/>
      <c r="H3" s="28"/>
      <c r="I3" s="28"/>
      <c r="J3" s="28"/>
    </row>
    <row r="4" spans="1:10">
      <c r="A4" s="5" t="s">
        <v>61</v>
      </c>
      <c r="B4" s="6" t="s">
        <v>62</v>
      </c>
      <c r="C4" s="3"/>
    </row>
    <row r="5" spans="1:10">
      <c r="A5" s="5" t="s">
        <v>63</v>
      </c>
      <c r="B5" s="6" t="s">
        <v>64</v>
      </c>
      <c r="C5" s="3"/>
      <c r="I5" t="s">
        <v>651</v>
      </c>
    </row>
    <row r="6" spans="1:10">
      <c r="A6" s="5" t="s">
        <v>65</v>
      </c>
      <c r="B6" s="6" t="s">
        <v>66</v>
      </c>
      <c r="C6" s="3"/>
      <c r="G6" s="1"/>
    </row>
    <row r="8" spans="1:10">
      <c r="G8" s="1"/>
    </row>
    <row r="9" spans="1:10" ht="26.25">
      <c r="A9" s="7" t="s">
        <v>67</v>
      </c>
      <c r="B9" s="8" t="s">
        <v>68</v>
      </c>
      <c r="C9" s="9" t="s">
        <v>80</v>
      </c>
      <c r="D9" s="9" t="s">
        <v>81</v>
      </c>
      <c r="E9" s="9" t="s">
        <v>82</v>
      </c>
      <c r="F9" s="7" t="s">
        <v>83</v>
      </c>
    </row>
    <row r="10" spans="1:10" ht="45">
      <c r="A10" s="44" t="s">
        <v>653</v>
      </c>
      <c r="B10" s="11" t="s">
        <v>619</v>
      </c>
      <c r="C10" s="15">
        <v>0.35416666666666669</v>
      </c>
      <c r="D10" s="16"/>
      <c r="E10" s="16"/>
      <c r="F10" s="16" t="s">
        <v>747</v>
      </c>
    </row>
    <row r="11" spans="1:10">
      <c r="A11" s="54"/>
      <c r="B11" s="55" t="s">
        <v>79</v>
      </c>
      <c r="C11" s="56">
        <f>SUM(C10:C10)</f>
        <v>0.35416666666666669</v>
      </c>
      <c r="G11" s="65"/>
    </row>
    <row r="12" spans="1:10" ht="26.25">
      <c r="A12" s="7" t="s">
        <v>67</v>
      </c>
      <c r="B12" s="8" t="s">
        <v>68</v>
      </c>
      <c r="C12" s="9" t="s">
        <v>80</v>
      </c>
      <c r="D12" s="9" t="s">
        <v>81</v>
      </c>
      <c r="E12" s="9" t="s">
        <v>82</v>
      </c>
      <c r="F12" s="7" t="s">
        <v>83</v>
      </c>
    </row>
    <row r="13" spans="1:10" ht="60">
      <c r="A13" s="44" t="s">
        <v>654</v>
      </c>
      <c r="B13" s="11" t="s">
        <v>620</v>
      </c>
      <c r="C13" s="15">
        <v>0.33333333333333331</v>
      </c>
      <c r="D13" s="16"/>
      <c r="E13" s="16"/>
      <c r="F13" s="16" t="s">
        <v>703</v>
      </c>
    </row>
    <row r="14" spans="1:10">
      <c r="A14" s="54"/>
      <c r="B14" s="55" t="s">
        <v>79</v>
      </c>
      <c r="C14" s="56">
        <f>SUM(C13:C13)</f>
        <v>0.33333333333333331</v>
      </c>
    </row>
    <row r="15" spans="1:10">
      <c r="A15" s="24"/>
      <c r="B15" s="24"/>
      <c r="C15" s="24"/>
      <c r="D15" s="24"/>
      <c r="E15" s="24"/>
      <c r="F15" s="24"/>
    </row>
    <row r="16" spans="1:10" ht="26.25">
      <c r="A16" s="7" t="s">
        <v>67</v>
      </c>
      <c r="B16" s="8" t="s">
        <v>68</v>
      </c>
      <c r="C16" s="9" t="s">
        <v>80</v>
      </c>
      <c r="D16" s="9" t="s">
        <v>81</v>
      </c>
      <c r="E16" s="9" t="s">
        <v>82</v>
      </c>
      <c r="F16" s="7" t="s">
        <v>83</v>
      </c>
      <c r="G16" s="64"/>
      <c r="H16" s="9"/>
    </row>
    <row r="17" spans="1:13">
      <c r="A17" s="44" t="s">
        <v>656</v>
      </c>
      <c r="B17" s="11" t="s">
        <v>622</v>
      </c>
      <c r="C17" s="15">
        <v>8.3333333333333329E-2</v>
      </c>
      <c r="D17" s="16"/>
      <c r="E17" s="16"/>
      <c r="F17" s="16" t="s">
        <v>703</v>
      </c>
    </row>
    <row r="18" spans="1:13">
      <c r="A18" s="54"/>
      <c r="B18" s="55" t="s">
        <v>79</v>
      </c>
      <c r="C18" s="56">
        <f>SUM(C17:C17)</f>
        <v>8.3333333333333329E-2</v>
      </c>
    </row>
    <row r="19" spans="1:13" ht="26.25">
      <c r="A19" s="7" t="s">
        <v>67</v>
      </c>
      <c r="B19" s="8" t="s">
        <v>68</v>
      </c>
      <c r="C19" s="9" t="s">
        <v>80</v>
      </c>
      <c r="D19" s="9" t="s">
        <v>81</v>
      </c>
      <c r="E19" s="9" t="s">
        <v>82</v>
      </c>
      <c r="F19" s="7" t="s">
        <v>83</v>
      </c>
      <c r="G19" s="9"/>
      <c r="H19" s="9"/>
    </row>
    <row r="20" spans="1:13" ht="60">
      <c r="A20" s="44" t="s">
        <v>657</v>
      </c>
      <c r="B20" s="11" t="s">
        <v>623</v>
      </c>
      <c r="C20" s="15">
        <v>0.27083333333333331</v>
      </c>
      <c r="D20" s="16"/>
      <c r="E20" s="16"/>
      <c r="F20" s="16" t="s">
        <v>703</v>
      </c>
      <c r="G20" s="83" t="s">
        <v>643</v>
      </c>
      <c r="H20" s="83"/>
    </row>
    <row r="21" spans="1:13">
      <c r="A21" s="54"/>
      <c r="B21" s="55" t="s">
        <v>79</v>
      </c>
      <c r="C21" s="56">
        <f>SUM(C20:C20)</f>
        <v>0.27083333333333331</v>
      </c>
    </row>
    <row r="23" spans="1:13">
      <c r="A23" s="29" t="s">
        <v>207</v>
      </c>
    </row>
    <row r="24" spans="1:13" ht="15.75" thickBot="1">
      <c r="A24" s="30" t="s">
        <v>208</v>
      </c>
      <c r="B24" s="48">
        <f>SUM(C11,C14,C18,C21)</f>
        <v>1.0416666666666667</v>
      </c>
      <c r="C24" s="32" t="s">
        <v>209</v>
      </c>
      <c r="D24" s="32" t="s">
        <v>210</v>
      </c>
      <c r="E24" s="33">
        <v>25</v>
      </c>
      <c r="F24" s="32" t="s">
        <v>211</v>
      </c>
    </row>
    <row r="25" spans="1:13" ht="15.75" thickBot="1">
      <c r="A25" s="30" t="s">
        <v>212</v>
      </c>
      <c r="B25" s="47">
        <v>0</v>
      </c>
      <c r="C25" s="32" t="s">
        <v>209</v>
      </c>
      <c r="D25" s="32" t="s">
        <v>210</v>
      </c>
      <c r="E25" s="33">
        <v>23</v>
      </c>
      <c r="F25" s="32" t="s">
        <v>211</v>
      </c>
    </row>
    <row r="26" spans="1:13" ht="15.75" thickBot="1">
      <c r="A26" s="32" t="s">
        <v>213</v>
      </c>
      <c r="B26" s="46">
        <v>0</v>
      </c>
      <c r="C26" s="32" t="s">
        <v>209</v>
      </c>
      <c r="D26" s="32" t="s">
        <v>210</v>
      </c>
      <c r="E26" s="33" t="s">
        <v>206</v>
      </c>
      <c r="F26" s="32" t="s">
        <v>211</v>
      </c>
      <c r="M26" s="65"/>
    </row>
    <row r="27" spans="1:13" ht="15.75" thickBot="1">
      <c r="A27" s="32" t="s">
        <v>214</v>
      </c>
      <c r="B27" s="48" t="e">
        <f>SUM(#REF!,#REF!)</f>
        <v>#REF!</v>
      </c>
      <c r="C27" s="32" t="s">
        <v>209</v>
      </c>
      <c r="D27" s="32" t="s">
        <v>210</v>
      </c>
      <c r="E27" s="33" t="s">
        <v>215</v>
      </c>
      <c r="F27" s="32" t="s">
        <v>211</v>
      </c>
      <c r="M27" s="65"/>
    </row>
    <row r="28" spans="1:13" ht="15.75" thickBot="1">
      <c r="A28" s="32" t="s">
        <v>216</v>
      </c>
      <c r="B28" s="48" t="e">
        <f>SUM(#REF!,#REF!)</f>
        <v>#REF!</v>
      </c>
      <c r="C28" s="32" t="s">
        <v>209</v>
      </c>
      <c r="D28" s="32" t="s">
        <v>210</v>
      </c>
      <c r="E28" s="33">
        <v>15</v>
      </c>
      <c r="F28" s="32" t="s">
        <v>211</v>
      </c>
    </row>
    <row r="30" spans="1:13">
      <c r="A30" s="35"/>
      <c r="B30" s="35" t="s">
        <v>217</v>
      </c>
      <c r="C30" s="35"/>
      <c r="D30" s="35" t="s">
        <v>218</v>
      </c>
      <c r="E30" s="35" t="s">
        <v>219</v>
      </c>
      <c r="F30" s="36"/>
    </row>
    <row r="31" spans="1:13" ht="15.75" thickBot="1">
      <c r="A31" s="37" t="s">
        <v>220</v>
      </c>
      <c r="B31" s="38" t="s">
        <v>62</v>
      </c>
      <c r="C31" s="37"/>
      <c r="D31" s="39"/>
      <c r="E31" s="35"/>
      <c r="F31" s="36"/>
      <c r="M31" s="64"/>
    </row>
    <row r="32" spans="1:13" ht="15.75" thickBot="1">
      <c r="A32" s="40" t="s">
        <v>221</v>
      </c>
      <c r="B32" s="35" t="s">
        <v>222</v>
      </c>
      <c r="C32" s="35"/>
      <c r="D32" s="41"/>
      <c r="E32" s="35"/>
      <c r="F32" s="36"/>
      <c r="M32" s="64"/>
    </row>
    <row r="34" spans="1:1">
      <c r="A34" t="s">
        <v>1247</v>
      </c>
    </row>
  </sheetData>
  <pageMargins left="0.7" right="0.7" top="0.75" bottom="0.75" header="0.3" footer="0.3"/>
  <pageSetup paperSize="9" scale="69" fitToHeight="0" orientation="portrait" r:id="rId1"/>
  <colBreaks count="1" manualBreakCount="1">
    <brk id="6"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M75"/>
  <sheetViews>
    <sheetView view="pageBreakPreview" topLeftCell="A31" zoomScale="85" zoomScaleNormal="100" zoomScaleSheetLayoutView="85" workbookViewId="0">
      <selection activeCell="G80" sqref="G80"/>
    </sheetView>
  </sheetViews>
  <sheetFormatPr defaultRowHeight="15"/>
  <cols>
    <col min="1" max="1" width="65.28515625" customWidth="1"/>
    <col min="2" max="2" width="12.42578125" customWidth="1"/>
    <col min="3" max="3" width="12.28515625" customWidth="1"/>
    <col min="4" max="4" width="11" customWidth="1"/>
    <col min="5" max="5" width="12" customWidth="1"/>
    <col min="6" max="6" width="14.42578125" bestFit="1" customWidth="1"/>
    <col min="7" max="7" width="16.85546875" customWidth="1"/>
    <col min="8" max="8" width="11.28515625" customWidth="1"/>
    <col min="9" max="9" width="75.5703125" customWidth="1"/>
    <col min="11" max="11" width="9.140625" customWidth="1"/>
  </cols>
  <sheetData>
    <row r="1" spans="1:10" ht="15.75">
      <c r="A1" s="2" t="s">
        <v>58</v>
      </c>
      <c r="B1" s="6"/>
      <c r="C1" s="3"/>
      <c r="H1" s="28" t="s">
        <v>203</v>
      </c>
      <c r="I1" s="28" t="s">
        <v>204</v>
      </c>
      <c r="J1" s="28" t="s">
        <v>205</v>
      </c>
    </row>
    <row r="2" spans="1:10">
      <c r="A2" s="99" t="s">
        <v>758</v>
      </c>
      <c r="B2" s="95"/>
      <c r="C2" s="3"/>
      <c r="H2" s="28">
        <v>25</v>
      </c>
      <c r="I2" s="28">
        <v>15</v>
      </c>
      <c r="J2" s="28"/>
    </row>
    <row r="3" spans="1:10">
      <c r="B3" s="5"/>
      <c r="C3" s="6"/>
      <c r="D3" s="3"/>
      <c r="H3" s="28"/>
      <c r="I3" s="28"/>
      <c r="J3" s="28"/>
    </row>
    <row r="4" spans="1:10" ht="60">
      <c r="A4" s="100" t="s">
        <v>762</v>
      </c>
      <c r="B4" s="5"/>
      <c r="C4" s="6"/>
      <c r="D4" s="3"/>
    </row>
    <row r="6" spans="1:10" ht="135">
      <c r="A6" s="100" t="s">
        <v>763</v>
      </c>
      <c r="B6" s="93"/>
      <c r="D6" s="151" t="s">
        <v>764</v>
      </c>
      <c r="E6" s="151"/>
      <c r="F6" s="151"/>
    </row>
    <row r="8" spans="1:10">
      <c r="A8" s="21"/>
      <c r="B8" s="21"/>
      <c r="G8" s="1"/>
    </row>
    <row r="9" spans="1:10" ht="26.25">
      <c r="A9" s="7" t="s">
        <v>67</v>
      </c>
      <c r="B9" s="8" t="s">
        <v>68</v>
      </c>
      <c r="C9" s="9" t="s">
        <v>80</v>
      </c>
      <c r="D9" s="9" t="s">
        <v>81</v>
      </c>
      <c r="E9" s="9" t="s">
        <v>82</v>
      </c>
      <c r="F9" s="7" t="s">
        <v>83</v>
      </c>
      <c r="G9" s="9"/>
      <c r="H9" s="9"/>
    </row>
    <row r="10" spans="1:10">
      <c r="A10" s="44" t="s">
        <v>743</v>
      </c>
      <c r="B10" s="11" t="s">
        <v>625</v>
      </c>
      <c r="C10" s="15">
        <v>0.35416666666666669</v>
      </c>
      <c r="D10" s="16"/>
      <c r="E10" s="16"/>
      <c r="F10" s="16" t="s">
        <v>747</v>
      </c>
    </row>
    <row r="11" spans="1:10">
      <c r="A11" s="54"/>
      <c r="B11" s="55" t="s">
        <v>79</v>
      </c>
      <c r="C11" s="56">
        <f>SUM(C10:C10)</f>
        <v>0.35416666666666669</v>
      </c>
    </row>
    <row r="12" spans="1:10" ht="26.25">
      <c r="A12" s="94" t="s">
        <v>67</v>
      </c>
      <c r="B12" s="96" t="s">
        <v>68</v>
      </c>
      <c r="C12" s="9" t="s">
        <v>80</v>
      </c>
      <c r="D12" s="9" t="s">
        <v>81</v>
      </c>
      <c r="E12" s="9" t="s">
        <v>82</v>
      </c>
      <c r="F12" s="7" t="s">
        <v>83</v>
      </c>
      <c r="G12" s="9"/>
    </row>
    <row r="13" spans="1:10">
      <c r="A13" s="44" t="s">
        <v>743</v>
      </c>
      <c r="B13" s="11" t="s">
        <v>626</v>
      </c>
      <c r="C13" s="15">
        <v>0.16666666666666666</v>
      </c>
      <c r="D13" s="16"/>
      <c r="E13" s="16"/>
      <c r="F13" s="16" t="s">
        <v>747</v>
      </c>
    </row>
    <row r="14" spans="1:10">
      <c r="A14" s="44" t="s">
        <v>750</v>
      </c>
      <c r="B14" s="11" t="s">
        <v>626</v>
      </c>
      <c r="C14" s="15">
        <v>0.1875</v>
      </c>
      <c r="D14" s="16"/>
      <c r="E14" s="16"/>
      <c r="F14" s="16" t="s">
        <v>747</v>
      </c>
    </row>
    <row r="15" spans="1:10">
      <c r="A15" s="54"/>
      <c r="B15" s="55" t="s">
        <v>79</v>
      </c>
      <c r="C15" s="56">
        <f>SUM(C13:C14)</f>
        <v>0.35416666666666663</v>
      </c>
    </row>
    <row r="16" spans="1:10">
      <c r="A16" s="24"/>
      <c r="B16" s="24"/>
      <c r="C16" s="24"/>
      <c r="D16" s="24"/>
      <c r="E16" s="24"/>
      <c r="F16" s="24"/>
    </row>
    <row r="17" spans="1:6" ht="26.25">
      <c r="A17" s="94" t="s">
        <v>67</v>
      </c>
      <c r="B17" s="96" t="s">
        <v>68</v>
      </c>
      <c r="C17" s="9" t="s">
        <v>80</v>
      </c>
      <c r="D17" s="9" t="s">
        <v>81</v>
      </c>
      <c r="E17" s="9" t="s">
        <v>82</v>
      </c>
      <c r="F17" s="7" t="s">
        <v>83</v>
      </c>
    </row>
    <row r="18" spans="1:6">
      <c r="A18" s="44" t="s">
        <v>750</v>
      </c>
      <c r="B18" s="11" t="s">
        <v>627</v>
      </c>
      <c r="C18" s="15">
        <v>4.1666666666666664E-2</v>
      </c>
      <c r="D18" s="16"/>
      <c r="E18" s="16"/>
      <c r="F18" s="16" t="s">
        <v>747</v>
      </c>
    </row>
    <row r="19" spans="1:6">
      <c r="A19" s="85" t="s">
        <v>744</v>
      </c>
      <c r="B19" s="11" t="s">
        <v>627</v>
      </c>
      <c r="C19" s="15">
        <v>0.29166666666666669</v>
      </c>
      <c r="D19" s="16"/>
      <c r="E19" s="16"/>
      <c r="F19" s="16" t="s">
        <v>747</v>
      </c>
    </row>
    <row r="20" spans="1:6">
      <c r="A20" s="53"/>
      <c r="B20" s="55" t="s">
        <v>79</v>
      </c>
      <c r="C20" s="56">
        <f>SUM(C18:C19)</f>
        <v>0.33333333333333337</v>
      </c>
    </row>
    <row r="21" spans="1:6" ht="26.25">
      <c r="A21" s="94" t="s">
        <v>67</v>
      </c>
      <c r="B21" s="96" t="s">
        <v>68</v>
      </c>
      <c r="C21" s="9" t="s">
        <v>80</v>
      </c>
      <c r="D21" s="9" t="s">
        <v>81</v>
      </c>
      <c r="E21" s="9" t="s">
        <v>82</v>
      </c>
      <c r="F21" s="7" t="s">
        <v>83</v>
      </c>
    </row>
    <row r="22" spans="1:6">
      <c r="A22" s="44" t="s">
        <v>743</v>
      </c>
      <c r="B22" s="11" t="s">
        <v>628</v>
      </c>
      <c r="C22" s="15">
        <v>0.375</v>
      </c>
      <c r="D22" s="16"/>
      <c r="E22" s="16"/>
      <c r="F22" s="16" t="s">
        <v>747</v>
      </c>
    </row>
    <row r="23" spans="1:6">
      <c r="A23" s="53"/>
      <c r="B23" s="55" t="s">
        <v>79</v>
      </c>
      <c r="C23" s="56">
        <f>SUM(C22:C22)</f>
        <v>0.375</v>
      </c>
    </row>
    <row r="24" spans="1:6" ht="26.25">
      <c r="A24" s="94" t="s">
        <v>67</v>
      </c>
      <c r="B24" s="96" t="s">
        <v>68</v>
      </c>
      <c r="C24" s="9" t="s">
        <v>80</v>
      </c>
      <c r="D24" s="9" t="s">
        <v>81</v>
      </c>
      <c r="E24" s="9" t="s">
        <v>82</v>
      </c>
      <c r="F24" s="7" t="s">
        <v>83</v>
      </c>
    </row>
    <row r="25" spans="1:6">
      <c r="A25" s="44" t="s">
        <v>743</v>
      </c>
      <c r="B25" s="11" t="s">
        <v>629</v>
      </c>
      <c r="C25" s="15">
        <v>0.33333333333333331</v>
      </c>
      <c r="D25" s="16"/>
      <c r="E25" s="16"/>
      <c r="F25" s="16" t="s">
        <v>747</v>
      </c>
    </row>
    <row r="26" spans="1:6">
      <c r="A26" s="54"/>
      <c r="B26" s="55" t="s">
        <v>79</v>
      </c>
      <c r="C26" s="56">
        <f>SUM(C25:C25)</f>
        <v>0.33333333333333331</v>
      </c>
    </row>
    <row r="27" spans="1:6" ht="26.25">
      <c r="A27" s="7" t="s">
        <v>67</v>
      </c>
      <c r="B27" s="96" t="s">
        <v>68</v>
      </c>
      <c r="C27" s="9" t="s">
        <v>80</v>
      </c>
      <c r="D27" s="9" t="s">
        <v>81</v>
      </c>
      <c r="E27" s="9" t="s">
        <v>82</v>
      </c>
      <c r="F27" s="7" t="s">
        <v>83</v>
      </c>
    </row>
    <row r="28" spans="1:6">
      <c r="A28" s="92" t="s">
        <v>744</v>
      </c>
      <c r="B28" s="11" t="s">
        <v>630</v>
      </c>
      <c r="C28" s="15">
        <v>0.375</v>
      </c>
      <c r="D28" s="16"/>
      <c r="E28" s="16"/>
      <c r="F28" s="16" t="s">
        <v>747</v>
      </c>
    </row>
    <row r="29" spans="1:6">
      <c r="A29" s="54"/>
      <c r="B29" s="55" t="s">
        <v>79</v>
      </c>
      <c r="C29" s="56">
        <f>SUM(C28:C28)</f>
        <v>0.375</v>
      </c>
    </row>
    <row r="30" spans="1:6" ht="26.25">
      <c r="A30" s="7" t="s">
        <v>67</v>
      </c>
      <c r="B30" s="8" t="s">
        <v>68</v>
      </c>
      <c r="C30" s="9" t="s">
        <v>80</v>
      </c>
      <c r="D30" s="9" t="s">
        <v>81</v>
      </c>
      <c r="E30" s="9" t="s">
        <v>82</v>
      </c>
      <c r="F30" s="7" t="s">
        <v>83</v>
      </c>
    </row>
    <row r="31" spans="1:6">
      <c r="A31" s="44" t="s">
        <v>743</v>
      </c>
      <c r="B31" s="11" t="s">
        <v>631</v>
      </c>
      <c r="C31" s="15">
        <v>0.35416666666666669</v>
      </c>
      <c r="D31" s="16"/>
      <c r="E31" s="16"/>
      <c r="F31" s="16" t="s">
        <v>747</v>
      </c>
    </row>
    <row r="32" spans="1:6">
      <c r="A32" s="53"/>
      <c r="B32" s="55" t="s">
        <v>79</v>
      </c>
      <c r="C32" s="56">
        <f>SUM(C31:C31)</f>
        <v>0.35416666666666669</v>
      </c>
    </row>
    <row r="33" spans="1:7">
      <c r="A33" s="24"/>
      <c r="B33" s="97"/>
      <c r="C33" s="24"/>
      <c r="D33" s="24"/>
      <c r="E33" s="24"/>
      <c r="F33" s="24"/>
    </row>
    <row r="34" spans="1:7" ht="26.25">
      <c r="A34" s="94" t="s">
        <v>67</v>
      </c>
      <c r="B34" s="96" t="s">
        <v>68</v>
      </c>
      <c r="C34" s="9" t="s">
        <v>80</v>
      </c>
      <c r="D34" s="9" t="s">
        <v>81</v>
      </c>
      <c r="E34" s="9" t="s">
        <v>82</v>
      </c>
      <c r="F34" s="7" t="s">
        <v>83</v>
      </c>
    </row>
    <row r="35" spans="1:7" ht="30">
      <c r="A35" s="44" t="s">
        <v>751</v>
      </c>
      <c r="B35" s="11" t="s">
        <v>632</v>
      </c>
      <c r="C35" s="15">
        <v>8.3333333333333329E-2</v>
      </c>
      <c r="D35" s="16"/>
      <c r="E35" s="16"/>
      <c r="F35" s="16" t="s">
        <v>747</v>
      </c>
    </row>
    <row r="36" spans="1:7" ht="30">
      <c r="A36" s="44" t="s">
        <v>743</v>
      </c>
      <c r="B36" s="11" t="s">
        <v>632</v>
      </c>
      <c r="C36" s="15">
        <v>8.3333333333333329E-2</v>
      </c>
      <c r="D36" s="16"/>
      <c r="E36" s="16"/>
      <c r="F36" s="16" t="s">
        <v>747</v>
      </c>
      <c r="G36" s="90" t="s">
        <v>673</v>
      </c>
    </row>
    <row r="37" spans="1:7" ht="30">
      <c r="A37" s="44" t="s">
        <v>752</v>
      </c>
      <c r="B37" s="11" t="s">
        <v>632</v>
      </c>
      <c r="C37" s="15">
        <v>0.1875</v>
      </c>
      <c r="D37" s="16"/>
      <c r="E37" s="16"/>
      <c r="F37" s="16" t="s">
        <v>747</v>
      </c>
      <c r="G37" s="11" t="s">
        <v>622</v>
      </c>
    </row>
    <row r="38" spans="1:7">
      <c r="A38" s="44" t="s">
        <v>753</v>
      </c>
      <c r="B38" s="11" t="s">
        <v>632</v>
      </c>
      <c r="C38" s="15">
        <v>4.1666666666666664E-2</v>
      </c>
      <c r="D38" s="16"/>
      <c r="E38" s="16"/>
      <c r="F38" s="16" t="s">
        <v>747</v>
      </c>
    </row>
    <row r="39" spans="1:7">
      <c r="A39" s="54"/>
      <c r="B39" s="55" t="s">
        <v>79</v>
      </c>
      <c r="C39" s="56">
        <f>SUM(C35:C38)</f>
        <v>0.39583333333333331</v>
      </c>
    </row>
    <row r="40" spans="1:7" ht="26.25">
      <c r="A40" s="94" t="s">
        <v>67</v>
      </c>
      <c r="B40" s="96" t="s">
        <v>68</v>
      </c>
      <c r="C40" s="9" t="s">
        <v>80</v>
      </c>
      <c r="D40" s="9" t="s">
        <v>81</v>
      </c>
      <c r="E40" s="9" t="s">
        <v>82</v>
      </c>
      <c r="F40" s="7" t="s">
        <v>83</v>
      </c>
    </row>
    <row r="41" spans="1:7">
      <c r="A41" s="44" t="s">
        <v>743</v>
      </c>
      <c r="B41" s="11" t="s">
        <v>633</v>
      </c>
      <c r="C41" s="15">
        <v>4.1666666666666664E-2</v>
      </c>
      <c r="D41" s="16"/>
      <c r="E41" s="16"/>
      <c r="F41" s="16" t="s">
        <v>747</v>
      </c>
    </row>
    <row r="42" spans="1:7">
      <c r="A42" s="89" t="s">
        <v>744</v>
      </c>
      <c r="B42" s="11" t="s">
        <v>633</v>
      </c>
      <c r="C42" s="15">
        <v>4.1666666666666664E-2</v>
      </c>
      <c r="D42" s="16"/>
      <c r="E42" s="16"/>
      <c r="F42" s="16" t="s">
        <v>747</v>
      </c>
    </row>
    <row r="43" spans="1:7">
      <c r="A43" s="89" t="s">
        <v>745</v>
      </c>
      <c r="B43" s="11" t="s">
        <v>633</v>
      </c>
      <c r="C43" s="15">
        <v>0.20833333333333334</v>
      </c>
      <c r="D43" s="16"/>
      <c r="E43" s="16"/>
      <c r="F43" s="16" t="s">
        <v>747</v>
      </c>
    </row>
    <row r="44" spans="1:7">
      <c r="A44" s="44" t="s">
        <v>754</v>
      </c>
      <c r="B44" s="11" t="s">
        <v>633</v>
      </c>
      <c r="C44" s="15">
        <v>8.3333333333333329E-2</v>
      </c>
      <c r="D44" s="16"/>
      <c r="E44" s="16"/>
      <c r="F44" s="16" t="s">
        <v>747</v>
      </c>
    </row>
    <row r="45" spans="1:7">
      <c r="A45" s="53"/>
      <c r="B45" s="55" t="s">
        <v>79</v>
      </c>
      <c r="C45" s="56">
        <f>SUM(C41:C44)</f>
        <v>0.375</v>
      </c>
    </row>
    <row r="46" spans="1:7" ht="26.25">
      <c r="A46" s="94" t="s">
        <v>67</v>
      </c>
      <c r="B46" s="96" t="s">
        <v>68</v>
      </c>
      <c r="C46" s="9" t="s">
        <v>80</v>
      </c>
      <c r="D46" s="9" t="s">
        <v>81</v>
      </c>
      <c r="E46" s="9" t="s">
        <v>82</v>
      </c>
      <c r="F46" s="7" t="s">
        <v>83</v>
      </c>
    </row>
    <row r="47" spans="1:7">
      <c r="A47" s="44" t="s">
        <v>743</v>
      </c>
      <c r="B47" s="11" t="s">
        <v>634</v>
      </c>
      <c r="C47" s="15">
        <v>0.33333333333333331</v>
      </c>
      <c r="D47" s="16"/>
      <c r="E47" s="16"/>
      <c r="F47" s="16" t="s">
        <v>747</v>
      </c>
    </row>
    <row r="48" spans="1:7">
      <c r="A48" s="54"/>
      <c r="B48" s="55" t="s">
        <v>79</v>
      </c>
      <c r="C48" s="56">
        <f>SUM(C47:C47)</f>
        <v>0.33333333333333331</v>
      </c>
    </row>
    <row r="49" spans="1:7" ht="26.25">
      <c r="A49" s="94" t="s">
        <v>67</v>
      </c>
      <c r="B49" s="96" t="s">
        <v>68</v>
      </c>
      <c r="C49" s="9" t="s">
        <v>80</v>
      </c>
      <c r="D49" s="9" t="s">
        <v>81</v>
      </c>
      <c r="E49" s="9" t="s">
        <v>82</v>
      </c>
      <c r="F49" s="7" t="s">
        <v>83</v>
      </c>
    </row>
    <row r="50" spans="1:7">
      <c r="A50" s="89" t="s">
        <v>744</v>
      </c>
      <c r="B50" s="11" t="s">
        <v>635</v>
      </c>
      <c r="C50" s="15">
        <v>0.35416666666666669</v>
      </c>
      <c r="D50" s="16"/>
      <c r="E50" s="16"/>
      <c r="F50" s="16" t="s">
        <v>747</v>
      </c>
    </row>
    <row r="51" spans="1:7">
      <c r="A51" s="54"/>
      <c r="B51" s="55" t="s">
        <v>79</v>
      </c>
      <c r="C51" s="56">
        <f>SUM(C50:C50)</f>
        <v>0.35416666666666669</v>
      </c>
    </row>
    <row r="52" spans="1:7" ht="26.25">
      <c r="A52" s="7" t="s">
        <v>67</v>
      </c>
      <c r="B52" s="96" t="s">
        <v>68</v>
      </c>
      <c r="C52" s="9" t="s">
        <v>80</v>
      </c>
      <c r="D52" s="9" t="s">
        <v>81</v>
      </c>
      <c r="E52" s="9" t="s">
        <v>82</v>
      </c>
      <c r="F52" s="7" t="s">
        <v>83</v>
      </c>
    </row>
    <row r="53" spans="1:7">
      <c r="A53" s="44" t="s">
        <v>755</v>
      </c>
      <c r="B53" s="11" t="s">
        <v>636</v>
      </c>
      <c r="C53" s="15">
        <v>0.29166666666666669</v>
      </c>
      <c r="D53" s="16"/>
      <c r="E53" s="16"/>
      <c r="F53" s="16" t="s">
        <v>747</v>
      </c>
      <c r="G53" s="11" t="s">
        <v>621</v>
      </c>
    </row>
    <row r="54" spans="1:7">
      <c r="A54" s="89" t="s">
        <v>744</v>
      </c>
      <c r="B54" s="11" t="s">
        <v>636</v>
      </c>
      <c r="C54" s="15">
        <v>6.25E-2</v>
      </c>
      <c r="D54" s="16"/>
      <c r="E54" s="16"/>
      <c r="F54" s="16" t="s">
        <v>747</v>
      </c>
    </row>
    <row r="55" spans="1:7">
      <c r="A55" s="54"/>
      <c r="B55" s="55" t="s">
        <v>79</v>
      </c>
      <c r="C55" s="56">
        <f>SUM(C53:C54)</f>
        <v>0.35416666666666669</v>
      </c>
      <c r="G55" s="84" t="s">
        <v>700</v>
      </c>
    </row>
    <row r="56" spans="1:7">
      <c r="A56" s="24"/>
      <c r="B56" s="97"/>
      <c r="C56" s="24"/>
      <c r="D56" s="24"/>
      <c r="E56" s="24"/>
      <c r="F56" s="24"/>
    </row>
    <row r="57" spans="1:7" ht="26.25">
      <c r="A57" s="7" t="s">
        <v>67</v>
      </c>
      <c r="B57" s="8" t="s">
        <v>68</v>
      </c>
      <c r="C57" s="9" t="s">
        <v>80</v>
      </c>
      <c r="D57" s="9" t="s">
        <v>81</v>
      </c>
      <c r="E57" s="9" t="s">
        <v>82</v>
      </c>
      <c r="F57" s="7" t="s">
        <v>83</v>
      </c>
    </row>
    <row r="58" spans="1:7" ht="30">
      <c r="A58" s="44" t="s">
        <v>756</v>
      </c>
      <c r="B58" s="11" t="s">
        <v>637</v>
      </c>
      <c r="C58" s="15">
        <v>0.3125</v>
      </c>
      <c r="D58" s="16"/>
      <c r="E58" s="16"/>
      <c r="F58" s="16" t="s">
        <v>747</v>
      </c>
      <c r="G58" s="11" t="s">
        <v>624</v>
      </c>
    </row>
    <row r="59" spans="1:7">
      <c r="A59" s="89" t="s">
        <v>744</v>
      </c>
      <c r="B59" s="11" t="s">
        <v>637</v>
      </c>
      <c r="C59" s="15">
        <v>6.25E-2</v>
      </c>
      <c r="D59" s="16"/>
      <c r="E59" s="16"/>
      <c r="F59" s="16" t="s">
        <v>747</v>
      </c>
    </row>
    <row r="60" spans="1:7">
      <c r="A60" s="54"/>
      <c r="B60" s="55" t="s">
        <v>79</v>
      </c>
      <c r="C60" s="56">
        <f>SUM(C58:C59)</f>
        <v>0.375</v>
      </c>
    </row>
    <row r="61" spans="1:7" ht="26.25">
      <c r="A61" s="94" t="s">
        <v>67</v>
      </c>
      <c r="B61" s="96" t="s">
        <v>68</v>
      </c>
      <c r="C61" s="9" t="s">
        <v>80</v>
      </c>
      <c r="D61" s="9" t="s">
        <v>81</v>
      </c>
      <c r="E61" s="9" t="s">
        <v>82</v>
      </c>
      <c r="F61" s="7" t="s">
        <v>83</v>
      </c>
    </row>
    <row r="62" spans="1:7">
      <c r="A62" s="89" t="s">
        <v>744</v>
      </c>
      <c r="B62" s="11" t="s">
        <v>638</v>
      </c>
      <c r="C62" s="15">
        <v>0.375</v>
      </c>
      <c r="D62" s="16"/>
      <c r="E62" s="16"/>
      <c r="F62" s="16" t="s">
        <v>747</v>
      </c>
    </row>
    <row r="63" spans="1:7">
      <c r="A63" s="54"/>
      <c r="B63" s="55" t="s">
        <v>79</v>
      </c>
      <c r="C63" s="56">
        <f>SUM(C62:C62)</f>
        <v>0.375</v>
      </c>
    </row>
    <row r="64" spans="1:7" ht="26.25">
      <c r="A64" s="7" t="s">
        <v>67</v>
      </c>
      <c r="B64" s="96" t="s">
        <v>68</v>
      </c>
      <c r="C64" s="9" t="s">
        <v>80</v>
      </c>
      <c r="D64" s="9" t="s">
        <v>81</v>
      </c>
      <c r="E64" s="9" t="s">
        <v>82</v>
      </c>
      <c r="F64" s="7" t="s">
        <v>83</v>
      </c>
    </row>
    <row r="65" spans="1:13">
      <c r="A65" s="89" t="s">
        <v>744</v>
      </c>
      <c r="B65" s="11" t="s">
        <v>639</v>
      </c>
      <c r="C65" s="15">
        <v>0.35416666666666669</v>
      </c>
      <c r="D65" s="16"/>
      <c r="E65" s="16"/>
      <c r="F65" s="16" t="s">
        <v>747</v>
      </c>
    </row>
    <row r="66" spans="1:13">
      <c r="A66" s="54"/>
      <c r="B66" s="55" t="s">
        <v>79</v>
      </c>
      <c r="C66" s="56">
        <f>SUM(C65:C65)</f>
        <v>0.35416666666666669</v>
      </c>
    </row>
    <row r="68" spans="1:13">
      <c r="A68" s="29" t="s">
        <v>207</v>
      </c>
    </row>
    <row r="69" spans="1:13" ht="15.75" thickBot="1">
      <c r="A69" s="30" t="s">
        <v>208</v>
      </c>
      <c r="B69" s="48">
        <f>SUM(C11,C15,C20,C23,C26,C29,C32,C39,C45,C48,C51,C55,C60,C63,C66)</f>
        <v>5.3958333333333339</v>
      </c>
      <c r="C69" s="32" t="s">
        <v>209</v>
      </c>
      <c r="D69" s="32" t="s">
        <v>210</v>
      </c>
      <c r="E69" s="33">
        <v>24</v>
      </c>
      <c r="F69" s="32" t="s">
        <v>211</v>
      </c>
    </row>
    <row r="70" spans="1:13" ht="15.75" thickBot="1">
      <c r="A70" s="32" t="s">
        <v>214</v>
      </c>
      <c r="B70" s="48">
        <v>0</v>
      </c>
      <c r="C70" s="32" t="s">
        <v>209</v>
      </c>
      <c r="D70" s="32" t="s">
        <v>210</v>
      </c>
      <c r="E70" s="33" t="s">
        <v>757</v>
      </c>
      <c r="F70" s="32" t="s">
        <v>211</v>
      </c>
      <c r="M70" s="65"/>
    </row>
    <row r="71" spans="1:13" ht="15.75" thickBot="1">
      <c r="A71" s="32" t="s">
        <v>216</v>
      </c>
      <c r="B71" s="48">
        <v>0</v>
      </c>
      <c r="C71" s="32" t="s">
        <v>209</v>
      </c>
      <c r="D71" s="32" t="s">
        <v>210</v>
      </c>
      <c r="E71" s="33">
        <v>15</v>
      </c>
      <c r="F71" s="32" t="s">
        <v>211</v>
      </c>
    </row>
    <row r="73" spans="1:13">
      <c r="A73" s="35"/>
      <c r="B73" s="35" t="s">
        <v>217</v>
      </c>
      <c r="C73" s="35"/>
      <c r="D73" s="35" t="s">
        <v>218</v>
      </c>
      <c r="E73" s="35" t="s">
        <v>219</v>
      </c>
      <c r="F73" s="36"/>
    </row>
    <row r="74" spans="1:13" ht="15.75" thickBot="1">
      <c r="A74" s="37" t="s">
        <v>220</v>
      </c>
      <c r="B74" s="38" t="s">
        <v>62</v>
      </c>
      <c r="C74" s="37"/>
      <c r="D74" s="39"/>
      <c r="E74" s="35"/>
      <c r="F74" s="36"/>
      <c r="M74" s="64"/>
    </row>
    <row r="75" spans="1:13" ht="15.75" thickBot="1">
      <c r="A75" s="40" t="s">
        <v>221</v>
      </c>
      <c r="B75" s="35" t="s">
        <v>222</v>
      </c>
      <c r="C75" s="35"/>
      <c r="D75" s="41"/>
      <c r="E75" s="35"/>
      <c r="F75" s="36"/>
      <c r="M75" s="64"/>
    </row>
  </sheetData>
  <mergeCells count="1">
    <mergeCell ref="D6:F6"/>
  </mergeCells>
  <pageMargins left="0.7" right="0.7" top="0.75" bottom="0.75" header="0.3" footer="0.3"/>
  <pageSetup paperSize="9" scale="69" fitToHeight="0" orientation="portrait" verticalDpi="598" r:id="rId1"/>
  <rowBreaks count="1" manualBreakCount="1">
    <brk id="52" max="5" man="1"/>
  </rowBreaks>
  <colBreaks count="1" manualBreakCount="1">
    <brk id="6" max="104857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52"/>
  <sheetViews>
    <sheetView workbookViewId="0">
      <selection activeCell="B13" sqref="B13"/>
    </sheetView>
  </sheetViews>
  <sheetFormatPr defaultRowHeight="15"/>
  <cols>
    <col min="1" max="1" width="51.85546875" bestFit="1" customWidth="1"/>
  </cols>
  <sheetData>
    <row r="1" spans="1:4">
      <c r="A1" t="s">
        <v>480</v>
      </c>
    </row>
    <row r="2" spans="1:4">
      <c r="A2" t="s">
        <v>481</v>
      </c>
    </row>
    <row r="3" spans="1:4">
      <c r="A3" t="s">
        <v>479</v>
      </c>
    </row>
    <row r="4" spans="1:4">
      <c r="A4" t="s">
        <v>478</v>
      </c>
    </row>
    <row r="6" spans="1:4">
      <c r="A6" t="s">
        <v>477</v>
      </c>
    </row>
    <row r="7" spans="1:4">
      <c r="A7" t="s">
        <v>476</v>
      </c>
    </row>
    <row r="8" spans="1:4">
      <c r="A8" t="s">
        <v>482</v>
      </c>
      <c r="D8" t="s">
        <v>474</v>
      </c>
    </row>
    <row r="9" spans="1:4">
      <c r="A9" t="s">
        <v>470</v>
      </c>
      <c r="C9" s="65">
        <v>0.35694444444444445</v>
      </c>
    </row>
    <row r="10" spans="1:4">
      <c r="A10" t="s">
        <v>475</v>
      </c>
      <c r="C10" s="65">
        <v>0.3520833333333333</v>
      </c>
    </row>
    <row r="11" spans="1:4">
      <c r="A11" t="s">
        <v>469</v>
      </c>
      <c r="C11" t="s">
        <v>473</v>
      </c>
    </row>
    <row r="12" spans="1:4">
      <c r="A12" t="s">
        <v>468</v>
      </c>
      <c r="C12" t="s">
        <v>472</v>
      </c>
    </row>
    <row r="13" spans="1:4">
      <c r="A13" t="s">
        <v>465</v>
      </c>
      <c r="B13" t="s">
        <v>467</v>
      </c>
      <c r="C13" t="s">
        <v>471</v>
      </c>
    </row>
    <row r="14" spans="1:4">
      <c r="A14" t="s">
        <v>466</v>
      </c>
      <c r="C14" s="64">
        <v>2.1625000000000001</v>
      </c>
    </row>
    <row r="15" spans="1:4">
      <c r="A15" t="s">
        <v>464</v>
      </c>
      <c r="C15" s="64">
        <v>1.8083333333333333</v>
      </c>
    </row>
    <row r="16" spans="1:4">
      <c r="A16" t="s">
        <v>427</v>
      </c>
    </row>
    <row r="17" spans="1:7">
      <c r="A17" t="s">
        <v>431</v>
      </c>
    </row>
    <row r="22" spans="1:7">
      <c r="E22" s="15">
        <v>0.31041666666666667</v>
      </c>
    </row>
    <row r="23" spans="1:7">
      <c r="E23" s="15">
        <v>0.34097222222222223</v>
      </c>
    </row>
    <row r="24" spans="1:7">
      <c r="A24" s="88" t="s">
        <v>732</v>
      </c>
      <c r="E24" s="15"/>
    </row>
    <row r="25" spans="1:7">
      <c r="A25" s="85" t="s">
        <v>733</v>
      </c>
      <c r="E25" s="15">
        <v>0.34097222222222223</v>
      </c>
    </row>
    <row r="26" spans="1:7">
      <c r="A26" s="86" t="s">
        <v>734</v>
      </c>
      <c r="E26" s="15">
        <v>0.39652777777777781</v>
      </c>
      <c r="G26" s="85" t="s">
        <v>735</v>
      </c>
    </row>
    <row r="27" spans="1:7">
      <c r="A27" s="85" t="s">
        <v>705</v>
      </c>
      <c r="E27" s="15">
        <v>0.32847222222222222</v>
      </c>
    </row>
    <row r="28" spans="1:7">
      <c r="A28" s="86" t="s">
        <v>706</v>
      </c>
      <c r="E28" s="15">
        <v>0.37291666666666662</v>
      </c>
      <c r="G28" s="85" t="s">
        <v>736</v>
      </c>
    </row>
    <row r="29" spans="1:7">
      <c r="A29" s="86" t="s">
        <v>707</v>
      </c>
      <c r="E29" s="15"/>
    </row>
    <row r="30" spans="1:7">
      <c r="A30" s="86" t="s">
        <v>708</v>
      </c>
      <c r="E30" s="15"/>
      <c r="G30" s="85" t="s">
        <v>731</v>
      </c>
    </row>
    <row r="31" spans="1:7">
      <c r="A31" s="87" t="s">
        <v>709</v>
      </c>
      <c r="E31" s="15">
        <v>0.3611111111111111</v>
      </c>
    </row>
    <row r="32" spans="1:7">
      <c r="A32" s="87" t="s">
        <v>710</v>
      </c>
      <c r="E32" s="15">
        <v>0.3</v>
      </c>
    </row>
    <row r="33" spans="1:7">
      <c r="A33" s="87" t="s">
        <v>711</v>
      </c>
      <c r="E33" s="15">
        <v>0.19652777777777777</v>
      </c>
    </row>
    <row r="34" spans="1:7">
      <c r="A34" s="87" t="s">
        <v>712</v>
      </c>
      <c r="E34" s="15"/>
      <c r="G34" s="85" t="s">
        <v>737</v>
      </c>
    </row>
    <row r="35" spans="1:7">
      <c r="A35" s="87" t="s">
        <v>713</v>
      </c>
      <c r="E35" s="15">
        <v>0.18333333333333335</v>
      </c>
    </row>
    <row r="36" spans="1:7">
      <c r="A36" s="87" t="s">
        <v>714</v>
      </c>
      <c r="E36" s="15">
        <v>0.29930555555555555</v>
      </c>
    </row>
    <row r="37" spans="1:7">
      <c r="A37" s="87" t="s">
        <v>715</v>
      </c>
      <c r="E37" s="15">
        <v>0.30972222222222223</v>
      </c>
    </row>
    <row r="38" spans="1:7">
      <c r="A38" s="87" t="s">
        <v>716</v>
      </c>
      <c r="E38" s="15">
        <v>0.29583333333333334</v>
      </c>
      <c r="G38" s="85" t="s">
        <v>738</v>
      </c>
    </row>
    <row r="39" spans="1:7">
      <c r="A39" s="86" t="s">
        <v>717</v>
      </c>
      <c r="E39" s="15">
        <v>0.37708333333333338</v>
      </c>
    </row>
    <row r="40" spans="1:7">
      <c r="A40" s="86" t="s">
        <v>718</v>
      </c>
      <c r="E40" s="15"/>
      <c r="G40" s="85" t="s">
        <v>739</v>
      </c>
    </row>
    <row r="41" spans="1:7">
      <c r="A41" s="86" t="s">
        <v>719</v>
      </c>
      <c r="E41" s="15">
        <v>0.48472222222222222</v>
      </c>
      <c r="G41" s="85" t="s">
        <v>740</v>
      </c>
    </row>
    <row r="42" spans="1:7">
      <c r="A42" s="88" t="s">
        <v>720</v>
      </c>
      <c r="E42" s="15">
        <v>0.47291666666666665</v>
      </c>
    </row>
    <row r="43" spans="1:7">
      <c r="A43" s="85" t="s">
        <v>721</v>
      </c>
      <c r="E43" s="15">
        <v>8.3333333333333329E-2</v>
      </c>
    </row>
    <row r="44" spans="1:7">
      <c r="A44" s="85" t="s">
        <v>722</v>
      </c>
      <c r="E44" s="48">
        <f>SUM(E22,E23,E25,E26,E27,E28,E31,E32,E33,E35,E36,E37,E38,E39,E41,E42,E43)</f>
        <v>5.4541666666666657</v>
      </c>
    </row>
    <row r="45" spans="1:7">
      <c r="A45" s="86" t="s">
        <v>723</v>
      </c>
    </row>
    <row r="46" spans="1:7">
      <c r="A46" s="86" t="s">
        <v>724</v>
      </c>
    </row>
    <row r="47" spans="1:7">
      <c r="A47" s="85" t="s">
        <v>725</v>
      </c>
    </row>
    <row r="48" spans="1:7">
      <c r="A48" s="86" t="s">
        <v>726</v>
      </c>
      <c r="G48" s="85" t="s">
        <v>741</v>
      </c>
    </row>
    <row r="49" spans="1:1">
      <c r="A49" s="86" t="s">
        <v>727</v>
      </c>
    </row>
    <row r="50" spans="1:1">
      <c r="A50" s="85" t="s">
        <v>728</v>
      </c>
    </row>
    <row r="51" spans="1:1">
      <c r="A51" s="86" t="s">
        <v>729</v>
      </c>
    </row>
    <row r="52" spans="1:1">
      <c r="A52" s="86" t="s">
        <v>730</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L103"/>
  <sheetViews>
    <sheetView view="pageBreakPreview" topLeftCell="A60" zoomScale="85" zoomScaleNormal="100" zoomScaleSheetLayoutView="85" workbookViewId="0">
      <selection activeCell="A9" sqref="A9:F92"/>
    </sheetView>
  </sheetViews>
  <sheetFormatPr defaultRowHeight="15"/>
  <cols>
    <col min="1" max="1" width="65.28515625" customWidth="1"/>
    <col min="2" max="2" width="12.42578125" customWidth="1"/>
    <col min="3" max="3" width="12.28515625" customWidth="1"/>
    <col min="4" max="4" width="11" customWidth="1"/>
    <col min="5" max="5" width="12" customWidth="1"/>
    <col min="6" max="6" width="14.42578125" bestFit="1" customWidth="1"/>
    <col min="7" max="7" width="11.28515625" customWidth="1"/>
    <col min="8" max="8" width="75.5703125" customWidth="1"/>
    <col min="10" max="10" width="9.140625" customWidth="1"/>
  </cols>
  <sheetData>
    <row r="1" spans="1:9" ht="15.75">
      <c r="A1" s="2" t="s">
        <v>58</v>
      </c>
      <c r="B1" s="6"/>
      <c r="C1" s="3"/>
      <c r="G1" s="28" t="s">
        <v>203</v>
      </c>
      <c r="H1" s="28" t="s">
        <v>204</v>
      </c>
      <c r="I1" s="28" t="s">
        <v>205</v>
      </c>
    </row>
    <row r="2" spans="1:9">
      <c r="A2" s="99" t="s">
        <v>758</v>
      </c>
      <c r="B2" s="3"/>
      <c r="C2" s="3"/>
      <c r="G2" s="28">
        <v>25</v>
      </c>
      <c r="H2" s="28">
        <v>15</v>
      </c>
      <c r="I2" s="28"/>
    </row>
    <row r="3" spans="1:9">
      <c r="B3" s="6"/>
      <c r="C3" s="3"/>
      <c r="G3" s="28"/>
      <c r="H3" s="28"/>
      <c r="I3" s="28"/>
    </row>
    <row r="4" spans="1:9" ht="60">
      <c r="A4" s="100" t="s">
        <v>762</v>
      </c>
      <c r="B4" s="6"/>
      <c r="C4" s="3"/>
    </row>
    <row r="5" spans="1:9">
      <c r="A5" s="5"/>
      <c r="B5" s="6"/>
      <c r="C5" s="3"/>
    </row>
    <row r="6" spans="1:9" ht="135">
      <c r="A6" s="100" t="s">
        <v>763</v>
      </c>
      <c r="B6" s="6"/>
      <c r="C6" s="3"/>
      <c r="D6" s="151" t="s">
        <v>782</v>
      </c>
      <c r="E6" s="151"/>
      <c r="F6" s="151"/>
    </row>
    <row r="9" spans="1:9" ht="26.25">
      <c r="A9" s="7" t="s">
        <v>67</v>
      </c>
      <c r="B9" s="8" t="s">
        <v>68</v>
      </c>
      <c r="C9" s="9" t="s">
        <v>80</v>
      </c>
      <c r="D9" s="9" t="s">
        <v>81</v>
      </c>
      <c r="E9" s="9" t="s">
        <v>82</v>
      </c>
      <c r="F9" s="7" t="s">
        <v>83</v>
      </c>
    </row>
    <row r="10" spans="1:9" ht="30">
      <c r="A10" s="98" t="s">
        <v>780</v>
      </c>
      <c r="B10" s="11" t="s">
        <v>676</v>
      </c>
      <c r="C10" s="15">
        <v>2.0833333333333332E-2</v>
      </c>
      <c r="D10" s="16"/>
      <c r="E10" s="16"/>
      <c r="F10" s="16"/>
    </row>
    <row r="11" spans="1:9" ht="90">
      <c r="A11" s="98" t="s">
        <v>781</v>
      </c>
      <c r="B11" s="11" t="s">
        <v>676</v>
      </c>
      <c r="C11" s="15">
        <v>0.27083333333333331</v>
      </c>
      <c r="D11" s="16"/>
      <c r="E11" s="16"/>
      <c r="F11" s="16"/>
    </row>
    <row r="12" spans="1:9">
      <c r="A12" s="54"/>
      <c r="B12" s="55" t="s">
        <v>79</v>
      </c>
      <c r="C12" s="56">
        <f>SUM(C10:C11)</f>
        <v>0.29166666666666663</v>
      </c>
    </row>
    <row r="13" spans="1:9" ht="26.25">
      <c r="A13" s="7" t="s">
        <v>67</v>
      </c>
      <c r="B13" s="8" t="s">
        <v>68</v>
      </c>
      <c r="C13" s="9" t="s">
        <v>80</v>
      </c>
      <c r="D13" s="9" t="s">
        <v>81</v>
      </c>
      <c r="E13" s="9" t="s">
        <v>82</v>
      </c>
      <c r="F13" s="7" t="s">
        <v>83</v>
      </c>
    </row>
    <row r="14" spans="1:9" ht="30">
      <c r="A14" s="98" t="s">
        <v>780</v>
      </c>
      <c r="B14" s="11" t="s">
        <v>677</v>
      </c>
      <c r="C14" s="15">
        <v>2.0833333333333332E-2</v>
      </c>
      <c r="D14" s="16"/>
      <c r="E14" s="16"/>
      <c r="F14" s="16"/>
    </row>
    <row r="15" spans="1:9">
      <c r="A15" s="44" t="s">
        <v>699</v>
      </c>
      <c r="B15" s="11" t="s">
        <v>677</v>
      </c>
      <c r="C15" s="15"/>
      <c r="D15" s="15">
        <v>6.25E-2</v>
      </c>
      <c r="E15" s="16"/>
      <c r="F15" s="16"/>
    </row>
    <row r="16" spans="1:9" ht="30">
      <c r="A16" s="98" t="s">
        <v>765</v>
      </c>
      <c r="B16" s="11" t="s">
        <v>677</v>
      </c>
      <c r="C16" s="15">
        <v>0.1875</v>
      </c>
      <c r="D16" s="16"/>
      <c r="E16" s="16"/>
      <c r="F16" s="16"/>
    </row>
    <row r="17" spans="1:8">
      <c r="A17" s="54"/>
      <c r="B17" s="55" t="s">
        <v>79</v>
      </c>
      <c r="C17" s="56">
        <f>SUM(C14:C16)</f>
        <v>0.20833333333333334</v>
      </c>
      <c r="D17" s="62">
        <f>SUM(D14:D16)</f>
        <v>6.25E-2</v>
      </c>
    </row>
    <row r="18" spans="1:8">
      <c r="A18" s="24"/>
      <c r="B18" s="24"/>
      <c r="C18" s="24"/>
      <c r="D18" s="24"/>
      <c r="E18" s="24"/>
      <c r="F18" s="24"/>
    </row>
    <row r="19" spans="1:8" ht="26.25">
      <c r="A19" s="7" t="s">
        <v>67</v>
      </c>
      <c r="B19" s="8" t="s">
        <v>68</v>
      </c>
      <c r="C19" s="9" t="s">
        <v>80</v>
      </c>
      <c r="D19" s="9" t="s">
        <v>81</v>
      </c>
      <c r="E19" s="9" t="s">
        <v>82</v>
      </c>
      <c r="F19" s="7" t="s">
        <v>83</v>
      </c>
    </row>
    <row r="20" spans="1:8" ht="30">
      <c r="A20" s="98" t="s">
        <v>780</v>
      </c>
      <c r="B20" s="11" t="s">
        <v>678</v>
      </c>
      <c r="C20" s="15">
        <v>2.0833333333333332E-2</v>
      </c>
      <c r="D20" s="16"/>
      <c r="E20" s="16"/>
      <c r="F20" s="16"/>
    </row>
    <row r="21" spans="1:8" ht="45">
      <c r="A21" s="98" t="s">
        <v>766</v>
      </c>
      <c r="B21" s="11" t="s">
        <v>678</v>
      </c>
      <c r="C21" s="15">
        <v>0.125</v>
      </c>
      <c r="D21" s="16"/>
      <c r="E21" s="16"/>
      <c r="F21" s="16"/>
    </row>
    <row r="22" spans="1:8">
      <c r="A22" s="54"/>
      <c r="B22" s="55" t="s">
        <v>79</v>
      </c>
      <c r="C22" s="56">
        <f>SUM(C20:C21)</f>
        <v>0.14583333333333334</v>
      </c>
    </row>
    <row r="23" spans="1:8" ht="26.25">
      <c r="A23" s="7" t="s">
        <v>67</v>
      </c>
      <c r="B23" s="8" t="s">
        <v>68</v>
      </c>
      <c r="C23" s="9" t="s">
        <v>80</v>
      </c>
      <c r="D23" s="9" t="s">
        <v>81</v>
      </c>
      <c r="E23" s="9" t="s">
        <v>82</v>
      </c>
      <c r="F23" s="7" t="s">
        <v>83</v>
      </c>
    </row>
    <row r="24" spans="1:8" ht="30">
      <c r="A24" s="98" t="s">
        <v>780</v>
      </c>
      <c r="B24" s="11" t="s">
        <v>679</v>
      </c>
      <c r="C24" s="15">
        <v>2.0833333333333332E-2</v>
      </c>
      <c r="D24" s="16"/>
      <c r="E24" s="16"/>
      <c r="F24" s="16"/>
    </row>
    <row r="25" spans="1:8" ht="30">
      <c r="A25" s="98" t="s">
        <v>767</v>
      </c>
      <c r="B25" s="11" t="s">
        <v>679</v>
      </c>
      <c r="C25" s="15">
        <v>0.1875</v>
      </c>
      <c r="D25" s="16"/>
      <c r="E25" s="16"/>
      <c r="F25" s="16"/>
      <c r="G25" s="101"/>
      <c r="H25" s="101"/>
    </row>
    <row r="26" spans="1:8">
      <c r="A26" s="54"/>
      <c r="B26" s="55" t="s">
        <v>79</v>
      </c>
      <c r="C26" s="56">
        <f>SUM(C24:C25)</f>
        <v>0.20833333333333334</v>
      </c>
      <c r="G26" s="65"/>
    </row>
    <row r="27" spans="1:8" ht="26.25">
      <c r="A27" s="7" t="s">
        <v>67</v>
      </c>
      <c r="B27" s="8" t="s">
        <v>68</v>
      </c>
      <c r="C27" s="9" t="s">
        <v>80</v>
      </c>
      <c r="D27" s="9" t="s">
        <v>81</v>
      </c>
      <c r="E27" s="9" t="s">
        <v>82</v>
      </c>
      <c r="F27" s="7" t="s">
        <v>83</v>
      </c>
    </row>
    <row r="28" spans="1:8" ht="30">
      <c r="A28" s="98" t="s">
        <v>780</v>
      </c>
      <c r="B28" s="11" t="s">
        <v>680</v>
      </c>
      <c r="C28" s="15">
        <v>2.0833333333333332E-2</v>
      </c>
      <c r="D28" s="16"/>
      <c r="E28" s="16"/>
      <c r="F28" s="16"/>
    </row>
    <row r="29" spans="1:8" ht="45">
      <c r="A29" s="98" t="s">
        <v>768</v>
      </c>
      <c r="B29" s="11" t="s">
        <v>680</v>
      </c>
      <c r="C29" s="15">
        <v>0.33333333333333331</v>
      </c>
      <c r="D29" s="16"/>
      <c r="E29" s="16"/>
      <c r="F29" s="16"/>
    </row>
    <row r="30" spans="1:8">
      <c r="A30" s="54"/>
      <c r="B30" s="55" t="s">
        <v>79</v>
      </c>
      <c r="C30" s="56">
        <f>SUM(C28:C29)</f>
        <v>0.35416666666666663</v>
      </c>
    </row>
    <row r="31" spans="1:8" ht="26.25">
      <c r="A31" s="7" t="s">
        <v>67</v>
      </c>
      <c r="B31" s="8" t="s">
        <v>68</v>
      </c>
      <c r="C31" s="9" t="s">
        <v>80</v>
      </c>
      <c r="D31" s="9" t="s">
        <v>81</v>
      </c>
      <c r="E31" s="9" t="s">
        <v>82</v>
      </c>
      <c r="F31" s="7" t="s">
        <v>83</v>
      </c>
    </row>
    <row r="32" spans="1:8" ht="30">
      <c r="A32" s="98" t="s">
        <v>780</v>
      </c>
      <c r="B32" s="11" t="s">
        <v>681</v>
      </c>
      <c r="C32" s="15">
        <v>2.0833333333333332E-2</v>
      </c>
      <c r="D32" s="16"/>
      <c r="E32" s="16"/>
      <c r="F32" s="16"/>
    </row>
    <row r="33" spans="1:7" ht="45">
      <c r="A33" s="98" t="s">
        <v>769</v>
      </c>
      <c r="B33" s="11" t="s">
        <v>681</v>
      </c>
      <c r="C33" s="15">
        <v>0.375</v>
      </c>
      <c r="D33" s="16"/>
      <c r="E33" s="16"/>
      <c r="F33" s="16"/>
    </row>
    <row r="34" spans="1:7">
      <c r="A34" s="54"/>
      <c r="B34" s="55" t="s">
        <v>79</v>
      </c>
      <c r="C34" s="56">
        <f>SUM(C32:C33)</f>
        <v>0.39583333333333331</v>
      </c>
    </row>
    <row r="35" spans="1:7" ht="26.25">
      <c r="A35" s="7" t="s">
        <v>67</v>
      </c>
      <c r="B35" s="8" t="s">
        <v>68</v>
      </c>
      <c r="C35" s="9" t="s">
        <v>80</v>
      </c>
      <c r="D35" s="9" t="s">
        <v>81</v>
      </c>
      <c r="E35" s="9" t="s">
        <v>82</v>
      </c>
      <c r="F35" s="7" t="s">
        <v>83</v>
      </c>
    </row>
    <row r="36" spans="1:7" ht="30">
      <c r="A36" s="98" t="s">
        <v>780</v>
      </c>
      <c r="B36" s="11" t="s">
        <v>682</v>
      </c>
      <c r="C36" s="15">
        <v>2.0833333333333332E-2</v>
      </c>
      <c r="D36" s="16"/>
      <c r="E36" s="16"/>
      <c r="F36" s="16"/>
    </row>
    <row r="37" spans="1:7" ht="45">
      <c r="A37" s="98" t="s">
        <v>770</v>
      </c>
      <c r="B37" s="11" t="s">
        <v>682</v>
      </c>
      <c r="C37" s="15">
        <v>0.35416666666666669</v>
      </c>
      <c r="D37" s="16"/>
      <c r="E37" s="16"/>
      <c r="F37" s="16"/>
    </row>
    <row r="38" spans="1:7">
      <c r="A38" s="54"/>
      <c r="B38" s="55" t="s">
        <v>79</v>
      </c>
      <c r="C38" s="56">
        <f>SUM(C36:C37)</f>
        <v>0.375</v>
      </c>
    </row>
    <row r="39" spans="1:7">
      <c r="A39" s="24"/>
      <c r="B39" s="24"/>
      <c r="C39" s="24"/>
      <c r="D39" s="24"/>
      <c r="E39" s="24"/>
      <c r="F39" s="24"/>
    </row>
    <row r="40" spans="1:7" ht="26.25">
      <c r="A40" s="7" t="s">
        <v>67</v>
      </c>
      <c r="B40" s="8" t="s">
        <v>68</v>
      </c>
      <c r="C40" s="9" t="s">
        <v>80</v>
      </c>
      <c r="D40" s="9" t="s">
        <v>81</v>
      </c>
      <c r="E40" s="9" t="s">
        <v>82</v>
      </c>
      <c r="F40" s="7" t="s">
        <v>83</v>
      </c>
    </row>
    <row r="41" spans="1:7" ht="30">
      <c r="A41" s="98" t="s">
        <v>780</v>
      </c>
      <c r="B41" s="11" t="s">
        <v>683</v>
      </c>
      <c r="C41" s="15">
        <v>2.0833333333333332E-2</v>
      </c>
      <c r="D41" s="16"/>
      <c r="E41" s="16"/>
      <c r="F41" s="16"/>
    </row>
    <row r="42" spans="1:7" ht="60">
      <c r="A42" s="98" t="s">
        <v>771</v>
      </c>
      <c r="B42" s="11" t="s">
        <v>683</v>
      </c>
      <c r="C42" s="15">
        <v>0.35416666666666669</v>
      </c>
      <c r="D42" s="16"/>
      <c r="E42" s="16"/>
      <c r="F42" s="16"/>
    </row>
    <row r="43" spans="1:7">
      <c r="A43" s="54"/>
      <c r="B43" s="55" t="s">
        <v>79</v>
      </c>
      <c r="C43" s="56">
        <f>SUM(C41:C42)</f>
        <v>0.375</v>
      </c>
    </row>
    <row r="44" spans="1:7" ht="26.25">
      <c r="A44" s="7" t="s">
        <v>67</v>
      </c>
      <c r="B44" s="8" t="s">
        <v>68</v>
      </c>
      <c r="C44" s="9" t="s">
        <v>80</v>
      </c>
      <c r="D44" s="9" t="s">
        <v>81</v>
      </c>
      <c r="E44" s="9" t="s">
        <v>82</v>
      </c>
      <c r="F44" s="7" t="s">
        <v>83</v>
      </c>
    </row>
    <row r="45" spans="1:7" ht="30">
      <c r="A45" s="98" t="s">
        <v>780</v>
      </c>
      <c r="B45" s="11" t="s">
        <v>684</v>
      </c>
      <c r="C45" s="15">
        <v>2.0833333333333332E-2</v>
      </c>
      <c r="D45" s="16"/>
      <c r="E45" s="16"/>
      <c r="F45" s="16"/>
    </row>
    <row r="46" spans="1:7" ht="30">
      <c r="A46" s="44" t="s">
        <v>779</v>
      </c>
      <c r="B46" s="11" t="s">
        <v>684</v>
      </c>
      <c r="C46" s="15">
        <v>0.27083333333333331</v>
      </c>
      <c r="D46" s="16"/>
      <c r="E46" s="16"/>
      <c r="F46" s="16"/>
      <c r="G46" s="101"/>
    </row>
    <row r="47" spans="1:7">
      <c r="A47" s="54"/>
      <c r="B47" s="55" t="s">
        <v>79</v>
      </c>
      <c r="C47" s="56">
        <f>SUM(C45:C46)</f>
        <v>0.29166666666666663</v>
      </c>
    </row>
    <row r="48" spans="1:7" ht="26.25">
      <c r="A48" s="7" t="s">
        <v>67</v>
      </c>
      <c r="B48" s="8" t="s">
        <v>68</v>
      </c>
      <c r="C48" s="9" t="s">
        <v>80</v>
      </c>
      <c r="D48" s="9" t="s">
        <v>81</v>
      </c>
      <c r="E48" s="9" t="s">
        <v>82</v>
      </c>
      <c r="F48" s="7" t="s">
        <v>83</v>
      </c>
    </row>
    <row r="49" spans="1:6" ht="30">
      <c r="A49" s="98" t="s">
        <v>780</v>
      </c>
      <c r="B49" s="11" t="s">
        <v>685</v>
      </c>
      <c r="C49" s="15">
        <v>2.0833333333333332E-2</v>
      </c>
      <c r="D49" s="16"/>
      <c r="E49" s="16"/>
      <c r="F49" s="16"/>
    </row>
    <row r="50" spans="1:6" ht="30">
      <c r="A50" s="44" t="s">
        <v>772</v>
      </c>
      <c r="B50" s="11" t="s">
        <v>685</v>
      </c>
      <c r="C50" s="15">
        <v>0.3125</v>
      </c>
      <c r="D50" s="16"/>
      <c r="E50" s="16"/>
      <c r="F50" s="16"/>
    </row>
    <row r="51" spans="1:6">
      <c r="A51" s="54"/>
      <c r="B51" s="55" t="s">
        <v>79</v>
      </c>
      <c r="C51" s="56">
        <f>SUM(C49:C50)</f>
        <v>0.33333333333333331</v>
      </c>
    </row>
    <row r="52" spans="1:6" ht="26.25">
      <c r="A52" s="7" t="s">
        <v>67</v>
      </c>
      <c r="B52" s="8" t="s">
        <v>68</v>
      </c>
      <c r="C52" s="9" t="s">
        <v>80</v>
      </c>
      <c r="D52" s="9" t="s">
        <v>81</v>
      </c>
      <c r="E52" s="9" t="s">
        <v>82</v>
      </c>
      <c r="F52" s="7" t="s">
        <v>83</v>
      </c>
    </row>
    <row r="53" spans="1:6">
      <c r="A53" s="44" t="s">
        <v>652</v>
      </c>
      <c r="B53" s="11" t="s">
        <v>686</v>
      </c>
      <c r="C53" s="15">
        <v>2.0833333333333332E-2</v>
      </c>
      <c r="D53" s="16"/>
      <c r="E53" s="16"/>
      <c r="F53" s="16"/>
    </row>
    <row r="54" spans="1:6" ht="30">
      <c r="A54" s="44" t="s">
        <v>778</v>
      </c>
      <c r="B54" s="11" t="s">
        <v>686</v>
      </c>
      <c r="C54" s="15">
        <v>4.1666666666666664E-2</v>
      </c>
      <c r="D54" s="16"/>
      <c r="E54" s="15"/>
      <c r="F54" s="16"/>
    </row>
    <row r="55" spans="1:6" ht="30">
      <c r="A55" s="44" t="s">
        <v>773</v>
      </c>
      <c r="B55" s="11" t="s">
        <v>686</v>
      </c>
      <c r="C55" s="15">
        <v>0.29166666666666669</v>
      </c>
      <c r="D55" s="16"/>
      <c r="E55" s="16"/>
      <c r="F55" s="16"/>
    </row>
    <row r="56" spans="1:6">
      <c r="A56" s="54"/>
      <c r="B56" s="55" t="s">
        <v>79</v>
      </c>
      <c r="C56" s="56">
        <f>SUM(C53:C55)</f>
        <v>0.35416666666666669</v>
      </c>
      <c r="D56" s="56"/>
      <c r="E56" s="56"/>
    </row>
    <row r="57" spans="1:6" ht="26.25">
      <c r="A57" s="7" t="s">
        <v>67</v>
      </c>
      <c r="B57" s="8" t="s">
        <v>68</v>
      </c>
      <c r="C57" s="9" t="s">
        <v>80</v>
      </c>
      <c r="D57" s="9" t="s">
        <v>81</v>
      </c>
      <c r="E57" s="9" t="s">
        <v>82</v>
      </c>
      <c r="F57" s="7" t="s">
        <v>83</v>
      </c>
    </row>
    <row r="58" spans="1:6" ht="30">
      <c r="A58" s="98" t="s">
        <v>780</v>
      </c>
      <c r="B58" s="11" t="s">
        <v>687</v>
      </c>
      <c r="C58" s="15">
        <v>2.0833333333333332E-2</v>
      </c>
      <c r="D58" s="16"/>
      <c r="E58" s="16"/>
      <c r="F58" s="16"/>
    </row>
    <row r="59" spans="1:6" ht="45">
      <c r="A59" s="98" t="s">
        <v>774</v>
      </c>
      <c r="B59" s="11" t="s">
        <v>687</v>
      </c>
      <c r="C59" s="15">
        <v>0.375</v>
      </c>
      <c r="D59" s="16"/>
      <c r="E59" s="16"/>
      <c r="F59" s="16"/>
    </row>
    <row r="60" spans="1:6">
      <c r="A60" s="54"/>
      <c r="B60" s="55" t="s">
        <v>79</v>
      </c>
      <c r="C60" s="56">
        <f>SUM(C58:C59)</f>
        <v>0.39583333333333331</v>
      </c>
    </row>
    <row r="61" spans="1:6">
      <c r="A61" s="24"/>
      <c r="B61" s="24"/>
      <c r="C61" s="24"/>
      <c r="D61" s="24"/>
      <c r="E61" s="24"/>
      <c r="F61" s="24"/>
    </row>
    <row r="62" spans="1:6" ht="26.25">
      <c r="A62" s="7" t="s">
        <v>67</v>
      </c>
      <c r="B62" s="8" t="s">
        <v>68</v>
      </c>
      <c r="C62" s="9" t="s">
        <v>80</v>
      </c>
      <c r="D62" s="9" t="s">
        <v>81</v>
      </c>
      <c r="E62" s="9" t="s">
        <v>82</v>
      </c>
      <c r="F62" s="7" t="s">
        <v>83</v>
      </c>
    </row>
    <row r="63" spans="1:6" ht="30">
      <c r="A63" s="98" t="s">
        <v>780</v>
      </c>
      <c r="B63" s="11" t="s">
        <v>688</v>
      </c>
      <c r="C63" s="15">
        <v>2.0833333333333332E-2</v>
      </c>
      <c r="D63" s="16"/>
      <c r="E63" s="16"/>
      <c r="F63" s="16"/>
    </row>
    <row r="64" spans="1:6" ht="30">
      <c r="A64" s="98" t="s">
        <v>776</v>
      </c>
      <c r="B64" s="11" t="s">
        <v>688</v>
      </c>
      <c r="C64" s="15">
        <v>0.16666666666666666</v>
      </c>
      <c r="D64" s="16"/>
      <c r="E64" s="16"/>
      <c r="F64" s="16"/>
    </row>
    <row r="65" spans="1:6" ht="30">
      <c r="A65" s="98" t="s">
        <v>775</v>
      </c>
      <c r="B65" s="11" t="s">
        <v>688</v>
      </c>
      <c r="C65" s="15">
        <v>0.16666666666666666</v>
      </c>
      <c r="D65" s="16"/>
      <c r="E65" s="16"/>
      <c r="F65" s="16"/>
    </row>
    <row r="66" spans="1:6">
      <c r="A66" s="54"/>
      <c r="B66" s="55" t="s">
        <v>79</v>
      </c>
      <c r="C66" s="56">
        <f>SUM(C63:C65)</f>
        <v>0.35416666666666663</v>
      </c>
    </row>
    <row r="67" spans="1:6" ht="26.25">
      <c r="A67" s="7" t="s">
        <v>67</v>
      </c>
      <c r="B67" s="8" t="s">
        <v>68</v>
      </c>
      <c r="C67" s="9" t="s">
        <v>80</v>
      </c>
      <c r="D67" s="9" t="s">
        <v>81</v>
      </c>
      <c r="E67" s="9" t="s">
        <v>82</v>
      </c>
      <c r="F67" s="7" t="s">
        <v>83</v>
      </c>
    </row>
    <row r="68" spans="1:6" ht="30">
      <c r="A68" s="98" t="s">
        <v>780</v>
      </c>
      <c r="B68" s="11" t="s">
        <v>689</v>
      </c>
      <c r="C68" s="15">
        <v>2.0833333333333332E-2</v>
      </c>
      <c r="D68" s="16"/>
      <c r="E68" s="16"/>
      <c r="F68" s="16"/>
    </row>
    <row r="69" spans="1:6" ht="30">
      <c r="A69" s="98" t="s">
        <v>777</v>
      </c>
      <c r="B69" s="11" t="s">
        <v>689</v>
      </c>
      <c r="C69" s="15">
        <v>0.33333333333333331</v>
      </c>
      <c r="D69" s="16"/>
      <c r="E69" s="16"/>
      <c r="F69" s="16"/>
    </row>
    <row r="70" spans="1:6">
      <c r="A70" s="54"/>
      <c r="B70" s="55" t="s">
        <v>79</v>
      </c>
      <c r="C70" s="56">
        <f>SUM(C68:C69)</f>
        <v>0.35416666666666663</v>
      </c>
    </row>
    <row r="71" spans="1:6" ht="26.25">
      <c r="A71" s="7" t="s">
        <v>67</v>
      </c>
      <c r="B71" s="8" t="s">
        <v>68</v>
      </c>
      <c r="C71" s="9" t="s">
        <v>80</v>
      </c>
      <c r="D71" s="9" t="s">
        <v>81</v>
      </c>
      <c r="E71" s="9" t="s">
        <v>82</v>
      </c>
      <c r="F71" s="7" t="s">
        <v>83</v>
      </c>
    </row>
    <row r="72" spans="1:6" ht="30">
      <c r="A72" s="98" t="s">
        <v>780</v>
      </c>
      <c r="B72" s="11" t="s">
        <v>690</v>
      </c>
      <c r="C72" s="15">
        <v>2.0833333333333332E-2</v>
      </c>
      <c r="D72" s="16"/>
      <c r="E72" s="16"/>
      <c r="F72" s="16"/>
    </row>
    <row r="73" spans="1:6">
      <c r="A73" s="44" t="s">
        <v>699</v>
      </c>
      <c r="B73" s="11" t="s">
        <v>690</v>
      </c>
      <c r="C73" s="15"/>
      <c r="D73" s="15">
        <v>4.1666666666666664E-2</v>
      </c>
      <c r="E73" s="16"/>
      <c r="F73" s="16"/>
    </row>
    <row r="74" spans="1:6" ht="30">
      <c r="A74" s="98" t="s">
        <v>784</v>
      </c>
      <c r="B74" s="11" t="s">
        <v>690</v>
      </c>
      <c r="C74" s="15">
        <v>0.33333333333333331</v>
      </c>
      <c r="D74" s="16"/>
      <c r="E74" s="16"/>
      <c r="F74" s="16"/>
    </row>
    <row r="75" spans="1:6">
      <c r="A75" s="54"/>
      <c r="B75" s="55" t="s">
        <v>79</v>
      </c>
      <c r="C75" s="56">
        <f>SUM(C72:C74)</f>
        <v>0.35416666666666663</v>
      </c>
      <c r="D75" s="56">
        <f>SUM(D72:D74)</f>
        <v>4.1666666666666664E-2</v>
      </c>
    </row>
    <row r="76" spans="1:6" ht="26.25">
      <c r="A76" s="7" t="s">
        <v>67</v>
      </c>
      <c r="B76" s="8" t="s">
        <v>68</v>
      </c>
      <c r="C76" s="9" t="s">
        <v>80</v>
      </c>
      <c r="D76" s="9" t="s">
        <v>81</v>
      </c>
      <c r="E76" s="9" t="s">
        <v>82</v>
      </c>
      <c r="F76" s="7" t="s">
        <v>83</v>
      </c>
    </row>
    <row r="77" spans="1:6" ht="30">
      <c r="A77" s="98" t="s">
        <v>780</v>
      </c>
      <c r="B77" s="11" t="s">
        <v>691</v>
      </c>
      <c r="C77" s="15">
        <v>2.0833333333333332E-2</v>
      </c>
      <c r="D77" s="16"/>
      <c r="E77" s="16"/>
      <c r="F77" s="16"/>
    </row>
    <row r="78" spans="1:6" ht="30">
      <c r="A78" s="98" t="s">
        <v>783</v>
      </c>
      <c r="B78" s="11" t="s">
        <v>691</v>
      </c>
      <c r="C78" s="15">
        <v>0.375</v>
      </c>
      <c r="D78" s="16"/>
      <c r="E78" s="16"/>
      <c r="F78" s="16"/>
    </row>
    <row r="79" spans="1:6">
      <c r="A79" s="54"/>
      <c r="B79" s="55" t="s">
        <v>79</v>
      </c>
      <c r="C79" s="56">
        <f>SUM(C77:C78)</f>
        <v>0.39583333333333331</v>
      </c>
    </row>
    <row r="80" spans="1:6" ht="26.25">
      <c r="A80" s="7" t="s">
        <v>67</v>
      </c>
      <c r="B80" s="8" t="s">
        <v>68</v>
      </c>
      <c r="C80" s="9" t="s">
        <v>80</v>
      </c>
      <c r="D80" s="9" t="s">
        <v>81</v>
      </c>
      <c r="E80" s="9" t="s">
        <v>82</v>
      </c>
      <c r="F80" s="7" t="s">
        <v>83</v>
      </c>
    </row>
    <row r="81" spans="1:6" ht="30">
      <c r="A81" s="98" t="s">
        <v>780</v>
      </c>
      <c r="B81" s="11" t="s">
        <v>692</v>
      </c>
      <c r="C81" s="15">
        <v>2.0833333333333332E-2</v>
      </c>
      <c r="D81" s="16"/>
      <c r="E81" s="16"/>
      <c r="F81" s="16"/>
    </row>
    <row r="82" spans="1:6" ht="30">
      <c r="A82" s="98" t="s">
        <v>785</v>
      </c>
      <c r="B82" s="11" t="s">
        <v>692</v>
      </c>
      <c r="C82" s="15">
        <v>0.29166666666666669</v>
      </c>
      <c r="D82" s="16"/>
      <c r="E82" s="16"/>
      <c r="F82" s="16"/>
    </row>
    <row r="83" spans="1:6">
      <c r="A83" s="54"/>
      <c r="B83" s="55" t="s">
        <v>79</v>
      </c>
      <c r="C83" s="56">
        <f>SUM(C81:C82)</f>
        <v>0.3125</v>
      </c>
    </row>
    <row r="84" spans="1:6">
      <c r="A84" s="24"/>
      <c r="B84" s="24"/>
      <c r="C84" s="24"/>
      <c r="D84" s="24"/>
      <c r="E84" s="24"/>
      <c r="F84" s="24"/>
    </row>
    <row r="85" spans="1:6" ht="26.25">
      <c r="A85" s="7" t="s">
        <v>67</v>
      </c>
      <c r="B85" s="8" t="s">
        <v>68</v>
      </c>
      <c r="C85" s="9" t="s">
        <v>80</v>
      </c>
      <c r="D85" s="9" t="s">
        <v>81</v>
      </c>
      <c r="E85" s="9" t="s">
        <v>82</v>
      </c>
      <c r="F85" s="7" t="s">
        <v>83</v>
      </c>
    </row>
    <row r="86" spans="1:6">
      <c r="A86" s="44" t="s">
        <v>698</v>
      </c>
      <c r="B86" s="11" t="s">
        <v>693</v>
      </c>
      <c r="C86" s="15">
        <v>0</v>
      </c>
    </row>
    <row r="87" spans="1:6">
      <c r="A87" s="44" t="s">
        <v>698</v>
      </c>
      <c r="B87" s="11" t="s">
        <v>694</v>
      </c>
      <c r="C87" s="15">
        <v>0</v>
      </c>
    </row>
    <row r="88" spans="1:6">
      <c r="A88" s="44" t="s">
        <v>698</v>
      </c>
      <c r="B88" s="11" t="s">
        <v>695</v>
      </c>
      <c r="C88" s="15">
        <v>0</v>
      </c>
    </row>
    <row r="89" spans="1:6">
      <c r="A89" s="44" t="s">
        <v>698</v>
      </c>
      <c r="B89" s="11" t="s">
        <v>696</v>
      </c>
      <c r="C89" s="15">
        <v>0</v>
      </c>
    </row>
    <row r="90" spans="1:6">
      <c r="A90" s="44" t="s">
        <v>698</v>
      </c>
      <c r="B90" s="11" t="s">
        <v>697</v>
      </c>
      <c r="C90" s="15">
        <v>0</v>
      </c>
    </row>
    <row r="91" spans="1:6">
      <c r="A91" s="54"/>
      <c r="B91" s="55" t="s">
        <v>79</v>
      </c>
      <c r="C91" s="56">
        <f>SUM(C86:C90)</f>
        <v>0</v>
      </c>
    </row>
    <row r="92" spans="1:6">
      <c r="A92" s="24"/>
      <c r="B92" s="24"/>
      <c r="C92" s="24"/>
      <c r="D92" s="24"/>
      <c r="E92" s="24"/>
      <c r="F92" s="24"/>
    </row>
    <row r="94" spans="1:6">
      <c r="A94" s="29" t="s">
        <v>207</v>
      </c>
    </row>
    <row r="95" spans="1:6" ht="15.75" thickBot="1">
      <c r="A95" s="30" t="s">
        <v>208</v>
      </c>
      <c r="B95" s="48">
        <f>SUM(C12,C17,C22,C26,C30,C34,C38,C43,C47,C51,C56,C60,C66,C70,C75,C79,C83,C91)</f>
        <v>5.5000000000000009</v>
      </c>
      <c r="C95" s="32" t="s">
        <v>209</v>
      </c>
      <c r="D95" s="32" t="s">
        <v>210</v>
      </c>
      <c r="E95" s="33">
        <v>24</v>
      </c>
      <c r="F95" s="32" t="s">
        <v>211</v>
      </c>
    </row>
    <row r="96" spans="1:6" ht="15.75" thickBot="1">
      <c r="A96" s="30" t="s">
        <v>212</v>
      </c>
      <c r="B96" s="47">
        <v>0</v>
      </c>
      <c r="C96" s="32" t="s">
        <v>209</v>
      </c>
      <c r="D96" s="32" t="s">
        <v>210</v>
      </c>
      <c r="E96" s="33">
        <v>23</v>
      </c>
      <c r="F96" s="32" t="s">
        <v>211</v>
      </c>
    </row>
    <row r="97" spans="1:12" ht="15.75" thickBot="1">
      <c r="A97" s="32" t="s">
        <v>213</v>
      </c>
      <c r="B97" s="46">
        <v>0</v>
      </c>
      <c r="C97" s="32" t="s">
        <v>209</v>
      </c>
      <c r="D97" s="32" t="s">
        <v>210</v>
      </c>
      <c r="E97" s="33" t="s">
        <v>206</v>
      </c>
      <c r="F97" s="32" t="s">
        <v>211</v>
      </c>
      <c r="L97" s="65"/>
    </row>
    <row r="98" spans="1:12" ht="15.75" thickBot="1">
      <c r="A98" s="32" t="s">
        <v>214</v>
      </c>
      <c r="B98" s="46">
        <v>0</v>
      </c>
      <c r="C98" s="32" t="s">
        <v>209</v>
      </c>
      <c r="D98" s="32" t="s">
        <v>210</v>
      </c>
      <c r="E98" s="33" t="s">
        <v>215</v>
      </c>
      <c r="F98" s="32" t="s">
        <v>211</v>
      </c>
      <c r="L98" s="65"/>
    </row>
    <row r="99" spans="1:12" ht="15.75" thickBot="1">
      <c r="A99" s="32" t="s">
        <v>216</v>
      </c>
      <c r="B99" s="48">
        <f>SUM(D17,D75)</f>
        <v>0.10416666666666666</v>
      </c>
      <c r="C99" s="32" t="s">
        <v>209</v>
      </c>
      <c r="D99" s="32" t="s">
        <v>210</v>
      </c>
      <c r="E99" s="33">
        <v>15</v>
      </c>
      <c r="F99" s="32" t="s">
        <v>211</v>
      </c>
    </row>
    <row r="101" spans="1:12">
      <c r="A101" s="35"/>
      <c r="B101" s="35" t="s">
        <v>217</v>
      </c>
      <c r="C101" s="35"/>
      <c r="D101" s="35" t="s">
        <v>218</v>
      </c>
      <c r="E101" s="35" t="s">
        <v>219</v>
      </c>
      <c r="F101" s="36"/>
    </row>
    <row r="102" spans="1:12" ht="15.75" thickBot="1">
      <c r="A102" s="37" t="s">
        <v>220</v>
      </c>
      <c r="B102" s="38" t="s">
        <v>62</v>
      </c>
      <c r="C102" s="37"/>
      <c r="D102" s="39"/>
      <c r="E102" s="35"/>
      <c r="F102" s="36"/>
      <c r="L102" s="64"/>
    </row>
    <row r="103" spans="1:12" ht="15.75" thickBot="1">
      <c r="A103" s="40" t="s">
        <v>221</v>
      </c>
      <c r="B103" s="35" t="s">
        <v>222</v>
      </c>
      <c r="C103" s="35"/>
      <c r="D103" s="41"/>
      <c r="E103" s="35"/>
      <c r="F103" s="36"/>
      <c r="L103" s="64"/>
    </row>
  </sheetData>
  <mergeCells count="1">
    <mergeCell ref="D6:F6"/>
  </mergeCells>
  <pageMargins left="0.7" right="0.7" top="0.75" bottom="0.75" header="0.3" footer="0.3"/>
  <pageSetup paperSize="9" scale="69" fitToHeight="0" orientation="portrait" verticalDpi="598" r:id="rId1"/>
  <rowBreaks count="1" manualBreakCount="1">
    <brk id="17" max="5"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M111"/>
  <sheetViews>
    <sheetView view="pageBreakPreview" zoomScale="85" zoomScaleNormal="100" zoomScaleSheetLayoutView="85" workbookViewId="0">
      <selection activeCell="C8" sqref="C8"/>
    </sheetView>
  </sheetViews>
  <sheetFormatPr defaultRowHeight="15"/>
  <cols>
    <col min="1" max="1" width="65.28515625" customWidth="1"/>
    <col min="2" max="2" width="12.42578125" customWidth="1"/>
    <col min="3" max="3" width="12.28515625" customWidth="1"/>
    <col min="4" max="4" width="11" customWidth="1"/>
    <col min="5" max="5" width="12" customWidth="1"/>
    <col min="6" max="6" width="14.42578125" bestFit="1" customWidth="1"/>
    <col min="7" max="7" width="11.28515625" customWidth="1"/>
    <col min="8" max="8" width="75.5703125" customWidth="1"/>
    <col min="10" max="10" width="9.140625" customWidth="1"/>
  </cols>
  <sheetData>
    <row r="1" spans="1:9" ht="15.75">
      <c r="A1" s="2" t="s">
        <v>58</v>
      </c>
      <c r="B1" s="6"/>
      <c r="C1" s="3"/>
      <c r="G1" s="28" t="s">
        <v>203</v>
      </c>
      <c r="H1" s="28" t="s">
        <v>204</v>
      </c>
      <c r="I1" s="28" t="s">
        <v>205</v>
      </c>
    </row>
    <row r="2" spans="1:9">
      <c r="A2" s="99" t="s">
        <v>758</v>
      </c>
      <c r="B2" s="3"/>
      <c r="C2" s="3"/>
      <c r="G2" s="28">
        <v>25</v>
      </c>
      <c r="H2" s="28">
        <v>15</v>
      </c>
      <c r="I2" s="28"/>
    </row>
    <row r="3" spans="1:9">
      <c r="B3" s="6"/>
      <c r="C3" s="3"/>
      <c r="G3" s="28"/>
      <c r="H3" s="44" t="s">
        <v>759</v>
      </c>
      <c r="I3" s="28"/>
    </row>
    <row r="4" spans="1:9" ht="60">
      <c r="A4" s="100" t="s">
        <v>762</v>
      </c>
      <c r="B4" s="6"/>
      <c r="C4" s="3"/>
      <c r="H4" s="89" t="s">
        <v>760</v>
      </c>
      <c r="I4" s="108" t="s">
        <v>808</v>
      </c>
    </row>
    <row r="5" spans="1:9">
      <c r="A5" s="5"/>
      <c r="B5" s="6"/>
      <c r="C5" s="3"/>
      <c r="H5" s="89" t="s">
        <v>761</v>
      </c>
    </row>
    <row r="6" spans="1:9" ht="135">
      <c r="A6" s="100" t="s">
        <v>763</v>
      </c>
      <c r="B6" s="6"/>
      <c r="C6" s="3"/>
      <c r="D6" s="151" t="s">
        <v>807</v>
      </c>
      <c r="E6" s="151"/>
      <c r="F6" s="151"/>
      <c r="H6" s="45"/>
      <c r="I6" s="109" t="s">
        <v>811</v>
      </c>
    </row>
    <row r="9" spans="1:9" ht="26.25">
      <c r="A9" s="7" t="s">
        <v>67</v>
      </c>
      <c r="B9" s="8" t="s">
        <v>68</v>
      </c>
      <c r="C9" s="9" t="s">
        <v>80</v>
      </c>
      <c r="D9" s="9" t="s">
        <v>81</v>
      </c>
      <c r="E9" s="9" t="s">
        <v>82</v>
      </c>
      <c r="F9" s="7" t="s">
        <v>83</v>
      </c>
    </row>
    <row r="10" spans="1:9">
      <c r="A10" s="44" t="s">
        <v>698</v>
      </c>
      <c r="B10" s="11" t="s">
        <v>786</v>
      </c>
      <c r="C10" s="15">
        <v>0</v>
      </c>
      <c r="D10" s="16"/>
      <c r="E10" s="16"/>
      <c r="F10" s="16"/>
    </row>
    <row r="11" spans="1:9">
      <c r="A11" s="54"/>
      <c r="B11" s="55" t="s">
        <v>79</v>
      </c>
      <c r="C11" s="56">
        <f>SUM(C10:C10)</f>
        <v>0</v>
      </c>
    </row>
    <row r="12" spans="1:9" ht="26.25">
      <c r="A12" s="7" t="s">
        <v>67</v>
      </c>
      <c r="B12" s="8" t="s">
        <v>68</v>
      </c>
      <c r="C12" s="9" t="s">
        <v>80</v>
      </c>
      <c r="D12" s="9" t="s">
        <v>81</v>
      </c>
      <c r="E12" s="9" t="s">
        <v>82</v>
      </c>
      <c r="F12" s="7" t="s">
        <v>83</v>
      </c>
    </row>
    <row r="13" spans="1:9">
      <c r="A13" s="44" t="s">
        <v>698</v>
      </c>
      <c r="B13" s="11" t="s">
        <v>787</v>
      </c>
      <c r="C13" s="15">
        <v>0</v>
      </c>
      <c r="D13" s="16"/>
      <c r="E13" s="16"/>
      <c r="F13" s="16"/>
    </row>
    <row r="14" spans="1:9">
      <c r="A14" s="54"/>
      <c r="B14" s="55" t="s">
        <v>79</v>
      </c>
      <c r="C14" s="56">
        <f>SUM(C13:C13)</f>
        <v>0</v>
      </c>
    </row>
    <row r="15" spans="1:9" ht="26.25">
      <c r="A15" s="7" t="s">
        <v>67</v>
      </c>
      <c r="B15" s="8" t="s">
        <v>68</v>
      </c>
      <c r="C15" s="9" t="s">
        <v>80</v>
      </c>
      <c r="D15" s="9" t="s">
        <v>81</v>
      </c>
      <c r="E15" s="9" t="s">
        <v>82</v>
      </c>
      <c r="F15" s="7" t="s">
        <v>83</v>
      </c>
    </row>
    <row r="16" spans="1:9" ht="30">
      <c r="A16" s="98" t="s">
        <v>780</v>
      </c>
      <c r="B16" s="11" t="s">
        <v>788</v>
      </c>
      <c r="C16" s="15">
        <v>2.0833333333333332E-2</v>
      </c>
      <c r="D16" s="16"/>
      <c r="E16" s="16"/>
      <c r="F16" s="16" t="s">
        <v>821</v>
      </c>
    </row>
    <row r="17" spans="1:13" ht="30">
      <c r="A17" s="44" t="s">
        <v>810</v>
      </c>
      <c r="B17" s="11" t="s">
        <v>788</v>
      </c>
      <c r="C17" s="15">
        <v>0.17708333333333334</v>
      </c>
      <c r="D17" s="16"/>
      <c r="E17" s="16"/>
      <c r="F17" s="27" t="s">
        <v>819</v>
      </c>
    </row>
    <row r="18" spans="1:13">
      <c r="A18" s="54"/>
      <c r="B18" s="55" t="s">
        <v>79</v>
      </c>
      <c r="C18" s="56">
        <f>SUM(C16:C17)</f>
        <v>0.19791666666666669</v>
      </c>
    </row>
    <row r="19" spans="1:13" ht="26.25">
      <c r="A19" s="7" t="s">
        <v>67</v>
      </c>
      <c r="B19" s="8" t="s">
        <v>68</v>
      </c>
      <c r="C19" s="9" t="s">
        <v>80</v>
      </c>
      <c r="D19" s="9" t="s">
        <v>81</v>
      </c>
      <c r="E19" s="9" t="s">
        <v>82</v>
      </c>
      <c r="F19" s="7" t="s">
        <v>83</v>
      </c>
    </row>
    <row r="20" spans="1:13" ht="30">
      <c r="A20" s="98" t="s">
        <v>780</v>
      </c>
      <c r="B20" s="11" t="s">
        <v>789</v>
      </c>
      <c r="C20" s="15">
        <v>2.0833333333333332E-2</v>
      </c>
      <c r="D20" s="16"/>
      <c r="E20" s="16"/>
      <c r="F20" s="16" t="s">
        <v>821</v>
      </c>
    </row>
    <row r="21" spans="1:13" ht="30">
      <c r="A21" s="44" t="s">
        <v>835</v>
      </c>
      <c r="B21" s="11" t="s">
        <v>789</v>
      </c>
      <c r="C21" s="15">
        <v>0.38541666666666669</v>
      </c>
      <c r="D21" s="16"/>
      <c r="E21" s="16"/>
      <c r="F21" s="27" t="s">
        <v>819</v>
      </c>
    </row>
    <row r="22" spans="1:13">
      <c r="A22" s="54"/>
      <c r="B22" s="55" t="s">
        <v>79</v>
      </c>
      <c r="C22" s="56">
        <f>SUM(C20:C21)</f>
        <v>0.40625</v>
      </c>
    </row>
    <row r="23" spans="1:13" ht="26.25">
      <c r="A23" s="7" t="s">
        <v>67</v>
      </c>
      <c r="B23" s="8" t="s">
        <v>68</v>
      </c>
      <c r="C23" s="9" t="s">
        <v>80</v>
      </c>
      <c r="D23" s="9" t="s">
        <v>81</v>
      </c>
      <c r="E23" s="9" t="s">
        <v>82</v>
      </c>
      <c r="F23" s="7" t="s">
        <v>83</v>
      </c>
    </row>
    <row r="24" spans="1:13" ht="30">
      <c r="A24" s="98" t="s">
        <v>780</v>
      </c>
      <c r="B24" s="11" t="s">
        <v>790</v>
      </c>
      <c r="C24" s="15">
        <v>2.0833333333333332E-2</v>
      </c>
      <c r="D24" s="16"/>
      <c r="E24" s="16"/>
      <c r="F24" s="16" t="s">
        <v>821</v>
      </c>
    </row>
    <row r="25" spans="1:13" ht="30">
      <c r="A25" s="44" t="s">
        <v>833</v>
      </c>
      <c r="B25" s="11" t="s">
        <v>790</v>
      </c>
      <c r="C25" s="15">
        <v>0.38541666666666669</v>
      </c>
      <c r="D25" s="16"/>
      <c r="E25" s="16"/>
      <c r="F25" s="27" t="s">
        <v>819</v>
      </c>
    </row>
    <row r="26" spans="1:13">
      <c r="A26" s="54"/>
      <c r="B26" s="55" t="s">
        <v>79</v>
      </c>
      <c r="C26" s="56">
        <f>SUM(C24:C25)</f>
        <v>0.40625</v>
      </c>
    </row>
    <row r="27" spans="1:13">
      <c r="A27" s="24"/>
      <c r="B27" s="24"/>
      <c r="C27" s="24"/>
      <c r="D27" s="24"/>
      <c r="E27" s="24"/>
      <c r="F27" s="24"/>
    </row>
    <row r="28" spans="1:13" ht="26.25">
      <c r="A28" s="7" t="s">
        <v>67</v>
      </c>
      <c r="B28" s="8" t="s">
        <v>68</v>
      </c>
      <c r="C28" s="9" t="s">
        <v>80</v>
      </c>
      <c r="D28" s="9" t="s">
        <v>81</v>
      </c>
      <c r="E28" s="9" t="s">
        <v>82</v>
      </c>
      <c r="F28" s="7" t="s">
        <v>83</v>
      </c>
    </row>
    <row r="29" spans="1:13" ht="30">
      <c r="A29" s="98" t="s">
        <v>780</v>
      </c>
      <c r="B29" s="11" t="s">
        <v>791</v>
      </c>
      <c r="C29" s="107">
        <v>3.125E-2</v>
      </c>
      <c r="D29" s="16"/>
      <c r="E29" s="16"/>
      <c r="F29" s="16" t="s">
        <v>821</v>
      </c>
      <c r="I29" s="104">
        <v>0.35833333333333334</v>
      </c>
      <c r="J29" s="104">
        <v>0.51180555555555551</v>
      </c>
      <c r="K29" s="104">
        <v>0.75277777777777777</v>
      </c>
      <c r="L29" s="105"/>
    </row>
    <row r="30" spans="1:13" ht="30">
      <c r="A30" s="44" t="s">
        <v>834</v>
      </c>
      <c r="B30" s="11" t="s">
        <v>791</v>
      </c>
      <c r="C30" s="110">
        <v>0.375</v>
      </c>
      <c r="D30" s="16"/>
      <c r="E30" s="16"/>
      <c r="F30" s="27" t="s">
        <v>819</v>
      </c>
      <c r="I30" s="104">
        <v>0.32013888888888892</v>
      </c>
      <c r="J30" s="104">
        <v>0.37291666666666662</v>
      </c>
      <c r="K30" s="104">
        <v>0.52500000000000002</v>
      </c>
      <c r="L30" s="105"/>
    </row>
    <row r="31" spans="1:13">
      <c r="A31" s="54"/>
      <c r="B31" s="55" t="s">
        <v>79</v>
      </c>
      <c r="C31" s="56">
        <f>SUM(C29:C30)</f>
        <v>0.40625</v>
      </c>
      <c r="I31" s="106">
        <f>I29-I30</f>
        <v>3.819444444444442E-2</v>
      </c>
      <c r="J31" s="106">
        <f t="shared" ref="J31:K31" si="0">J29-J30</f>
        <v>0.1388888888888889</v>
      </c>
      <c r="K31" s="106">
        <f t="shared" si="0"/>
        <v>0.22777777777777775</v>
      </c>
      <c r="L31" s="106">
        <f>I31+J31+K31</f>
        <v>0.40486111111111106</v>
      </c>
      <c r="M31" s="103">
        <v>2.9166666666666664E-2</v>
      </c>
    </row>
    <row r="32" spans="1:13" ht="26.25">
      <c r="A32" s="7" t="s">
        <v>67</v>
      </c>
      <c r="B32" s="8" t="s">
        <v>68</v>
      </c>
      <c r="C32" s="9" t="s">
        <v>80</v>
      </c>
      <c r="D32" s="9" t="s">
        <v>81</v>
      </c>
      <c r="E32" s="9" t="s">
        <v>82</v>
      </c>
      <c r="F32" s="7" t="s">
        <v>83</v>
      </c>
    </row>
    <row r="33" spans="1:7" ht="30">
      <c r="A33" s="98" t="s">
        <v>780</v>
      </c>
      <c r="B33" s="11" t="s">
        <v>792</v>
      </c>
      <c r="C33" s="15">
        <v>2.0833333333333332E-2</v>
      </c>
      <c r="D33" s="16"/>
      <c r="E33" s="16"/>
      <c r="F33" s="16" t="s">
        <v>821</v>
      </c>
      <c r="G33" s="84"/>
    </row>
    <row r="34" spans="1:7" ht="30">
      <c r="A34" s="44" t="s">
        <v>809</v>
      </c>
      <c r="B34" s="11" t="s">
        <v>792</v>
      </c>
      <c r="C34" s="15">
        <v>0.33333333333333331</v>
      </c>
      <c r="D34" s="16"/>
      <c r="E34" s="16"/>
      <c r="F34" s="27" t="s">
        <v>819</v>
      </c>
    </row>
    <row r="35" spans="1:7">
      <c r="A35" s="54"/>
      <c r="B35" s="55" t="s">
        <v>79</v>
      </c>
      <c r="C35" s="56">
        <f>SUM(C33:C34)</f>
        <v>0.35416666666666663</v>
      </c>
    </row>
    <row r="36" spans="1:7" ht="26.25">
      <c r="A36" s="7" t="s">
        <v>67</v>
      </c>
      <c r="B36" s="8" t="s">
        <v>68</v>
      </c>
      <c r="C36" s="9" t="s">
        <v>80</v>
      </c>
      <c r="D36" s="9" t="s">
        <v>81</v>
      </c>
      <c r="E36" s="9" t="s">
        <v>82</v>
      </c>
      <c r="F36" s="7" t="s">
        <v>83</v>
      </c>
    </row>
    <row r="37" spans="1:7" ht="30">
      <c r="A37" s="98" t="s">
        <v>780</v>
      </c>
      <c r="B37" s="11" t="s">
        <v>793</v>
      </c>
      <c r="C37" s="15">
        <v>2.0833333333333332E-2</v>
      </c>
      <c r="D37" s="16"/>
      <c r="E37" s="16"/>
      <c r="F37" s="16" t="s">
        <v>821</v>
      </c>
    </row>
    <row r="38" spans="1:7" ht="45">
      <c r="A38" s="44" t="s">
        <v>812</v>
      </c>
      <c r="B38" s="11" t="s">
        <v>793</v>
      </c>
      <c r="C38" s="15">
        <v>0.33333333333333331</v>
      </c>
      <c r="D38" s="16"/>
      <c r="E38" s="16"/>
      <c r="F38" s="27" t="s">
        <v>820</v>
      </c>
      <c r="G38" s="84"/>
    </row>
    <row r="39" spans="1:7">
      <c r="A39" s="54"/>
      <c r="B39" s="55" t="s">
        <v>79</v>
      </c>
      <c r="C39" s="56">
        <f>SUM(C37:C38)</f>
        <v>0.35416666666666663</v>
      </c>
    </row>
    <row r="40" spans="1:7" ht="26.25">
      <c r="A40" s="7" t="s">
        <v>67</v>
      </c>
      <c r="B40" s="8" t="s">
        <v>68</v>
      </c>
      <c r="C40" s="9" t="s">
        <v>80</v>
      </c>
      <c r="D40" s="9" t="s">
        <v>81</v>
      </c>
      <c r="E40" s="9" t="s">
        <v>82</v>
      </c>
      <c r="F40" s="7" t="s">
        <v>83</v>
      </c>
    </row>
    <row r="41" spans="1:7" ht="30">
      <c r="A41" s="98" t="s">
        <v>780</v>
      </c>
      <c r="B41" s="11" t="s">
        <v>794</v>
      </c>
      <c r="C41" s="15">
        <v>2.0833333333333332E-2</v>
      </c>
      <c r="D41" s="16"/>
      <c r="E41" s="16"/>
      <c r="F41" s="16" t="s">
        <v>821</v>
      </c>
    </row>
    <row r="42" spans="1:7" ht="45">
      <c r="A42" s="44" t="s">
        <v>813</v>
      </c>
      <c r="B42" s="11" t="s">
        <v>794</v>
      </c>
      <c r="C42" s="15">
        <v>0.375</v>
      </c>
      <c r="D42" s="16"/>
      <c r="E42" s="16"/>
      <c r="F42" s="27" t="s">
        <v>820</v>
      </c>
      <c r="G42" s="102"/>
    </row>
    <row r="43" spans="1:7">
      <c r="A43" s="54"/>
      <c r="B43" s="55" t="s">
        <v>79</v>
      </c>
      <c r="C43" s="56">
        <f>SUM(C41:C42)</f>
        <v>0.39583333333333331</v>
      </c>
    </row>
    <row r="44" spans="1:7" ht="26.25">
      <c r="A44" s="7" t="s">
        <v>67</v>
      </c>
      <c r="B44" s="8" t="s">
        <v>68</v>
      </c>
      <c r="C44" s="9" t="s">
        <v>80</v>
      </c>
      <c r="D44" s="9" t="s">
        <v>81</v>
      </c>
      <c r="E44" s="9" t="s">
        <v>82</v>
      </c>
      <c r="F44" s="7" t="s">
        <v>83</v>
      </c>
    </row>
    <row r="45" spans="1:7" ht="30">
      <c r="A45" s="98" t="s">
        <v>780</v>
      </c>
      <c r="B45" s="11" t="s">
        <v>795</v>
      </c>
      <c r="C45" s="15">
        <v>2.0833333333333332E-2</v>
      </c>
      <c r="D45" s="16"/>
      <c r="E45" s="16"/>
      <c r="F45" s="16" t="s">
        <v>821</v>
      </c>
    </row>
    <row r="46" spans="1:7" ht="45">
      <c r="A46" s="44" t="s">
        <v>814</v>
      </c>
      <c r="B46" s="11" t="s">
        <v>795</v>
      </c>
      <c r="C46" s="15">
        <v>0.38541666666666669</v>
      </c>
      <c r="D46" s="16"/>
      <c r="E46" s="16"/>
      <c r="F46" s="27" t="s">
        <v>820</v>
      </c>
      <c r="G46" s="84"/>
    </row>
    <row r="47" spans="1:7">
      <c r="A47" s="54"/>
      <c r="B47" s="55" t="s">
        <v>79</v>
      </c>
      <c r="C47" s="56">
        <f>SUM(C45:C46)</f>
        <v>0.40625</v>
      </c>
    </row>
    <row r="48" spans="1:7">
      <c r="A48" s="24"/>
      <c r="B48" s="24"/>
      <c r="C48" s="24"/>
      <c r="D48" s="24"/>
      <c r="E48" s="24"/>
      <c r="F48" s="24"/>
    </row>
    <row r="49" spans="1:7" ht="26.25">
      <c r="A49" s="7" t="s">
        <v>67</v>
      </c>
      <c r="B49" s="8" t="s">
        <v>68</v>
      </c>
      <c r="C49" s="9" t="s">
        <v>80</v>
      </c>
      <c r="D49" s="9" t="s">
        <v>81</v>
      </c>
      <c r="E49" s="9" t="s">
        <v>82</v>
      </c>
      <c r="F49" s="7" t="s">
        <v>83</v>
      </c>
    </row>
    <row r="50" spans="1:7">
      <c r="A50" s="44" t="s">
        <v>832</v>
      </c>
      <c r="B50" s="11" t="s">
        <v>796</v>
      </c>
      <c r="C50" s="15">
        <v>0</v>
      </c>
      <c r="D50" s="16"/>
      <c r="E50" s="16"/>
      <c r="F50" s="16"/>
    </row>
    <row r="51" spans="1:7">
      <c r="A51" s="54"/>
      <c r="B51" s="55" t="s">
        <v>79</v>
      </c>
      <c r="C51" s="56">
        <f>SUM(C50:C50)</f>
        <v>0</v>
      </c>
    </row>
    <row r="52" spans="1:7" ht="26.25">
      <c r="A52" s="7" t="s">
        <v>67</v>
      </c>
      <c r="B52" s="8" t="s">
        <v>68</v>
      </c>
      <c r="C52" s="9" t="s">
        <v>80</v>
      </c>
      <c r="D52" s="9" t="s">
        <v>81</v>
      </c>
      <c r="E52" s="9" t="s">
        <v>82</v>
      </c>
      <c r="F52" s="7" t="s">
        <v>83</v>
      </c>
    </row>
    <row r="53" spans="1:7" ht="30">
      <c r="A53" s="98" t="s">
        <v>780</v>
      </c>
      <c r="B53" s="11" t="s">
        <v>797</v>
      </c>
      <c r="C53" s="15">
        <v>2.0833333333333332E-2</v>
      </c>
      <c r="D53" s="16"/>
      <c r="E53" s="16"/>
      <c r="F53" s="16" t="s">
        <v>821</v>
      </c>
    </row>
    <row r="54" spans="1:7" ht="45">
      <c r="A54" s="44" t="s">
        <v>816</v>
      </c>
      <c r="B54" s="11" t="s">
        <v>797</v>
      </c>
      <c r="C54" s="15">
        <v>0.21875</v>
      </c>
      <c r="D54" s="16"/>
      <c r="E54" s="16"/>
      <c r="F54" s="27" t="s">
        <v>819</v>
      </c>
    </row>
    <row r="55" spans="1:7">
      <c r="A55" s="54"/>
      <c r="B55" s="55" t="s">
        <v>79</v>
      </c>
      <c r="C55" s="56">
        <f>SUM(C53:C54)</f>
        <v>0.23958333333333334</v>
      </c>
      <c r="G55" s="84"/>
    </row>
    <row r="56" spans="1:7" ht="26.25">
      <c r="A56" s="7" t="s">
        <v>67</v>
      </c>
      <c r="B56" s="8" t="s">
        <v>68</v>
      </c>
      <c r="C56" s="9" t="s">
        <v>80</v>
      </c>
      <c r="D56" s="9" t="s">
        <v>81</v>
      </c>
      <c r="E56" s="9" t="s">
        <v>82</v>
      </c>
      <c r="F56" s="7" t="s">
        <v>83</v>
      </c>
    </row>
    <row r="57" spans="1:7" ht="30">
      <c r="A57" s="98" t="s">
        <v>780</v>
      </c>
      <c r="B57" s="11" t="s">
        <v>798</v>
      </c>
      <c r="C57" s="15">
        <v>2.0833333333333332E-2</v>
      </c>
      <c r="D57" s="16"/>
      <c r="E57" s="16"/>
      <c r="F57" s="16" t="s">
        <v>821</v>
      </c>
      <c r="G57" s="84"/>
    </row>
    <row r="58" spans="1:7" ht="45">
      <c r="A58" s="98" t="s">
        <v>815</v>
      </c>
      <c r="B58" s="11" t="s">
        <v>798</v>
      </c>
      <c r="C58" s="15">
        <v>0.3125</v>
      </c>
      <c r="D58" s="16"/>
      <c r="E58" s="16"/>
      <c r="F58" s="27" t="s">
        <v>819</v>
      </c>
    </row>
    <row r="59" spans="1:7">
      <c r="A59" s="44"/>
      <c r="B59" s="55" t="s">
        <v>79</v>
      </c>
      <c r="C59" s="56">
        <f>SUM(C57:C58)</f>
        <v>0.33333333333333331</v>
      </c>
    </row>
    <row r="60" spans="1:7" ht="26.25">
      <c r="A60" s="7" t="s">
        <v>67</v>
      </c>
      <c r="B60" s="8" t="s">
        <v>68</v>
      </c>
      <c r="C60" s="9" t="s">
        <v>80</v>
      </c>
      <c r="D60" s="9" t="s">
        <v>81</v>
      </c>
      <c r="E60" s="9" t="s">
        <v>82</v>
      </c>
      <c r="F60" s="7" t="s">
        <v>83</v>
      </c>
    </row>
    <row r="61" spans="1:7" ht="30">
      <c r="A61" s="98" t="s">
        <v>780</v>
      </c>
      <c r="B61" s="11" t="s">
        <v>799</v>
      </c>
      <c r="C61" s="15">
        <v>2.0833333333333332E-2</v>
      </c>
      <c r="D61" s="16"/>
      <c r="E61" s="16"/>
      <c r="F61" s="16" t="s">
        <v>821</v>
      </c>
    </row>
    <row r="62" spans="1:7" ht="30">
      <c r="A62" s="98" t="s">
        <v>822</v>
      </c>
      <c r="B62" s="11" t="s">
        <v>799</v>
      </c>
      <c r="C62" s="15">
        <v>0.25</v>
      </c>
      <c r="D62" s="16"/>
      <c r="E62" s="16"/>
      <c r="F62" s="27" t="s">
        <v>819</v>
      </c>
    </row>
    <row r="63" spans="1:7" ht="45">
      <c r="A63" s="44" t="s">
        <v>817</v>
      </c>
      <c r="B63" s="11" t="s">
        <v>799</v>
      </c>
      <c r="C63" s="15">
        <v>0.125</v>
      </c>
      <c r="D63" s="16"/>
      <c r="E63" s="16"/>
      <c r="F63" s="27" t="s">
        <v>820</v>
      </c>
      <c r="G63" s="84"/>
    </row>
    <row r="64" spans="1:7">
      <c r="A64" s="54"/>
      <c r="B64" s="55" t="s">
        <v>79</v>
      </c>
      <c r="C64" s="56">
        <f>SUM(C61:C63)</f>
        <v>0.39583333333333331</v>
      </c>
    </row>
    <row r="65" spans="1:7" ht="26.25">
      <c r="A65" s="7" t="s">
        <v>67</v>
      </c>
      <c r="B65" s="8" t="s">
        <v>68</v>
      </c>
      <c r="C65" s="9" t="s">
        <v>80</v>
      </c>
      <c r="D65" s="9" t="s">
        <v>81</v>
      </c>
      <c r="E65" s="9" t="s">
        <v>82</v>
      </c>
      <c r="F65" s="7" t="s">
        <v>83</v>
      </c>
    </row>
    <row r="66" spans="1:7" ht="30">
      <c r="A66" s="98" t="s">
        <v>780</v>
      </c>
      <c r="B66" s="11" t="s">
        <v>800</v>
      </c>
      <c r="C66" s="15">
        <v>2.0833333333333332E-2</v>
      </c>
      <c r="D66" s="16"/>
      <c r="E66" s="16"/>
      <c r="F66" s="16" t="s">
        <v>821</v>
      </c>
    </row>
    <row r="67" spans="1:7" ht="30">
      <c r="A67" s="98" t="s">
        <v>825</v>
      </c>
      <c r="B67" s="11" t="s">
        <v>800</v>
      </c>
      <c r="C67" s="15"/>
      <c r="D67" s="15">
        <v>4.1666666666666664E-2</v>
      </c>
      <c r="E67" s="16"/>
      <c r="F67" s="27" t="s">
        <v>819</v>
      </c>
    </row>
    <row r="68" spans="1:7" ht="45">
      <c r="A68" s="98" t="s">
        <v>824</v>
      </c>
      <c r="B68" s="11" t="s">
        <v>800</v>
      </c>
      <c r="C68" s="15">
        <v>0.25</v>
      </c>
      <c r="D68" s="16"/>
      <c r="E68" s="16"/>
      <c r="F68" s="27" t="s">
        <v>819</v>
      </c>
    </row>
    <row r="69" spans="1:7">
      <c r="A69" s="54"/>
      <c r="B69" s="55" t="s">
        <v>79</v>
      </c>
      <c r="C69" s="56">
        <f>SUM(C66:C68)</f>
        <v>0.27083333333333331</v>
      </c>
    </row>
    <row r="70" spans="1:7">
      <c r="A70" s="24"/>
      <c r="B70" s="24"/>
      <c r="C70" s="24"/>
      <c r="D70" s="24"/>
      <c r="E70" s="24"/>
      <c r="F70" s="24"/>
    </row>
    <row r="71" spans="1:7" ht="26.25">
      <c r="A71" s="7" t="s">
        <v>67</v>
      </c>
      <c r="B71" s="8" t="s">
        <v>68</v>
      </c>
      <c r="C71" s="9" t="s">
        <v>80</v>
      </c>
      <c r="D71" s="9" t="s">
        <v>81</v>
      </c>
      <c r="E71" s="9" t="s">
        <v>82</v>
      </c>
      <c r="F71" s="7" t="s">
        <v>83</v>
      </c>
    </row>
    <row r="72" spans="1:7" ht="30">
      <c r="A72" s="98" t="s">
        <v>780</v>
      </c>
      <c r="B72" s="11" t="s">
        <v>801</v>
      </c>
      <c r="C72" s="15">
        <v>2.0833333333333332E-2</v>
      </c>
      <c r="D72" s="16"/>
      <c r="E72" s="16"/>
      <c r="F72" s="16" t="s">
        <v>821</v>
      </c>
    </row>
    <row r="73" spans="1:7" ht="30">
      <c r="A73" s="98" t="s">
        <v>818</v>
      </c>
      <c r="B73" s="11" t="s">
        <v>801</v>
      </c>
      <c r="C73" s="15">
        <v>0.23958333333333334</v>
      </c>
      <c r="D73" s="16"/>
      <c r="E73" s="16"/>
      <c r="F73" s="27" t="s">
        <v>819</v>
      </c>
    </row>
    <row r="74" spans="1:7" ht="30">
      <c r="A74" s="44" t="s">
        <v>823</v>
      </c>
      <c r="B74" s="11" t="s">
        <v>801</v>
      </c>
      <c r="C74" s="15">
        <v>0.14583333333333334</v>
      </c>
      <c r="D74" s="16"/>
      <c r="E74" s="16"/>
      <c r="F74" s="27" t="s">
        <v>819</v>
      </c>
      <c r="G74" s="84" t="s">
        <v>826</v>
      </c>
    </row>
    <row r="75" spans="1:7">
      <c r="B75" s="55" t="s">
        <v>79</v>
      </c>
      <c r="C75" s="56">
        <f>SUM(C72:C74)</f>
        <v>0.40625</v>
      </c>
    </row>
    <row r="76" spans="1:7" ht="26.25">
      <c r="A76" s="7" t="s">
        <v>67</v>
      </c>
      <c r="B76" s="8" t="s">
        <v>68</v>
      </c>
      <c r="C76" s="9" t="s">
        <v>80</v>
      </c>
      <c r="D76" s="9" t="s">
        <v>81</v>
      </c>
      <c r="E76" s="9" t="s">
        <v>82</v>
      </c>
      <c r="F76" s="7" t="s">
        <v>83</v>
      </c>
    </row>
    <row r="77" spans="1:7" ht="30">
      <c r="A77" s="98" t="s">
        <v>780</v>
      </c>
      <c r="B77" s="11" t="s">
        <v>802</v>
      </c>
      <c r="C77" s="15">
        <v>2.0833333333333332E-2</v>
      </c>
      <c r="D77" s="16"/>
      <c r="E77" s="16"/>
      <c r="F77" s="16" t="s">
        <v>821</v>
      </c>
    </row>
    <row r="78" spans="1:7" ht="45">
      <c r="A78" s="44" t="s">
        <v>836</v>
      </c>
      <c r="B78" s="11" t="s">
        <v>802</v>
      </c>
      <c r="C78" s="15">
        <v>0.375</v>
      </c>
      <c r="D78" s="16"/>
      <c r="E78" s="16"/>
      <c r="F78" s="27" t="s">
        <v>819</v>
      </c>
      <c r="G78" s="84" t="s">
        <v>827</v>
      </c>
    </row>
    <row r="79" spans="1:7">
      <c r="A79" s="44"/>
      <c r="B79" s="55" t="s">
        <v>79</v>
      </c>
      <c r="C79" s="56">
        <f>SUM(C77:C78)</f>
        <v>0.39583333333333331</v>
      </c>
    </row>
    <row r="80" spans="1:7" ht="26.25">
      <c r="A80" s="7" t="s">
        <v>67</v>
      </c>
      <c r="B80" s="8" t="s">
        <v>68</v>
      </c>
      <c r="C80" s="9" t="s">
        <v>80</v>
      </c>
      <c r="D80" s="9" t="s">
        <v>81</v>
      </c>
      <c r="E80" s="9" t="s">
        <v>82</v>
      </c>
      <c r="F80" s="7" t="s">
        <v>83</v>
      </c>
    </row>
    <row r="81" spans="1:7" ht="30">
      <c r="A81" s="98" t="s">
        <v>780</v>
      </c>
      <c r="B81" s="11" t="s">
        <v>803</v>
      </c>
      <c r="C81" s="15">
        <v>2.0833333333333332E-2</v>
      </c>
      <c r="D81" s="16"/>
      <c r="E81" s="16"/>
      <c r="F81" s="16" t="s">
        <v>821</v>
      </c>
    </row>
    <row r="82" spans="1:7" ht="30">
      <c r="A82" s="98" t="s">
        <v>837</v>
      </c>
      <c r="B82" s="11" t="s">
        <v>803</v>
      </c>
      <c r="C82" s="15">
        <v>8.3333333333333329E-2</v>
      </c>
      <c r="D82" s="16"/>
      <c r="E82" s="16"/>
      <c r="F82" s="27" t="s">
        <v>819</v>
      </c>
      <c r="G82" t="s">
        <v>838</v>
      </c>
    </row>
    <row r="83" spans="1:7" ht="30">
      <c r="A83" s="89" t="s">
        <v>761</v>
      </c>
      <c r="B83" s="11" t="s">
        <v>803</v>
      </c>
      <c r="C83" s="15">
        <v>0.1875</v>
      </c>
      <c r="D83" s="16"/>
      <c r="E83" s="16"/>
      <c r="F83" s="27" t="s">
        <v>819</v>
      </c>
      <c r="G83" s="84" t="s">
        <v>828</v>
      </c>
    </row>
    <row r="84" spans="1:7">
      <c r="A84" s="54"/>
      <c r="B84" s="55" t="s">
        <v>79</v>
      </c>
      <c r="C84" s="56">
        <f>SUM(C81:C83)</f>
        <v>0.29166666666666663</v>
      </c>
    </row>
    <row r="85" spans="1:7" ht="26.25">
      <c r="A85" s="7" t="s">
        <v>67</v>
      </c>
      <c r="B85" s="8" t="s">
        <v>68</v>
      </c>
      <c r="C85" s="9" t="s">
        <v>80</v>
      </c>
      <c r="D85" s="9" t="s">
        <v>81</v>
      </c>
      <c r="E85" s="9" t="s">
        <v>82</v>
      </c>
      <c r="F85" s="7" t="s">
        <v>83</v>
      </c>
    </row>
    <row r="86" spans="1:7" ht="30">
      <c r="A86" s="98" t="s">
        <v>780</v>
      </c>
      <c r="B86" s="11" t="s">
        <v>804</v>
      </c>
      <c r="C86" s="15">
        <v>2.0833333333333332E-2</v>
      </c>
      <c r="D86" s="16"/>
      <c r="E86" s="16"/>
      <c r="F86" s="16" t="s">
        <v>821</v>
      </c>
    </row>
    <row r="87" spans="1:7" ht="30">
      <c r="A87" s="89" t="s">
        <v>760</v>
      </c>
      <c r="B87" s="11" t="s">
        <v>804</v>
      </c>
      <c r="C87" s="15">
        <v>0.16666666666666666</v>
      </c>
      <c r="D87" s="16"/>
      <c r="E87" s="16"/>
      <c r="F87" s="27" t="s">
        <v>819</v>
      </c>
      <c r="G87" t="s">
        <v>839</v>
      </c>
    </row>
    <row r="88" spans="1:7" ht="45">
      <c r="A88" s="44" t="s">
        <v>836</v>
      </c>
      <c r="B88" s="11" t="s">
        <v>804</v>
      </c>
      <c r="C88" s="15">
        <v>0.20833333333333334</v>
      </c>
      <c r="D88" s="16"/>
      <c r="E88" s="16"/>
      <c r="F88" s="27" t="s">
        <v>819</v>
      </c>
    </row>
    <row r="89" spans="1:7">
      <c r="A89" s="54"/>
      <c r="B89" s="55" t="s">
        <v>79</v>
      </c>
      <c r="C89" s="56">
        <f>SUM(C86:C88)</f>
        <v>0.39583333333333337</v>
      </c>
      <c r="G89" s="84" t="s">
        <v>829</v>
      </c>
    </row>
    <row r="90" spans="1:7" ht="26.25">
      <c r="A90" s="7" t="s">
        <v>67</v>
      </c>
      <c r="B90" s="8" t="s">
        <v>68</v>
      </c>
      <c r="C90" s="9" t="s">
        <v>80</v>
      </c>
      <c r="D90" s="9" t="s">
        <v>81</v>
      </c>
      <c r="E90" s="9" t="s">
        <v>82</v>
      </c>
      <c r="F90" s="7" t="s">
        <v>83</v>
      </c>
    </row>
    <row r="91" spans="1:7" ht="30">
      <c r="A91" s="98" t="s">
        <v>780</v>
      </c>
      <c r="B91" s="11" t="s">
        <v>805</v>
      </c>
      <c r="C91" s="15">
        <v>2.0833333333333332E-2</v>
      </c>
      <c r="D91" s="16"/>
      <c r="E91" s="16"/>
      <c r="F91" s="16" t="s">
        <v>821</v>
      </c>
    </row>
    <row r="92" spans="1:7" ht="30">
      <c r="A92" s="98" t="s">
        <v>837</v>
      </c>
      <c r="B92" s="11" t="s">
        <v>805</v>
      </c>
      <c r="C92" s="15">
        <v>8.3333333333333329E-2</v>
      </c>
      <c r="D92" s="16"/>
      <c r="E92" s="16"/>
      <c r="F92" s="27" t="s">
        <v>819</v>
      </c>
      <c r="G92" t="s">
        <v>840</v>
      </c>
    </row>
    <row r="93" spans="1:7" ht="45">
      <c r="A93" s="44" t="s">
        <v>841</v>
      </c>
      <c r="B93" s="11" t="s">
        <v>805</v>
      </c>
      <c r="C93" s="15">
        <v>0.20833333333333334</v>
      </c>
      <c r="D93" s="16"/>
      <c r="E93" s="16"/>
      <c r="F93" s="27" t="s">
        <v>819</v>
      </c>
    </row>
    <row r="94" spans="1:7">
      <c r="A94" s="54"/>
      <c r="B94" s="55" t="s">
        <v>79</v>
      </c>
      <c r="C94" s="56">
        <f>SUM(C91:C93)</f>
        <v>0.3125</v>
      </c>
      <c r="G94" s="84" t="s">
        <v>830</v>
      </c>
    </row>
    <row r="95" spans="1:7">
      <c r="A95" s="24"/>
      <c r="B95" s="24"/>
      <c r="C95" s="24"/>
      <c r="D95" s="24"/>
      <c r="E95" s="24"/>
      <c r="F95" s="24"/>
    </row>
    <row r="96" spans="1:7" ht="26.25">
      <c r="A96" s="7" t="s">
        <v>67</v>
      </c>
      <c r="B96" s="8" t="s">
        <v>68</v>
      </c>
      <c r="C96" s="9" t="s">
        <v>80</v>
      </c>
      <c r="D96" s="9" t="s">
        <v>81</v>
      </c>
      <c r="E96" s="9" t="s">
        <v>82</v>
      </c>
      <c r="F96" s="7" t="s">
        <v>83</v>
      </c>
    </row>
    <row r="97" spans="1:12" ht="30">
      <c r="A97" s="98" t="s">
        <v>780</v>
      </c>
      <c r="B97" s="11" t="s">
        <v>806</v>
      </c>
      <c r="C97" s="15">
        <v>2.0833333333333332E-2</v>
      </c>
      <c r="D97" s="16"/>
      <c r="E97" s="16"/>
      <c r="F97" s="16" t="s">
        <v>821</v>
      </c>
    </row>
    <row r="98" spans="1:12" ht="30">
      <c r="A98" s="89" t="s">
        <v>760</v>
      </c>
      <c r="B98" s="11" t="s">
        <v>806</v>
      </c>
      <c r="C98" s="15">
        <v>0.17708333333333334</v>
      </c>
      <c r="D98" s="16"/>
      <c r="E98" s="16"/>
      <c r="F98" s="27" t="s">
        <v>819</v>
      </c>
      <c r="G98" t="s">
        <v>842</v>
      </c>
    </row>
    <row r="99" spans="1:12" ht="45">
      <c r="A99" s="44" t="s">
        <v>841</v>
      </c>
      <c r="B99" s="11" t="s">
        <v>806</v>
      </c>
      <c r="C99" s="15">
        <v>0.20833333333333334</v>
      </c>
      <c r="D99" s="16"/>
      <c r="E99" s="16"/>
      <c r="F99" s="27" t="s">
        <v>819</v>
      </c>
    </row>
    <row r="100" spans="1:12">
      <c r="A100" s="54"/>
      <c r="B100" s="55" t="s">
        <v>79</v>
      </c>
      <c r="C100" s="56">
        <f>SUM(C97:C99)</f>
        <v>0.40625</v>
      </c>
      <c r="G100" s="84" t="s">
        <v>831</v>
      </c>
    </row>
    <row r="102" spans="1:12">
      <c r="A102" s="29" t="s">
        <v>207</v>
      </c>
    </row>
    <row r="103" spans="1:12" ht="15.75" thickBot="1">
      <c r="A103" s="30" t="s">
        <v>208</v>
      </c>
      <c r="B103" s="48">
        <f>SUM(C11,C14,C18,C22,C26,C31,C35,C39,C43,C47,C51,C55,C59,C64,C69,C75,C79,C84,C89,C94,C100)</f>
        <v>6.375</v>
      </c>
      <c r="C103" s="32" t="s">
        <v>209</v>
      </c>
      <c r="D103" s="32" t="s">
        <v>210</v>
      </c>
      <c r="E103" s="33">
        <v>24</v>
      </c>
      <c r="F103" s="32" t="s">
        <v>211</v>
      </c>
    </row>
    <row r="104" spans="1:12" ht="15.75" thickBot="1">
      <c r="A104" s="30" t="s">
        <v>212</v>
      </c>
      <c r="B104" s="47">
        <v>0</v>
      </c>
      <c r="C104" s="32" t="s">
        <v>209</v>
      </c>
      <c r="D104" s="32" t="s">
        <v>210</v>
      </c>
      <c r="E104" s="33">
        <v>23</v>
      </c>
      <c r="F104" s="32" t="s">
        <v>211</v>
      </c>
    </row>
    <row r="105" spans="1:12" ht="15.75" thickBot="1">
      <c r="A105" s="32" t="s">
        <v>213</v>
      </c>
      <c r="B105" s="46">
        <v>0</v>
      </c>
      <c r="C105" s="32" t="s">
        <v>209</v>
      </c>
      <c r="D105" s="32" t="s">
        <v>210</v>
      </c>
      <c r="E105" s="33" t="s">
        <v>206</v>
      </c>
      <c r="F105" s="32" t="s">
        <v>211</v>
      </c>
      <c r="L105" s="65"/>
    </row>
    <row r="106" spans="1:12" ht="15.75" thickBot="1">
      <c r="A106" s="32" t="s">
        <v>214</v>
      </c>
      <c r="B106" s="46">
        <v>0</v>
      </c>
      <c r="C106" s="32" t="s">
        <v>209</v>
      </c>
      <c r="D106" s="32" t="s">
        <v>210</v>
      </c>
      <c r="E106" s="33" t="s">
        <v>215</v>
      </c>
      <c r="F106" s="32" t="s">
        <v>211</v>
      </c>
      <c r="L106" s="65"/>
    </row>
    <row r="107" spans="1:12" ht="15.75" thickBot="1">
      <c r="A107" s="32" t="s">
        <v>216</v>
      </c>
      <c r="B107" s="48">
        <f>SUM(D67)</f>
        <v>4.1666666666666664E-2</v>
      </c>
      <c r="C107" s="32" t="s">
        <v>209</v>
      </c>
      <c r="D107" s="32" t="s">
        <v>210</v>
      </c>
      <c r="E107" s="33">
        <v>15</v>
      </c>
      <c r="F107" s="32" t="s">
        <v>211</v>
      </c>
    </row>
    <row r="109" spans="1:12">
      <c r="A109" s="35"/>
      <c r="B109" s="35" t="s">
        <v>217</v>
      </c>
      <c r="C109" s="35"/>
      <c r="D109" s="35" t="s">
        <v>218</v>
      </c>
      <c r="E109" s="35" t="s">
        <v>219</v>
      </c>
      <c r="F109" s="36"/>
    </row>
    <row r="110" spans="1:12" ht="15.75" thickBot="1">
      <c r="A110" s="37" t="s">
        <v>220</v>
      </c>
      <c r="B110" s="38" t="s">
        <v>62</v>
      </c>
      <c r="C110" s="37"/>
      <c r="D110" s="39"/>
      <c r="E110" s="35"/>
      <c r="F110" s="36"/>
      <c r="L110" s="64"/>
    </row>
    <row r="111" spans="1:12" ht="15.75" thickBot="1">
      <c r="A111" s="40" t="s">
        <v>221</v>
      </c>
      <c r="B111" s="35" t="s">
        <v>222</v>
      </c>
      <c r="C111" s="35"/>
      <c r="D111" s="41"/>
      <c r="E111" s="35"/>
      <c r="F111" s="36"/>
      <c r="L111" s="64"/>
    </row>
  </sheetData>
  <mergeCells count="1">
    <mergeCell ref="D6:F6"/>
  </mergeCells>
  <pageMargins left="0.7" right="0.7" top="0.75" bottom="0.75" header="0.3" footer="0.3"/>
  <pageSetup paperSize="9" scale="69" fitToHeight="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F82"/>
  <sheetViews>
    <sheetView view="pageBreakPreview" topLeftCell="A3" zoomScale="85" zoomScaleNormal="100" zoomScaleSheetLayoutView="85" workbookViewId="0">
      <selection activeCell="A9" sqref="A9:E71"/>
    </sheetView>
  </sheetViews>
  <sheetFormatPr defaultRowHeight="15"/>
  <cols>
    <col min="1" max="1" width="65.28515625" customWidth="1"/>
    <col min="2" max="2" width="12.42578125" customWidth="1"/>
    <col min="3" max="3" width="12.28515625" customWidth="1"/>
    <col min="4" max="4" width="11" customWidth="1"/>
    <col min="5" max="5" width="12" customWidth="1"/>
    <col min="6" max="6" width="14.42578125" bestFit="1" customWidth="1"/>
  </cols>
  <sheetData>
    <row r="1" spans="1:6" ht="15.75">
      <c r="A1" s="2" t="s">
        <v>58</v>
      </c>
      <c r="B1" s="6"/>
      <c r="C1" s="3"/>
    </row>
    <row r="2" spans="1:6">
      <c r="A2" s="99" t="s">
        <v>758</v>
      </c>
      <c r="B2" s="3"/>
      <c r="C2" s="3"/>
    </row>
    <row r="3" spans="1:6">
      <c r="B3" s="6"/>
      <c r="C3" s="3"/>
    </row>
    <row r="4" spans="1:6" ht="60">
      <c r="A4" s="100" t="s">
        <v>762</v>
      </c>
      <c r="B4" s="6"/>
      <c r="C4" s="3"/>
    </row>
    <row r="5" spans="1:6">
      <c r="A5" s="5"/>
      <c r="B5" s="6"/>
      <c r="C5" s="3"/>
    </row>
    <row r="6" spans="1:6" ht="135">
      <c r="A6" s="100" t="s">
        <v>763</v>
      </c>
      <c r="B6" s="6"/>
      <c r="C6" s="3"/>
      <c r="D6" s="151" t="s">
        <v>807</v>
      </c>
      <c r="E6" s="151"/>
      <c r="F6" s="151"/>
    </row>
    <row r="9" spans="1:6" ht="30">
      <c r="A9" s="44" t="s">
        <v>810</v>
      </c>
      <c r="B9" s="11" t="s">
        <v>788</v>
      </c>
      <c r="C9" s="15">
        <v>0.19791666666666666</v>
      </c>
      <c r="D9" s="16"/>
      <c r="E9" s="16"/>
      <c r="F9" s="27"/>
    </row>
    <row r="10" spans="1:6">
      <c r="A10" s="54"/>
      <c r="B10" s="55" t="s">
        <v>79</v>
      </c>
      <c r="C10" s="56">
        <f>SUM(C9:C9)</f>
        <v>0.19791666666666666</v>
      </c>
    </row>
    <row r="11" spans="1:6" ht="26.25">
      <c r="A11" s="7" t="s">
        <v>67</v>
      </c>
      <c r="B11" s="8" t="s">
        <v>68</v>
      </c>
      <c r="C11" s="9" t="s">
        <v>80</v>
      </c>
      <c r="D11" s="9" t="s">
        <v>81</v>
      </c>
      <c r="E11" s="9" t="s">
        <v>82</v>
      </c>
      <c r="F11" s="7" t="s">
        <v>83</v>
      </c>
    </row>
    <row r="12" spans="1:6" ht="30">
      <c r="A12" s="44" t="s">
        <v>835</v>
      </c>
      <c r="B12" s="11" t="s">
        <v>789</v>
      </c>
      <c r="C12" s="15">
        <v>0.40625</v>
      </c>
      <c r="D12" s="16"/>
      <c r="E12" s="16"/>
      <c r="F12" s="27"/>
    </row>
    <row r="13" spans="1:6">
      <c r="A13" s="54"/>
      <c r="B13" s="55" t="s">
        <v>79</v>
      </c>
      <c r="C13" s="56">
        <f>SUM(C12:C12)</f>
        <v>0.40625</v>
      </c>
    </row>
    <row r="14" spans="1:6" ht="26.25">
      <c r="A14" s="7" t="s">
        <v>67</v>
      </c>
      <c r="B14" s="8" t="s">
        <v>68</v>
      </c>
      <c r="C14" s="9" t="s">
        <v>80</v>
      </c>
      <c r="D14" s="9" t="s">
        <v>81</v>
      </c>
      <c r="E14" s="9" t="s">
        <v>82</v>
      </c>
      <c r="F14" s="7" t="s">
        <v>83</v>
      </c>
    </row>
    <row r="15" spans="1:6" ht="30">
      <c r="A15" s="44" t="s">
        <v>833</v>
      </c>
      <c r="B15" s="11" t="s">
        <v>790</v>
      </c>
      <c r="C15" s="15">
        <v>0.40625</v>
      </c>
      <c r="D15" s="16"/>
      <c r="E15" s="16"/>
      <c r="F15" s="27"/>
    </row>
    <row r="16" spans="1:6">
      <c r="A16" s="54"/>
      <c r="B16" s="55" t="s">
        <v>79</v>
      </c>
      <c r="C16" s="56">
        <f>SUM(C15:C15)</f>
        <v>0.40625</v>
      </c>
    </row>
    <row r="17" spans="1:6">
      <c r="A17" s="24"/>
      <c r="B17" s="24"/>
      <c r="C17" s="24"/>
      <c r="D17" s="24"/>
      <c r="E17" s="24"/>
      <c r="F17" s="24"/>
    </row>
    <row r="18" spans="1:6" ht="26.25">
      <c r="A18" s="7" t="s">
        <v>67</v>
      </c>
      <c r="B18" s="8" t="s">
        <v>68</v>
      </c>
      <c r="C18" s="9" t="s">
        <v>80</v>
      </c>
      <c r="D18" s="9" t="s">
        <v>81</v>
      </c>
      <c r="E18" s="9" t="s">
        <v>82</v>
      </c>
      <c r="F18" s="7" t="s">
        <v>83</v>
      </c>
    </row>
    <row r="19" spans="1:6">
      <c r="A19" s="44" t="s">
        <v>834</v>
      </c>
      <c r="B19" s="11" t="s">
        <v>791</v>
      </c>
      <c r="C19" s="110">
        <v>0.40625</v>
      </c>
      <c r="D19" s="16"/>
      <c r="E19" s="16"/>
      <c r="F19" s="27"/>
    </row>
    <row r="20" spans="1:6">
      <c r="A20" s="54"/>
      <c r="B20" s="55" t="s">
        <v>79</v>
      </c>
      <c r="C20" s="56">
        <f>SUM(C19:C19)</f>
        <v>0.40625</v>
      </c>
    </row>
    <row r="21" spans="1:6" ht="26.25">
      <c r="A21" s="7" t="s">
        <v>67</v>
      </c>
      <c r="B21" s="8" t="s">
        <v>68</v>
      </c>
      <c r="C21" s="9" t="s">
        <v>80</v>
      </c>
      <c r="D21" s="9" t="s">
        <v>81</v>
      </c>
      <c r="E21" s="9" t="s">
        <v>82</v>
      </c>
      <c r="F21" s="7" t="s">
        <v>83</v>
      </c>
    </row>
    <row r="22" spans="1:6" ht="30">
      <c r="A22" s="44" t="s">
        <v>809</v>
      </c>
      <c r="B22" s="11" t="s">
        <v>792</v>
      </c>
      <c r="C22" s="15">
        <v>0.35416666666666669</v>
      </c>
      <c r="D22" s="16"/>
      <c r="E22" s="16"/>
      <c r="F22" s="27"/>
    </row>
    <row r="23" spans="1:6">
      <c r="A23" s="54"/>
      <c r="B23" s="55" t="s">
        <v>79</v>
      </c>
      <c r="C23" s="56">
        <f>SUM(C22:C22)</f>
        <v>0.35416666666666669</v>
      </c>
    </row>
    <row r="24" spans="1:6" ht="26.25">
      <c r="A24" s="7" t="s">
        <v>67</v>
      </c>
      <c r="B24" s="8" t="s">
        <v>68</v>
      </c>
      <c r="C24" s="9" t="s">
        <v>80</v>
      </c>
      <c r="D24" s="9" t="s">
        <v>81</v>
      </c>
      <c r="E24" s="9" t="s">
        <v>82</v>
      </c>
      <c r="F24" s="7" t="s">
        <v>83</v>
      </c>
    </row>
    <row r="25" spans="1:6" ht="30">
      <c r="A25" s="98" t="s">
        <v>780</v>
      </c>
      <c r="B25" s="11" t="s">
        <v>793</v>
      </c>
      <c r="C25" s="15">
        <v>2.0833333333333332E-2</v>
      </c>
      <c r="D25" s="16"/>
      <c r="E25" s="16"/>
      <c r="F25" s="16"/>
    </row>
    <row r="26" spans="1:6">
      <c r="A26" s="54"/>
      <c r="B26" s="55" t="s">
        <v>79</v>
      </c>
      <c r="C26" s="56">
        <f>SUM(C25:C25)</f>
        <v>2.0833333333333332E-2</v>
      </c>
    </row>
    <row r="27" spans="1:6" ht="26.25">
      <c r="A27" s="7" t="s">
        <v>67</v>
      </c>
      <c r="B27" s="8" t="s">
        <v>68</v>
      </c>
      <c r="C27" s="9" t="s">
        <v>80</v>
      </c>
      <c r="D27" s="9" t="s">
        <v>81</v>
      </c>
      <c r="E27" s="9" t="s">
        <v>82</v>
      </c>
      <c r="F27" s="7" t="s">
        <v>83</v>
      </c>
    </row>
    <row r="28" spans="1:6" ht="30">
      <c r="A28" s="98" t="s">
        <v>780</v>
      </c>
      <c r="B28" s="11" t="s">
        <v>794</v>
      </c>
      <c r="C28" s="15">
        <v>2.0833333333333332E-2</v>
      </c>
      <c r="D28" s="16"/>
      <c r="E28" s="16"/>
      <c r="F28" s="16"/>
    </row>
    <row r="29" spans="1:6">
      <c r="A29" s="54"/>
      <c r="B29" s="55" t="s">
        <v>79</v>
      </c>
      <c r="C29" s="56">
        <f>SUM(C28:C28)</f>
        <v>2.0833333333333332E-2</v>
      </c>
    </row>
    <row r="30" spans="1:6" ht="26.25">
      <c r="A30" s="7" t="s">
        <v>67</v>
      </c>
      <c r="B30" s="8" t="s">
        <v>68</v>
      </c>
      <c r="C30" s="9" t="s">
        <v>80</v>
      </c>
      <c r="D30" s="9" t="s">
        <v>81</v>
      </c>
      <c r="E30" s="9" t="s">
        <v>82</v>
      </c>
      <c r="F30" s="7" t="s">
        <v>83</v>
      </c>
    </row>
    <row r="31" spans="1:6" ht="30">
      <c r="A31" s="98" t="s">
        <v>780</v>
      </c>
      <c r="B31" s="11" t="s">
        <v>795</v>
      </c>
      <c r="C31" s="15">
        <v>2.0833333333333332E-2</v>
      </c>
      <c r="D31" s="16"/>
      <c r="E31" s="16"/>
      <c r="F31" s="16"/>
    </row>
    <row r="32" spans="1:6">
      <c r="A32" s="54"/>
      <c r="B32" s="55" t="s">
        <v>79</v>
      </c>
      <c r="C32" s="56">
        <f>SUM(C31:C31)</f>
        <v>2.0833333333333332E-2</v>
      </c>
    </row>
    <row r="33" spans="1:6">
      <c r="A33" s="24"/>
      <c r="B33" s="24"/>
      <c r="C33" s="24"/>
      <c r="D33" s="24"/>
      <c r="E33" s="24"/>
      <c r="F33" s="24"/>
    </row>
    <row r="34" spans="1:6" ht="26.25">
      <c r="A34" s="7" t="s">
        <v>67</v>
      </c>
      <c r="B34" s="8" t="s">
        <v>68</v>
      </c>
      <c r="C34" s="9" t="s">
        <v>80</v>
      </c>
      <c r="D34" s="9" t="s">
        <v>81</v>
      </c>
      <c r="E34" s="9" t="s">
        <v>82</v>
      </c>
      <c r="F34" s="7" t="s">
        <v>83</v>
      </c>
    </row>
    <row r="35" spans="1:6" ht="45">
      <c r="A35" s="44" t="s">
        <v>816</v>
      </c>
      <c r="B35" s="11" t="s">
        <v>797</v>
      </c>
      <c r="C35" s="15">
        <v>0.23958333333333334</v>
      </c>
      <c r="D35" s="16"/>
      <c r="E35" s="16"/>
      <c r="F35" s="27"/>
    </row>
    <row r="36" spans="1:6">
      <c r="A36" s="54"/>
      <c r="B36" s="55" t="s">
        <v>79</v>
      </c>
      <c r="C36" s="56">
        <f>SUM(C35:C35)</f>
        <v>0.23958333333333334</v>
      </c>
    </row>
    <row r="37" spans="1:6" ht="26.25">
      <c r="A37" s="7" t="s">
        <v>67</v>
      </c>
      <c r="B37" s="8" t="s">
        <v>68</v>
      </c>
      <c r="C37" s="9" t="s">
        <v>80</v>
      </c>
      <c r="D37" s="9" t="s">
        <v>81</v>
      </c>
      <c r="E37" s="9" t="s">
        <v>82</v>
      </c>
      <c r="F37" s="7" t="s">
        <v>83</v>
      </c>
    </row>
    <row r="38" spans="1:6" ht="45">
      <c r="A38" s="98" t="s">
        <v>815</v>
      </c>
      <c r="B38" s="11" t="s">
        <v>798</v>
      </c>
      <c r="C38" s="15">
        <v>0.33333333333333331</v>
      </c>
      <c r="D38" s="16"/>
      <c r="E38" s="16"/>
      <c r="F38" s="27"/>
    </row>
    <row r="39" spans="1:6">
      <c r="A39" s="44"/>
      <c r="B39" s="55" t="s">
        <v>79</v>
      </c>
      <c r="C39" s="56">
        <f>SUM(C38:C38)</f>
        <v>0.33333333333333331</v>
      </c>
    </row>
    <row r="40" spans="1:6" ht="26.25">
      <c r="A40" s="7" t="s">
        <v>67</v>
      </c>
      <c r="B40" s="8" t="s">
        <v>68</v>
      </c>
      <c r="C40" s="9" t="s">
        <v>80</v>
      </c>
      <c r="D40" s="9" t="s">
        <v>81</v>
      </c>
      <c r="E40" s="9" t="s">
        <v>82</v>
      </c>
      <c r="F40" s="7" t="s">
        <v>83</v>
      </c>
    </row>
    <row r="41" spans="1:6" ht="30">
      <c r="A41" s="98" t="s">
        <v>822</v>
      </c>
      <c r="B41" s="11" t="s">
        <v>799</v>
      </c>
      <c r="C41" s="15">
        <v>0.27083333333333331</v>
      </c>
      <c r="D41" s="16"/>
      <c r="E41" s="16"/>
      <c r="F41" s="27"/>
    </row>
    <row r="42" spans="1:6">
      <c r="A42" s="54"/>
      <c r="B42" s="55" t="s">
        <v>79</v>
      </c>
      <c r="C42" s="56">
        <f>SUM(C41:C41)</f>
        <v>0.27083333333333331</v>
      </c>
    </row>
    <row r="43" spans="1:6" ht="26.25">
      <c r="A43" s="7" t="s">
        <v>67</v>
      </c>
      <c r="B43" s="8" t="s">
        <v>68</v>
      </c>
      <c r="C43" s="9" t="s">
        <v>80</v>
      </c>
      <c r="D43" s="9" t="s">
        <v>81</v>
      </c>
      <c r="E43" s="9" t="s">
        <v>82</v>
      </c>
      <c r="F43" s="7" t="s">
        <v>83</v>
      </c>
    </row>
    <row r="44" spans="1:6" ht="30">
      <c r="A44" s="98" t="s">
        <v>825</v>
      </c>
      <c r="B44" s="11" t="s">
        <v>800</v>
      </c>
      <c r="C44" s="15"/>
      <c r="D44" s="15">
        <v>4.1666666666666664E-2</v>
      </c>
      <c r="E44" s="16"/>
      <c r="F44" s="27"/>
    </row>
    <row r="45" spans="1:6" ht="45">
      <c r="A45" s="98" t="s">
        <v>824</v>
      </c>
      <c r="B45" s="11" t="s">
        <v>800</v>
      </c>
      <c r="C45" s="15">
        <v>0.27083333333333331</v>
      </c>
      <c r="D45" s="16"/>
      <c r="E45" s="16"/>
      <c r="F45" s="27"/>
    </row>
    <row r="46" spans="1:6">
      <c r="A46" s="54"/>
      <c r="B46" s="55" t="s">
        <v>79</v>
      </c>
      <c r="C46" s="56">
        <f>SUM(C44:C45)</f>
        <v>0.27083333333333331</v>
      </c>
    </row>
    <row r="47" spans="1:6">
      <c r="A47" s="24"/>
      <c r="B47" s="24"/>
      <c r="C47" s="24"/>
      <c r="D47" s="24"/>
      <c r="E47" s="24"/>
      <c r="F47" s="24"/>
    </row>
    <row r="48" spans="1:6" ht="26.25">
      <c r="A48" s="7" t="s">
        <v>67</v>
      </c>
      <c r="B48" s="8" t="s">
        <v>68</v>
      </c>
      <c r="C48" s="9" t="s">
        <v>80</v>
      </c>
      <c r="D48" s="9" t="s">
        <v>81</v>
      </c>
      <c r="E48" s="9" t="s">
        <v>82</v>
      </c>
      <c r="F48" s="7" t="s">
        <v>83</v>
      </c>
    </row>
    <row r="49" spans="1:6" ht="30">
      <c r="A49" s="98" t="s">
        <v>818</v>
      </c>
      <c r="B49" s="11" t="s">
        <v>801</v>
      </c>
      <c r="C49" s="15">
        <v>0.23958333333333334</v>
      </c>
      <c r="D49" s="16"/>
      <c r="E49" s="16"/>
      <c r="F49" s="27"/>
    </row>
    <row r="50" spans="1:6" ht="30">
      <c r="A50" s="44" t="s">
        <v>823</v>
      </c>
      <c r="B50" s="11" t="s">
        <v>801</v>
      </c>
      <c r="C50" s="15">
        <v>0.16666666666666666</v>
      </c>
      <c r="D50" s="16"/>
      <c r="E50" s="16"/>
      <c r="F50" s="27"/>
    </row>
    <row r="51" spans="1:6">
      <c r="B51" s="55" t="s">
        <v>79</v>
      </c>
      <c r="C51" s="56">
        <f>SUM(C49:C50)</f>
        <v>0.40625</v>
      </c>
    </row>
    <row r="52" spans="1:6" ht="26.25">
      <c r="A52" s="7" t="s">
        <v>67</v>
      </c>
      <c r="B52" s="8" t="s">
        <v>68</v>
      </c>
      <c r="C52" s="9" t="s">
        <v>80</v>
      </c>
      <c r="D52" s="9" t="s">
        <v>81</v>
      </c>
      <c r="E52" s="9" t="s">
        <v>82</v>
      </c>
      <c r="F52" s="7" t="s">
        <v>83</v>
      </c>
    </row>
    <row r="53" spans="1:6" ht="45">
      <c r="A53" s="44" t="s">
        <v>836</v>
      </c>
      <c r="B53" s="11" t="s">
        <v>802</v>
      </c>
      <c r="C53" s="15">
        <v>0.39583333333333331</v>
      </c>
      <c r="D53" s="16"/>
      <c r="E53" s="16"/>
      <c r="F53" s="27"/>
    </row>
    <row r="54" spans="1:6">
      <c r="A54" s="44"/>
      <c r="B54" s="55" t="s">
        <v>79</v>
      </c>
      <c r="C54" s="56">
        <f>SUM(C53:C53)</f>
        <v>0.39583333333333331</v>
      </c>
    </row>
    <row r="55" spans="1:6" ht="26.25">
      <c r="A55" s="7" t="s">
        <v>67</v>
      </c>
      <c r="B55" s="8" t="s">
        <v>68</v>
      </c>
      <c r="C55" s="9" t="s">
        <v>80</v>
      </c>
      <c r="D55" s="9" t="s">
        <v>81</v>
      </c>
      <c r="E55" s="9" t="s">
        <v>82</v>
      </c>
      <c r="F55" s="7" t="s">
        <v>83</v>
      </c>
    </row>
    <row r="56" spans="1:6" ht="30">
      <c r="A56" s="98" t="s">
        <v>837</v>
      </c>
      <c r="B56" s="11" t="s">
        <v>803</v>
      </c>
      <c r="C56" s="15">
        <v>0.10416666666666667</v>
      </c>
      <c r="D56" s="16"/>
      <c r="E56" s="16"/>
      <c r="F56" s="27"/>
    </row>
    <row r="57" spans="1:6">
      <c r="A57" s="89" t="s">
        <v>761</v>
      </c>
      <c r="B57" s="11" t="s">
        <v>803</v>
      </c>
      <c r="C57" s="15">
        <v>0.1875</v>
      </c>
      <c r="D57" s="16"/>
      <c r="E57" s="16"/>
      <c r="F57" s="27"/>
    </row>
    <row r="58" spans="1:6">
      <c r="A58" s="54"/>
      <c r="B58" s="55" t="s">
        <v>79</v>
      </c>
      <c r="C58" s="56">
        <f>SUM(C56:C57)</f>
        <v>0.29166666666666669</v>
      </c>
    </row>
    <row r="59" spans="1:6" ht="26.25">
      <c r="A59" s="7" t="s">
        <v>67</v>
      </c>
      <c r="B59" s="8" t="s">
        <v>68</v>
      </c>
      <c r="C59" s="9" t="s">
        <v>80</v>
      </c>
      <c r="D59" s="9" t="s">
        <v>81</v>
      </c>
      <c r="E59" s="9" t="s">
        <v>82</v>
      </c>
      <c r="F59" s="7" t="s">
        <v>83</v>
      </c>
    </row>
    <row r="60" spans="1:6">
      <c r="A60" s="89" t="s">
        <v>760</v>
      </c>
      <c r="B60" s="11" t="s">
        <v>804</v>
      </c>
      <c r="C60" s="15">
        <v>0.16666666666666666</v>
      </c>
      <c r="D60" s="16"/>
      <c r="E60" s="16"/>
      <c r="F60" s="27"/>
    </row>
    <row r="61" spans="1:6" ht="45">
      <c r="A61" s="44" t="s">
        <v>836</v>
      </c>
      <c r="B61" s="11" t="s">
        <v>804</v>
      </c>
      <c r="C61" s="15">
        <v>0.22916666666666666</v>
      </c>
      <c r="D61" s="16"/>
      <c r="E61" s="16"/>
      <c r="F61" s="27"/>
    </row>
    <row r="62" spans="1:6">
      <c r="A62" s="54"/>
      <c r="B62" s="55" t="s">
        <v>79</v>
      </c>
      <c r="C62" s="56">
        <f>SUM(C60:C61)</f>
        <v>0.39583333333333331</v>
      </c>
    </row>
    <row r="63" spans="1:6" ht="26.25">
      <c r="A63" s="7" t="s">
        <v>67</v>
      </c>
      <c r="B63" s="8" t="s">
        <v>68</v>
      </c>
      <c r="C63" s="9" t="s">
        <v>80</v>
      </c>
      <c r="D63" s="9" t="s">
        <v>81</v>
      </c>
      <c r="E63" s="9" t="s">
        <v>82</v>
      </c>
      <c r="F63" s="7" t="s">
        <v>83</v>
      </c>
    </row>
    <row r="64" spans="1:6" ht="30">
      <c r="A64" s="98" t="s">
        <v>837</v>
      </c>
      <c r="B64" s="11" t="s">
        <v>805</v>
      </c>
      <c r="C64" s="15">
        <v>0.10416666666666667</v>
      </c>
      <c r="D64" s="16"/>
      <c r="E64" s="16"/>
      <c r="F64" s="27"/>
    </row>
    <row r="65" spans="1:6" ht="45">
      <c r="A65" s="44" t="s">
        <v>841</v>
      </c>
      <c r="B65" s="11" t="s">
        <v>805</v>
      </c>
      <c r="C65" s="15">
        <v>0.20833333333333334</v>
      </c>
      <c r="D65" s="16"/>
      <c r="E65" s="16"/>
      <c r="F65" s="27"/>
    </row>
    <row r="66" spans="1:6">
      <c r="A66" s="54"/>
      <c r="B66" s="55" t="s">
        <v>79</v>
      </c>
      <c r="C66" s="56">
        <f>SUM(C64:C65)</f>
        <v>0.3125</v>
      </c>
    </row>
    <row r="67" spans="1:6">
      <c r="A67" s="24"/>
      <c r="B67" s="24"/>
      <c r="C67" s="24"/>
      <c r="D67" s="24"/>
      <c r="E67" s="24"/>
      <c r="F67" s="24"/>
    </row>
    <row r="68" spans="1:6" ht="26.25">
      <c r="A68" s="7" t="s">
        <v>67</v>
      </c>
      <c r="B68" s="8" t="s">
        <v>68</v>
      </c>
      <c r="C68" s="9" t="s">
        <v>80</v>
      </c>
      <c r="D68" s="9" t="s">
        <v>81</v>
      </c>
      <c r="E68" s="9" t="s">
        <v>82</v>
      </c>
      <c r="F68" s="7" t="s">
        <v>83</v>
      </c>
    </row>
    <row r="69" spans="1:6">
      <c r="A69" s="89" t="s">
        <v>760</v>
      </c>
      <c r="B69" s="11" t="s">
        <v>806</v>
      </c>
      <c r="C69" s="15">
        <v>0.19791666666666666</v>
      </c>
      <c r="D69" s="16"/>
      <c r="E69" s="16"/>
      <c r="F69" s="27"/>
    </row>
    <row r="70" spans="1:6" ht="45">
      <c r="A70" s="44" t="s">
        <v>841</v>
      </c>
      <c r="B70" s="11" t="s">
        <v>806</v>
      </c>
      <c r="C70" s="15">
        <v>0.20833333333333334</v>
      </c>
      <c r="D70" s="16"/>
      <c r="E70" s="16"/>
      <c r="F70" s="27"/>
    </row>
    <row r="71" spans="1:6">
      <c r="A71" s="54"/>
      <c r="B71" s="55" t="s">
        <v>79</v>
      </c>
      <c r="C71" s="56">
        <f>SUM(C69:C70)</f>
        <v>0.40625</v>
      </c>
    </row>
    <row r="73" spans="1:6">
      <c r="A73" s="29" t="s">
        <v>207</v>
      </c>
    </row>
    <row r="74" spans="1:6" ht="15.75" thickBot="1">
      <c r="A74" s="30" t="s">
        <v>208</v>
      </c>
      <c r="B74" s="48">
        <f>SUM(C10,C13,C16,C20,C23,C26,C29,C32,C36,C39,C42,C46,C51,C54,C58,C62,C66,C71)</f>
        <v>5.15625</v>
      </c>
      <c r="C74" s="32" t="s">
        <v>209</v>
      </c>
      <c r="D74" s="32" t="s">
        <v>210</v>
      </c>
      <c r="E74" s="33">
        <v>24</v>
      </c>
      <c r="F74" s="32" t="s">
        <v>211</v>
      </c>
    </row>
    <row r="75" spans="1:6" ht="15.75" thickBot="1">
      <c r="A75" s="30" t="s">
        <v>212</v>
      </c>
      <c r="B75" s="47">
        <v>0</v>
      </c>
      <c r="C75" s="32" t="s">
        <v>209</v>
      </c>
      <c r="D75" s="32" t="s">
        <v>210</v>
      </c>
      <c r="E75" s="33">
        <v>23</v>
      </c>
      <c r="F75" s="32" t="s">
        <v>211</v>
      </c>
    </row>
    <row r="76" spans="1:6" ht="15.75" thickBot="1">
      <c r="A76" s="32" t="s">
        <v>213</v>
      </c>
      <c r="B76" s="46">
        <v>0</v>
      </c>
      <c r="C76" s="32" t="s">
        <v>209</v>
      </c>
      <c r="D76" s="32" t="s">
        <v>210</v>
      </c>
      <c r="E76" s="33" t="s">
        <v>206</v>
      </c>
      <c r="F76" s="32" t="s">
        <v>211</v>
      </c>
    </row>
    <row r="77" spans="1:6" ht="15.75" thickBot="1">
      <c r="A77" s="32" t="s">
        <v>214</v>
      </c>
      <c r="B77" s="46">
        <v>0</v>
      </c>
      <c r="C77" s="32" t="s">
        <v>209</v>
      </c>
      <c r="D77" s="32" t="s">
        <v>210</v>
      </c>
      <c r="E77" s="33" t="s">
        <v>215</v>
      </c>
      <c r="F77" s="32" t="s">
        <v>211</v>
      </c>
    </row>
    <row r="78" spans="1:6" ht="15.75" thickBot="1">
      <c r="A78" s="32" t="s">
        <v>216</v>
      </c>
      <c r="B78" s="48">
        <f>SUM(D44)</f>
        <v>4.1666666666666664E-2</v>
      </c>
      <c r="C78" s="32" t="s">
        <v>209</v>
      </c>
      <c r="D78" s="32" t="s">
        <v>210</v>
      </c>
      <c r="E78" s="33">
        <v>15</v>
      </c>
      <c r="F78" s="32" t="s">
        <v>211</v>
      </c>
    </row>
    <row r="80" spans="1:6">
      <c r="A80" s="35"/>
      <c r="B80" s="35" t="s">
        <v>217</v>
      </c>
      <c r="C80" s="35"/>
      <c r="D80" s="35" t="s">
        <v>218</v>
      </c>
      <c r="E80" s="35" t="s">
        <v>219</v>
      </c>
      <c r="F80" s="36"/>
    </row>
    <row r="81" spans="1:6" ht="15.75" thickBot="1">
      <c r="A81" s="37" t="s">
        <v>220</v>
      </c>
      <c r="B81" s="38" t="s">
        <v>62</v>
      </c>
      <c r="C81" s="37"/>
      <c r="D81" s="39"/>
      <c r="E81" s="35"/>
      <c r="F81" s="36"/>
    </row>
    <row r="82" spans="1:6" ht="15.75" thickBot="1">
      <c r="A82" s="40" t="s">
        <v>221</v>
      </c>
      <c r="B82" s="35" t="s">
        <v>222</v>
      </c>
      <c r="C82" s="35"/>
      <c r="D82" s="41"/>
      <c r="E82" s="35"/>
      <c r="F82" s="36"/>
    </row>
  </sheetData>
  <mergeCells count="1">
    <mergeCell ref="D6:F6"/>
  </mergeCells>
  <pageMargins left="0.7" right="0.7" top="0.75" bottom="0.75" header="0.3" footer="0.3"/>
  <pageSetup paperSize="9" scale="69" fitToHeight="0" orientation="portrait" verticalDpi="598"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F30"/>
  <sheetViews>
    <sheetView view="pageBreakPreview" zoomScale="85" zoomScaleNormal="100" zoomScaleSheetLayoutView="85" workbookViewId="0">
      <selection activeCell="F10" sqref="F10"/>
    </sheetView>
  </sheetViews>
  <sheetFormatPr defaultRowHeight="15"/>
  <cols>
    <col min="1" max="1" width="65.28515625" customWidth="1"/>
    <col min="2" max="2" width="12.42578125" customWidth="1"/>
    <col min="3" max="3" width="12.28515625" customWidth="1"/>
    <col min="4" max="4" width="11" customWidth="1"/>
    <col min="5" max="5" width="12" customWidth="1"/>
    <col min="6" max="6" width="14.42578125" bestFit="1" customWidth="1"/>
  </cols>
  <sheetData>
    <row r="1" spans="1:6" ht="15.75">
      <c r="A1" s="2" t="s">
        <v>58</v>
      </c>
      <c r="B1" s="6"/>
      <c r="C1" s="3"/>
    </row>
    <row r="2" spans="1:6">
      <c r="A2" s="99"/>
      <c r="B2" s="3"/>
      <c r="C2" s="3"/>
    </row>
    <row r="3" spans="1:6">
      <c r="B3" s="6"/>
      <c r="C3" s="3"/>
    </row>
    <row r="4" spans="1:6">
      <c r="A4" s="100"/>
      <c r="B4" s="6"/>
      <c r="C4" s="3"/>
    </row>
    <row r="5" spans="1:6">
      <c r="A5" s="5"/>
      <c r="B5" s="6"/>
      <c r="C5" s="3"/>
    </row>
    <row r="6" spans="1:6">
      <c r="A6" s="100"/>
      <c r="B6" s="6"/>
      <c r="C6" s="3"/>
      <c r="D6" s="151" t="s">
        <v>843</v>
      </c>
      <c r="E6" s="151"/>
      <c r="F6" s="151"/>
    </row>
    <row r="9" spans="1:6" ht="26.25">
      <c r="A9" s="7" t="s">
        <v>67</v>
      </c>
      <c r="B9" s="8" t="s">
        <v>68</v>
      </c>
      <c r="C9" s="9" t="s">
        <v>80</v>
      </c>
      <c r="D9" s="9" t="s">
        <v>81</v>
      </c>
      <c r="E9" s="9" t="s">
        <v>82</v>
      </c>
      <c r="F9" s="7" t="s">
        <v>83</v>
      </c>
    </row>
    <row r="10" spans="1:6" ht="45">
      <c r="A10" s="44" t="s">
        <v>812</v>
      </c>
      <c r="B10" s="11" t="s">
        <v>793</v>
      </c>
      <c r="C10" s="15">
        <v>0.33333333333333331</v>
      </c>
      <c r="D10" s="16"/>
      <c r="E10" s="16"/>
      <c r="F10" s="27" t="s">
        <v>820</v>
      </c>
    </row>
    <row r="11" spans="1:6">
      <c r="A11" s="54"/>
      <c r="B11" s="55" t="s">
        <v>79</v>
      </c>
      <c r="C11" s="56">
        <f>SUM(C10:C10)</f>
        <v>0.33333333333333331</v>
      </c>
    </row>
    <row r="12" spans="1:6" ht="26.25">
      <c r="A12" s="7" t="s">
        <v>67</v>
      </c>
      <c r="B12" s="8" t="s">
        <v>68</v>
      </c>
      <c r="C12" s="9" t="s">
        <v>80</v>
      </c>
      <c r="D12" s="9" t="s">
        <v>81</v>
      </c>
      <c r="E12" s="9" t="s">
        <v>82</v>
      </c>
      <c r="F12" s="7" t="s">
        <v>83</v>
      </c>
    </row>
    <row r="13" spans="1:6" ht="45">
      <c r="A13" s="44" t="s">
        <v>813</v>
      </c>
      <c r="B13" s="11" t="s">
        <v>794</v>
      </c>
      <c r="C13" s="15">
        <v>0.375</v>
      </c>
      <c r="D13" s="16"/>
      <c r="E13" s="16"/>
      <c r="F13" s="27" t="s">
        <v>820</v>
      </c>
    </row>
    <row r="14" spans="1:6">
      <c r="A14" s="54"/>
      <c r="B14" s="55" t="s">
        <v>79</v>
      </c>
      <c r="C14" s="56">
        <f>SUM(C13:C13)</f>
        <v>0.375</v>
      </c>
    </row>
    <row r="15" spans="1:6" ht="26.25">
      <c r="A15" s="7" t="s">
        <v>67</v>
      </c>
      <c r="B15" s="8" t="s">
        <v>68</v>
      </c>
      <c r="C15" s="9" t="s">
        <v>80</v>
      </c>
      <c r="D15" s="9" t="s">
        <v>81</v>
      </c>
      <c r="E15" s="9" t="s">
        <v>82</v>
      </c>
      <c r="F15" s="7" t="s">
        <v>83</v>
      </c>
    </row>
    <row r="16" spans="1:6" ht="45">
      <c r="A16" s="44" t="s">
        <v>814</v>
      </c>
      <c r="B16" s="11" t="s">
        <v>795</v>
      </c>
      <c r="C16" s="15">
        <v>0.38541666666666669</v>
      </c>
      <c r="D16" s="16"/>
      <c r="E16" s="16"/>
      <c r="F16" s="27" t="s">
        <v>820</v>
      </c>
    </row>
    <row r="17" spans="1:6">
      <c r="A17" s="54"/>
      <c r="B17" s="55" t="s">
        <v>79</v>
      </c>
      <c r="C17" s="56">
        <f>SUM(C16:C16)</f>
        <v>0.38541666666666669</v>
      </c>
    </row>
    <row r="18" spans="1:6" ht="45">
      <c r="A18" s="44" t="s">
        <v>817</v>
      </c>
      <c r="B18" s="11" t="s">
        <v>799</v>
      </c>
      <c r="C18" s="15">
        <v>0.125</v>
      </c>
      <c r="D18" s="16"/>
      <c r="E18" s="16"/>
      <c r="F18" s="27" t="s">
        <v>820</v>
      </c>
    </row>
    <row r="19" spans="1:6">
      <c r="A19" s="54"/>
      <c r="B19" s="55" t="s">
        <v>79</v>
      </c>
      <c r="C19" s="56">
        <f>SUM(C18:C18)</f>
        <v>0.125</v>
      </c>
    </row>
    <row r="21" spans="1:6">
      <c r="A21" s="29" t="s">
        <v>207</v>
      </c>
    </row>
    <row r="22" spans="1:6" ht="15.75" thickBot="1">
      <c r="A22" s="30" t="s">
        <v>208</v>
      </c>
      <c r="B22" s="48">
        <f>SUM(C11,C14,C17,C19)</f>
        <v>1.21875</v>
      </c>
      <c r="C22" s="32" t="s">
        <v>209</v>
      </c>
      <c r="D22" s="32" t="s">
        <v>210</v>
      </c>
      <c r="E22" s="33">
        <v>25</v>
      </c>
      <c r="F22" s="32" t="s">
        <v>211</v>
      </c>
    </row>
    <row r="23" spans="1:6" ht="15.75" thickBot="1">
      <c r="A23" s="30" t="s">
        <v>212</v>
      </c>
      <c r="B23" s="47">
        <v>0</v>
      </c>
      <c r="C23" s="32" t="s">
        <v>209</v>
      </c>
      <c r="D23" s="32" t="s">
        <v>210</v>
      </c>
      <c r="E23" s="33">
        <v>23</v>
      </c>
      <c r="F23" s="32" t="s">
        <v>211</v>
      </c>
    </row>
    <row r="24" spans="1:6" ht="15.75" thickBot="1">
      <c r="A24" s="32" t="s">
        <v>213</v>
      </c>
      <c r="B24" s="46">
        <v>0</v>
      </c>
      <c r="C24" s="32" t="s">
        <v>209</v>
      </c>
      <c r="D24" s="32" t="s">
        <v>210</v>
      </c>
      <c r="E24" s="33" t="s">
        <v>206</v>
      </c>
      <c r="F24" s="32" t="s">
        <v>211</v>
      </c>
    </row>
    <row r="25" spans="1:6" ht="15.75" thickBot="1">
      <c r="A25" s="32" t="s">
        <v>214</v>
      </c>
      <c r="B25" s="46">
        <v>0</v>
      </c>
      <c r="C25" s="32" t="s">
        <v>209</v>
      </c>
      <c r="D25" s="32" t="s">
        <v>210</v>
      </c>
      <c r="E25" s="33" t="s">
        <v>215</v>
      </c>
      <c r="F25" s="32" t="s">
        <v>211</v>
      </c>
    </row>
    <row r="26" spans="1:6" ht="15.75" thickBot="1">
      <c r="A26" s="32" t="s">
        <v>216</v>
      </c>
      <c r="B26" s="46">
        <v>0</v>
      </c>
      <c r="C26" s="32" t="s">
        <v>209</v>
      </c>
      <c r="D26" s="32" t="s">
        <v>210</v>
      </c>
      <c r="E26" s="33">
        <v>15</v>
      </c>
      <c r="F26" s="32" t="s">
        <v>211</v>
      </c>
    </row>
    <row r="28" spans="1:6">
      <c r="A28" s="35"/>
      <c r="B28" s="35" t="s">
        <v>217</v>
      </c>
      <c r="C28" s="35"/>
      <c r="D28" s="35" t="s">
        <v>218</v>
      </c>
      <c r="E28" s="35" t="s">
        <v>219</v>
      </c>
      <c r="F28" s="36"/>
    </row>
    <row r="29" spans="1:6" ht="15.75" thickBot="1">
      <c r="A29" s="37" t="s">
        <v>220</v>
      </c>
      <c r="B29" s="38" t="s">
        <v>62</v>
      </c>
      <c r="C29" s="37"/>
      <c r="D29" s="39"/>
      <c r="E29" s="35"/>
      <c r="F29" s="36"/>
    </row>
    <row r="30" spans="1:6" ht="15.75" thickBot="1">
      <c r="A30" s="40" t="s">
        <v>221</v>
      </c>
      <c r="B30" s="35" t="s">
        <v>222</v>
      </c>
      <c r="C30" s="35"/>
      <c r="D30" s="41"/>
      <c r="E30" s="35"/>
      <c r="F30" s="36"/>
    </row>
  </sheetData>
  <mergeCells count="1">
    <mergeCell ref="D6:F6"/>
  </mergeCells>
  <pageMargins left="0.7" right="0.7" top="0.75" bottom="0.75" header="0.3" footer="0.3"/>
  <pageSetup paperSize="9" scale="69" fitToHeight="0" orientation="portrait" verticalDpi="598"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120"/>
  <sheetViews>
    <sheetView topLeftCell="A93" workbookViewId="0">
      <selection activeCell="A94" sqref="A94"/>
    </sheetView>
  </sheetViews>
  <sheetFormatPr defaultRowHeight="15"/>
  <cols>
    <col min="1" max="1" width="65.28515625" customWidth="1"/>
    <col min="2" max="2" width="12.42578125" customWidth="1"/>
    <col min="3" max="3" width="12.28515625" customWidth="1"/>
    <col min="4" max="4" width="11" customWidth="1"/>
    <col min="5" max="5" width="12" customWidth="1"/>
    <col min="6" max="6" width="14.42578125" bestFit="1" customWidth="1"/>
    <col min="7" max="7" width="10.28515625" customWidth="1"/>
    <col min="8" max="8" width="11.28515625" customWidth="1"/>
    <col min="11" max="11" width="9.140625" customWidth="1"/>
  </cols>
  <sheetData>
    <row r="1" spans="1:10" ht="15.75">
      <c r="A1" s="2" t="s">
        <v>58</v>
      </c>
      <c r="B1" s="6"/>
      <c r="C1" s="3"/>
      <c r="H1" s="28" t="s">
        <v>203</v>
      </c>
      <c r="I1" s="28" t="s">
        <v>204</v>
      </c>
      <c r="J1" s="28" t="s">
        <v>205</v>
      </c>
    </row>
    <row r="2" spans="1:10">
      <c r="A2" s="4" t="s">
        <v>59</v>
      </c>
      <c r="B2" s="3"/>
      <c r="C2" s="3"/>
      <c r="H2" s="28">
        <v>25</v>
      </c>
      <c r="I2" s="28">
        <v>15</v>
      </c>
      <c r="J2" s="28"/>
    </row>
    <row r="3" spans="1:10">
      <c r="A3" s="5" t="s">
        <v>60</v>
      </c>
      <c r="B3" s="6" t="s">
        <v>224</v>
      </c>
      <c r="C3" s="3"/>
      <c r="H3" s="28"/>
      <c r="I3" s="28"/>
      <c r="J3" s="28"/>
    </row>
    <row r="4" spans="1:10">
      <c r="A4" s="5" t="s">
        <v>61</v>
      </c>
      <c r="B4" s="6" t="s">
        <v>62</v>
      </c>
      <c r="C4" s="3"/>
    </row>
    <row r="5" spans="1:10">
      <c r="A5" s="5" t="s">
        <v>63</v>
      </c>
      <c r="B5" s="6" t="s">
        <v>64</v>
      </c>
      <c r="C5" s="3"/>
    </row>
    <row r="6" spans="1:10">
      <c r="A6" s="5" t="s">
        <v>65</v>
      </c>
      <c r="B6" s="6" t="s">
        <v>66</v>
      </c>
      <c r="C6" s="3"/>
    </row>
    <row r="7" spans="1:10">
      <c r="G7" s="1"/>
    </row>
    <row r="8" spans="1:10">
      <c r="G8" s="1"/>
    </row>
    <row r="9" spans="1:10" ht="26.25">
      <c r="A9" s="7" t="s">
        <v>67</v>
      </c>
      <c r="B9" s="8" t="s">
        <v>68</v>
      </c>
      <c r="C9" s="9" t="s">
        <v>80</v>
      </c>
      <c r="D9" s="9" t="s">
        <v>81</v>
      </c>
      <c r="E9" s="9" t="s">
        <v>82</v>
      </c>
      <c r="F9" s="7" t="s">
        <v>83</v>
      </c>
    </row>
    <row r="10" spans="1:10" ht="30">
      <c r="A10" s="27" t="s">
        <v>231</v>
      </c>
      <c r="B10" s="11" t="s">
        <v>225</v>
      </c>
      <c r="C10" s="15">
        <v>0.1076388888888889</v>
      </c>
      <c r="D10" s="16"/>
      <c r="E10" s="16"/>
      <c r="F10" s="16"/>
      <c r="G10" s="1" t="s">
        <v>85</v>
      </c>
    </row>
    <row r="11" spans="1:10">
      <c r="A11" s="16" t="s">
        <v>232</v>
      </c>
      <c r="B11" s="11" t="s">
        <v>225</v>
      </c>
      <c r="C11" s="15">
        <v>3.125E-2</v>
      </c>
      <c r="D11" s="16"/>
      <c r="E11" s="16"/>
      <c r="F11" s="16"/>
      <c r="G11" s="1" t="s">
        <v>84</v>
      </c>
    </row>
    <row r="12" spans="1:10">
      <c r="A12" s="16" t="s">
        <v>230</v>
      </c>
      <c r="B12" s="11" t="s">
        <v>225</v>
      </c>
      <c r="C12" s="15">
        <v>4.1666666666666664E-2</v>
      </c>
      <c r="D12" s="16"/>
      <c r="E12" s="16"/>
      <c r="F12" s="16"/>
      <c r="G12" s="1" t="s">
        <v>84</v>
      </c>
    </row>
    <row r="13" spans="1:10">
      <c r="A13" s="16" t="s">
        <v>233</v>
      </c>
      <c r="B13" s="11" t="s">
        <v>225</v>
      </c>
      <c r="C13" s="15">
        <v>0.13194444444444445</v>
      </c>
      <c r="D13" s="16"/>
      <c r="E13" s="16"/>
      <c r="F13" s="16"/>
      <c r="G13" s="1" t="s">
        <v>84</v>
      </c>
    </row>
    <row r="14" spans="1:10">
      <c r="B14" s="22" t="s">
        <v>79</v>
      </c>
      <c r="C14" s="23">
        <f>SUM(C10:C13)</f>
        <v>0.3125</v>
      </c>
    </row>
    <row r="15" spans="1:10" ht="26.25">
      <c r="A15" s="7" t="s">
        <v>67</v>
      </c>
      <c r="B15" s="8" t="s">
        <v>68</v>
      </c>
      <c r="C15" s="9" t="s">
        <v>80</v>
      </c>
      <c r="D15" s="9" t="s">
        <v>81</v>
      </c>
      <c r="E15" s="9" t="s">
        <v>82</v>
      </c>
      <c r="F15" s="7" t="s">
        <v>83</v>
      </c>
    </row>
    <row r="16" spans="1:10">
      <c r="A16" s="16" t="s">
        <v>234</v>
      </c>
      <c r="B16" s="11" t="s">
        <v>226</v>
      </c>
      <c r="C16" s="15">
        <v>0.25</v>
      </c>
      <c r="D16" s="16"/>
      <c r="E16" s="16"/>
      <c r="F16" s="16"/>
      <c r="G16" s="1" t="s">
        <v>85</v>
      </c>
    </row>
    <row r="17" spans="1:7">
      <c r="A17" s="16" t="s">
        <v>230</v>
      </c>
      <c r="B17" s="11" t="s">
        <v>226</v>
      </c>
      <c r="C17" s="15">
        <v>4.1666666666666664E-2</v>
      </c>
      <c r="D17" s="16"/>
      <c r="E17" s="16"/>
      <c r="F17" s="16"/>
      <c r="G17" s="1" t="s">
        <v>84</v>
      </c>
    </row>
    <row r="18" spans="1:7">
      <c r="B18" s="22" t="s">
        <v>79</v>
      </c>
      <c r="C18" s="23">
        <f>SUM(C16:C17)</f>
        <v>0.29166666666666669</v>
      </c>
    </row>
    <row r="19" spans="1:7" ht="26.25">
      <c r="A19" s="7" t="s">
        <v>67</v>
      </c>
      <c r="B19" s="8" t="s">
        <v>68</v>
      </c>
      <c r="C19" s="9" t="s">
        <v>80</v>
      </c>
      <c r="D19" s="9" t="s">
        <v>81</v>
      </c>
      <c r="E19" s="9" t="s">
        <v>82</v>
      </c>
      <c r="F19" s="7" t="s">
        <v>83</v>
      </c>
    </row>
    <row r="20" spans="1:7">
      <c r="A20" s="16" t="s">
        <v>230</v>
      </c>
      <c r="B20" s="11" t="s">
        <v>227</v>
      </c>
      <c r="C20" s="15">
        <v>4.1666666666666664E-2</v>
      </c>
      <c r="D20" s="16"/>
      <c r="E20" s="16"/>
      <c r="F20" s="16"/>
      <c r="G20" s="1" t="s">
        <v>84</v>
      </c>
    </row>
    <row r="21" spans="1:7" ht="45">
      <c r="A21" s="27" t="s">
        <v>235</v>
      </c>
      <c r="B21" s="11" t="s">
        <v>227</v>
      </c>
      <c r="C21" s="15">
        <v>6.25E-2</v>
      </c>
      <c r="D21" s="16"/>
      <c r="E21" s="16"/>
      <c r="F21" s="16"/>
      <c r="G21" s="1" t="s">
        <v>84</v>
      </c>
    </row>
    <row r="22" spans="1:7">
      <c r="A22" s="27" t="s">
        <v>236</v>
      </c>
      <c r="B22" s="11" t="s">
        <v>227</v>
      </c>
      <c r="C22" s="15">
        <v>0.16666666666666666</v>
      </c>
      <c r="D22" s="16"/>
      <c r="E22" s="16"/>
      <c r="F22" s="16"/>
      <c r="G22" s="1" t="s">
        <v>84</v>
      </c>
    </row>
    <row r="23" spans="1:7">
      <c r="B23" s="22" t="s">
        <v>79</v>
      </c>
      <c r="C23" s="23">
        <f>SUM(C20:C22)</f>
        <v>0.27083333333333331</v>
      </c>
    </row>
    <row r="24" spans="1:7">
      <c r="A24" s="24"/>
      <c r="B24" s="24"/>
      <c r="C24" s="24"/>
      <c r="D24" s="24"/>
      <c r="E24" s="24"/>
      <c r="F24" s="24"/>
    </row>
    <row r="25" spans="1:7" ht="26.25">
      <c r="A25" s="7" t="s">
        <v>67</v>
      </c>
      <c r="B25" s="8" t="s">
        <v>68</v>
      </c>
      <c r="C25" s="9" t="s">
        <v>80</v>
      </c>
      <c r="D25" s="9" t="s">
        <v>81</v>
      </c>
      <c r="E25" s="9" t="s">
        <v>82</v>
      </c>
      <c r="F25" s="7" t="s">
        <v>83</v>
      </c>
    </row>
    <row r="26" spans="1:7">
      <c r="A26" s="16" t="s">
        <v>230</v>
      </c>
      <c r="B26" s="11" t="s">
        <v>228</v>
      </c>
      <c r="C26" s="15">
        <v>4.1666666666666664E-2</v>
      </c>
      <c r="D26" s="16"/>
      <c r="E26" s="16"/>
      <c r="F26" s="16"/>
      <c r="G26" s="1" t="s">
        <v>84</v>
      </c>
    </row>
    <row r="27" spans="1:7">
      <c r="A27" s="16" t="s">
        <v>237</v>
      </c>
      <c r="B27" s="11" t="s">
        <v>228</v>
      </c>
      <c r="C27" s="15">
        <v>6.25E-2</v>
      </c>
      <c r="D27" s="16"/>
      <c r="E27" s="16"/>
      <c r="F27" s="16"/>
      <c r="G27" s="1" t="s">
        <v>84</v>
      </c>
    </row>
    <row r="28" spans="1:7">
      <c r="A28" s="27" t="s">
        <v>236</v>
      </c>
      <c r="B28" s="11" t="s">
        <v>228</v>
      </c>
      <c r="C28" s="15">
        <v>0.10416666666666667</v>
      </c>
      <c r="D28" s="16"/>
      <c r="E28" s="16"/>
      <c r="F28" s="16"/>
      <c r="G28" s="1" t="s">
        <v>85</v>
      </c>
    </row>
    <row r="29" spans="1:7">
      <c r="B29" s="22" t="s">
        <v>79</v>
      </c>
      <c r="C29" s="23">
        <f>SUM(C26:C28)</f>
        <v>0.20833333333333331</v>
      </c>
    </row>
    <row r="30" spans="1:7" ht="26.25">
      <c r="A30" s="7" t="s">
        <v>67</v>
      </c>
      <c r="B30" s="8" t="s">
        <v>68</v>
      </c>
      <c r="C30" s="9" t="s">
        <v>80</v>
      </c>
      <c r="D30" s="9" t="s">
        <v>81</v>
      </c>
      <c r="E30" s="9" t="s">
        <v>82</v>
      </c>
      <c r="F30" s="7" t="s">
        <v>83</v>
      </c>
    </row>
    <row r="31" spans="1:7">
      <c r="A31" s="16" t="s">
        <v>230</v>
      </c>
      <c r="B31" s="11" t="s">
        <v>229</v>
      </c>
      <c r="C31" s="15">
        <v>4.1666666666666664E-2</v>
      </c>
      <c r="D31" s="16"/>
      <c r="E31" s="16"/>
      <c r="F31" s="16"/>
      <c r="G31" s="1" t="s">
        <v>84</v>
      </c>
    </row>
    <row r="32" spans="1:7">
      <c r="A32" s="16" t="s">
        <v>238</v>
      </c>
      <c r="B32" s="11" t="s">
        <v>229</v>
      </c>
      <c r="C32" s="15">
        <v>3.125E-2</v>
      </c>
      <c r="D32" s="16"/>
      <c r="E32" s="16"/>
      <c r="F32" s="16"/>
      <c r="G32" s="1" t="s">
        <v>84</v>
      </c>
    </row>
    <row r="33" spans="1:7">
      <c r="A33" s="16" t="s">
        <v>223</v>
      </c>
      <c r="B33" s="11" t="s">
        <v>229</v>
      </c>
      <c r="C33" s="15">
        <v>3.125E-2</v>
      </c>
      <c r="D33" s="16"/>
      <c r="E33" s="16"/>
      <c r="F33" s="16"/>
      <c r="G33" s="1" t="s">
        <v>85</v>
      </c>
    </row>
    <row r="34" spans="1:7">
      <c r="A34" s="43" t="s">
        <v>239</v>
      </c>
      <c r="B34" s="11" t="s">
        <v>229</v>
      </c>
      <c r="C34" s="15">
        <v>2.0833333333333332E-2</v>
      </c>
      <c r="D34" s="16"/>
      <c r="E34" s="16"/>
      <c r="F34" s="16"/>
      <c r="G34" s="1" t="s">
        <v>84</v>
      </c>
    </row>
    <row r="35" spans="1:7">
      <c r="A35" s="16" t="s">
        <v>240</v>
      </c>
      <c r="B35" s="11" t="s">
        <v>229</v>
      </c>
      <c r="C35" s="15">
        <v>1.0416666666666666E-2</v>
      </c>
      <c r="D35" s="16"/>
      <c r="E35" s="16"/>
      <c r="F35" s="16"/>
      <c r="G35" s="1" t="s">
        <v>84</v>
      </c>
    </row>
    <row r="36" spans="1:7">
      <c r="A36" s="16" t="s">
        <v>243</v>
      </c>
      <c r="B36" s="11" t="s">
        <v>229</v>
      </c>
      <c r="C36" s="15">
        <v>2.0833333333333332E-2</v>
      </c>
      <c r="D36" s="16"/>
      <c r="E36" s="16"/>
      <c r="F36" s="16"/>
      <c r="G36" s="1" t="s">
        <v>85</v>
      </c>
    </row>
    <row r="37" spans="1:7">
      <c r="A37" s="16" t="s">
        <v>241</v>
      </c>
      <c r="B37" s="11" t="s">
        <v>229</v>
      </c>
      <c r="C37" s="15">
        <v>1.0416666666666666E-2</v>
      </c>
      <c r="D37" s="16"/>
      <c r="E37" s="16"/>
      <c r="F37" s="16"/>
      <c r="G37" s="1" t="s">
        <v>85</v>
      </c>
    </row>
    <row r="38" spans="1:7">
      <c r="A38" s="16" t="s">
        <v>242</v>
      </c>
      <c r="B38" s="11" t="s">
        <v>229</v>
      </c>
      <c r="C38" s="15">
        <v>1.0416666666666666E-2</v>
      </c>
      <c r="D38" s="16"/>
      <c r="E38" s="16"/>
      <c r="F38" s="16"/>
      <c r="G38" s="1" t="s">
        <v>85</v>
      </c>
    </row>
    <row r="39" spans="1:7">
      <c r="A39" s="16" t="s">
        <v>263</v>
      </c>
      <c r="B39" s="11" t="s">
        <v>229</v>
      </c>
      <c r="C39" s="15">
        <v>2.0833333333333332E-2</v>
      </c>
      <c r="D39" s="16"/>
      <c r="E39" s="16"/>
      <c r="F39" s="16"/>
      <c r="G39" s="1" t="s">
        <v>84</v>
      </c>
    </row>
    <row r="40" spans="1:7">
      <c r="A40" s="16" t="s">
        <v>244</v>
      </c>
      <c r="B40" s="11" t="s">
        <v>229</v>
      </c>
      <c r="C40" s="15">
        <v>5.2083333333333336E-2</v>
      </c>
      <c r="D40" s="16"/>
      <c r="E40" s="16"/>
      <c r="F40" s="16"/>
      <c r="G40" s="1" t="s">
        <v>85</v>
      </c>
    </row>
    <row r="41" spans="1:7">
      <c r="A41" s="16" t="s">
        <v>245</v>
      </c>
      <c r="B41" s="11" t="s">
        <v>229</v>
      </c>
      <c r="C41" s="15">
        <v>6.25E-2</v>
      </c>
      <c r="D41" s="16"/>
      <c r="E41" s="16"/>
      <c r="F41" s="16"/>
      <c r="G41" s="1" t="s">
        <v>85</v>
      </c>
    </row>
    <row r="42" spans="1:7">
      <c r="A42" s="16" t="s">
        <v>246</v>
      </c>
      <c r="B42" s="11" t="s">
        <v>229</v>
      </c>
      <c r="C42" s="15">
        <v>1.0416666666666666E-2</v>
      </c>
      <c r="D42" s="16"/>
      <c r="E42" s="16"/>
      <c r="F42" s="16"/>
      <c r="G42" s="1" t="s">
        <v>85</v>
      </c>
    </row>
    <row r="43" spans="1:7">
      <c r="A43" s="16" t="s">
        <v>247</v>
      </c>
      <c r="B43" s="11" t="s">
        <v>229</v>
      </c>
      <c r="C43" s="15">
        <v>2.0833333333333332E-2</v>
      </c>
      <c r="D43" s="16"/>
      <c r="E43" s="16"/>
      <c r="F43" s="16"/>
      <c r="G43" s="1" t="s">
        <v>84</v>
      </c>
    </row>
    <row r="44" spans="1:7">
      <c r="A44" s="42"/>
      <c r="B44" s="22" t="s">
        <v>79</v>
      </c>
      <c r="C44" s="23">
        <f>SUM(C31:C43)</f>
        <v>0.34375</v>
      </c>
      <c r="D44" s="21"/>
      <c r="E44" s="21"/>
      <c r="F44" s="21"/>
    </row>
    <row r="45" spans="1:7" ht="26.25">
      <c r="A45" s="7" t="s">
        <v>67</v>
      </c>
      <c r="B45" s="8" t="s">
        <v>68</v>
      </c>
      <c r="C45" s="9" t="s">
        <v>80</v>
      </c>
      <c r="D45" s="9" t="s">
        <v>81</v>
      </c>
      <c r="E45" s="9" t="s">
        <v>82</v>
      </c>
      <c r="F45" s="7" t="s">
        <v>83</v>
      </c>
    </row>
    <row r="46" spans="1:7">
      <c r="A46" s="16" t="s">
        <v>265</v>
      </c>
      <c r="B46" s="11" t="s">
        <v>254</v>
      </c>
      <c r="C46" s="15">
        <v>4.1666666666666664E-2</v>
      </c>
      <c r="D46" s="16"/>
      <c r="E46" s="16"/>
      <c r="F46" s="16"/>
      <c r="G46" s="1" t="s">
        <v>85</v>
      </c>
    </row>
    <row r="47" spans="1:7">
      <c r="B47" s="22" t="s">
        <v>79</v>
      </c>
      <c r="C47" s="23">
        <f>SUM(C46)</f>
        <v>4.1666666666666664E-2</v>
      </c>
    </row>
    <row r="48" spans="1:7" ht="26.25">
      <c r="A48" s="7" t="s">
        <v>67</v>
      </c>
      <c r="B48" s="8" t="s">
        <v>68</v>
      </c>
      <c r="C48" s="9" t="s">
        <v>80</v>
      </c>
      <c r="D48" s="9" t="s">
        <v>81</v>
      </c>
      <c r="E48" s="9" t="s">
        <v>82</v>
      </c>
      <c r="F48" s="7" t="s">
        <v>83</v>
      </c>
    </row>
    <row r="49" spans="1:7">
      <c r="B49" s="11" t="s">
        <v>262</v>
      </c>
      <c r="C49" s="15">
        <v>0</v>
      </c>
      <c r="D49" s="16"/>
      <c r="E49" s="16"/>
      <c r="F49" s="16"/>
    </row>
    <row r="50" spans="1:7">
      <c r="B50" s="22" t="s">
        <v>79</v>
      </c>
      <c r="C50" s="23">
        <f>SUM(C49)</f>
        <v>0</v>
      </c>
    </row>
    <row r="51" spans="1:7" ht="26.25">
      <c r="A51" s="7" t="s">
        <v>67</v>
      </c>
      <c r="B51" s="8" t="s">
        <v>68</v>
      </c>
      <c r="C51" s="9" t="s">
        <v>80</v>
      </c>
      <c r="D51" s="9" t="s">
        <v>81</v>
      </c>
      <c r="E51" s="9" t="s">
        <v>82</v>
      </c>
      <c r="F51" s="7" t="s">
        <v>83</v>
      </c>
    </row>
    <row r="52" spans="1:7">
      <c r="A52" s="16" t="s">
        <v>250</v>
      </c>
      <c r="B52" s="11" t="s">
        <v>248</v>
      </c>
      <c r="C52" s="15">
        <v>4.1666666666666664E-2</v>
      </c>
      <c r="D52" s="16"/>
      <c r="E52" s="16"/>
      <c r="F52" s="16"/>
      <c r="G52" s="1" t="s">
        <v>84</v>
      </c>
    </row>
    <row r="53" spans="1:7">
      <c r="A53" s="16" t="s">
        <v>249</v>
      </c>
      <c r="B53" s="11" t="s">
        <v>248</v>
      </c>
      <c r="C53" s="15">
        <v>1.0416666666666666E-2</v>
      </c>
      <c r="D53" s="16"/>
      <c r="E53" s="16"/>
      <c r="F53" s="16"/>
      <c r="G53" s="1" t="s">
        <v>85</v>
      </c>
    </row>
    <row r="54" spans="1:7">
      <c r="A54" s="16" t="s">
        <v>264</v>
      </c>
      <c r="B54" s="11" t="s">
        <v>248</v>
      </c>
      <c r="C54" s="15">
        <v>8.3333333333333329E-2</v>
      </c>
      <c r="D54" s="16"/>
      <c r="E54" s="16"/>
      <c r="F54" s="16"/>
      <c r="G54" s="1" t="s">
        <v>85</v>
      </c>
    </row>
    <row r="55" spans="1:7">
      <c r="A55" s="16" t="s">
        <v>251</v>
      </c>
      <c r="B55" s="11" t="s">
        <v>248</v>
      </c>
      <c r="C55" s="15">
        <v>9.375E-2</v>
      </c>
      <c r="D55" s="16"/>
      <c r="E55" s="16"/>
      <c r="F55" s="16"/>
      <c r="G55" s="1" t="s">
        <v>84</v>
      </c>
    </row>
    <row r="56" spans="1:7">
      <c r="A56" s="16" t="s">
        <v>252</v>
      </c>
      <c r="B56" s="11" t="s">
        <v>248</v>
      </c>
      <c r="C56" s="15">
        <v>4.1666666666666664E-2</v>
      </c>
      <c r="D56" s="16"/>
      <c r="E56" s="16"/>
      <c r="F56" s="16"/>
      <c r="G56" s="1" t="s">
        <v>85</v>
      </c>
    </row>
    <row r="57" spans="1:7">
      <c r="A57" s="16" t="s">
        <v>253</v>
      </c>
      <c r="B57" s="11" t="s">
        <v>248</v>
      </c>
      <c r="C57" s="15">
        <v>0.10416666666666667</v>
      </c>
      <c r="D57" s="16"/>
      <c r="E57" s="16"/>
      <c r="F57" s="16"/>
      <c r="G57" s="1" t="s">
        <v>84</v>
      </c>
    </row>
    <row r="58" spans="1:7">
      <c r="B58" s="22" t="s">
        <v>79</v>
      </c>
      <c r="C58" s="23">
        <f>SUM(C52:C57)</f>
        <v>0.375</v>
      </c>
    </row>
    <row r="59" spans="1:7">
      <c r="A59" s="24"/>
      <c r="B59" s="24"/>
      <c r="C59" s="24"/>
      <c r="D59" s="24"/>
      <c r="E59" s="24"/>
      <c r="F59" s="24"/>
    </row>
    <row r="60" spans="1:7" ht="26.25">
      <c r="A60" s="7" t="s">
        <v>67</v>
      </c>
      <c r="B60" s="8" t="s">
        <v>68</v>
      </c>
      <c r="C60" s="9" t="s">
        <v>80</v>
      </c>
      <c r="D60" s="9" t="s">
        <v>81</v>
      </c>
      <c r="E60" s="9" t="s">
        <v>82</v>
      </c>
      <c r="F60" s="7" t="s">
        <v>83</v>
      </c>
    </row>
    <row r="61" spans="1:7">
      <c r="A61" s="16" t="s">
        <v>269</v>
      </c>
      <c r="B61" s="11" t="s">
        <v>266</v>
      </c>
      <c r="C61" s="15">
        <v>8.3333333333333329E-2</v>
      </c>
      <c r="D61" s="16"/>
      <c r="E61" s="16"/>
      <c r="F61" s="16"/>
      <c r="G61" s="1" t="s">
        <v>84</v>
      </c>
    </row>
    <row r="62" spans="1:7">
      <c r="A62" s="16" t="s">
        <v>268</v>
      </c>
      <c r="B62" s="11" t="s">
        <v>266</v>
      </c>
      <c r="C62" s="15">
        <v>8.3333333333333329E-2</v>
      </c>
      <c r="D62" s="16"/>
      <c r="E62" s="16"/>
      <c r="F62" s="16"/>
      <c r="G62" s="1" t="s">
        <v>85</v>
      </c>
    </row>
    <row r="63" spans="1:7" ht="45">
      <c r="A63" s="44" t="s">
        <v>270</v>
      </c>
      <c r="B63" s="11" t="s">
        <v>266</v>
      </c>
      <c r="C63" s="15">
        <v>0.20833333333333334</v>
      </c>
      <c r="D63" s="16"/>
      <c r="E63" s="16"/>
      <c r="F63" s="16"/>
      <c r="G63" s="1" t="s">
        <v>84</v>
      </c>
    </row>
    <row r="64" spans="1:7">
      <c r="B64" s="22" t="s">
        <v>79</v>
      </c>
      <c r="C64" s="23">
        <f>SUM(C61:C63)</f>
        <v>0.375</v>
      </c>
    </row>
    <row r="65" spans="1:7" ht="26.25">
      <c r="A65" s="7" t="s">
        <v>67</v>
      </c>
      <c r="B65" s="8" t="s">
        <v>68</v>
      </c>
      <c r="C65" s="9" t="s">
        <v>80</v>
      </c>
      <c r="D65" s="9" t="s">
        <v>81</v>
      </c>
      <c r="E65" s="9" t="s">
        <v>82</v>
      </c>
      <c r="F65" s="7" t="s">
        <v>83</v>
      </c>
    </row>
    <row r="66" spans="1:7">
      <c r="A66" s="16" t="s">
        <v>230</v>
      </c>
      <c r="B66" s="11" t="s">
        <v>272</v>
      </c>
      <c r="C66" s="15">
        <v>4.1666666666666664E-2</v>
      </c>
      <c r="D66" s="16"/>
      <c r="E66" s="16"/>
      <c r="F66" s="16"/>
      <c r="G66" s="1" t="s">
        <v>84</v>
      </c>
    </row>
    <row r="67" spans="1:7">
      <c r="A67" s="43" t="s">
        <v>271</v>
      </c>
      <c r="B67" s="11" t="s">
        <v>272</v>
      </c>
      <c r="C67" s="15">
        <v>0.20833333333333334</v>
      </c>
      <c r="D67" s="16"/>
      <c r="E67" s="16"/>
      <c r="F67" s="16"/>
      <c r="G67" s="1" t="s">
        <v>84</v>
      </c>
    </row>
    <row r="68" spans="1:7">
      <c r="B68" s="22" t="s">
        <v>79</v>
      </c>
      <c r="C68" s="23">
        <f>SUM(C65:C67)</f>
        <v>0.25</v>
      </c>
    </row>
    <row r="69" spans="1:7" ht="26.25">
      <c r="A69" s="7" t="s">
        <v>67</v>
      </c>
      <c r="B69" s="8" t="s">
        <v>68</v>
      </c>
      <c r="C69" s="9" t="s">
        <v>80</v>
      </c>
      <c r="D69" s="9" t="s">
        <v>81</v>
      </c>
      <c r="E69" s="9" t="s">
        <v>82</v>
      </c>
      <c r="F69" s="7" t="s">
        <v>83</v>
      </c>
    </row>
    <row r="70" spans="1:7">
      <c r="A70" s="16" t="s">
        <v>230</v>
      </c>
      <c r="B70" s="11" t="s">
        <v>273</v>
      </c>
      <c r="C70" s="15">
        <v>4.1666666666666664E-2</v>
      </c>
      <c r="D70" s="16"/>
      <c r="E70" s="16"/>
      <c r="F70" s="16"/>
      <c r="G70" s="1" t="s">
        <v>84</v>
      </c>
    </row>
    <row r="71" spans="1:7">
      <c r="A71" s="43" t="s">
        <v>271</v>
      </c>
      <c r="B71" s="11" t="s">
        <v>273</v>
      </c>
      <c r="C71" s="15">
        <v>0.33333333333333331</v>
      </c>
      <c r="D71" s="16"/>
      <c r="E71" s="16"/>
      <c r="F71" s="16"/>
      <c r="G71" s="1" t="s">
        <v>84</v>
      </c>
    </row>
    <row r="72" spans="1:7">
      <c r="B72" s="22" t="s">
        <v>79</v>
      </c>
      <c r="C72" s="23">
        <f>SUM(C70:C71)</f>
        <v>0.375</v>
      </c>
    </row>
    <row r="73" spans="1:7" ht="26.25">
      <c r="A73" s="7" t="s">
        <v>67</v>
      </c>
      <c r="B73" s="8" t="s">
        <v>68</v>
      </c>
      <c r="C73" s="9" t="s">
        <v>80</v>
      </c>
      <c r="D73" s="9" t="s">
        <v>81</v>
      </c>
      <c r="E73" s="9" t="s">
        <v>82</v>
      </c>
      <c r="F73" s="7" t="s">
        <v>83</v>
      </c>
    </row>
    <row r="74" spans="1:7" ht="75">
      <c r="A74" s="44" t="s">
        <v>256</v>
      </c>
      <c r="B74" s="11" t="s">
        <v>274</v>
      </c>
      <c r="C74" s="15">
        <v>0.16666666666666666</v>
      </c>
      <c r="D74" s="16"/>
      <c r="E74" s="16"/>
      <c r="F74" s="16"/>
      <c r="G74" s="1" t="s">
        <v>85</v>
      </c>
    </row>
    <row r="75" spans="1:7">
      <c r="A75" s="44" t="s">
        <v>255</v>
      </c>
      <c r="B75" s="11" t="s">
        <v>274</v>
      </c>
      <c r="C75" s="15">
        <v>8.3333333333333329E-2</v>
      </c>
      <c r="D75" s="16"/>
      <c r="E75" s="16"/>
      <c r="F75" s="16"/>
      <c r="G75" s="1" t="s">
        <v>84</v>
      </c>
    </row>
    <row r="76" spans="1:7" ht="30">
      <c r="A76" s="44" t="s">
        <v>257</v>
      </c>
      <c r="B76" s="11" t="s">
        <v>274</v>
      </c>
      <c r="C76" s="15">
        <v>4.1666666666666664E-2</v>
      </c>
      <c r="D76" s="16"/>
      <c r="E76" s="16"/>
      <c r="F76" s="16"/>
      <c r="G76" s="1" t="s">
        <v>85</v>
      </c>
    </row>
    <row r="77" spans="1:7">
      <c r="A77" s="16" t="s">
        <v>230</v>
      </c>
      <c r="B77" s="11" t="s">
        <v>274</v>
      </c>
      <c r="C77" s="15">
        <v>4.1666666666666664E-2</v>
      </c>
      <c r="D77" s="16"/>
      <c r="E77" s="16"/>
      <c r="F77" s="16"/>
      <c r="G77" s="1" t="s">
        <v>84</v>
      </c>
    </row>
    <row r="78" spans="1:7">
      <c r="B78" s="22" t="s">
        <v>79</v>
      </c>
      <c r="C78" s="23">
        <f>SUM(C74:C77)</f>
        <v>0.33333333333333337</v>
      </c>
    </row>
    <row r="79" spans="1:7" ht="26.25">
      <c r="A79" s="7" t="s">
        <v>67</v>
      </c>
      <c r="B79" s="8" t="s">
        <v>68</v>
      </c>
      <c r="C79" s="9" t="s">
        <v>80</v>
      </c>
      <c r="D79" s="9" t="s">
        <v>81</v>
      </c>
      <c r="E79" s="9" t="s">
        <v>82</v>
      </c>
      <c r="F79" s="7" t="s">
        <v>83</v>
      </c>
    </row>
    <row r="80" spans="1:7" ht="30">
      <c r="A80" s="44" t="s">
        <v>258</v>
      </c>
      <c r="B80" s="11" t="s">
        <v>275</v>
      </c>
      <c r="C80" s="15">
        <v>4.1666666666666664E-2</v>
      </c>
      <c r="D80" s="16"/>
      <c r="E80" s="16"/>
      <c r="F80" s="16"/>
      <c r="G80" s="1" t="s">
        <v>84</v>
      </c>
    </row>
    <row r="81" spans="1:7">
      <c r="A81" s="44" t="s">
        <v>259</v>
      </c>
      <c r="B81" s="11" t="s">
        <v>275</v>
      </c>
      <c r="C81" s="15">
        <v>8.3333333333333329E-2</v>
      </c>
      <c r="D81" s="16"/>
      <c r="E81" s="16"/>
      <c r="F81" s="16"/>
      <c r="G81" s="1" t="s">
        <v>85</v>
      </c>
    </row>
    <row r="82" spans="1:7">
      <c r="A82" s="44" t="s">
        <v>260</v>
      </c>
      <c r="B82" s="11" t="s">
        <v>275</v>
      </c>
      <c r="C82" s="15">
        <v>4.1666666666666664E-2</v>
      </c>
      <c r="D82" s="16"/>
      <c r="E82" s="16"/>
      <c r="F82" s="16"/>
      <c r="G82" s="1" t="s">
        <v>85</v>
      </c>
    </row>
    <row r="83" spans="1:7">
      <c r="A83" s="44" t="s">
        <v>230</v>
      </c>
      <c r="B83" s="11" t="s">
        <v>275</v>
      </c>
      <c r="C83" s="15">
        <v>4.1666666666666664E-2</v>
      </c>
      <c r="D83" s="16"/>
      <c r="E83" s="16"/>
      <c r="F83" s="16"/>
      <c r="G83" s="1" t="s">
        <v>84</v>
      </c>
    </row>
    <row r="84" spans="1:7">
      <c r="A84" s="44" t="s">
        <v>261</v>
      </c>
      <c r="B84" s="11" t="s">
        <v>275</v>
      </c>
      <c r="C84" s="15">
        <v>8.3333333333333329E-2</v>
      </c>
      <c r="D84" s="16"/>
      <c r="E84" s="16"/>
      <c r="F84" s="16"/>
      <c r="G84" s="1" t="s">
        <v>84</v>
      </c>
    </row>
    <row r="85" spans="1:7">
      <c r="B85" s="22" t="s">
        <v>79</v>
      </c>
      <c r="C85" s="23">
        <f>SUM(C80:C84)</f>
        <v>0.29166666666666663</v>
      </c>
    </row>
    <row r="86" spans="1:7">
      <c r="A86" s="24"/>
      <c r="B86" s="24"/>
      <c r="C86" s="24"/>
      <c r="D86" s="24"/>
      <c r="E86" s="24"/>
      <c r="F86" s="24"/>
    </row>
    <row r="87" spans="1:7" ht="26.25">
      <c r="A87" s="7" t="s">
        <v>67</v>
      </c>
      <c r="B87" s="8" t="s">
        <v>68</v>
      </c>
      <c r="C87" s="9" t="s">
        <v>80</v>
      </c>
      <c r="D87" s="9" t="s">
        <v>81</v>
      </c>
      <c r="E87" s="9" t="s">
        <v>82</v>
      </c>
      <c r="F87" s="7" t="s">
        <v>83</v>
      </c>
    </row>
    <row r="88" spans="1:7" ht="30">
      <c r="A88" s="27" t="s">
        <v>281</v>
      </c>
      <c r="B88" s="11" t="s">
        <v>276</v>
      </c>
      <c r="C88" s="15">
        <v>0</v>
      </c>
      <c r="D88" s="15">
        <v>0.25</v>
      </c>
      <c r="E88" s="15">
        <v>0.125</v>
      </c>
      <c r="G88" s="1" t="s">
        <v>84</v>
      </c>
    </row>
    <row r="89" spans="1:7">
      <c r="B89" s="22" t="s">
        <v>79</v>
      </c>
      <c r="C89" s="23">
        <f>SUM(C88:C88)</f>
        <v>0</v>
      </c>
      <c r="D89" s="23">
        <f>SUM(D88:D88)</f>
        <v>0.25</v>
      </c>
      <c r="E89" s="23">
        <f>SUM(E88:E88)</f>
        <v>0.125</v>
      </c>
    </row>
    <row r="90" spans="1:7" ht="26.25">
      <c r="A90" s="7" t="s">
        <v>67</v>
      </c>
      <c r="B90" s="8" t="s">
        <v>68</v>
      </c>
      <c r="C90" s="9" t="s">
        <v>80</v>
      </c>
      <c r="D90" s="9" t="s">
        <v>81</v>
      </c>
      <c r="E90" s="9" t="s">
        <v>82</v>
      </c>
      <c r="F90" s="7" t="s">
        <v>83</v>
      </c>
    </row>
    <row r="91" spans="1:7">
      <c r="A91" s="7"/>
      <c r="B91" s="8"/>
      <c r="C91" s="9"/>
      <c r="D91" s="9"/>
      <c r="E91" s="9"/>
      <c r="F91" s="7"/>
    </row>
    <row r="92" spans="1:7" ht="45">
      <c r="A92" s="27" t="s">
        <v>282</v>
      </c>
      <c r="B92" s="11" t="s">
        <v>277</v>
      </c>
      <c r="C92" s="15">
        <v>0</v>
      </c>
      <c r="D92" s="15">
        <v>0.14583333333333334</v>
      </c>
      <c r="E92" s="15">
        <v>0.14583333333333334</v>
      </c>
      <c r="G92" s="1" t="s">
        <v>84</v>
      </c>
    </row>
    <row r="93" spans="1:7">
      <c r="A93" s="44" t="s">
        <v>230</v>
      </c>
      <c r="B93" s="11" t="s">
        <v>277</v>
      </c>
      <c r="C93" s="15">
        <v>3.125E-2</v>
      </c>
      <c r="D93" s="16"/>
      <c r="E93" s="16"/>
      <c r="F93" s="16"/>
      <c r="G93" s="1" t="s">
        <v>84</v>
      </c>
    </row>
    <row r="94" spans="1:7">
      <c r="B94" s="22" t="s">
        <v>79</v>
      </c>
      <c r="C94" s="23">
        <f>SUM(C92:C93)</f>
        <v>3.125E-2</v>
      </c>
      <c r="D94" s="23">
        <f>SUM(D92:D92)</f>
        <v>0.14583333333333334</v>
      </c>
      <c r="E94" s="23">
        <f>SUM(E92:E92)</f>
        <v>0.14583333333333334</v>
      </c>
    </row>
    <row r="95" spans="1:7" ht="26.25">
      <c r="A95" s="7" t="s">
        <v>67</v>
      </c>
      <c r="B95" s="8" t="s">
        <v>68</v>
      </c>
      <c r="C95" s="9" t="s">
        <v>80</v>
      </c>
      <c r="D95" s="9" t="s">
        <v>81</v>
      </c>
      <c r="E95" s="9" t="s">
        <v>82</v>
      </c>
      <c r="F95" s="7" t="s">
        <v>83</v>
      </c>
    </row>
    <row r="96" spans="1:7">
      <c r="A96" s="44" t="s">
        <v>267</v>
      </c>
      <c r="B96" s="11" t="s">
        <v>278</v>
      </c>
      <c r="C96" s="15">
        <v>8.3333333333333329E-2</v>
      </c>
      <c r="D96" s="16"/>
      <c r="E96" s="16"/>
      <c r="G96" s="1" t="s">
        <v>84</v>
      </c>
    </row>
    <row r="97" spans="1:7">
      <c r="A97" s="44" t="s">
        <v>283</v>
      </c>
      <c r="B97" s="11" t="s">
        <v>278</v>
      </c>
      <c r="C97" s="15">
        <v>4.1666666666666664E-2</v>
      </c>
      <c r="D97" s="16"/>
      <c r="E97" s="16"/>
      <c r="G97" s="1" t="s">
        <v>84</v>
      </c>
    </row>
    <row r="98" spans="1:7">
      <c r="B98" s="22" t="s">
        <v>79</v>
      </c>
      <c r="C98" s="23">
        <f>SUM(C96:C97)</f>
        <v>0.125</v>
      </c>
    </row>
    <row r="99" spans="1:7" ht="26.25">
      <c r="A99" s="7" t="s">
        <v>67</v>
      </c>
      <c r="B99" s="8" t="s">
        <v>68</v>
      </c>
      <c r="C99" s="9" t="s">
        <v>80</v>
      </c>
      <c r="D99" s="9" t="s">
        <v>81</v>
      </c>
      <c r="E99" s="9" t="s">
        <v>82</v>
      </c>
      <c r="F99" s="7" t="s">
        <v>83</v>
      </c>
    </row>
    <row r="100" spans="1:7">
      <c r="A100" s="44" t="s">
        <v>267</v>
      </c>
      <c r="B100" s="11" t="s">
        <v>279</v>
      </c>
      <c r="C100" s="15">
        <v>4.1666666666666664E-2</v>
      </c>
      <c r="D100" s="16"/>
      <c r="E100" s="16"/>
      <c r="G100" s="1" t="s">
        <v>84</v>
      </c>
    </row>
    <row r="101" spans="1:7">
      <c r="A101" s="44" t="s">
        <v>283</v>
      </c>
      <c r="B101" s="11" t="s">
        <v>279</v>
      </c>
      <c r="C101" s="15">
        <v>4.1666666666666664E-2</v>
      </c>
      <c r="D101" s="16"/>
      <c r="E101" s="16"/>
      <c r="G101" s="1" t="s">
        <v>84</v>
      </c>
    </row>
    <row r="102" spans="1:7" ht="30">
      <c r="A102" s="44" t="s">
        <v>290</v>
      </c>
      <c r="B102" s="11" t="s">
        <v>279</v>
      </c>
      <c r="C102" s="15">
        <v>0.16666666666666666</v>
      </c>
      <c r="D102" s="16"/>
      <c r="E102" s="16"/>
      <c r="G102" s="1" t="s">
        <v>84</v>
      </c>
    </row>
    <row r="103" spans="1:7">
      <c r="A103" s="44" t="s">
        <v>291</v>
      </c>
      <c r="B103" s="11" t="s">
        <v>279</v>
      </c>
      <c r="C103" s="15">
        <v>0.16666666666666666</v>
      </c>
      <c r="D103" s="16"/>
      <c r="E103" s="16"/>
      <c r="G103" s="1" t="s">
        <v>84</v>
      </c>
    </row>
    <row r="104" spans="1:7">
      <c r="B104" s="22" t="s">
        <v>79</v>
      </c>
      <c r="C104" s="23">
        <f>SUM(C100:C103)</f>
        <v>0.41666666666666663</v>
      </c>
    </row>
    <row r="105" spans="1:7" ht="26.25">
      <c r="A105" s="7" t="s">
        <v>67</v>
      </c>
      <c r="B105" s="8" t="s">
        <v>68</v>
      </c>
      <c r="C105" s="9" t="s">
        <v>80</v>
      </c>
      <c r="D105" s="9" t="s">
        <v>81</v>
      </c>
      <c r="E105" s="9" t="s">
        <v>82</v>
      </c>
      <c r="F105" s="7" t="s">
        <v>83</v>
      </c>
    </row>
    <row r="106" spans="1:7" ht="30">
      <c r="A106" s="45" t="s">
        <v>285</v>
      </c>
      <c r="B106" s="11" t="s">
        <v>280</v>
      </c>
      <c r="C106" s="15">
        <v>0.33333333333333331</v>
      </c>
      <c r="D106" s="16"/>
      <c r="E106" s="16"/>
      <c r="G106" s="1" t="s">
        <v>84</v>
      </c>
    </row>
    <row r="107" spans="1:7">
      <c r="B107" s="22" t="s">
        <v>79</v>
      </c>
      <c r="C107" s="23">
        <f>SUM(C106:C106)</f>
        <v>0.33333333333333331</v>
      </c>
    </row>
    <row r="111" spans="1:7">
      <c r="A111" s="29" t="s">
        <v>207</v>
      </c>
    </row>
    <row r="112" spans="1:7" ht="15.75" thickBot="1">
      <c r="A112" s="30" t="s">
        <v>208</v>
      </c>
      <c r="B112" s="48">
        <f>SUM(C14,C18,C23,C29,C44,C47,C50,C58,C64,C68,C72,C78,C85,C89,C94,C98,C104,C107)</f>
        <v>4.375</v>
      </c>
      <c r="C112" s="32" t="s">
        <v>209</v>
      </c>
      <c r="D112" s="32" t="s">
        <v>210</v>
      </c>
      <c r="E112" s="33">
        <v>25</v>
      </c>
      <c r="F112" s="32" t="s">
        <v>211</v>
      </c>
    </row>
    <row r="113" spans="1:6" ht="15.75" thickBot="1">
      <c r="A113" s="30" t="s">
        <v>212</v>
      </c>
      <c r="B113" s="47">
        <v>0</v>
      </c>
      <c r="C113" s="32" t="s">
        <v>209</v>
      </c>
      <c r="D113" s="32" t="s">
        <v>210</v>
      </c>
      <c r="E113" s="33">
        <v>23</v>
      </c>
      <c r="F113" s="32" t="s">
        <v>211</v>
      </c>
    </row>
    <row r="114" spans="1:6" ht="15.75" thickBot="1">
      <c r="A114" s="32" t="s">
        <v>213</v>
      </c>
      <c r="B114" s="46">
        <v>0</v>
      </c>
      <c r="C114" s="32" t="s">
        <v>209</v>
      </c>
      <c r="D114" s="32" t="s">
        <v>210</v>
      </c>
      <c r="E114" s="33" t="s">
        <v>206</v>
      </c>
      <c r="F114" s="32" t="s">
        <v>211</v>
      </c>
    </row>
    <row r="115" spans="1:6" ht="15.75" thickBot="1">
      <c r="A115" s="32" t="s">
        <v>214</v>
      </c>
      <c r="B115" s="48">
        <f>SUM(E89,E94)</f>
        <v>0.27083333333333337</v>
      </c>
      <c r="C115" s="32" t="s">
        <v>209</v>
      </c>
      <c r="D115" s="32" t="s">
        <v>210</v>
      </c>
      <c r="E115" s="33" t="s">
        <v>215</v>
      </c>
      <c r="F115" s="32" t="s">
        <v>211</v>
      </c>
    </row>
    <row r="116" spans="1:6" ht="15.75" thickBot="1">
      <c r="A116" s="32" t="s">
        <v>216</v>
      </c>
      <c r="B116" s="48">
        <f>SUM(D89,D94)</f>
        <v>0.39583333333333337</v>
      </c>
      <c r="C116" s="32" t="s">
        <v>209</v>
      </c>
      <c r="D116" s="32" t="s">
        <v>210</v>
      </c>
      <c r="E116" s="33">
        <v>15</v>
      </c>
      <c r="F116" s="32" t="s">
        <v>211</v>
      </c>
    </row>
    <row r="118" spans="1:6">
      <c r="A118" s="35"/>
      <c r="B118" s="35" t="s">
        <v>217</v>
      </c>
      <c r="C118" s="35"/>
      <c r="D118" s="35" t="s">
        <v>218</v>
      </c>
      <c r="E118" s="35" t="s">
        <v>219</v>
      </c>
      <c r="F118" s="36"/>
    </row>
    <row r="119" spans="1:6" ht="15.75" thickBot="1">
      <c r="A119" s="37" t="s">
        <v>220</v>
      </c>
      <c r="B119" s="38" t="s">
        <v>62</v>
      </c>
      <c r="C119" s="37"/>
      <c r="D119" s="39"/>
      <c r="E119" s="35"/>
      <c r="F119" s="36"/>
    </row>
    <row r="120" spans="1:6" ht="15.75" thickBot="1">
      <c r="A120" s="40" t="s">
        <v>221</v>
      </c>
      <c r="B120" s="35" t="s">
        <v>222</v>
      </c>
      <c r="C120" s="35"/>
      <c r="D120" s="41"/>
      <c r="E120" s="35"/>
      <c r="F120" s="36"/>
    </row>
  </sheetData>
  <pageMargins left="0.7" right="0.7" top="0.75" bottom="0.75" header="0.3" footer="0.3"/>
  <pageSetup paperSize="9" scale="69"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Y117"/>
  <sheetViews>
    <sheetView view="pageBreakPreview" topLeftCell="M1" zoomScaleNormal="100" zoomScaleSheetLayoutView="100" workbookViewId="0">
      <selection activeCell="R1" sqref="R1:Y1048576"/>
    </sheetView>
  </sheetViews>
  <sheetFormatPr defaultRowHeight="15"/>
  <cols>
    <col min="1" max="1" width="65.28515625" customWidth="1"/>
    <col min="2" max="2" width="12.42578125" customWidth="1"/>
    <col min="3" max="3" width="12.28515625" customWidth="1"/>
    <col min="4" max="4" width="11" customWidth="1"/>
    <col min="5" max="5" width="12" customWidth="1"/>
    <col min="6" max="6" width="14.42578125" bestFit="1" customWidth="1"/>
    <col min="8" max="8" width="65.28515625" customWidth="1"/>
    <col min="9" max="9" width="12.42578125" customWidth="1"/>
    <col min="10" max="10" width="12.28515625" customWidth="1"/>
    <col min="11" max="11" width="11" customWidth="1"/>
    <col min="12" max="12" width="12" customWidth="1"/>
    <col min="13" max="13" width="14.42578125" bestFit="1" customWidth="1"/>
    <col min="18" max="18" width="71.7109375" bestFit="1" customWidth="1"/>
    <col min="23" max="23" width="13.85546875" bestFit="1" customWidth="1"/>
    <col min="25" max="25" width="69.42578125" bestFit="1" customWidth="1"/>
  </cols>
  <sheetData>
    <row r="1" spans="1:25" ht="15.75">
      <c r="A1" s="2" t="s">
        <v>58</v>
      </c>
      <c r="B1" s="6"/>
      <c r="C1" s="3"/>
      <c r="H1" s="2" t="s">
        <v>58</v>
      </c>
      <c r="I1" s="6"/>
      <c r="J1" s="3"/>
      <c r="R1" s="2" t="s">
        <v>58</v>
      </c>
      <c r="S1" s="6"/>
      <c r="T1" s="3"/>
      <c r="Y1" s="89" t="s">
        <v>759</v>
      </c>
    </row>
    <row r="2" spans="1:25">
      <c r="A2" s="99" t="s">
        <v>758</v>
      </c>
      <c r="B2" s="3"/>
      <c r="C2" s="3"/>
      <c r="H2" s="99" t="s">
        <v>869</v>
      </c>
      <c r="I2" s="3"/>
      <c r="J2" s="3"/>
      <c r="R2" s="99" t="s">
        <v>961</v>
      </c>
      <c r="S2" s="3"/>
      <c r="T2" s="3"/>
      <c r="Y2" s="89" t="s">
        <v>760</v>
      </c>
    </row>
    <row r="3" spans="1:25">
      <c r="B3" s="6"/>
      <c r="C3" s="3"/>
      <c r="I3" s="6"/>
      <c r="J3" s="3"/>
      <c r="S3" s="6"/>
      <c r="T3" s="3"/>
      <c r="Y3" s="89" t="s">
        <v>761</v>
      </c>
    </row>
    <row r="4" spans="1:25" ht="60">
      <c r="A4" s="100" t="s">
        <v>762</v>
      </c>
      <c r="B4" s="6"/>
      <c r="C4" s="3"/>
      <c r="H4" s="100"/>
      <c r="I4" s="6"/>
      <c r="J4" s="3"/>
      <c r="R4" s="100"/>
      <c r="S4" s="6"/>
      <c r="T4" s="3"/>
    </row>
    <row r="5" spans="1:25">
      <c r="A5" s="5"/>
      <c r="B5" s="6"/>
      <c r="C5" s="3"/>
      <c r="H5" s="5"/>
      <c r="I5" s="6"/>
      <c r="J5" s="3"/>
      <c r="R5" s="5"/>
      <c r="S5" s="6"/>
      <c r="T5" s="3"/>
    </row>
    <row r="6" spans="1:25" ht="135" customHeight="1">
      <c r="A6" s="100" t="s">
        <v>763</v>
      </c>
      <c r="B6" s="6"/>
      <c r="C6" s="3"/>
      <c r="D6" s="151" t="s">
        <v>848</v>
      </c>
      <c r="E6" s="151"/>
      <c r="F6" s="151"/>
      <c r="H6" s="100"/>
      <c r="I6" s="6"/>
      <c r="J6" s="3"/>
      <c r="K6" s="151" t="s">
        <v>854</v>
      </c>
      <c r="L6" s="151"/>
      <c r="M6" s="151"/>
      <c r="R6" s="100"/>
      <c r="S6" s="6"/>
      <c r="T6" s="3"/>
      <c r="U6" s="151" t="s">
        <v>962</v>
      </c>
      <c r="V6" s="151"/>
      <c r="W6" s="151"/>
    </row>
    <row r="9" spans="1:25" ht="39">
      <c r="A9" s="7" t="s">
        <v>67</v>
      </c>
      <c r="B9" s="8" t="s">
        <v>68</v>
      </c>
      <c r="C9" s="9" t="s">
        <v>80</v>
      </c>
      <c r="D9" s="9" t="s">
        <v>81</v>
      </c>
      <c r="E9" s="9" t="s">
        <v>82</v>
      </c>
      <c r="F9" s="7" t="s">
        <v>83</v>
      </c>
      <c r="H9" s="7" t="s">
        <v>67</v>
      </c>
      <c r="I9" s="8" t="s">
        <v>68</v>
      </c>
      <c r="J9" s="9" t="s">
        <v>80</v>
      </c>
      <c r="K9" s="9" t="s">
        <v>81</v>
      </c>
      <c r="L9" s="9" t="s">
        <v>82</v>
      </c>
      <c r="M9" s="7" t="s">
        <v>83</v>
      </c>
      <c r="R9" s="7" t="s">
        <v>67</v>
      </c>
      <c r="S9" s="8" t="s">
        <v>68</v>
      </c>
      <c r="T9" s="9" t="s">
        <v>80</v>
      </c>
      <c r="U9" s="9" t="s">
        <v>81</v>
      </c>
      <c r="V9" s="9" t="s">
        <v>82</v>
      </c>
      <c r="W9" s="7" t="s">
        <v>83</v>
      </c>
    </row>
    <row r="10" spans="1:25" ht="45">
      <c r="A10" s="44" t="s">
        <v>872</v>
      </c>
      <c r="B10" s="11" t="s">
        <v>844</v>
      </c>
      <c r="C10" s="15">
        <v>8.3333333333333329E-2</v>
      </c>
      <c r="D10" s="16"/>
      <c r="E10" s="16"/>
      <c r="F10" s="27"/>
      <c r="H10" s="44" t="s">
        <v>871</v>
      </c>
      <c r="I10" s="11" t="s">
        <v>844</v>
      </c>
      <c r="J10" s="15">
        <v>4.1666666666666664E-2</v>
      </c>
      <c r="K10" s="16"/>
      <c r="L10" s="16"/>
      <c r="M10" s="27" t="s">
        <v>886</v>
      </c>
      <c r="O10" s="11" t="s">
        <v>844</v>
      </c>
      <c r="P10" s="15">
        <v>0</v>
      </c>
      <c r="R10" s="44" t="s">
        <v>964</v>
      </c>
      <c r="S10" s="11" t="s">
        <v>864</v>
      </c>
      <c r="T10" s="15">
        <v>3.125E-2</v>
      </c>
      <c r="U10" s="16"/>
      <c r="V10" s="16"/>
      <c r="W10" s="118" t="s">
        <v>961</v>
      </c>
      <c r="Y10" s="44" t="s">
        <v>898</v>
      </c>
    </row>
    <row r="11" spans="1:25" ht="30">
      <c r="A11" s="82" t="s">
        <v>913</v>
      </c>
      <c r="B11" s="11" t="s">
        <v>844</v>
      </c>
      <c r="C11" s="15">
        <v>0.22916666666666666</v>
      </c>
      <c r="D11" s="16"/>
      <c r="E11" s="16"/>
      <c r="F11" s="27"/>
      <c r="H11" s="44" t="s">
        <v>914</v>
      </c>
      <c r="I11" s="11" t="s">
        <v>844</v>
      </c>
      <c r="J11" s="15">
        <v>2.0833333333333332E-2</v>
      </c>
      <c r="K11" s="16"/>
      <c r="L11" s="16"/>
      <c r="M11" s="27" t="s">
        <v>886</v>
      </c>
      <c r="O11" s="111"/>
      <c r="P11" s="112"/>
      <c r="R11" s="44" t="s">
        <v>963</v>
      </c>
      <c r="S11" s="11" t="s">
        <v>867</v>
      </c>
      <c r="T11" s="15">
        <v>4.1666666666666664E-2</v>
      </c>
      <c r="U11" s="16"/>
      <c r="V11" s="16"/>
      <c r="W11" s="118" t="s">
        <v>961</v>
      </c>
      <c r="Y11" s="44" t="s">
        <v>910</v>
      </c>
    </row>
    <row r="12" spans="1:25" ht="30">
      <c r="A12" s="54"/>
      <c r="B12" s="61" t="s">
        <v>79</v>
      </c>
      <c r="C12" s="62">
        <f>SUM(C10:C11)</f>
        <v>0.3125</v>
      </c>
      <c r="H12" s="54"/>
      <c r="I12" s="61" t="s">
        <v>79</v>
      </c>
      <c r="J12" s="62">
        <f>SUM(J10:J11)</f>
        <v>6.25E-2</v>
      </c>
      <c r="R12" s="44" t="s">
        <v>965</v>
      </c>
      <c r="S12" s="11" t="s">
        <v>868</v>
      </c>
      <c r="T12" s="15">
        <v>0.16666666666666666</v>
      </c>
      <c r="U12" s="16"/>
      <c r="V12" s="16"/>
      <c r="W12" s="118" t="s">
        <v>961</v>
      </c>
      <c r="Y12" s="44" t="s">
        <v>960</v>
      </c>
    </row>
    <row r="13" spans="1:25" ht="26.25">
      <c r="A13" s="7" t="s">
        <v>67</v>
      </c>
      <c r="B13" s="8" t="s">
        <v>68</v>
      </c>
      <c r="C13" s="9" t="s">
        <v>80</v>
      </c>
      <c r="D13" s="9" t="s">
        <v>81</v>
      </c>
      <c r="E13" s="9" t="s">
        <v>82</v>
      </c>
      <c r="F13" s="7" t="s">
        <v>83</v>
      </c>
      <c r="H13" s="7" t="s">
        <v>67</v>
      </c>
      <c r="I13" s="8" t="s">
        <v>68</v>
      </c>
      <c r="J13" s="9" t="s">
        <v>80</v>
      </c>
      <c r="K13" s="9" t="s">
        <v>81</v>
      </c>
      <c r="L13" s="9" t="s">
        <v>82</v>
      </c>
      <c r="M13" s="7" t="s">
        <v>83</v>
      </c>
      <c r="S13" s="61" t="s">
        <v>79</v>
      </c>
      <c r="T13" s="62">
        <f>SUM(T10:T12)</f>
        <v>0.23958333333333331</v>
      </c>
    </row>
    <row r="14" spans="1:25" ht="165" customHeight="1">
      <c r="A14" s="44" t="s">
        <v>916</v>
      </c>
      <c r="B14" s="11" t="s">
        <v>845</v>
      </c>
      <c r="C14" s="15">
        <v>0.27083333333333331</v>
      </c>
      <c r="D14" s="16"/>
      <c r="E14" s="16"/>
      <c r="F14" s="27"/>
      <c r="H14" s="44" t="s">
        <v>914</v>
      </c>
      <c r="I14" s="11" t="s">
        <v>845</v>
      </c>
      <c r="J14" s="15">
        <v>2.0833333333333332E-2</v>
      </c>
      <c r="K14" s="16"/>
      <c r="L14" s="16"/>
      <c r="M14" s="27" t="s">
        <v>886</v>
      </c>
      <c r="O14" s="11" t="s">
        <v>845</v>
      </c>
      <c r="P14" s="15">
        <v>0</v>
      </c>
    </row>
    <row r="15" spans="1:25" ht="75">
      <c r="A15" s="44"/>
      <c r="B15" s="11"/>
      <c r="C15" s="15"/>
      <c r="D15" s="16"/>
      <c r="E15" s="16"/>
      <c r="F15" s="27"/>
      <c r="H15" s="82" t="s">
        <v>880</v>
      </c>
      <c r="I15" s="11" t="s">
        <v>845</v>
      </c>
      <c r="J15" s="15">
        <v>8.3333333333333329E-2</v>
      </c>
      <c r="K15" s="16"/>
      <c r="L15" s="16"/>
      <c r="M15" s="27" t="s">
        <v>886</v>
      </c>
      <c r="O15" s="111"/>
      <c r="P15" s="112"/>
    </row>
    <row r="16" spans="1:25">
      <c r="A16" s="54"/>
      <c r="B16" s="61" t="s">
        <v>79</v>
      </c>
      <c r="C16" s="62">
        <f>SUM(C14:C15)</f>
        <v>0.27083333333333331</v>
      </c>
      <c r="H16" s="54"/>
      <c r="I16" s="61" t="s">
        <v>79</v>
      </c>
      <c r="J16" s="62">
        <f>SUM(J14:J15)</f>
        <v>0.10416666666666666</v>
      </c>
    </row>
    <row r="17" spans="1:18" ht="26.25">
      <c r="A17" s="7" t="s">
        <v>67</v>
      </c>
      <c r="B17" s="8" t="s">
        <v>68</v>
      </c>
      <c r="C17" s="9" t="s">
        <v>80</v>
      </c>
      <c r="D17" s="9" t="s">
        <v>81</v>
      </c>
      <c r="E17" s="9" t="s">
        <v>82</v>
      </c>
      <c r="F17" s="7" t="s">
        <v>83</v>
      </c>
      <c r="H17" s="7" t="s">
        <v>67</v>
      </c>
      <c r="I17" s="8" t="s">
        <v>68</v>
      </c>
      <c r="J17" s="9" t="s">
        <v>80</v>
      </c>
      <c r="K17" s="9" t="s">
        <v>81</v>
      </c>
      <c r="L17" s="9" t="s">
        <v>82</v>
      </c>
      <c r="M17" s="7" t="s">
        <v>83</v>
      </c>
    </row>
    <row r="18" spans="1:18" ht="135">
      <c r="A18" s="44" t="s">
        <v>917</v>
      </c>
      <c r="B18" s="11" t="s">
        <v>846</v>
      </c>
      <c r="C18" s="15">
        <v>0.16666666666666666</v>
      </c>
      <c r="D18" s="16"/>
      <c r="E18" s="16"/>
      <c r="F18" s="27"/>
      <c r="H18" s="44" t="s">
        <v>915</v>
      </c>
      <c r="I18" s="11" t="s">
        <v>846</v>
      </c>
      <c r="J18" s="15">
        <v>0.14583333333333334</v>
      </c>
      <c r="K18" s="16"/>
      <c r="L18" s="16"/>
      <c r="M18" s="27" t="s">
        <v>886</v>
      </c>
      <c r="O18" s="11" t="s">
        <v>846</v>
      </c>
      <c r="P18" s="15">
        <v>0</v>
      </c>
    </row>
    <row r="19" spans="1:18">
      <c r="A19" s="54"/>
      <c r="B19" s="55" t="s">
        <v>79</v>
      </c>
      <c r="C19" s="56">
        <f>SUM(C18:C18)</f>
        <v>0.16666666666666666</v>
      </c>
      <c r="H19" s="54"/>
      <c r="I19" s="55" t="s">
        <v>79</v>
      </c>
      <c r="J19" s="56">
        <f>SUM(J18:J18)</f>
        <v>0.14583333333333334</v>
      </c>
    </row>
    <row r="20" spans="1:18" ht="26.25">
      <c r="A20" s="7" t="s">
        <v>67</v>
      </c>
      <c r="B20" s="8" t="s">
        <v>68</v>
      </c>
      <c r="C20" s="9" t="s">
        <v>80</v>
      </c>
      <c r="D20" s="9" t="s">
        <v>81</v>
      </c>
      <c r="E20" s="9" t="s">
        <v>82</v>
      </c>
      <c r="F20" s="7" t="s">
        <v>83</v>
      </c>
      <c r="H20" s="7" t="s">
        <v>67</v>
      </c>
      <c r="I20" s="8" t="s">
        <v>68</v>
      </c>
      <c r="J20" s="9" t="s">
        <v>80</v>
      </c>
      <c r="K20" s="9" t="s">
        <v>81</v>
      </c>
      <c r="L20" s="9" t="s">
        <v>82</v>
      </c>
      <c r="M20" s="7" t="s">
        <v>83</v>
      </c>
    </row>
    <row r="21" spans="1:18" ht="105">
      <c r="A21" s="44" t="s">
        <v>918</v>
      </c>
      <c r="B21" s="11" t="s">
        <v>847</v>
      </c>
      <c r="C21" s="15">
        <v>0.25</v>
      </c>
      <c r="D21" s="16"/>
      <c r="E21" s="16"/>
      <c r="F21" s="27"/>
      <c r="H21" s="44" t="s">
        <v>873</v>
      </c>
      <c r="I21" s="11" t="s">
        <v>847</v>
      </c>
      <c r="J21" s="15">
        <v>0.10416666666666667</v>
      </c>
      <c r="K21" s="16"/>
      <c r="L21" s="16"/>
      <c r="M21" s="27" t="s">
        <v>886</v>
      </c>
      <c r="O21" s="11" t="s">
        <v>847</v>
      </c>
      <c r="P21" s="15">
        <v>0</v>
      </c>
    </row>
    <row r="22" spans="1:18" ht="90">
      <c r="A22" s="44"/>
      <c r="B22" s="11"/>
      <c r="C22" s="15"/>
      <c r="D22" s="16"/>
      <c r="E22" s="16"/>
      <c r="F22" s="27"/>
      <c r="H22" s="44" t="s">
        <v>874</v>
      </c>
      <c r="I22" s="11" t="s">
        <v>847</v>
      </c>
      <c r="J22" s="15">
        <v>4.1666666666666664E-2</v>
      </c>
      <c r="K22" s="16"/>
      <c r="L22" s="16"/>
      <c r="M22" s="27" t="s">
        <v>886</v>
      </c>
      <c r="O22" s="111"/>
      <c r="P22" s="112"/>
    </row>
    <row r="23" spans="1:18">
      <c r="A23" s="54"/>
      <c r="B23" s="61" t="s">
        <v>79</v>
      </c>
      <c r="C23" s="62">
        <f>SUM(C21:C22)</f>
        <v>0.25</v>
      </c>
      <c r="H23" s="54"/>
      <c r="I23" s="61" t="s">
        <v>79</v>
      </c>
      <c r="J23" s="62">
        <f>SUM(J21:J22)</f>
        <v>0.14583333333333334</v>
      </c>
    </row>
    <row r="24" spans="1:18">
      <c r="A24" s="24"/>
      <c r="B24" s="24"/>
      <c r="C24" s="24"/>
      <c r="D24" s="24"/>
      <c r="E24" s="24"/>
      <c r="F24" s="24"/>
      <c r="H24" s="24"/>
      <c r="I24" s="24"/>
      <c r="J24" s="24"/>
      <c r="K24" s="24"/>
      <c r="L24" s="24"/>
      <c r="M24" s="24"/>
    </row>
    <row r="25" spans="1:18" ht="26.25">
      <c r="A25" s="7" t="s">
        <v>67</v>
      </c>
      <c r="B25" s="8" t="s">
        <v>68</v>
      </c>
      <c r="C25" s="9" t="s">
        <v>80</v>
      </c>
      <c r="D25" s="9" t="s">
        <v>81</v>
      </c>
      <c r="E25" s="9" t="s">
        <v>82</v>
      </c>
      <c r="F25" s="7" t="s">
        <v>83</v>
      </c>
      <c r="H25" s="7" t="s">
        <v>67</v>
      </c>
      <c r="I25" s="8" t="s">
        <v>68</v>
      </c>
      <c r="J25" s="9" t="s">
        <v>80</v>
      </c>
      <c r="K25" s="9" t="s">
        <v>81</v>
      </c>
      <c r="L25" s="9" t="s">
        <v>82</v>
      </c>
      <c r="M25" s="7" t="s">
        <v>83</v>
      </c>
    </row>
    <row r="26" spans="1:18" ht="135">
      <c r="A26" s="44" t="s">
        <v>922</v>
      </c>
      <c r="B26" s="11" t="s">
        <v>849</v>
      </c>
      <c r="C26" s="15">
        <v>0.33333333333333331</v>
      </c>
      <c r="D26" s="16"/>
      <c r="E26" s="16"/>
      <c r="F26" s="27"/>
      <c r="H26" s="44" t="s">
        <v>877</v>
      </c>
      <c r="I26" s="11" t="s">
        <v>849</v>
      </c>
      <c r="J26" s="15">
        <v>4.1666666666666664E-2</v>
      </c>
      <c r="K26" s="16"/>
      <c r="L26" s="16"/>
      <c r="M26" s="27" t="s">
        <v>886</v>
      </c>
      <c r="O26" s="11" t="s">
        <v>849</v>
      </c>
      <c r="P26" s="15">
        <v>4.1666666666666664E-2</v>
      </c>
      <c r="Q26" s="84" t="s">
        <v>875</v>
      </c>
      <c r="R26" s="84" t="s">
        <v>876</v>
      </c>
    </row>
    <row r="27" spans="1:18">
      <c r="A27" s="54"/>
      <c r="B27" s="55" t="s">
        <v>79</v>
      </c>
      <c r="C27" s="56">
        <f>SUM(C26:C26)</f>
        <v>0.33333333333333331</v>
      </c>
      <c r="H27" s="54"/>
      <c r="I27" s="55" t="s">
        <v>79</v>
      </c>
      <c r="J27" s="56">
        <f>SUM(J26:J26)</f>
        <v>4.1666666666666664E-2</v>
      </c>
    </row>
    <row r="28" spans="1:18" ht="26.25">
      <c r="A28" s="7" t="s">
        <v>67</v>
      </c>
      <c r="B28" s="8" t="s">
        <v>68</v>
      </c>
      <c r="C28" s="9" t="s">
        <v>80</v>
      </c>
      <c r="D28" s="9" t="s">
        <v>81</v>
      </c>
      <c r="E28" s="9" t="s">
        <v>82</v>
      </c>
      <c r="F28" s="7" t="s">
        <v>83</v>
      </c>
      <c r="H28" s="7" t="s">
        <v>67</v>
      </c>
      <c r="I28" s="8" t="s">
        <v>68</v>
      </c>
      <c r="J28" s="9" t="s">
        <v>80</v>
      </c>
      <c r="K28" s="9" t="s">
        <v>81</v>
      </c>
      <c r="L28" s="9" t="s">
        <v>82</v>
      </c>
      <c r="M28" s="7" t="s">
        <v>83</v>
      </c>
    </row>
    <row r="29" spans="1:18" ht="255">
      <c r="A29" s="82" t="s">
        <v>923</v>
      </c>
      <c r="B29" s="11" t="s">
        <v>850</v>
      </c>
      <c r="C29" s="107">
        <v>0.20833333333333334</v>
      </c>
      <c r="D29" s="16"/>
      <c r="E29" s="16"/>
      <c r="F29" s="27"/>
      <c r="H29" s="44" t="s">
        <v>879</v>
      </c>
      <c r="I29" s="11" t="s">
        <v>850</v>
      </c>
      <c r="J29" s="15">
        <v>8.3333333333333329E-2</v>
      </c>
      <c r="K29" s="16"/>
      <c r="L29" s="16"/>
      <c r="M29" s="27" t="s">
        <v>886</v>
      </c>
      <c r="O29" s="11" t="s">
        <v>850</v>
      </c>
      <c r="P29" s="15">
        <v>0</v>
      </c>
    </row>
    <row r="30" spans="1:18" ht="45">
      <c r="A30" s="44"/>
      <c r="B30" s="11"/>
      <c r="C30" s="15"/>
      <c r="D30" s="16"/>
      <c r="E30" s="16"/>
      <c r="F30" s="27"/>
      <c r="H30" s="44" t="s">
        <v>878</v>
      </c>
      <c r="I30" s="11" t="s">
        <v>850</v>
      </c>
      <c r="J30" s="15">
        <v>4.1666666666666664E-2</v>
      </c>
      <c r="K30" s="16"/>
      <c r="L30" s="16"/>
      <c r="M30" s="27" t="s">
        <v>886</v>
      </c>
      <c r="O30" s="111"/>
      <c r="P30" s="112"/>
    </row>
    <row r="31" spans="1:18">
      <c r="A31" s="54"/>
      <c r="B31" s="61" t="s">
        <v>79</v>
      </c>
      <c r="C31" s="62">
        <f>SUM(C29:C30)</f>
        <v>0.20833333333333334</v>
      </c>
      <c r="H31" s="54"/>
      <c r="I31" s="61" t="s">
        <v>79</v>
      </c>
      <c r="J31" s="62">
        <f>SUM(J29:J30)</f>
        <v>0.125</v>
      </c>
    </row>
    <row r="32" spans="1:18" ht="26.25">
      <c r="A32" s="7" t="s">
        <v>67</v>
      </c>
      <c r="B32" s="8" t="s">
        <v>68</v>
      </c>
      <c r="C32" s="9" t="s">
        <v>80</v>
      </c>
      <c r="D32" s="9" t="s">
        <v>81</v>
      </c>
      <c r="E32" s="9" t="s">
        <v>82</v>
      </c>
      <c r="F32" s="7" t="s">
        <v>83</v>
      </c>
      <c r="H32" s="7" t="s">
        <v>67</v>
      </c>
      <c r="I32" s="8" t="s">
        <v>68</v>
      </c>
      <c r="J32" s="9" t="s">
        <v>80</v>
      </c>
      <c r="K32" s="9" t="s">
        <v>81</v>
      </c>
      <c r="L32" s="9" t="s">
        <v>82</v>
      </c>
      <c r="M32" s="7" t="s">
        <v>83</v>
      </c>
    </row>
    <row r="33" spans="1:16" ht="90">
      <c r="A33" s="82" t="s">
        <v>919</v>
      </c>
      <c r="B33" s="11" t="s">
        <v>851</v>
      </c>
      <c r="C33" s="107">
        <v>0.125</v>
      </c>
      <c r="D33" s="16"/>
      <c r="E33" s="16"/>
      <c r="F33" s="27"/>
      <c r="H33" s="82" t="s">
        <v>880</v>
      </c>
      <c r="I33" s="11" t="s">
        <v>851</v>
      </c>
      <c r="J33" s="15">
        <v>4.1666666666666664E-2</v>
      </c>
      <c r="K33" s="16"/>
      <c r="L33" s="16"/>
      <c r="M33" s="27" t="s">
        <v>886</v>
      </c>
      <c r="O33" s="11" t="s">
        <v>851</v>
      </c>
      <c r="P33" s="15">
        <v>0</v>
      </c>
    </row>
    <row r="34" spans="1:16" ht="30">
      <c r="A34" s="44"/>
      <c r="B34" s="44"/>
      <c r="C34" s="44"/>
      <c r="D34" s="16"/>
      <c r="E34" s="16"/>
      <c r="F34" s="27"/>
      <c r="H34" s="82" t="s">
        <v>882</v>
      </c>
      <c r="I34" s="11" t="s">
        <v>851</v>
      </c>
      <c r="J34" s="15">
        <v>8.3333333333333329E-2</v>
      </c>
      <c r="K34" s="16"/>
      <c r="L34" s="16"/>
      <c r="M34" s="27" t="s">
        <v>886</v>
      </c>
      <c r="O34" s="111"/>
      <c r="P34" s="112"/>
    </row>
    <row r="35" spans="1:16" ht="30">
      <c r="A35" s="44"/>
      <c r="B35" s="44"/>
      <c r="C35" s="44"/>
      <c r="D35" s="16"/>
      <c r="E35" s="16"/>
      <c r="F35" s="27"/>
      <c r="H35" s="82" t="s">
        <v>881</v>
      </c>
      <c r="I35" s="11" t="s">
        <v>851</v>
      </c>
      <c r="J35" s="15">
        <v>8.3333333333333329E-2</v>
      </c>
      <c r="K35" s="16"/>
      <c r="L35" s="16"/>
      <c r="M35" s="27" t="s">
        <v>886</v>
      </c>
      <c r="O35" s="111"/>
      <c r="P35" s="112"/>
    </row>
    <row r="36" spans="1:16">
      <c r="A36" s="54"/>
      <c r="B36" s="61" t="s">
        <v>79</v>
      </c>
      <c r="C36" s="62">
        <f>SUM(C33:C35)</f>
        <v>0.125</v>
      </c>
      <c r="H36" s="54"/>
      <c r="I36" s="55" t="s">
        <v>79</v>
      </c>
      <c r="J36" s="56">
        <f>SUM(J33:J35)</f>
        <v>0.20833333333333331</v>
      </c>
    </row>
    <row r="37" spans="1:16" ht="26.25">
      <c r="A37" s="7" t="s">
        <v>67</v>
      </c>
      <c r="B37" s="8" t="s">
        <v>68</v>
      </c>
      <c r="C37" s="9" t="s">
        <v>80</v>
      </c>
      <c r="D37" s="9" t="s">
        <v>81</v>
      </c>
      <c r="E37" s="9" t="s">
        <v>82</v>
      </c>
      <c r="F37" s="7" t="s">
        <v>83</v>
      </c>
      <c r="H37" s="7" t="s">
        <v>67</v>
      </c>
      <c r="I37" s="8" t="s">
        <v>68</v>
      </c>
      <c r="J37" s="9" t="s">
        <v>80</v>
      </c>
      <c r="K37" s="9" t="s">
        <v>81</v>
      </c>
      <c r="L37" s="9" t="s">
        <v>82</v>
      </c>
      <c r="M37" s="7" t="s">
        <v>83</v>
      </c>
    </row>
    <row r="38" spans="1:16" ht="90">
      <c r="A38" s="82" t="s">
        <v>883</v>
      </c>
      <c r="B38" s="11" t="s">
        <v>852</v>
      </c>
      <c r="C38" s="107">
        <v>0.16666666666666666</v>
      </c>
      <c r="D38" s="16"/>
      <c r="E38" s="16"/>
      <c r="F38" s="27"/>
      <c r="H38" s="44" t="s">
        <v>884</v>
      </c>
      <c r="I38" s="11" t="s">
        <v>852</v>
      </c>
      <c r="J38" s="15">
        <v>8.3333333333333329E-2</v>
      </c>
      <c r="K38" s="16"/>
      <c r="L38" s="16"/>
      <c r="M38" s="27" t="s">
        <v>886</v>
      </c>
      <c r="O38" s="11" t="s">
        <v>852</v>
      </c>
      <c r="P38" s="15">
        <v>0</v>
      </c>
    </row>
    <row r="39" spans="1:16">
      <c r="A39" s="54"/>
      <c r="B39" s="55" t="s">
        <v>79</v>
      </c>
      <c r="C39" s="56">
        <f>SUM(C38:C38)</f>
        <v>0.16666666666666666</v>
      </c>
      <c r="H39" s="54"/>
      <c r="I39" s="55" t="s">
        <v>79</v>
      </c>
      <c r="J39" s="56">
        <f>SUM(J38:J38)</f>
        <v>8.3333333333333329E-2</v>
      </c>
    </row>
    <row r="40" spans="1:16" ht="26.25">
      <c r="A40" s="7" t="s">
        <v>67</v>
      </c>
      <c r="B40" s="8" t="s">
        <v>68</v>
      </c>
      <c r="C40" s="9" t="s">
        <v>80</v>
      </c>
      <c r="D40" s="9" t="s">
        <v>81</v>
      </c>
      <c r="E40" s="9" t="s">
        <v>82</v>
      </c>
      <c r="F40" s="7" t="s">
        <v>83</v>
      </c>
      <c r="H40" s="7" t="s">
        <v>67</v>
      </c>
      <c r="I40" s="8" t="s">
        <v>68</v>
      </c>
      <c r="J40" s="9" t="s">
        <v>80</v>
      </c>
      <c r="K40" s="9" t="s">
        <v>81</v>
      </c>
      <c r="L40" s="9" t="s">
        <v>82</v>
      </c>
      <c r="M40" s="7" t="s">
        <v>83</v>
      </c>
    </row>
    <row r="41" spans="1:16" ht="90">
      <c r="A41" s="98" t="s">
        <v>885</v>
      </c>
      <c r="B41" s="11" t="s">
        <v>853</v>
      </c>
      <c r="C41" s="107">
        <v>0.20833333333333334</v>
      </c>
      <c r="D41" s="16"/>
      <c r="E41" s="16"/>
      <c r="F41" s="27"/>
      <c r="H41" s="44" t="s">
        <v>889</v>
      </c>
      <c r="I41" s="11" t="s">
        <v>853</v>
      </c>
      <c r="J41" s="15">
        <v>8.3333333333333329E-2</v>
      </c>
      <c r="K41" s="16"/>
      <c r="L41" s="16"/>
      <c r="M41" s="27" t="s">
        <v>886</v>
      </c>
      <c r="O41" s="11" t="s">
        <v>853</v>
      </c>
      <c r="P41" s="15">
        <v>0</v>
      </c>
    </row>
    <row r="42" spans="1:16" ht="30">
      <c r="A42" s="115"/>
      <c r="B42" s="115"/>
      <c r="C42" s="115"/>
      <c r="D42" s="21"/>
      <c r="E42" s="21"/>
      <c r="F42" s="77"/>
      <c r="H42" s="44" t="s">
        <v>890</v>
      </c>
      <c r="I42" s="11" t="s">
        <v>853</v>
      </c>
      <c r="J42" s="15">
        <v>4.1666666666666664E-2</v>
      </c>
      <c r="K42" s="16"/>
      <c r="L42" s="16"/>
      <c r="M42" s="27"/>
      <c r="O42" s="111"/>
      <c r="P42" s="112"/>
    </row>
    <row r="43" spans="1:16">
      <c r="A43" s="54"/>
      <c r="B43" s="55" t="s">
        <v>79</v>
      </c>
      <c r="C43" s="56">
        <f>SUM(C41:C42)</f>
        <v>0.20833333333333334</v>
      </c>
      <c r="H43" s="54"/>
      <c r="I43" s="55" t="s">
        <v>79</v>
      </c>
      <c r="J43" s="56">
        <f>SUM(J41:J42)</f>
        <v>0.125</v>
      </c>
    </row>
    <row r="44" spans="1:16">
      <c r="A44" s="24"/>
      <c r="B44" s="24"/>
      <c r="C44" s="24"/>
      <c r="D44" s="24"/>
      <c r="E44" s="24"/>
      <c r="F44" s="24"/>
      <c r="H44" s="24"/>
      <c r="I44" s="24"/>
      <c r="J44" s="24"/>
      <c r="K44" s="24"/>
      <c r="L44" s="24"/>
      <c r="M44" s="24"/>
    </row>
    <row r="45" spans="1:16" ht="26.25">
      <c r="A45" s="7" t="s">
        <v>67</v>
      </c>
      <c r="B45" s="8" t="s">
        <v>68</v>
      </c>
      <c r="C45" s="9" t="s">
        <v>80</v>
      </c>
      <c r="D45" s="9" t="s">
        <v>81</v>
      </c>
      <c r="E45" s="9" t="s">
        <v>82</v>
      </c>
      <c r="F45" s="7" t="s">
        <v>83</v>
      </c>
      <c r="H45" s="7" t="s">
        <v>67</v>
      </c>
      <c r="I45" s="8" t="s">
        <v>68</v>
      </c>
      <c r="J45" s="9" t="s">
        <v>80</v>
      </c>
      <c r="K45" s="9" t="s">
        <v>81</v>
      </c>
      <c r="L45" s="9" t="s">
        <v>82</v>
      </c>
      <c r="M45" s="7" t="s">
        <v>83</v>
      </c>
    </row>
    <row r="46" spans="1:16" ht="30">
      <c r="A46" s="44"/>
      <c r="B46" s="11" t="s">
        <v>855</v>
      </c>
      <c r="C46" s="107">
        <v>0</v>
      </c>
      <c r="D46" s="16"/>
      <c r="E46" s="16"/>
      <c r="F46" s="27"/>
      <c r="H46" s="44" t="s">
        <v>891</v>
      </c>
      <c r="I46" s="11" t="s">
        <v>855</v>
      </c>
      <c r="J46" s="15">
        <v>0.16666666666666666</v>
      </c>
      <c r="K46" s="16"/>
      <c r="L46" s="16"/>
      <c r="M46" s="27"/>
      <c r="O46" s="11" t="s">
        <v>855</v>
      </c>
      <c r="P46" s="15">
        <v>0</v>
      </c>
    </row>
    <row r="47" spans="1:16" ht="30">
      <c r="A47" s="53"/>
      <c r="B47" s="11"/>
      <c r="C47" s="107"/>
      <c r="D47" s="21"/>
      <c r="E47" s="21"/>
      <c r="F47" s="77"/>
      <c r="H47" s="44" t="s">
        <v>890</v>
      </c>
      <c r="I47" s="11" t="s">
        <v>855</v>
      </c>
      <c r="J47" s="15">
        <v>4.1666666666666664E-2</v>
      </c>
      <c r="K47" s="21"/>
      <c r="L47" s="21"/>
      <c r="M47" s="77"/>
      <c r="O47" s="111"/>
      <c r="P47" s="112"/>
    </row>
    <row r="48" spans="1:16">
      <c r="A48" s="54"/>
      <c r="B48" s="55" t="s">
        <v>79</v>
      </c>
      <c r="C48" s="56">
        <f>SUM(C46:C47)</f>
        <v>0</v>
      </c>
      <c r="H48" s="54"/>
      <c r="I48" s="55" t="s">
        <v>79</v>
      </c>
      <c r="J48" s="56">
        <f>SUM(J46:J47)</f>
        <v>0.20833333333333331</v>
      </c>
    </row>
    <row r="49" spans="1:16" ht="26.25">
      <c r="A49" s="7" t="s">
        <v>67</v>
      </c>
      <c r="B49" s="8" t="s">
        <v>68</v>
      </c>
      <c r="C49" s="9" t="s">
        <v>80</v>
      </c>
      <c r="D49" s="9" t="s">
        <v>81</v>
      </c>
      <c r="E49" s="9" t="s">
        <v>82</v>
      </c>
      <c r="F49" s="7" t="s">
        <v>83</v>
      </c>
      <c r="H49" s="7" t="s">
        <v>67</v>
      </c>
      <c r="I49" s="8" t="s">
        <v>68</v>
      </c>
      <c r="J49" s="9" t="s">
        <v>80</v>
      </c>
      <c r="K49" s="9" t="s">
        <v>81</v>
      </c>
      <c r="L49" s="9" t="s">
        <v>82</v>
      </c>
      <c r="M49" s="7" t="s">
        <v>83</v>
      </c>
    </row>
    <row r="50" spans="1:16" ht="45">
      <c r="A50" s="44"/>
      <c r="B50" s="11" t="s">
        <v>856</v>
      </c>
      <c r="C50" s="107">
        <v>0</v>
      </c>
      <c r="D50" s="16"/>
      <c r="E50" s="16"/>
      <c r="F50" s="27"/>
      <c r="H50" s="44" t="s">
        <v>926</v>
      </c>
      <c r="I50" s="11" t="s">
        <v>856</v>
      </c>
      <c r="J50" s="15"/>
      <c r="K50" s="15">
        <v>0.10416666666666667</v>
      </c>
      <c r="L50" s="15">
        <v>2.0833333333333332E-2</v>
      </c>
      <c r="M50" s="27"/>
      <c r="O50" s="11" t="s">
        <v>856</v>
      </c>
      <c r="P50" s="15">
        <v>0</v>
      </c>
    </row>
    <row r="51" spans="1:16">
      <c r="A51" s="54"/>
      <c r="B51" s="55" t="s">
        <v>79</v>
      </c>
      <c r="C51" s="56">
        <f>SUM(C50:C50)</f>
        <v>0</v>
      </c>
      <c r="H51" s="54"/>
      <c r="I51" s="55" t="s">
        <v>79</v>
      </c>
      <c r="J51" s="56">
        <f>SUM(J50:J50)</f>
        <v>0</v>
      </c>
      <c r="K51" s="56">
        <f t="shared" ref="K51:L51" si="0">SUM(K50:K50)</f>
        <v>0.10416666666666667</v>
      </c>
      <c r="L51" s="56">
        <f t="shared" si="0"/>
        <v>2.0833333333333332E-2</v>
      </c>
    </row>
    <row r="52" spans="1:16" ht="26.25">
      <c r="A52" s="7" t="s">
        <v>67</v>
      </c>
      <c r="B52" s="8" t="s">
        <v>68</v>
      </c>
      <c r="C52" s="9" t="s">
        <v>80</v>
      </c>
      <c r="D52" s="9" t="s">
        <v>81</v>
      </c>
      <c r="E52" s="9" t="s">
        <v>82</v>
      </c>
      <c r="F52" s="7" t="s">
        <v>83</v>
      </c>
      <c r="H52" s="7" t="s">
        <v>67</v>
      </c>
      <c r="I52" s="8" t="s">
        <v>68</v>
      </c>
      <c r="J52" s="9" t="s">
        <v>80</v>
      </c>
      <c r="K52" s="9" t="s">
        <v>81</v>
      </c>
      <c r="L52" s="9" t="s">
        <v>82</v>
      </c>
      <c r="M52" s="7" t="s">
        <v>83</v>
      </c>
    </row>
    <row r="53" spans="1:16" ht="105">
      <c r="A53" s="44" t="s">
        <v>920</v>
      </c>
      <c r="B53" s="11" t="s">
        <v>857</v>
      </c>
      <c r="C53" s="107">
        <v>0.125</v>
      </c>
      <c r="D53" s="16"/>
      <c r="E53" s="16"/>
      <c r="F53" s="27"/>
      <c r="H53" s="44" t="s">
        <v>887</v>
      </c>
      <c r="I53" s="11" t="s">
        <v>857</v>
      </c>
      <c r="J53" s="15">
        <v>0.16666666666666666</v>
      </c>
      <c r="K53" s="16"/>
      <c r="L53" s="16"/>
      <c r="M53" s="27"/>
      <c r="O53" s="11" t="s">
        <v>857</v>
      </c>
      <c r="P53" s="15">
        <v>0</v>
      </c>
    </row>
    <row r="54" spans="1:16">
      <c r="A54" s="54"/>
      <c r="B54" s="55" t="s">
        <v>79</v>
      </c>
      <c r="C54" s="56">
        <f>SUM(C53:C53)</f>
        <v>0.125</v>
      </c>
      <c r="H54" s="54"/>
      <c r="I54" s="55" t="s">
        <v>79</v>
      </c>
      <c r="J54" s="56">
        <f>SUM(J53:J53)</f>
        <v>0.16666666666666666</v>
      </c>
      <c r="K54" s="56"/>
      <c r="L54" s="56"/>
    </row>
    <row r="55" spans="1:16" ht="26.25">
      <c r="A55" s="7" t="s">
        <v>67</v>
      </c>
      <c r="B55" s="8" t="s">
        <v>68</v>
      </c>
      <c r="C55" s="9" t="s">
        <v>80</v>
      </c>
      <c r="D55" s="9" t="s">
        <v>81</v>
      </c>
      <c r="E55" s="9" t="s">
        <v>82</v>
      </c>
      <c r="F55" s="7" t="s">
        <v>83</v>
      </c>
      <c r="H55" s="7" t="s">
        <v>67</v>
      </c>
      <c r="I55" s="8" t="s">
        <v>68</v>
      </c>
      <c r="J55" s="9" t="s">
        <v>80</v>
      </c>
      <c r="K55" s="9" t="s">
        <v>81</v>
      </c>
      <c r="L55" s="9" t="s">
        <v>82</v>
      </c>
      <c r="M55" s="7" t="s">
        <v>83</v>
      </c>
    </row>
    <row r="56" spans="1:16" ht="75">
      <c r="A56" s="44" t="s">
        <v>921</v>
      </c>
      <c r="B56" s="11" t="s">
        <v>858</v>
      </c>
      <c r="C56" s="107">
        <v>8.3333333333333329E-2</v>
      </c>
      <c r="D56" s="16"/>
      <c r="E56" s="16"/>
      <c r="F56" s="27"/>
      <c r="H56" s="44" t="s">
        <v>888</v>
      </c>
      <c r="I56" s="11" t="s">
        <v>858</v>
      </c>
      <c r="J56" s="15">
        <v>0.125</v>
      </c>
      <c r="K56" s="16"/>
      <c r="L56" s="16"/>
      <c r="M56" s="27"/>
      <c r="O56" s="11" t="s">
        <v>858</v>
      </c>
      <c r="P56" s="15">
        <v>0</v>
      </c>
    </row>
    <row r="57" spans="1:16" ht="60">
      <c r="A57" s="98" t="s">
        <v>894</v>
      </c>
      <c r="B57" s="11" t="s">
        <v>858</v>
      </c>
      <c r="C57" s="107">
        <v>8.3333333333333329E-2</v>
      </c>
      <c r="D57" s="16"/>
      <c r="E57" s="16"/>
      <c r="F57" s="27"/>
      <c r="H57" s="44" t="s">
        <v>890</v>
      </c>
      <c r="I57" s="11" t="s">
        <v>858</v>
      </c>
      <c r="J57" s="15">
        <v>4.1666666666666664E-2</v>
      </c>
      <c r="K57" s="16"/>
      <c r="L57" s="16"/>
      <c r="M57" s="27"/>
      <c r="O57" s="111"/>
      <c r="P57" s="112"/>
    </row>
    <row r="58" spans="1:16">
      <c r="A58" s="54"/>
      <c r="B58" s="55" t="s">
        <v>79</v>
      </c>
      <c r="C58" s="56">
        <f>SUM(C56:C57)</f>
        <v>0.16666666666666666</v>
      </c>
      <c r="H58" s="54"/>
      <c r="I58" s="55" t="s">
        <v>79</v>
      </c>
      <c r="J58" s="56">
        <f>SUM(J56:J57)</f>
        <v>0.16666666666666666</v>
      </c>
    </row>
    <row r="59" spans="1:16" ht="26.25">
      <c r="A59" s="7" t="s">
        <v>67</v>
      </c>
      <c r="B59" s="8" t="s">
        <v>68</v>
      </c>
      <c r="C59" s="9" t="s">
        <v>80</v>
      </c>
      <c r="D59" s="9" t="s">
        <v>81</v>
      </c>
      <c r="E59" s="9" t="s">
        <v>82</v>
      </c>
      <c r="F59" s="7" t="s">
        <v>83</v>
      </c>
      <c r="H59" s="7" t="s">
        <v>67</v>
      </c>
      <c r="I59" s="8" t="s">
        <v>68</v>
      </c>
      <c r="J59" s="9" t="s">
        <v>80</v>
      </c>
      <c r="K59" s="9" t="s">
        <v>81</v>
      </c>
      <c r="L59" s="9" t="s">
        <v>82</v>
      </c>
      <c r="M59" s="7" t="s">
        <v>83</v>
      </c>
    </row>
    <row r="60" spans="1:16" ht="60">
      <c r="A60" s="98" t="s">
        <v>893</v>
      </c>
      <c r="B60" s="11" t="s">
        <v>859</v>
      </c>
      <c r="C60" s="107">
        <v>0.20833333333333334</v>
      </c>
      <c r="D60" s="16"/>
      <c r="E60" s="16"/>
      <c r="F60" s="27"/>
      <c r="H60" s="44" t="s">
        <v>892</v>
      </c>
      <c r="I60" s="11" t="s">
        <v>859</v>
      </c>
      <c r="J60" s="15">
        <v>6.25E-2</v>
      </c>
      <c r="K60" s="16"/>
      <c r="L60" s="16"/>
      <c r="M60" s="27"/>
      <c r="O60" s="11" t="s">
        <v>859</v>
      </c>
      <c r="P60" s="15">
        <v>0</v>
      </c>
    </row>
    <row r="61" spans="1:16">
      <c r="A61" s="53"/>
      <c r="B61" s="11"/>
      <c r="C61" s="15"/>
      <c r="D61" s="21"/>
      <c r="E61" s="21"/>
      <c r="F61" s="77"/>
      <c r="H61" s="44" t="s">
        <v>884</v>
      </c>
      <c r="I61" s="11" t="s">
        <v>859</v>
      </c>
      <c r="J61" s="15">
        <v>4.1666666666666664E-2</v>
      </c>
      <c r="K61" s="16"/>
      <c r="L61" s="16"/>
      <c r="M61" s="27"/>
      <c r="O61" s="111"/>
      <c r="P61" s="112"/>
    </row>
    <row r="62" spans="1:16">
      <c r="A62" s="54"/>
      <c r="B62" s="55" t="s">
        <v>79</v>
      </c>
      <c r="C62" s="56">
        <f>SUM(C60:C61)</f>
        <v>0.20833333333333334</v>
      </c>
      <c r="H62" s="54"/>
      <c r="I62" s="55" t="s">
        <v>79</v>
      </c>
      <c r="J62" s="56">
        <f>SUM(J60:J61)</f>
        <v>0.10416666666666666</v>
      </c>
    </row>
    <row r="63" spans="1:16">
      <c r="A63" s="24"/>
      <c r="B63" s="24"/>
      <c r="C63" s="24"/>
      <c r="D63" s="24"/>
      <c r="E63" s="24"/>
      <c r="F63" s="24"/>
      <c r="H63" s="24"/>
      <c r="I63" s="24"/>
      <c r="J63" s="24"/>
      <c r="K63" s="24"/>
      <c r="L63" s="24"/>
      <c r="M63" s="24"/>
    </row>
    <row r="64" spans="1:16" ht="26.25">
      <c r="A64" s="7" t="s">
        <v>67</v>
      </c>
      <c r="B64" s="8" t="s">
        <v>68</v>
      </c>
      <c r="C64" s="9" t="s">
        <v>80</v>
      </c>
      <c r="D64" s="9" t="s">
        <v>81</v>
      </c>
      <c r="E64" s="9" t="s">
        <v>82</v>
      </c>
      <c r="F64" s="7" t="s">
        <v>83</v>
      </c>
      <c r="H64" s="7" t="s">
        <v>67</v>
      </c>
      <c r="I64" s="8" t="s">
        <v>68</v>
      </c>
      <c r="J64" s="9" t="s">
        <v>80</v>
      </c>
      <c r="K64" s="9" t="s">
        <v>81</v>
      </c>
      <c r="L64" s="9" t="s">
        <v>82</v>
      </c>
      <c r="M64" s="7" t="s">
        <v>83</v>
      </c>
    </row>
    <row r="65" spans="1:16" ht="45">
      <c r="A65" s="44"/>
      <c r="B65" s="11" t="s">
        <v>860</v>
      </c>
      <c r="C65" s="15"/>
      <c r="D65" s="16"/>
      <c r="E65" s="16"/>
      <c r="F65" s="27"/>
      <c r="H65" s="44" t="s">
        <v>895</v>
      </c>
      <c r="I65" s="11" t="s">
        <v>860</v>
      </c>
      <c r="J65" s="15">
        <v>0.16666666666666666</v>
      </c>
      <c r="K65" s="16"/>
      <c r="L65" s="16"/>
      <c r="M65" s="27"/>
      <c r="O65" s="11" t="s">
        <v>860</v>
      </c>
      <c r="P65" s="15">
        <v>0</v>
      </c>
    </row>
    <row r="66" spans="1:16">
      <c r="A66" s="53"/>
      <c r="B66" s="11"/>
      <c r="C66" s="15"/>
      <c r="D66" s="21"/>
      <c r="E66" s="21"/>
      <c r="F66" s="77"/>
      <c r="H66" s="44" t="s">
        <v>884</v>
      </c>
      <c r="I66" s="11" t="s">
        <v>860</v>
      </c>
      <c r="J66" s="15">
        <v>4.1666666666666664E-2</v>
      </c>
      <c r="K66" s="16"/>
      <c r="L66" s="16"/>
      <c r="M66" s="27"/>
      <c r="O66" s="111"/>
      <c r="P66" s="112"/>
    </row>
    <row r="67" spans="1:16">
      <c r="A67" s="54"/>
      <c r="B67" s="55" t="s">
        <v>79</v>
      </c>
      <c r="C67" s="56">
        <f>SUM(C65:C66)</f>
        <v>0</v>
      </c>
      <c r="H67" s="54"/>
      <c r="I67" s="55" t="s">
        <v>79</v>
      </c>
      <c r="J67" s="56">
        <f>SUM(J65:J66)</f>
        <v>0.20833333333333331</v>
      </c>
    </row>
    <row r="68" spans="1:16" ht="26.25">
      <c r="A68" s="7" t="s">
        <v>67</v>
      </c>
      <c r="B68" s="8" t="s">
        <v>68</v>
      </c>
      <c r="C68" s="9" t="s">
        <v>80</v>
      </c>
      <c r="D68" s="9" t="s">
        <v>81</v>
      </c>
      <c r="E68" s="9" t="s">
        <v>82</v>
      </c>
      <c r="F68" s="7" t="s">
        <v>83</v>
      </c>
      <c r="H68" s="7" t="s">
        <v>67</v>
      </c>
      <c r="I68" s="8" t="s">
        <v>68</v>
      </c>
      <c r="J68" s="9" t="s">
        <v>80</v>
      </c>
      <c r="K68" s="9" t="s">
        <v>81</v>
      </c>
      <c r="L68" s="9" t="s">
        <v>82</v>
      </c>
      <c r="M68" s="7" t="s">
        <v>83</v>
      </c>
    </row>
    <row r="69" spans="1:16">
      <c r="A69" s="44"/>
      <c r="B69" s="11" t="s">
        <v>861</v>
      </c>
      <c r="C69" s="15"/>
      <c r="D69" s="16"/>
      <c r="E69" s="16"/>
      <c r="F69" s="27"/>
      <c r="H69" s="44" t="s">
        <v>884</v>
      </c>
      <c r="I69" s="11" t="s">
        <v>861</v>
      </c>
      <c r="J69" s="15">
        <v>4.1666666666666664E-2</v>
      </c>
      <c r="K69" s="16"/>
      <c r="L69" s="16"/>
      <c r="M69" s="27"/>
      <c r="O69" s="11" t="s">
        <v>861</v>
      </c>
      <c r="P69" s="15">
        <v>0</v>
      </c>
    </row>
    <row r="70" spans="1:16" ht="45">
      <c r="A70" s="53"/>
      <c r="B70" s="11"/>
      <c r="C70" s="15"/>
      <c r="D70" s="21"/>
      <c r="E70" s="21"/>
      <c r="F70" s="77"/>
      <c r="H70" s="44" t="s">
        <v>896</v>
      </c>
      <c r="I70" s="11" t="s">
        <v>861</v>
      </c>
      <c r="J70" s="15">
        <v>0.20833333333333334</v>
      </c>
      <c r="K70" s="16"/>
      <c r="L70" s="16"/>
      <c r="M70" s="27"/>
      <c r="O70" s="111"/>
      <c r="P70" s="112"/>
    </row>
    <row r="71" spans="1:16">
      <c r="A71" s="54"/>
      <c r="B71" s="55" t="s">
        <v>79</v>
      </c>
      <c r="C71" s="56">
        <f>SUM(C69:C70)</f>
        <v>0</v>
      </c>
      <c r="H71" s="54"/>
      <c r="I71" s="55" t="s">
        <v>79</v>
      </c>
      <c r="J71" s="56">
        <f>SUM(J69:J70)</f>
        <v>0.25</v>
      </c>
    </row>
    <row r="72" spans="1:16" ht="26.25">
      <c r="A72" s="7" t="s">
        <v>67</v>
      </c>
      <c r="B72" s="8" t="s">
        <v>68</v>
      </c>
      <c r="C72" s="9" t="s">
        <v>80</v>
      </c>
      <c r="D72" s="9" t="s">
        <v>81</v>
      </c>
      <c r="E72" s="9" t="s">
        <v>82</v>
      </c>
      <c r="F72" s="7" t="s">
        <v>83</v>
      </c>
      <c r="H72" s="7" t="s">
        <v>67</v>
      </c>
      <c r="I72" s="8" t="s">
        <v>68</v>
      </c>
      <c r="J72" s="9" t="s">
        <v>80</v>
      </c>
      <c r="K72" s="9" t="s">
        <v>81</v>
      </c>
      <c r="L72" s="9" t="s">
        <v>82</v>
      </c>
      <c r="M72" s="7" t="s">
        <v>83</v>
      </c>
    </row>
    <row r="73" spans="1:16">
      <c r="A73" s="44"/>
      <c r="B73" s="11" t="s">
        <v>862</v>
      </c>
      <c r="C73" s="15"/>
      <c r="D73" s="16"/>
      <c r="E73" s="16"/>
      <c r="F73" s="27"/>
      <c r="H73" s="44" t="s">
        <v>884</v>
      </c>
      <c r="I73" s="11" t="s">
        <v>862</v>
      </c>
      <c r="J73" s="15">
        <v>4.1666666666666664E-2</v>
      </c>
      <c r="K73" s="16"/>
      <c r="L73" s="16"/>
      <c r="M73" s="27"/>
      <c r="O73" s="11" t="s">
        <v>862</v>
      </c>
      <c r="P73" s="15">
        <v>0</v>
      </c>
    </row>
    <row r="74" spans="1:16">
      <c r="A74" s="54"/>
      <c r="B74" s="55" t="s">
        <v>79</v>
      </c>
      <c r="C74" s="56">
        <f>SUM(C73:C73)</f>
        <v>0</v>
      </c>
      <c r="H74" s="54"/>
      <c r="I74" s="55" t="s">
        <v>79</v>
      </c>
      <c r="J74" s="56">
        <f>SUM(J73:J73)</f>
        <v>4.1666666666666664E-2</v>
      </c>
    </row>
    <row r="75" spans="1:16" ht="26.25">
      <c r="A75" s="7" t="s">
        <v>67</v>
      </c>
      <c r="B75" s="8" t="s">
        <v>68</v>
      </c>
      <c r="C75" s="9" t="s">
        <v>80</v>
      </c>
      <c r="D75" s="9" t="s">
        <v>81</v>
      </c>
      <c r="E75" s="9" t="s">
        <v>82</v>
      </c>
      <c r="F75" s="7" t="s">
        <v>83</v>
      </c>
      <c r="H75" s="7" t="s">
        <v>67</v>
      </c>
      <c r="I75" s="8" t="s">
        <v>68</v>
      </c>
      <c r="J75" s="9" t="s">
        <v>80</v>
      </c>
      <c r="K75" s="9" t="s">
        <v>81</v>
      </c>
      <c r="L75" s="9" t="s">
        <v>82</v>
      </c>
      <c r="M75" s="7" t="s">
        <v>83</v>
      </c>
    </row>
    <row r="76" spans="1:16" ht="45">
      <c r="A76" s="44" t="s">
        <v>924</v>
      </c>
      <c r="B76" s="11" t="s">
        <v>863</v>
      </c>
      <c r="C76" s="15">
        <v>0.16666666666666666</v>
      </c>
      <c r="D76" s="16"/>
      <c r="E76" s="16"/>
      <c r="F76" s="27"/>
      <c r="H76" s="44" t="s">
        <v>959</v>
      </c>
      <c r="I76" s="11" t="s">
        <v>863</v>
      </c>
      <c r="J76" s="15">
        <v>4.1666666666666664E-2</v>
      </c>
      <c r="K76" s="16"/>
      <c r="L76" s="16"/>
      <c r="M76" s="27"/>
      <c r="O76" s="11" t="s">
        <v>863</v>
      </c>
      <c r="P76" s="15">
        <v>0</v>
      </c>
    </row>
    <row r="77" spans="1:16" ht="45">
      <c r="A77" s="53"/>
      <c r="B77" s="11"/>
      <c r="C77" s="15"/>
      <c r="D77" s="21"/>
      <c r="E77" s="21"/>
      <c r="F77" s="77"/>
      <c r="H77" s="44" t="s">
        <v>897</v>
      </c>
      <c r="I77" s="11" t="s">
        <v>863</v>
      </c>
      <c r="J77" s="15">
        <v>0.16666666666666666</v>
      </c>
      <c r="K77" s="16"/>
      <c r="L77" s="16"/>
      <c r="M77" s="27"/>
      <c r="O77" s="111"/>
      <c r="P77" s="112"/>
    </row>
    <row r="78" spans="1:16">
      <c r="A78" s="54"/>
      <c r="B78" s="55" t="s">
        <v>79</v>
      </c>
      <c r="C78" s="56">
        <f>SUM(C76:C77)</f>
        <v>0.16666666666666666</v>
      </c>
      <c r="H78" s="54"/>
      <c r="I78" s="55" t="s">
        <v>79</v>
      </c>
      <c r="J78" s="56">
        <f>SUM(J76:J77)</f>
        <v>0.20833333333333331</v>
      </c>
    </row>
    <row r="79" spans="1:16" ht="26.25">
      <c r="A79" s="7" t="s">
        <v>67</v>
      </c>
      <c r="B79" s="8" t="s">
        <v>68</v>
      </c>
      <c r="C79" s="9" t="s">
        <v>80</v>
      </c>
      <c r="D79" s="9" t="s">
        <v>81</v>
      </c>
      <c r="E79" s="9" t="s">
        <v>82</v>
      </c>
      <c r="F79" s="7" t="s">
        <v>83</v>
      </c>
      <c r="H79" s="7" t="s">
        <v>67</v>
      </c>
      <c r="I79" s="8" t="s">
        <v>68</v>
      </c>
      <c r="J79" s="9" t="s">
        <v>80</v>
      </c>
      <c r="K79" s="9" t="s">
        <v>81</v>
      </c>
      <c r="L79" s="9" t="s">
        <v>82</v>
      </c>
      <c r="M79" s="7" t="s">
        <v>83</v>
      </c>
    </row>
    <row r="80" spans="1:16" ht="60">
      <c r="A80" s="44" t="s">
        <v>899</v>
      </c>
      <c r="B80" s="11" t="s">
        <v>864</v>
      </c>
      <c r="C80" s="15">
        <v>6.25E-2</v>
      </c>
      <c r="D80" s="16"/>
      <c r="E80" s="16"/>
      <c r="F80" s="27"/>
      <c r="H80" s="44" t="s">
        <v>900</v>
      </c>
      <c r="I80" s="11" t="s">
        <v>864</v>
      </c>
      <c r="J80" s="15">
        <v>6.25E-2</v>
      </c>
      <c r="K80" s="16"/>
      <c r="L80" s="16"/>
      <c r="M80" s="27"/>
      <c r="O80" s="11" t="s">
        <v>864</v>
      </c>
      <c r="P80" s="15">
        <v>0</v>
      </c>
    </row>
    <row r="81" spans="1:16" ht="30">
      <c r="A81" s="44" t="s">
        <v>904</v>
      </c>
      <c r="B81" s="11" t="s">
        <v>864</v>
      </c>
      <c r="C81" s="15">
        <v>0.1875</v>
      </c>
      <c r="D81" s="21"/>
      <c r="E81" s="21"/>
      <c r="F81" s="77"/>
      <c r="O81" s="111"/>
      <c r="P81" s="112"/>
    </row>
    <row r="82" spans="1:16">
      <c r="A82" s="54"/>
      <c r="B82" s="55" t="s">
        <v>79</v>
      </c>
      <c r="C82" s="56">
        <f>SUM(C80:C81)</f>
        <v>0.25</v>
      </c>
      <c r="H82" s="54"/>
      <c r="I82" s="55" t="s">
        <v>79</v>
      </c>
      <c r="J82" s="56">
        <f>SUM(J80:J81)</f>
        <v>6.25E-2</v>
      </c>
    </row>
    <row r="83" spans="1:16">
      <c r="A83" s="24"/>
      <c r="B83" s="24"/>
      <c r="C83" s="24"/>
      <c r="D83" s="24"/>
      <c r="E83" s="24"/>
      <c r="F83" s="24"/>
      <c r="H83" s="24"/>
      <c r="I83" s="24"/>
      <c r="J83" s="24"/>
      <c r="K83" s="24"/>
      <c r="L83" s="24"/>
      <c r="M83" s="24"/>
    </row>
    <row r="84" spans="1:16" ht="26.25">
      <c r="A84" s="7" t="s">
        <v>67</v>
      </c>
      <c r="B84" s="8" t="s">
        <v>68</v>
      </c>
      <c r="C84" s="9" t="s">
        <v>80</v>
      </c>
      <c r="D84" s="9" t="s">
        <v>81</v>
      </c>
      <c r="E84" s="9" t="s">
        <v>82</v>
      </c>
      <c r="F84" s="7" t="s">
        <v>83</v>
      </c>
      <c r="H84" s="7" t="s">
        <v>67</v>
      </c>
      <c r="I84" s="8" t="s">
        <v>68</v>
      </c>
      <c r="J84" s="9" t="s">
        <v>80</v>
      </c>
      <c r="K84" s="9" t="s">
        <v>81</v>
      </c>
      <c r="L84" s="9" t="s">
        <v>82</v>
      </c>
      <c r="M84" s="7" t="s">
        <v>83</v>
      </c>
    </row>
    <row r="85" spans="1:16" ht="75">
      <c r="A85" s="82" t="s">
        <v>925</v>
      </c>
      <c r="B85" s="11" t="s">
        <v>865</v>
      </c>
      <c r="C85" s="15">
        <v>0.125</v>
      </c>
      <c r="D85" s="16"/>
      <c r="E85" s="16"/>
      <c r="F85" s="27"/>
      <c r="H85" s="44" t="s">
        <v>902</v>
      </c>
      <c r="I85" s="11" t="s">
        <v>865</v>
      </c>
      <c r="J85" s="15">
        <v>0.16666666666666666</v>
      </c>
      <c r="K85" s="16"/>
      <c r="L85" s="16"/>
      <c r="M85" s="27"/>
      <c r="O85" s="11" t="s">
        <v>865</v>
      </c>
      <c r="P85" s="15">
        <v>0</v>
      </c>
    </row>
    <row r="86" spans="1:16" ht="30">
      <c r="A86" s="53"/>
      <c r="B86" s="11"/>
      <c r="C86" s="15"/>
      <c r="D86" s="21"/>
      <c r="E86" s="21"/>
      <c r="F86" s="77"/>
      <c r="H86" s="53" t="s">
        <v>901</v>
      </c>
      <c r="I86" s="11" t="s">
        <v>865</v>
      </c>
      <c r="J86" s="15">
        <v>4.1666666666666664E-2</v>
      </c>
      <c r="K86" s="16"/>
      <c r="L86" s="16"/>
      <c r="M86" s="27"/>
      <c r="O86" s="111"/>
      <c r="P86" s="112"/>
    </row>
    <row r="87" spans="1:16">
      <c r="A87" s="54"/>
      <c r="B87" s="55" t="s">
        <v>79</v>
      </c>
      <c r="C87" s="56">
        <f>SUM(C85:C86)</f>
        <v>0.125</v>
      </c>
      <c r="H87" s="54"/>
      <c r="I87" s="55">
        <v>0</v>
      </c>
      <c r="J87" s="56">
        <f>SUM(J85:J86)</f>
        <v>0.20833333333333331</v>
      </c>
    </row>
    <row r="88" spans="1:16" ht="26.25">
      <c r="A88" s="7" t="s">
        <v>67</v>
      </c>
      <c r="B88" s="8" t="s">
        <v>68</v>
      </c>
      <c r="C88" s="9" t="s">
        <v>80</v>
      </c>
      <c r="D88" s="9" t="s">
        <v>81</v>
      </c>
      <c r="E88" s="9" t="s">
        <v>82</v>
      </c>
      <c r="F88" s="7" t="s">
        <v>83</v>
      </c>
      <c r="H88" s="7" t="s">
        <v>67</v>
      </c>
      <c r="I88" s="8" t="s">
        <v>68</v>
      </c>
      <c r="J88" s="9" t="s">
        <v>80</v>
      </c>
      <c r="K88" s="9" t="s">
        <v>81</v>
      </c>
      <c r="L88" s="9" t="s">
        <v>82</v>
      </c>
      <c r="M88" s="7" t="s">
        <v>83</v>
      </c>
    </row>
    <row r="89" spans="1:16" ht="75">
      <c r="A89" s="82" t="s">
        <v>903</v>
      </c>
      <c r="B89" s="11" t="s">
        <v>866</v>
      </c>
      <c r="C89" s="15">
        <v>4.1666666666666664E-2</v>
      </c>
      <c r="D89" s="16"/>
      <c r="E89" s="16"/>
      <c r="F89" s="27"/>
      <c r="H89" s="44" t="s">
        <v>905</v>
      </c>
      <c r="I89" s="11" t="s">
        <v>866</v>
      </c>
      <c r="J89" s="15">
        <v>0.125</v>
      </c>
      <c r="K89" s="16"/>
      <c r="L89" s="16"/>
      <c r="M89" s="27"/>
      <c r="O89" s="11" t="s">
        <v>866</v>
      </c>
      <c r="P89" s="15">
        <v>0</v>
      </c>
    </row>
    <row r="90" spans="1:16" ht="60">
      <c r="A90" s="116" t="s">
        <v>907</v>
      </c>
      <c r="B90" s="11" t="s">
        <v>866</v>
      </c>
      <c r="C90" s="15">
        <v>0.125</v>
      </c>
      <c r="D90" s="21"/>
      <c r="E90" s="21"/>
      <c r="F90" s="77"/>
      <c r="H90" s="53"/>
      <c r="I90" s="16"/>
      <c r="J90" s="16"/>
      <c r="K90" s="53"/>
      <c r="L90" s="53"/>
      <c r="M90" s="53"/>
      <c r="O90" s="111"/>
      <c r="P90" s="112"/>
    </row>
    <row r="91" spans="1:16">
      <c r="A91" s="54"/>
      <c r="B91" s="55" t="s">
        <v>79</v>
      </c>
      <c r="C91" s="56">
        <f>SUM(C89:C90)</f>
        <v>0.16666666666666666</v>
      </c>
      <c r="H91" s="54"/>
      <c r="I91" s="61" t="s">
        <v>79</v>
      </c>
      <c r="J91" s="62">
        <f>SUM(J89:J90)</f>
        <v>0.125</v>
      </c>
    </row>
    <row r="92" spans="1:16" ht="26.25">
      <c r="A92" s="7" t="s">
        <v>67</v>
      </c>
      <c r="B92" s="8" t="s">
        <v>68</v>
      </c>
      <c r="C92" s="9" t="s">
        <v>80</v>
      </c>
      <c r="D92" s="9" t="s">
        <v>81</v>
      </c>
      <c r="E92" s="9" t="s">
        <v>82</v>
      </c>
      <c r="F92" s="7" t="s">
        <v>83</v>
      </c>
      <c r="H92" s="7" t="s">
        <v>67</v>
      </c>
      <c r="I92" s="8" t="s">
        <v>68</v>
      </c>
      <c r="J92" s="9" t="s">
        <v>80</v>
      </c>
      <c r="K92" s="9" t="s">
        <v>81</v>
      </c>
      <c r="L92" s="9" t="s">
        <v>82</v>
      </c>
      <c r="M92" s="7" t="s">
        <v>83</v>
      </c>
    </row>
    <row r="93" spans="1:16" ht="75">
      <c r="A93" s="82" t="s">
        <v>906</v>
      </c>
      <c r="B93" s="11" t="s">
        <v>867</v>
      </c>
      <c r="C93" s="15">
        <v>8.3333333333333329E-2</v>
      </c>
      <c r="D93" s="16"/>
      <c r="E93" s="16"/>
      <c r="F93" s="27"/>
      <c r="H93" s="44" t="s">
        <v>908</v>
      </c>
      <c r="I93" s="11" t="s">
        <v>867</v>
      </c>
      <c r="J93" s="15">
        <v>8.3333333333333329E-2</v>
      </c>
      <c r="K93" s="16"/>
      <c r="L93" s="16"/>
      <c r="M93" s="27"/>
      <c r="O93" s="11" t="s">
        <v>867</v>
      </c>
      <c r="P93" s="15">
        <v>0</v>
      </c>
    </row>
    <row r="94" spans="1:16">
      <c r="A94" s="53"/>
      <c r="B94" s="11"/>
      <c r="C94" s="15"/>
      <c r="D94" s="21"/>
      <c r="E94" s="21"/>
      <c r="F94" s="77"/>
      <c r="H94" s="44" t="s">
        <v>911</v>
      </c>
      <c r="I94" s="11" t="s">
        <v>867</v>
      </c>
      <c r="J94" s="15">
        <v>8.3333333333333329E-2</v>
      </c>
      <c r="K94" s="16"/>
      <c r="L94" s="16"/>
      <c r="M94" s="27"/>
      <c r="O94" s="111"/>
      <c r="P94" s="112"/>
    </row>
    <row r="95" spans="1:16">
      <c r="A95" s="53"/>
      <c r="B95" s="11"/>
      <c r="C95" s="15"/>
      <c r="D95" s="21"/>
      <c r="E95" s="21"/>
      <c r="F95" s="77"/>
      <c r="K95" s="16"/>
      <c r="L95" s="16"/>
      <c r="M95" s="27"/>
      <c r="O95" s="111"/>
      <c r="P95" s="112"/>
    </row>
    <row r="96" spans="1:16">
      <c r="A96" s="54"/>
      <c r="B96" s="55" t="s">
        <v>79</v>
      </c>
      <c r="C96" s="56">
        <f>SUM(C93:C95)</f>
        <v>8.3333333333333329E-2</v>
      </c>
      <c r="H96" s="54"/>
      <c r="I96" s="55" t="s">
        <v>79</v>
      </c>
      <c r="J96" s="56">
        <f>SUM(J93:J95)</f>
        <v>0.16666666666666666</v>
      </c>
    </row>
    <row r="97" spans="1:16" ht="26.25">
      <c r="A97" s="7" t="s">
        <v>67</v>
      </c>
      <c r="B97" s="8" t="s">
        <v>68</v>
      </c>
      <c r="C97" s="9" t="s">
        <v>80</v>
      </c>
      <c r="D97" s="9" t="s">
        <v>81</v>
      </c>
      <c r="E97" s="9" t="s">
        <v>82</v>
      </c>
      <c r="F97" s="7" t="s">
        <v>83</v>
      </c>
      <c r="H97" s="7" t="s">
        <v>67</v>
      </c>
      <c r="I97" s="8" t="s">
        <v>68</v>
      </c>
      <c r="J97" s="9" t="s">
        <v>80</v>
      </c>
      <c r="K97" s="9" t="s">
        <v>81</v>
      </c>
      <c r="L97" s="9" t="s">
        <v>82</v>
      </c>
      <c r="M97" s="7" t="s">
        <v>83</v>
      </c>
    </row>
    <row r="98" spans="1:16" ht="75">
      <c r="A98" s="82" t="s">
        <v>912</v>
      </c>
      <c r="B98" s="11" t="s">
        <v>868</v>
      </c>
      <c r="C98" s="15">
        <v>6.25E-2</v>
      </c>
      <c r="D98" s="16"/>
      <c r="E98" s="16"/>
      <c r="F98" s="27"/>
      <c r="H98" s="44" t="s">
        <v>909</v>
      </c>
      <c r="I98" s="11" t="s">
        <v>868</v>
      </c>
      <c r="J98" s="15">
        <v>8.3333333333333329E-2</v>
      </c>
      <c r="K98" s="16"/>
      <c r="L98" s="16"/>
      <c r="M98" s="27"/>
      <c r="O98" s="11" t="s">
        <v>868</v>
      </c>
      <c r="P98" s="15">
        <v>0</v>
      </c>
    </row>
    <row r="99" spans="1:16">
      <c r="A99" s="53"/>
      <c r="B99" s="11"/>
      <c r="C99" s="15"/>
      <c r="D99" s="21"/>
      <c r="E99" s="21"/>
      <c r="F99" s="77"/>
      <c r="K99" s="16"/>
      <c r="L99" s="16"/>
      <c r="M99" s="27"/>
      <c r="O99" s="111"/>
      <c r="P99" s="112"/>
    </row>
    <row r="100" spans="1:16">
      <c r="A100" s="54"/>
      <c r="B100" s="55" t="s">
        <v>79</v>
      </c>
      <c r="C100" s="56">
        <f>SUM(C98:C99)</f>
        <v>6.25E-2</v>
      </c>
      <c r="H100" s="54"/>
      <c r="I100" s="55" t="s">
        <v>79</v>
      </c>
      <c r="J100" s="56">
        <f>SUM(J98:J99)</f>
        <v>8.3333333333333329E-2</v>
      </c>
    </row>
    <row r="103" spans="1:16">
      <c r="A103" s="29" t="s">
        <v>207</v>
      </c>
      <c r="H103" s="29" t="s">
        <v>207</v>
      </c>
    </row>
    <row r="104" spans="1:16" ht="15.75" thickBot="1">
      <c r="A104" s="30" t="s">
        <v>208</v>
      </c>
      <c r="B104" s="48">
        <f>SUM(C12,C16,C19,C23,C27,C31,C36,C39,C43,C48,C51,C54,C58,C62,C67,C71,C74,C78,C82,C87,C91,C96,C100)</f>
        <v>3.395833333333333</v>
      </c>
      <c r="C104" s="32" t="s">
        <v>209</v>
      </c>
      <c r="D104" s="32" t="s">
        <v>210</v>
      </c>
      <c r="E104" s="33">
        <v>24</v>
      </c>
      <c r="F104" s="32" t="s">
        <v>211</v>
      </c>
      <c r="H104" s="30" t="s">
        <v>208</v>
      </c>
      <c r="I104" s="48">
        <f>SUM(J12,J16,J19,J23,J27,J31,J36,J39,J43,J48,J51,J54,J58,J62,J67,J71,J74,J78,J82,J87,J91,J96,J100)</f>
        <v>3.0416666666666665</v>
      </c>
      <c r="J104" s="32" t="s">
        <v>209</v>
      </c>
      <c r="K104" s="32" t="s">
        <v>210</v>
      </c>
      <c r="L104" s="117">
        <v>25</v>
      </c>
      <c r="M104" s="32" t="s">
        <v>211</v>
      </c>
      <c r="P104" s="48">
        <f>SUM(P10,P14,P18,P21,P26,P29,P33,P38,P41,P46,P50,P53,P56,P60,P65,P69,P73,P76,P80,P85,P89,P93,P98)</f>
        <v>4.1666666666666664E-2</v>
      </c>
    </row>
    <row r="105" spans="1:16" ht="15.75" thickBot="1">
      <c r="A105" s="30"/>
      <c r="B105" s="47"/>
      <c r="C105" s="32"/>
      <c r="D105" s="32"/>
      <c r="E105" s="33"/>
      <c r="F105" s="32"/>
      <c r="H105" s="30" t="s">
        <v>212</v>
      </c>
      <c r="I105" s="47">
        <v>0</v>
      </c>
      <c r="J105" s="32" t="s">
        <v>209</v>
      </c>
      <c r="K105" s="32" t="s">
        <v>210</v>
      </c>
      <c r="L105" s="117">
        <v>23</v>
      </c>
      <c r="M105" s="32" t="s">
        <v>211</v>
      </c>
    </row>
    <row r="106" spans="1:16" ht="15.75" thickBot="1">
      <c r="A106" s="32" t="s">
        <v>966</v>
      </c>
      <c r="B106" s="46">
        <v>0</v>
      </c>
      <c r="C106" s="32" t="s">
        <v>209</v>
      </c>
      <c r="D106" s="32" t="s">
        <v>210</v>
      </c>
      <c r="E106" s="33" t="s">
        <v>757</v>
      </c>
      <c r="F106" s="32" t="s">
        <v>211</v>
      </c>
      <c r="H106" s="32" t="s">
        <v>213</v>
      </c>
      <c r="I106" s="46">
        <v>0</v>
      </c>
      <c r="J106" s="32" t="s">
        <v>209</v>
      </c>
      <c r="K106" s="32" t="s">
        <v>210</v>
      </c>
      <c r="L106" s="117" t="s">
        <v>206</v>
      </c>
      <c r="M106" s="32" t="s">
        <v>211</v>
      </c>
    </row>
    <row r="107" spans="1:16" ht="15.75" thickBot="1">
      <c r="A107" s="32"/>
      <c r="B107" s="46"/>
      <c r="C107" s="32"/>
      <c r="D107" s="32"/>
      <c r="E107" s="33"/>
      <c r="F107" s="32"/>
      <c r="H107" s="32" t="s">
        <v>214</v>
      </c>
      <c r="I107" s="114">
        <f>L51</f>
        <v>2.0833333333333332E-2</v>
      </c>
      <c r="J107" s="32" t="s">
        <v>209</v>
      </c>
      <c r="K107" s="32" t="s">
        <v>210</v>
      </c>
      <c r="L107" s="117" t="s">
        <v>215</v>
      </c>
      <c r="M107" s="32" t="s">
        <v>211</v>
      </c>
    </row>
    <row r="108" spans="1:16" ht="15.75" thickBot="1">
      <c r="A108" s="32" t="s">
        <v>216</v>
      </c>
      <c r="B108" s="48">
        <f>SUM(D56)</f>
        <v>0</v>
      </c>
      <c r="C108" s="32" t="s">
        <v>209</v>
      </c>
      <c r="D108" s="32" t="s">
        <v>210</v>
      </c>
      <c r="E108" s="33">
        <v>15</v>
      </c>
      <c r="F108" s="32" t="s">
        <v>211</v>
      </c>
      <c r="H108" s="32" t="s">
        <v>216</v>
      </c>
      <c r="I108" s="114">
        <f>K51</f>
        <v>0.10416666666666667</v>
      </c>
      <c r="J108" s="32" t="s">
        <v>209</v>
      </c>
      <c r="K108" s="32" t="s">
        <v>210</v>
      </c>
      <c r="L108" s="117">
        <v>15</v>
      </c>
      <c r="M108" s="32" t="s">
        <v>211</v>
      </c>
    </row>
    <row r="110" spans="1:16">
      <c r="A110" s="35"/>
      <c r="B110" s="35" t="s">
        <v>217</v>
      </c>
      <c r="C110" s="35"/>
      <c r="D110" s="35" t="s">
        <v>218</v>
      </c>
      <c r="E110" s="35" t="s">
        <v>219</v>
      </c>
      <c r="F110" s="36"/>
      <c r="H110" s="35"/>
      <c r="I110" s="35" t="s">
        <v>217</v>
      </c>
      <c r="J110" s="35"/>
      <c r="K110" s="35" t="s">
        <v>218</v>
      </c>
      <c r="L110" s="35" t="s">
        <v>219</v>
      </c>
      <c r="M110" s="36"/>
    </row>
    <row r="111" spans="1:16" ht="15.75" thickBot="1">
      <c r="A111" s="37" t="s">
        <v>220</v>
      </c>
      <c r="B111" s="38" t="s">
        <v>62</v>
      </c>
      <c r="C111" s="37"/>
      <c r="D111" s="39"/>
      <c r="E111" s="35"/>
      <c r="F111" s="36"/>
      <c r="H111" s="37" t="s">
        <v>220</v>
      </c>
      <c r="I111" s="38" t="s">
        <v>62</v>
      </c>
      <c r="J111" s="37"/>
      <c r="K111" s="39"/>
      <c r="L111" s="35"/>
      <c r="M111" s="36"/>
    </row>
    <row r="112" spans="1:16" ht="15.75" thickBot="1">
      <c r="A112" s="37"/>
      <c r="B112" s="38"/>
      <c r="C112" s="37"/>
      <c r="D112" s="39"/>
      <c r="E112" s="35"/>
      <c r="F112" s="36"/>
      <c r="H112" s="37"/>
      <c r="I112" s="38"/>
      <c r="J112" s="37"/>
      <c r="K112" s="39"/>
      <c r="L112" s="35"/>
      <c r="M112" s="36"/>
    </row>
    <row r="113" spans="1:13" ht="15.75" thickBot="1">
      <c r="A113" s="40"/>
      <c r="B113" s="35" t="s">
        <v>222</v>
      </c>
      <c r="C113" s="35"/>
      <c r="D113" s="41"/>
      <c r="E113" s="35"/>
      <c r="F113" s="36"/>
      <c r="H113" s="40"/>
      <c r="I113" s="35" t="s">
        <v>222</v>
      </c>
      <c r="J113" s="35"/>
      <c r="K113" s="41"/>
      <c r="L113" s="35"/>
      <c r="M113" s="36"/>
    </row>
    <row r="117" spans="1:13">
      <c r="E117" t="s">
        <v>870</v>
      </c>
      <c r="F117" s="113">
        <f>SUM(B104,I104,B108,I107,I108,P104)</f>
        <v>6.604166666666667</v>
      </c>
    </row>
  </sheetData>
  <mergeCells count="3">
    <mergeCell ref="D6:F6"/>
    <mergeCell ref="K6:M6"/>
    <mergeCell ref="U6:W6"/>
  </mergeCells>
  <pageMargins left="0.7" right="0.7" top="0.75" bottom="0.75" header="0.3" footer="0.3"/>
  <pageSetup paperSize="9" scale="69" fitToHeight="0" orientation="portrait" verticalDpi="598"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S121"/>
  <sheetViews>
    <sheetView view="pageBreakPreview" topLeftCell="F91" zoomScale="85" zoomScaleNormal="100" zoomScaleSheetLayoutView="85" workbookViewId="0">
      <selection activeCell="Q88" sqref="Q88"/>
    </sheetView>
  </sheetViews>
  <sheetFormatPr defaultRowHeight="15"/>
  <cols>
    <col min="1" max="1" width="65.28515625" customWidth="1"/>
    <col min="2" max="2" width="12.42578125" customWidth="1"/>
    <col min="3" max="3" width="12.28515625" customWidth="1"/>
    <col min="4" max="4" width="11" customWidth="1"/>
    <col min="5" max="5" width="12" customWidth="1"/>
    <col min="6" max="6" width="14.42578125" bestFit="1" customWidth="1"/>
    <col min="7" max="7" width="18.5703125" bestFit="1" customWidth="1"/>
    <col min="8" max="8" width="2.7109375" customWidth="1"/>
    <col min="9" max="9" width="65.28515625" customWidth="1"/>
    <col min="10" max="10" width="12.42578125" customWidth="1"/>
    <col min="11" max="11" width="12.28515625" customWidth="1"/>
    <col min="12" max="12" width="11" customWidth="1"/>
    <col min="13" max="13" width="12" customWidth="1"/>
    <col min="14" max="14" width="14.42578125" bestFit="1" customWidth="1"/>
    <col min="18" max="18" width="69.28515625" bestFit="1" customWidth="1"/>
    <col min="19" max="19" width="71.7109375" bestFit="1" customWidth="1"/>
  </cols>
  <sheetData>
    <row r="1" spans="1:17" ht="15.75">
      <c r="A1" s="2" t="s">
        <v>58</v>
      </c>
      <c r="B1" s="6"/>
      <c r="C1" s="3"/>
      <c r="H1" s="128"/>
      <c r="I1" s="2" t="s">
        <v>58</v>
      </c>
      <c r="J1" s="6"/>
      <c r="K1" s="3"/>
    </row>
    <row r="2" spans="1:17">
      <c r="A2" s="99" t="s">
        <v>758</v>
      </c>
      <c r="B2" s="3"/>
      <c r="C2" s="3"/>
      <c r="H2" s="128"/>
      <c r="I2" s="99" t="s">
        <v>869</v>
      </c>
      <c r="J2" s="3"/>
      <c r="K2" s="3"/>
    </row>
    <row r="3" spans="1:17">
      <c r="B3" s="6"/>
      <c r="C3" s="3"/>
      <c r="H3" s="128"/>
      <c r="J3" s="6"/>
      <c r="K3" s="3"/>
    </row>
    <row r="4" spans="1:17" ht="60">
      <c r="A4" s="100" t="s">
        <v>762</v>
      </c>
      <c r="B4" s="6"/>
      <c r="C4" s="3"/>
      <c r="H4" s="128"/>
      <c r="I4" s="100"/>
      <c r="J4" s="6"/>
      <c r="K4" s="3"/>
    </row>
    <row r="5" spans="1:17">
      <c r="A5" s="5"/>
      <c r="B5" s="6"/>
      <c r="C5" s="3"/>
      <c r="H5" s="128"/>
      <c r="I5" s="5"/>
      <c r="J5" s="6"/>
      <c r="K5" s="3"/>
    </row>
    <row r="6" spans="1:17" ht="135" customHeight="1">
      <c r="A6" s="100" t="s">
        <v>763</v>
      </c>
      <c r="B6" s="6"/>
      <c r="C6" s="3"/>
      <c r="D6" s="151" t="s">
        <v>927</v>
      </c>
      <c r="E6" s="151"/>
      <c r="F6" s="151"/>
      <c r="H6" s="128"/>
      <c r="I6" s="100"/>
      <c r="J6" s="6"/>
      <c r="K6" s="3"/>
      <c r="L6" s="151" t="s">
        <v>928</v>
      </c>
      <c r="M6" s="151"/>
      <c r="N6" s="151"/>
    </row>
    <row r="7" spans="1:17">
      <c r="H7" s="128"/>
    </row>
    <row r="8" spans="1:17">
      <c r="H8" s="128"/>
      <c r="N8" s="27" t="s">
        <v>886</v>
      </c>
    </row>
    <row r="9" spans="1:17" ht="26.25">
      <c r="A9" s="7" t="s">
        <v>67</v>
      </c>
      <c r="B9" s="8" t="s">
        <v>68</v>
      </c>
      <c r="C9" s="9" t="s">
        <v>80</v>
      </c>
      <c r="D9" s="9" t="s">
        <v>81</v>
      </c>
      <c r="E9" s="9" t="s">
        <v>82</v>
      </c>
      <c r="F9" s="7" t="s">
        <v>83</v>
      </c>
      <c r="H9" s="128"/>
      <c r="I9" s="7" t="s">
        <v>67</v>
      </c>
      <c r="J9" s="8" t="s">
        <v>68</v>
      </c>
      <c r="K9" s="9" t="s">
        <v>80</v>
      </c>
      <c r="L9" s="9" t="s">
        <v>81</v>
      </c>
      <c r="M9" s="9" t="s">
        <v>82</v>
      </c>
      <c r="N9" s="7" t="s">
        <v>83</v>
      </c>
    </row>
    <row r="10" spans="1:17" ht="75">
      <c r="A10" s="44"/>
      <c r="B10" s="11" t="s">
        <v>929</v>
      </c>
      <c r="C10" s="15">
        <v>0</v>
      </c>
      <c r="D10" s="16"/>
      <c r="E10" s="16"/>
      <c r="F10" s="27"/>
      <c r="H10" s="128"/>
      <c r="I10" s="44" t="s">
        <v>951</v>
      </c>
      <c r="J10" s="11" t="s">
        <v>929</v>
      </c>
      <c r="K10" s="15">
        <v>0.10416666666666667</v>
      </c>
      <c r="L10" s="16"/>
      <c r="M10" s="16"/>
      <c r="N10" s="27"/>
      <c r="P10" s="11" t="s">
        <v>929</v>
      </c>
      <c r="Q10" s="15">
        <v>0</v>
      </c>
    </row>
    <row r="11" spans="1:17">
      <c r="A11" s="54"/>
      <c r="B11" s="61" t="s">
        <v>79</v>
      </c>
      <c r="C11" s="62">
        <f>SUM(C10:C10)</f>
        <v>0</v>
      </c>
      <c r="H11" s="128"/>
      <c r="I11" s="54"/>
      <c r="J11" s="61" t="s">
        <v>79</v>
      </c>
      <c r="K11" s="62">
        <f>SUM(K10:K10)</f>
        <v>0.10416666666666667</v>
      </c>
    </row>
    <row r="12" spans="1:17">
      <c r="A12" s="24"/>
      <c r="B12" s="24"/>
      <c r="C12" s="24"/>
      <c r="D12" s="24"/>
      <c r="E12" s="24"/>
      <c r="F12" s="24"/>
      <c r="H12" s="128"/>
      <c r="I12" s="24"/>
      <c r="J12" s="24"/>
      <c r="K12" s="24"/>
      <c r="L12" s="24"/>
      <c r="M12" s="24"/>
      <c r="N12" s="24"/>
    </row>
    <row r="13" spans="1:17" ht="26.25">
      <c r="A13" s="7" t="s">
        <v>67</v>
      </c>
      <c r="B13" s="8" t="s">
        <v>68</v>
      </c>
      <c r="C13" s="9" t="s">
        <v>80</v>
      </c>
      <c r="D13" s="9" t="s">
        <v>81</v>
      </c>
      <c r="E13" s="9" t="s">
        <v>82</v>
      </c>
      <c r="F13" s="7" t="s">
        <v>83</v>
      </c>
      <c r="H13" s="128"/>
      <c r="I13" s="7" t="s">
        <v>67</v>
      </c>
      <c r="J13" s="8" t="s">
        <v>68</v>
      </c>
      <c r="K13" s="9" t="s">
        <v>80</v>
      </c>
      <c r="L13" s="9" t="s">
        <v>81</v>
      </c>
      <c r="M13" s="9" t="s">
        <v>82</v>
      </c>
      <c r="N13" s="7" t="s">
        <v>83</v>
      </c>
    </row>
    <row r="14" spans="1:17" ht="45">
      <c r="A14" s="44"/>
      <c r="B14" s="11" t="s">
        <v>930</v>
      </c>
      <c r="C14" s="15">
        <v>0</v>
      </c>
      <c r="D14" s="16"/>
      <c r="E14" s="16"/>
      <c r="F14" s="27"/>
      <c r="H14" s="128"/>
      <c r="I14" s="44" t="s">
        <v>952</v>
      </c>
      <c r="J14" s="11" t="s">
        <v>930</v>
      </c>
      <c r="K14" s="15">
        <v>6.25E-2</v>
      </c>
      <c r="L14" s="16"/>
      <c r="M14" s="16"/>
      <c r="N14" s="27"/>
      <c r="P14" s="11" t="s">
        <v>930</v>
      </c>
      <c r="Q14" s="15">
        <v>0</v>
      </c>
    </row>
    <row r="15" spans="1:17">
      <c r="A15" s="44"/>
      <c r="B15" s="11" t="s">
        <v>930</v>
      </c>
      <c r="C15" s="15">
        <v>0</v>
      </c>
      <c r="D15" s="16"/>
      <c r="E15" s="16"/>
      <c r="F15" s="27"/>
      <c r="H15" s="128"/>
      <c r="I15" s="16" t="s">
        <v>953</v>
      </c>
      <c r="J15" s="11" t="s">
        <v>930</v>
      </c>
      <c r="K15" s="15">
        <v>8.3333333333333329E-2</v>
      </c>
      <c r="L15" s="16"/>
      <c r="M15" s="16"/>
      <c r="N15" s="27"/>
      <c r="P15" s="111"/>
      <c r="Q15" s="112"/>
    </row>
    <row r="16" spans="1:17" ht="30">
      <c r="A16" s="82"/>
      <c r="B16" s="11" t="s">
        <v>930</v>
      </c>
      <c r="C16" s="15">
        <v>0</v>
      </c>
      <c r="D16" s="16"/>
      <c r="E16" s="16"/>
      <c r="F16" s="27"/>
      <c r="H16" s="128"/>
      <c r="I16" s="82" t="s">
        <v>1350</v>
      </c>
      <c r="J16" s="11" t="s">
        <v>930</v>
      </c>
      <c r="K16" s="15">
        <v>8.3333333333333329E-2</v>
      </c>
      <c r="L16" s="15"/>
      <c r="M16" s="16"/>
      <c r="N16" s="27"/>
    </row>
    <row r="17" spans="1:19">
      <c r="A17" s="82"/>
      <c r="B17" s="11" t="s">
        <v>930</v>
      </c>
      <c r="C17" s="15">
        <v>0</v>
      </c>
      <c r="D17" s="16"/>
      <c r="E17" s="16"/>
      <c r="F17" s="27"/>
      <c r="H17" s="128"/>
      <c r="I17" s="82" t="s">
        <v>1349</v>
      </c>
      <c r="J17" s="11" t="s">
        <v>930</v>
      </c>
      <c r="K17" s="15">
        <v>4.1666666666666664E-2</v>
      </c>
      <c r="L17" s="16"/>
      <c r="M17" s="16"/>
      <c r="N17" s="27"/>
    </row>
    <row r="18" spans="1:19" ht="30">
      <c r="A18" s="116"/>
      <c r="B18" s="11" t="s">
        <v>930</v>
      </c>
      <c r="C18" s="15">
        <v>0</v>
      </c>
      <c r="D18" s="16"/>
      <c r="E18" s="16"/>
      <c r="F18" s="27"/>
      <c r="H18" s="128"/>
      <c r="I18" s="44" t="s">
        <v>954</v>
      </c>
      <c r="J18" s="11" t="s">
        <v>930</v>
      </c>
      <c r="K18" s="15">
        <v>4.1666666666666664E-2</v>
      </c>
      <c r="L18" s="16"/>
      <c r="M18" s="16"/>
      <c r="N18" s="27"/>
    </row>
    <row r="19" spans="1:19">
      <c r="A19" s="54"/>
      <c r="B19" s="61" t="s">
        <v>79</v>
      </c>
      <c r="C19" s="62">
        <f>SUM(C14:C18)</f>
        <v>0</v>
      </c>
      <c r="H19" s="128"/>
      <c r="I19" s="54"/>
      <c r="J19" s="61" t="s">
        <v>79</v>
      </c>
      <c r="K19" s="62">
        <f>SUM(K14:K18)</f>
        <v>0.3125</v>
      </c>
    </row>
    <row r="20" spans="1:19" ht="26.25">
      <c r="A20" s="7" t="s">
        <v>67</v>
      </c>
      <c r="B20" s="8" t="s">
        <v>68</v>
      </c>
      <c r="C20" s="9" t="s">
        <v>80</v>
      </c>
      <c r="D20" s="9" t="s">
        <v>81</v>
      </c>
      <c r="E20" s="9" t="s">
        <v>82</v>
      </c>
      <c r="F20" s="7" t="s">
        <v>83</v>
      </c>
      <c r="H20" s="128"/>
      <c r="I20" s="7" t="s">
        <v>67</v>
      </c>
      <c r="J20" s="8" t="s">
        <v>68</v>
      </c>
      <c r="K20" s="9" t="s">
        <v>80</v>
      </c>
      <c r="L20" s="9" t="s">
        <v>81</v>
      </c>
      <c r="M20" s="9" t="s">
        <v>82</v>
      </c>
      <c r="N20" s="7" t="s">
        <v>83</v>
      </c>
    </row>
    <row r="21" spans="1:19" ht="165">
      <c r="A21" s="98" t="s">
        <v>1344</v>
      </c>
      <c r="B21" s="11" t="s">
        <v>931</v>
      </c>
      <c r="C21" s="15">
        <v>0.16666666666666666</v>
      </c>
      <c r="D21" s="16"/>
      <c r="E21" s="16"/>
      <c r="F21" s="27"/>
      <c r="G21" s="129" t="s">
        <v>1211</v>
      </c>
      <c r="H21" s="128"/>
      <c r="I21" s="44" t="s">
        <v>955</v>
      </c>
      <c r="J21" s="11" t="s">
        <v>931</v>
      </c>
      <c r="K21" s="15">
        <v>6.25E-2</v>
      </c>
      <c r="L21" s="16"/>
      <c r="M21" s="16"/>
      <c r="N21" s="27"/>
      <c r="P21" s="11" t="s">
        <v>931</v>
      </c>
      <c r="Q21" s="15">
        <v>0</v>
      </c>
    </row>
    <row r="22" spans="1:19">
      <c r="A22" s="44"/>
      <c r="B22" s="11" t="s">
        <v>931</v>
      </c>
      <c r="C22" s="15">
        <v>0</v>
      </c>
      <c r="D22" s="16"/>
      <c r="E22" s="16"/>
      <c r="F22" s="27"/>
      <c r="H22" s="128"/>
      <c r="I22" s="16" t="s">
        <v>953</v>
      </c>
      <c r="J22" s="11" t="s">
        <v>931</v>
      </c>
      <c r="K22" s="15">
        <v>6.25E-2</v>
      </c>
      <c r="L22" s="16"/>
      <c r="M22" s="16"/>
      <c r="N22" s="27"/>
      <c r="P22" s="111"/>
      <c r="Q22" s="112"/>
    </row>
    <row r="23" spans="1:19">
      <c r="A23" s="44"/>
      <c r="B23" s="11" t="s">
        <v>931</v>
      </c>
      <c r="C23" s="15">
        <v>0</v>
      </c>
      <c r="D23" s="16"/>
      <c r="E23" s="16"/>
      <c r="F23" s="27"/>
      <c r="H23" s="128"/>
      <c r="I23" s="44" t="s">
        <v>956</v>
      </c>
      <c r="J23" s="11" t="s">
        <v>931</v>
      </c>
      <c r="K23" s="15">
        <v>2.0833333333333332E-2</v>
      </c>
      <c r="L23" s="16"/>
      <c r="M23" s="16"/>
      <c r="N23" s="27"/>
      <c r="P23" s="111"/>
      <c r="Q23" s="112"/>
    </row>
    <row r="24" spans="1:19">
      <c r="A24" s="54"/>
      <c r="B24" s="61" t="s">
        <v>79</v>
      </c>
      <c r="C24" s="62">
        <f>SUM(C21:C23)</f>
        <v>0.16666666666666666</v>
      </c>
      <c r="H24" s="128"/>
      <c r="I24" s="54"/>
      <c r="J24" s="61" t="s">
        <v>79</v>
      </c>
      <c r="K24" s="62">
        <f>SUM(K21:K23)</f>
        <v>0.14583333333333334</v>
      </c>
    </row>
    <row r="25" spans="1:19" ht="26.25">
      <c r="A25" s="7" t="s">
        <v>67</v>
      </c>
      <c r="B25" s="8" t="s">
        <v>68</v>
      </c>
      <c r="C25" s="9" t="s">
        <v>80</v>
      </c>
      <c r="D25" s="9" t="s">
        <v>81</v>
      </c>
      <c r="E25" s="9" t="s">
        <v>82</v>
      </c>
      <c r="F25" s="7" t="s">
        <v>83</v>
      </c>
      <c r="H25" s="128"/>
      <c r="I25" s="7" t="s">
        <v>67</v>
      </c>
      <c r="J25" s="8" t="s">
        <v>68</v>
      </c>
      <c r="K25" s="9" t="s">
        <v>80</v>
      </c>
      <c r="L25" s="9" t="s">
        <v>81</v>
      </c>
      <c r="M25" s="9" t="s">
        <v>82</v>
      </c>
      <c r="N25" s="7" t="s">
        <v>83</v>
      </c>
    </row>
    <row r="26" spans="1:19" ht="135">
      <c r="A26" s="126" t="s">
        <v>1208</v>
      </c>
      <c r="B26" s="11" t="s">
        <v>932</v>
      </c>
      <c r="C26" s="15">
        <v>8.3333333333333329E-2</v>
      </c>
      <c r="D26" s="16"/>
      <c r="E26" s="16"/>
      <c r="F26" s="27"/>
      <c r="G26" s="129" t="s">
        <v>1209</v>
      </c>
      <c r="H26" s="128"/>
      <c r="I26" s="44" t="s">
        <v>957</v>
      </c>
      <c r="J26" s="11" t="s">
        <v>932</v>
      </c>
      <c r="K26" s="15">
        <v>8.3333333333333329E-2</v>
      </c>
      <c r="L26" s="16"/>
      <c r="M26" s="16"/>
      <c r="N26" s="27"/>
      <c r="P26" s="11" t="s">
        <v>932</v>
      </c>
      <c r="Q26" s="15">
        <v>2.0833333333333332E-2</v>
      </c>
      <c r="R26" s="112" t="s">
        <v>971</v>
      </c>
      <c r="S26" t="s">
        <v>972</v>
      </c>
    </row>
    <row r="27" spans="1:19">
      <c r="A27" s="44"/>
      <c r="B27" s="11" t="s">
        <v>932</v>
      </c>
      <c r="C27" s="15">
        <v>0</v>
      </c>
      <c r="D27" s="16"/>
      <c r="E27" s="16"/>
      <c r="F27" s="27"/>
      <c r="H27" s="128"/>
      <c r="I27" s="16" t="s">
        <v>958</v>
      </c>
      <c r="J27" s="11" t="s">
        <v>932</v>
      </c>
      <c r="K27" s="15">
        <v>0.10416666666666667</v>
      </c>
      <c r="L27" s="16"/>
      <c r="M27" s="16"/>
      <c r="N27" s="27"/>
      <c r="P27" s="111"/>
    </row>
    <row r="28" spans="1:19" ht="30">
      <c r="A28" s="82"/>
      <c r="B28" s="11" t="s">
        <v>932</v>
      </c>
      <c r="C28" s="15">
        <v>0</v>
      </c>
      <c r="D28" s="16"/>
      <c r="E28" s="16"/>
      <c r="F28" s="27"/>
      <c r="H28" s="128"/>
      <c r="I28" s="44" t="s">
        <v>970</v>
      </c>
      <c r="J28" s="11" t="s">
        <v>932</v>
      </c>
      <c r="K28" s="15">
        <v>0.125</v>
      </c>
      <c r="L28" s="16"/>
      <c r="M28" s="16"/>
      <c r="N28" s="27"/>
    </row>
    <row r="29" spans="1:19">
      <c r="A29" s="54"/>
      <c r="B29" s="61" t="s">
        <v>79</v>
      </c>
      <c r="C29" s="62">
        <f>SUM(C26:C28)</f>
        <v>8.3333333333333329E-2</v>
      </c>
      <c r="H29" s="128"/>
      <c r="I29" s="54"/>
      <c r="J29" s="61" t="s">
        <v>79</v>
      </c>
      <c r="K29" s="62">
        <f>SUM(K26:K28)</f>
        <v>0.3125</v>
      </c>
    </row>
    <row r="30" spans="1:19" ht="26.25">
      <c r="A30" s="7" t="s">
        <v>67</v>
      </c>
      <c r="B30" s="8" t="s">
        <v>68</v>
      </c>
      <c r="C30" s="9" t="s">
        <v>80</v>
      </c>
      <c r="D30" s="9" t="s">
        <v>81</v>
      </c>
      <c r="E30" s="9" t="s">
        <v>82</v>
      </c>
      <c r="F30" s="7" t="s">
        <v>83</v>
      </c>
      <c r="H30" s="128"/>
      <c r="I30" s="7" t="s">
        <v>67</v>
      </c>
      <c r="J30" s="8" t="s">
        <v>68</v>
      </c>
      <c r="K30" s="9" t="s">
        <v>80</v>
      </c>
      <c r="L30" s="9" t="s">
        <v>81</v>
      </c>
      <c r="M30" s="9" t="s">
        <v>82</v>
      </c>
      <c r="N30" s="7" t="s">
        <v>83</v>
      </c>
    </row>
    <row r="31" spans="1:19" ht="105">
      <c r="A31" s="126" t="s">
        <v>1213</v>
      </c>
      <c r="B31" s="11" t="s">
        <v>933</v>
      </c>
      <c r="C31" s="15">
        <v>0.3125</v>
      </c>
      <c r="D31" s="16"/>
      <c r="E31" s="16"/>
      <c r="F31" s="27"/>
      <c r="G31" s="129" t="s">
        <v>1209</v>
      </c>
      <c r="H31" s="128"/>
      <c r="I31" s="44" t="s">
        <v>967</v>
      </c>
      <c r="J31" s="11" t="s">
        <v>933</v>
      </c>
      <c r="K31" s="15">
        <v>4.1666666666666664E-2</v>
      </c>
      <c r="L31" s="16"/>
      <c r="M31" s="16"/>
      <c r="N31" s="27"/>
      <c r="P31" s="11" t="s">
        <v>933</v>
      </c>
      <c r="Q31" s="15">
        <v>0</v>
      </c>
    </row>
    <row r="32" spans="1:19">
      <c r="A32" s="82"/>
      <c r="B32" s="11" t="s">
        <v>933</v>
      </c>
      <c r="C32" s="15">
        <v>0</v>
      </c>
      <c r="D32" s="16"/>
      <c r="E32" s="16"/>
      <c r="F32" s="27"/>
      <c r="H32" s="128"/>
      <c r="I32" s="44"/>
      <c r="J32" s="11" t="s">
        <v>933</v>
      </c>
      <c r="K32" s="15">
        <v>0</v>
      </c>
      <c r="L32" s="16"/>
      <c r="M32" s="16"/>
      <c r="N32" s="27"/>
    </row>
    <row r="33" spans="1:19">
      <c r="A33" s="54"/>
      <c r="B33" s="61" t="s">
        <v>79</v>
      </c>
      <c r="C33" s="62">
        <f>SUM(C31:C32)</f>
        <v>0.3125</v>
      </c>
      <c r="H33" s="128"/>
      <c r="I33" s="54"/>
      <c r="J33" s="61" t="s">
        <v>79</v>
      </c>
      <c r="K33" s="62">
        <f>SUM(K31:K32)</f>
        <v>4.1666666666666664E-2</v>
      </c>
    </row>
    <row r="34" spans="1:19" ht="26.25">
      <c r="A34" s="7" t="s">
        <v>67</v>
      </c>
      <c r="B34" s="8" t="s">
        <v>68</v>
      </c>
      <c r="C34" s="9" t="s">
        <v>80</v>
      </c>
      <c r="D34" s="9" t="s">
        <v>81</v>
      </c>
      <c r="E34" s="9" t="s">
        <v>82</v>
      </c>
      <c r="F34" s="7" t="s">
        <v>83</v>
      </c>
      <c r="H34" s="128"/>
      <c r="I34" s="7" t="s">
        <v>67</v>
      </c>
      <c r="J34" s="8" t="s">
        <v>68</v>
      </c>
      <c r="K34" s="9" t="s">
        <v>80</v>
      </c>
      <c r="L34" s="9" t="s">
        <v>81</v>
      </c>
      <c r="M34" s="9" t="s">
        <v>82</v>
      </c>
      <c r="N34" s="7" t="s">
        <v>83</v>
      </c>
    </row>
    <row r="35" spans="1:19" ht="210">
      <c r="A35" s="126" t="s">
        <v>1212</v>
      </c>
      <c r="B35" s="11" t="s">
        <v>934</v>
      </c>
      <c r="C35" s="15">
        <v>0.375</v>
      </c>
      <c r="D35" s="16"/>
      <c r="E35" s="16"/>
      <c r="F35" s="27"/>
      <c r="G35" s="129" t="s">
        <v>1209</v>
      </c>
      <c r="H35" s="128"/>
      <c r="I35" s="44"/>
      <c r="J35" s="11" t="s">
        <v>934</v>
      </c>
      <c r="K35" s="15">
        <v>0</v>
      </c>
      <c r="L35" s="16"/>
      <c r="M35" s="16"/>
      <c r="N35" s="27"/>
      <c r="P35" s="11" t="s">
        <v>934</v>
      </c>
      <c r="Q35" s="15">
        <v>0.10416666666666667</v>
      </c>
      <c r="R35" s="112" t="s">
        <v>971</v>
      </c>
      <c r="S35" t="s">
        <v>973</v>
      </c>
    </row>
    <row r="36" spans="1:19">
      <c r="A36" s="82"/>
      <c r="B36" s="11" t="s">
        <v>934</v>
      </c>
      <c r="C36" s="15">
        <v>0</v>
      </c>
      <c r="D36" s="16"/>
      <c r="E36" s="16"/>
      <c r="F36" s="27"/>
      <c r="H36" s="128"/>
      <c r="I36" s="44"/>
      <c r="J36" s="11" t="s">
        <v>934</v>
      </c>
      <c r="K36" s="15">
        <v>0</v>
      </c>
      <c r="L36" s="16"/>
      <c r="M36" s="16"/>
      <c r="N36" s="27"/>
    </row>
    <row r="37" spans="1:19">
      <c r="A37" s="54"/>
      <c r="B37" s="61" t="s">
        <v>79</v>
      </c>
      <c r="C37" s="62">
        <f>SUM(C35:C36)</f>
        <v>0.375</v>
      </c>
      <c r="H37" s="128"/>
      <c r="I37" s="54"/>
      <c r="J37" s="61" t="s">
        <v>79</v>
      </c>
      <c r="K37" s="62">
        <f>SUM(K35:K36)</f>
        <v>0</v>
      </c>
    </row>
    <row r="38" spans="1:19">
      <c r="A38" s="24"/>
      <c r="B38" s="24"/>
      <c r="C38" s="24"/>
      <c r="D38" s="24"/>
      <c r="E38" s="24"/>
      <c r="F38" s="24"/>
      <c r="H38" s="128"/>
      <c r="I38" s="24"/>
      <c r="J38" s="24"/>
      <c r="K38" s="24"/>
      <c r="L38" s="24"/>
      <c r="M38" s="24"/>
      <c r="N38" s="24"/>
    </row>
    <row r="39" spans="1:19" ht="26.25">
      <c r="A39" s="7" t="s">
        <v>67</v>
      </c>
      <c r="B39" s="8" t="s">
        <v>68</v>
      </c>
      <c r="C39" s="9" t="s">
        <v>80</v>
      </c>
      <c r="D39" s="9" t="s">
        <v>81</v>
      </c>
      <c r="E39" s="9" t="s">
        <v>82</v>
      </c>
      <c r="F39" s="7" t="s">
        <v>83</v>
      </c>
      <c r="H39" s="128"/>
      <c r="I39" s="7" t="s">
        <v>67</v>
      </c>
      <c r="J39" s="8" t="s">
        <v>68</v>
      </c>
      <c r="K39" s="9" t="s">
        <v>80</v>
      </c>
      <c r="L39" s="9" t="s">
        <v>81</v>
      </c>
      <c r="M39" s="9" t="s">
        <v>82</v>
      </c>
      <c r="N39" s="7" t="s">
        <v>83</v>
      </c>
    </row>
    <row r="40" spans="1:19" ht="60">
      <c r="A40" s="44"/>
      <c r="B40" s="11" t="s">
        <v>935</v>
      </c>
      <c r="C40" s="15">
        <v>0</v>
      </c>
      <c r="D40" s="16"/>
      <c r="E40" s="16"/>
      <c r="F40" s="27"/>
      <c r="H40" s="128"/>
      <c r="I40" s="44" t="s">
        <v>968</v>
      </c>
      <c r="J40" s="11" t="s">
        <v>935</v>
      </c>
      <c r="K40" s="15">
        <v>6.25E-2</v>
      </c>
      <c r="L40" s="16"/>
      <c r="M40" s="16"/>
      <c r="N40" s="27"/>
      <c r="P40" s="11" t="s">
        <v>935</v>
      </c>
      <c r="Q40" s="15">
        <v>0</v>
      </c>
    </row>
    <row r="41" spans="1:19" ht="60">
      <c r="A41" s="127" t="s">
        <v>1210</v>
      </c>
      <c r="B41" s="11" t="s">
        <v>935</v>
      </c>
      <c r="C41" s="15">
        <v>0.10416666666666667</v>
      </c>
      <c r="D41" s="16"/>
      <c r="E41" s="16"/>
      <c r="F41" s="27"/>
      <c r="G41" s="130" t="s">
        <v>974</v>
      </c>
      <c r="H41" s="128"/>
      <c r="I41" s="44" t="s">
        <v>975</v>
      </c>
      <c r="J41" s="11" t="s">
        <v>935</v>
      </c>
      <c r="K41" s="15">
        <v>4.1666666666666664E-2</v>
      </c>
      <c r="L41" s="16"/>
      <c r="M41" s="16"/>
      <c r="N41" s="27"/>
      <c r="P41" s="111"/>
      <c r="Q41" s="112"/>
    </row>
    <row r="42" spans="1:19">
      <c r="A42" s="54"/>
      <c r="B42" s="61" t="s">
        <v>79</v>
      </c>
      <c r="C42" s="62">
        <f>SUM(C40:C41)</f>
        <v>0.10416666666666667</v>
      </c>
      <c r="H42" s="128"/>
      <c r="I42" s="54"/>
      <c r="J42" s="61" t="s">
        <v>79</v>
      </c>
      <c r="K42" s="62">
        <f>SUM(K40:K41)</f>
        <v>0.10416666666666666</v>
      </c>
    </row>
    <row r="43" spans="1:19" ht="26.25">
      <c r="A43" s="7" t="s">
        <v>67</v>
      </c>
      <c r="B43" s="8" t="s">
        <v>68</v>
      </c>
      <c r="C43" s="9" t="s">
        <v>80</v>
      </c>
      <c r="D43" s="9" t="s">
        <v>81</v>
      </c>
      <c r="E43" s="9" t="s">
        <v>82</v>
      </c>
      <c r="F43" s="7" t="s">
        <v>83</v>
      </c>
      <c r="H43" s="128"/>
      <c r="I43" s="7" t="s">
        <v>67</v>
      </c>
      <c r="J43" s="8" t="s">
        <v>68</v>
      </c>
      <c r="K43" s="9" t="s">
        <v>80</v>
      </c>
      <c r="L43" s="9" t="s">
        <v>81</v>
      </c>
      <c r="M43" s="9" t="s">
        <v>82</v>
      </c>
      <c r="N43" s="7" t="s">
        <v>83</v>
      </c>
    </row>
    <row r="44" spans="1:19" ht="240">
      <c r="A44" s="126" t="s">
        <v>1214</v>
      </c>
      <c r="B44" s="11" t="s">
        <v>936</v>
      </c>
      <c r="C44" s="15">
        <v>0.25</v>
      </c>
      <c r="D44" s="16"/>
      <c r="E44" s="16"/>
      <c r="F44" s="27"/>
      <c r="G44" s="129" t="s">
        <v>1209</v>
      </c>
      <c r="H44" s="128"/>
      <c r="I44" s="44" t="s">
        <v>969</v>
      </c>
      <c r="J44" s="11" t="s">
        <v>936</v>
      </c>
      <c r="K44" s="15">
        <v>4.1666666666666664E-2</v>
      </c>
      <c r="L44" s="16"/>
      <c r="M44" s="16"/>
      <c r="N44" s="27"/>
      <c r="P44" s="11" t="s">
        <v>936</v>
      </c>
      <c r="Q44" s="15">
        <v>0</v>
      </c>
    </row>
    <row r="45" spans="1:19">
      <c r="A45" s="82"/>
      <c r="B45" s="11" t="s">
        <v>936</v>
      </c>
      <c r="C45" s="15">
        <v>0</v>
      </c>
      <c r="D45" s="16"/>
      <c r="E45" s="16"/>
      <c r="F45" s="27"/>
      <c r="H45" s="128"/>
      <c r="I45" s="44"/>
      <c r="J45" s="11" t="s">
        <v>936</v>
      </c>
      <c r="K45" s="15">
        <v>0</v>
      </c>
      <c r="L45" s="16"/>
      <c r="M45" s="16"/>
      <c r="N45" s="27"/>
    </row>
    <row r="46" spans="1:19">
      <c r="A46" s="54"/>
      <c r="B46" s="61" t="s">
        <v>79</v>
      </c>
      <c r="C46" s="62">
        <f>SUM(C44:C45)</f>
        <v>0.25</v>
      </c>
      <c r="H46" s="128"/>
      <c r="I46" s="54"/>
      <c r="J46" s="61" t="s">
        <v>79</v>
      </c>
      <c r="K46" s="62">
        <f>SUM(K44:K45)</f>
        <v>4.1666666666666664E-2</v>
      </c>
    </row>
    <row r="47" spans="1:19" ht="26.25">
      <c r="A47" s="7" t="s">
        <v>67</v>
      </c>
      <c r="B47" s="8" t="s">
        <v>68</v>
      </c>
      <c r="C47" s="9" t="s">
        <v>80</v>
      </c>
      <c r="D47" s="9" t="s">
        <v>81</v>
      </c>
      <c r="E47" s="9" t="s">
        <v>82</v>
      </c>
      <c r="F47" s="7" t="s">
        <v>83</v>
      </c>
      <c r="H47" s="128"/>
      <c r="I47" s="7" t="s">
        <v>67</v>
      </c>
      <c r="J47" s="8" t="s">
        <v>68</v>
      </c>
      <c r="K47" s="9" t="s">
        <v>80</v>
      </c>
      <c r="L47" s="9" t="s">
        <v>81</v>
      </c>
      <c r="M47" s="9" t="s">
        <v>82</v>
      </c>
      <c r="N47" s="7" t="s">
        <v>83</v>
      </c>
    </row>
    <row r="48" spans="1:19" ht="135">
      <c r="A48" s="127" t="s">
        <v>1215</v>
      </c>
      <c r="B48" s="11" t="s">
        <v>937</v>
      </c>
      <c r="C48" s="15">
        <v>0.16666666666666666</v>
      </c>
      <c r="D48" s="16"/>
      <c r="E48" s="16"/>
      <c r="F48" s="27"/>
      <c r="G48" s="129" t="s">
        <v>1216</v>
      </c>
      <c r="H48" s="128"/>
      <c r="I48" s="44" t="s">
        <v>976</v>
      </c>
      <c r="J48" s="11" t="s">
        <v>937</v>
      </c>
      <c r="K48" s="15">
        <v>6.25E-2</v>
      </c>
      <c r="L48" s="16"/>
      <c r="M48" s="16"/>
      <c r="N48" s="27"/>
      <c r="P48" s="11" t="s">
        <v>937</v>
      </c>
      <c r="Q48" s="15">
        <v>0</v>
      </c>
    </row>
    <row r="49" spans="1:18">
      <c r="A49" s="44"/>
      <c r="B49" s="11" t="s">
        <v>937</v>
      </c>
      <c r="C49" s="15">
        <v>0</v>
      </c>
      <c r="D49" s="16"/>
      <c r="E49" s="16"/>
      <c r="F49" s="27"/>
      <c r="H49" s="128"/>
      <c r="I49" s="44" t="s">
        <v>977</v>
      </c>
      <c r="J49" s="11" t="s">
        <v>937</v>
      </c>
      <c r="K49" s="15">
        <v>2.0833333333333332E-2</v>
      </c>
      <c r="L49" s="16"/>
      <c r="M49" s="16"/>
      <c r="N49" s="27"/>
      <c r="P49" s="111"/>
      <c r="Q49" s="112"/>
    </row>
    <row r="50" spans="1:18" ht="45">
      <c r="A50" s="44"/>
      <c r="B50" s="11" t="s">
        <v>937</v>
      </c>
      <c r="C50" s="15">
        <v>0</v>
      </c>
      <c r="D50" s="16"/>
      <c r="E50" s="16"/>
      <c r="F50" s="27"/>
      <c r="H50" s="128"/>
      <c r="I50" s="82" t="s">
        <v>981</v>
      </c>
      <c r="J50" s="11" t="s">
        <v>937</v>
      </c>
      <c r="K50" s="15">
        <v>4.1666666666666664E-2</v>
      </c>
      <c r="L50" s="16"/>
      <c r="M50" s="16"/>
      <c r="N50" s="27"/>
    </row>
    <row r="51" spans="1:18">
      <c r="A51" s="82"/>
      <c r="B51" s="11" t="s">
        <v>937</v>
      </c>
      <c r="C51" s="15">
        <v>0</v>
      </c>
      <c r="D51" s="16"/>
      <c r="E51" s="16"/>
      <c r="F51" s="27"/>
      <c r="H51" s="128"/>
      <c r="R51" t="s">
        <v>978</v>
      </c>
    </row>
    <row r="52" spans="1:18">
      <c r="A52" s="54"/>
      <c r="B52" s="61" t="s">
        <v>79</v>
      </c>
      <c r="C52" s="62">
        <f>SUM(C48:C51)</f>
        <v>0.16666666666666666</v>
      </c>
      <c r="H52" s="128"/>
      <c r="I52" s="54"/>
      <c r="J52" s="61" t="s">
        <v>79</v>
      </c>
      <c r="K52" s="62">
        <f>SUM(K48:K51)</f>
        <v>0.125</v>
      </c>
    </row>
    <row r="53" spans="1:18" ht="26.25">
      <c r="A53" s="7" t="s">
        <v>67</v>
      </c>
      <c r="B53" s="8" t="s">
        <v>68</v>
      </c>
      <c r="C53" s="9" t="s">
        <v>80</v>
      </c>
      <c r="D53" s="9" t="s">
        <v>81</v>
      </c>
      <c r="E53" s="9" t="s">
        <v>82</v>
      </c>
      <c r="F53" s="7" t="s">
        <v>83</v>
      </c>
      <c r="H53" s="128"/>
      <c r="I53" s="7" t="s">
        <v>67</v>
      </c>
      <c r="J53" s="8" t="s">
        <v>68</v>
      </c>
      <c r="K53" s="9" t="s">
        <v>80</v>
      </c>
      <c r="L53" s="9" t="s">
        <v>81</v>
      </c>
      <c r="M53" s="9" t="s">
        <v>82</v>
      </c>
      <c r="N53" s="7" t="s">
        <v>83</v>
      </c>
    </row>
    <row r="54" spans="1:18" ht="45">
      <c r="B54" s="11" t="s">
        <v>938</v>
      </c>
      <c r="C54" s="15">
        <v>0</v>
      </c>
      <c r="D54" s="16"/>
      <c r="E54" s="16"/>
      <c r="F54" s="27"/>
      <c r="H54" s="128"/>
      <c r="I54" s="82" t="s">
        <v>979</v>
      </c>
      <c r="J54" s="11" t="s">
        <v>938</v>
      </c>
      <c r="K54" s="15">
        <v>0.10416666666666667</v>
      </c>
      <c r="L54" s="16"/>
      <c r="M54" s="16"/>
      <c r="N54" s="27"/>
      <c r="P54" s="11" t="s">
        <v>938</v>
      </c>
      <c r="Q54" s="15">
        <v>0</v>
      </c>
    </row>
    <row r="55" spans="1:18" ht="75">
      <c r="A55" s="82"/>
      <c r="B55" s="11" t="s">
        <v>938</v>
      </c>
      <c r="C55" s="15">
        <v>0</v>
      </c>
      <c r="D55" s="16"/>
      <c r="E55" s="16"/>
      <c r="F55" s="27"/>
      <c r="H55" s="128"/>
      <c r="I55" s="82" t="s">
        <v>982</v>
      </c>
      <c r="J55" s="11" t="s">
        <v>938</v>
      </c>
      <c r="K55" s="15">
        <v>6.25E-2</v>
      </c>
      <c r="L55" s="16"/>
      <c r="M55" s="16"/>
      <c r="N55" s="27"/>
    </row>
    <row r="56" spans="1:18" ht="105">
      <c r="A56" s="82"/>
      <c r="B56" s="11" t="s">
        <v>938</v>
      </c>
      <c r="C56" s="15">
        <v>0</v>
      </c>
      <c r="D56" s="16"/>
      <c r="E56" s="16"/>
      <c r="F56" s="27"/>
      <c r="H56" s="128"/>
      <c r="I56" s="82" t="s">
        <v>983</v>
      </c>
      <c r="J56" s="11" t="s">
        <v>938</v>
      </c>
      <c r="K56" s="15">
        <v>0.125</v>
      </c>
      <c r="L56" s="16"/>
      <c r="M56" s="16"/>
      <c r="N56" s="27"/>
      <c r="R56" t="s">
        <v>980</v>
      </c>
    </row>
    <row r="57" spans="1:18">
      <c r="A57" s="54"/>
      <c r="B57" s="61" t="s">
        <v>79</v>
      </c>
      <c r="C57" s="62">
        <f>SUM(C54:C56)</f>
        <v>0</v>
      </c>
      <c r="H57" s="128"/>
      <c r="I57" s="54"/>
      <c r="J57" s="61" t="s">
        <v>79</v>
      </c>
      <c r="K57" s="62">
        <f>SUM(K54:K56)</f>
        <v>0.29166666666666669</v>
      </c>
    </row>
    <row r="58" spans="1:18" ht="26.25">
      <c r="A58" s="7" t="s">
        <v>67</v>
      </c>
      <c r="B58" s="8" t="s">
        <v>68</v>
      </c>
      <c r="C58" s="9" t="s">
        <v>80</v>
      </c>
      <c r="D58" s="9" t="s">
        <v>81</v>
      </c>
      <c r="E58" s="9" t="s">
        <v>82</v>
      </c>
      <c r="F58" s="7" t="s">
        <v>83</v>
      </c>
      <c r="H58" s="128"/>
      <c r="I58" s="7" t="s">
        <v>67</v>
      </c>
      <c r="J58" s="8" t="s">
        <v>68</v>
      </c>
      <c r="K58" s="9" t="s">
        <v>80</v>
      </c>
      <c r="L58" s="9" t="s">
        <v>81</v>
      </c>
      <c r="M58" s="9" t="s">
        <v>82</v>
      </c>
      <c r="N58" s="7" t="s">
        <v>83</v>
      </c>
    </row>
    <row r="59" spans="1:18" ht="30">
      <c r="A59" s="44"/>
      <c r="B59" s="11" t="s">
        <v>939</v>
      </c>
      <c r="C59" s="15">
        <v>0</v>
      </c>
      <c r="D59" s="16"/>
      <c r="E59" s="16"/>
      <c r="F59" s="27"/>
      <c r="H59" s="128"/>
      <c r="I59" s="44" t="s">
        <v>984</v>
      </c>
      <c r="J59" s="11" t="s">
        <v>939</v>
      </c>
      <c r="K59" s="15">
        <v>4.1666666666666664E-2</v>
      </c>
      <c r="L59" s="16"/>
      <c r="M59" s="16"/>
      <c r="N59" s="27"/>
      <c r="P59" s="11" t="s">
        <v>939</v>
      </c>
      <c r="Q59" s="15">
        <v>0</v>
      </c>
    </row>
    <row r="60" spans="1:18" ht="30">
      <c r="A60" s="82"/>
      <c r="B60" s="11" t="s">
        <v>939</v>
      </c>
      <c r="C60" s="15">
        <v>0</v>
      </c>
      <c r="D60" s="16"/>
      <c r="E60" s="16"/>
      <c r="F60" s="27"/>
      <c r="H60" s="128"/>
      <c r="I60" s="82" t="s">
        <v>1351</v>
      </c>
      <c r="J60" s="11" t="s">
        <v>939</v>
      </c>
      <c r="K60" s="15">
        <v>0.20833333333333334</v>
      </c>
      <c r="L60" s="16"/>
      <c r="M60" s="16"/>
      <c r="N60" s="27"/>
      <c r="R60" t="s">
        <v>985</v>
      </c>
    </row>
    <row r="61" spans="1:18">
      <c r="A61" s="54"/>
      <c r="B61" s="61" t="s">
        <v>79</v>
      </c>
      <c r="C61" s="62">
        <f>SUM(C59:C60)</f>
        <v>0</v>
      </c>
      <c r="H61" s="128"/>
      <c r="I61" s="54"/>
      <c r="J61" s="61" t="s">
        <v>79</v>
      </c>
      <c r="K61" s="62">
        <f>SUM(K59:K60)</f>
        <v>0.25</v>
      </c>
    </row>
    <row r="62" spans="1:18">
      <c r="A62" s="24"/>
      <c r="B62" s="24"/>
      <c r="C62" s="24"/>
      <c r="D62" s="24"/>
      <c r="E62" s="24"/>
      <c r="F62" s="24"/>
      <c r="H62" s="128"/>
      <c r="I62" s="24"/>
      <c r="J62" s="24"/>
      <c r="K62" s="24"/>
      <c r="L62" s="24"/>
      <c r="M62" s="24"/>
      <c r="N62" s="24"/>
    </row>
    <row r="63" spans="1:18" ht="26.25">
      <c r="A63" s="7" t="s">
        <v>67</v>
      </c>
      <c r="B63" s="8" t="s">
        <v>68</v>
      </c>
      <c r="C63" s="9" t="s">
        <v>80</v>
      </c>
      <c r="D63" s="9" t="s">
        <v>81</v>
      </c>
      <c r="E63" s="9" t="s">
        <v>82</v>
      </c>
      <c r="F63" s="7" t="s">
        <v>83</v>
      </c>
      <c r="H63" s="128"/>
      <c r="I63" s="7" t="s">
        <v>67</v>
      </c>
      <c r="J63" s="8" t="s">
        <v>68</v>
      </c>
      <c r="K63" s="9" t="s">
        <v>80</v>
      </c>
      <c r="L63" s="9" t="s">
        <v>81</v>
      </c>
      <c r="M63" s="9" t="s">
        <v>82</v>
      </c>
      <c r="N63" s="7" t="s">
        <v>83</v>
      </c>
    </row>
    <row r="64" spans="1:18" ht="105">
      <c r="A64" s="127" t="s">
        <v>1218</v>
      </c>
      <c r="B64" s="11" t="s">
        <v>940</v>
      </c>
      <c r="C64" s="15">
        <v>0.1875</v>
      </c>
      <c r="D64" s="16"/>
      <c r="E64" s="16"/>
      <c r="F64" s="27"/>
      <c r="H64" s="128"/>
      <c r="I64" s="44" t="s">
        <v>986</v>
      </c>
      <c r="J64" s="11" t="s">
        <v>940</v>
      </c>
      <c r="K64" s="15">
        <v>4.1666666666666664E-2</v>
      </c>
      <c r="L64" s="16"/>
      <c r="M64" s="16"/>
      <c r="N64" s="27"/>
      <c r="P64" s="11" t="s">
        <v>940</v>
      </c>
      <c r="Q64" s="15">
        <v>0</v>
      </c>
      <c r="R64" t="s">
        <v>987</v>
      </c>
    </row>
    <row r="65" spans="1:18" ht="60">
      <c r="A65" s="126" t="s">
        <v>1219</v>
      </c>
      <c r="B65" s="11" t="s">
        <v>940</v>
      </c>
      <c r="C65" s="15">
        <v>8.3333333333333329E-2</v>
      </c>
      <c r="D65" s="16"/>
      <c r="E65" s="16"/>
      <c r="F65" s="27"/>
      <c r="H65" s="128"/>
      <c r="I65" s="127" t="s">
        <v>1217</v>
      </c>
      <c r="J65" s="11" t="s">
        <v>940</v>
      </c>
      <c r="K65" s="15">
        <v>6.25E-2</v>
      </c>
      <c r="L65" s="16"/>
      <c r="M65" s="16"/>
      <c r="N65" s="27"/>
      <c r="P65" s="111"/>
      <c r="Q65" s="112"/>
    </row>
    <row r="66" spans="1:18">
      <c r="A66" s="54"/>
      <c r="B66" s="61" t="s">
        <v>79</v>
      </c>
      <c r="C66" s="62">
        <f>SUM(C64:C65)</f>
        <v>0.27083333333333331</v>
      </c>
      <c r="H66" s="128"/>
      <c r="I66" s="54"/>
      <c r="J66" s="61" t="s">
        <v>79</v>
      </c>
      <c r="K66" s="62">
        <f>SUM(K64:K65)</f>
        <v>0.10416666666666666</v>
      </c>
    </row>
    <row r="67" spans="1:18" ht="26.25">
      <c r="A67" s="7" t="s">
        <v>67</v>
      </c>
      <c r="B67" s="8" t="s">
        <v>68</v>
      </c>
      <c r="C67" s="9" t="s">
        <v>80</v>
      </c>
      <c r="D67" s="9" t="s">
        <v>81</v>
      </c>
      <c r="E67" s="9" t="s">
        <v>82</v>
      </c>
      <c r="F67" s="7" t="s">
        <v>83</v>
      </c>
      <c r="H67" s="128"/>
      <c r="I67" s="7" t="s">
        <v>67</v>
      </c>
      <c r="J67" s="8" t="s">
        <v>68</v>
      </c>
      <c r="K67" s="9" t="s">
        <v>80</v>
      </c>
      <c r="L67" s="9" t="s">
        <v>81</v>
      </c>
      <c r="M67" s="9" t="s">
        <v>82</v>
      </c>
      <c r="N67" s="7" t="s">
        <v>83</v>
      </c>
    </row>
    <row r="68" spans="1:18" ht="60">
      <c r="A68" s="127" t="s">
        <v>1220</v>
      </c>
      <c r="B68" s="11" t="s">
        <v>941</v>
      </c>
      <c r="C68" s="15">
        <v>0.33333333333333331</v>
      </c>
      <c r="D68" s="16"/>
      <c r="E68" s="16"/>
      <c r="F68" s="27"/>
      <c r="H68" s="128"/>
      <c r="I68" s="44" t="s">
        <v>989</v>
      </c>
      <c r="J68" s="11" t="s">
        <v>941</v>
      </c>
      <c r="K68" s="15">
        <v>2.0833333333333332E-2</v>
      </c>
      <c r="L68" s="16"/>
      <c r="M68" s="16"/>
      <c r="N68" s="27"/>
      <c r="P68" s="11" t="s">
        <v>941</v>
      </c>
      <c r="Q68" s="15">
        <v>0</v>
      </c>
    </row>
    <row r="69" spans="1:18">
      <c r="A69" s="54"/>
      <c r="B69" s="61" t="s">
        <v>79</v>
      </c>
      <c r="C69" s="62">
        <f>SUM(C68:C68)</f>
        <v>0.33333333333333331</v>
      </c>
      <c r="H69" s="128"/>
      <c r="I69" s="54"/>
      <c r="J69" s="61" t="s">
        <v>79</v>
      </c>
      <c r="K69" s="62">
        <f>SUM(K68:K68)</f>
        <v>2.0833333333333332E-2</v>
      </c>
    </row>
    <row r="70" spans="1:18" ht="26.25">
      <c r="A70" s="7" t="s">
        <v>67</v>
      </c>
      <c r="B70" s="8" t="s">
        <v>68</v>
      </c>
      <c r="C70" s="9" t="s">
        <v>80</v>
      </c>
      <c r="D70" s="9" t="s">
        <v>81</v>
      </c>
      <c r="E70" s="9" t="s">
        <v>82</v>
      </c>
      <c r="F70" s="7" t="s">
        <v>83</v>
      </c>
      <c r="H70" s="128"/>
      <c r="I70" s="7" t="s">
        <v>67</v>
      </c>
      <c r="J70" s="8" t="s">
        <v>68</v>
      </c>
      <c r="K70" s="9" t="s">
        <v>80</v>
      </c>
      <c r="L70" s="9" t="s">
        <v>81</v>
      </c>
      <c r="M70" s="9" t="s">
        <v>82</v>
      </c>
      <c r="N70" s="7" t="s">
        <v>83</v>
      </c>
    </row>
    <row r="71" spans="1:18" ht="75">
      <c r="A71" s="127" t="s">
        <v>1221</v>
      </c>
      <c r="B71" s="11" t="s">
        <v>942</v>
      </c>
      <c r="C71" s="15">
        <v>0.29166666666666669</v>
      </c>
      <c r="D71" s="16"/>
      <c r="E71" s="16"/>
      <c r="F71" s="27"/>
      <c r="H71" s="128"/>
      <c r="I71" s="44" t="s">
        <v>990</v>
      </c>
      <c r="J71" s="11" t="s">
        <v>942</v>
      </c>
      <c r="K71" s="15">
        <v>4.1666666666666664E-2</v>
      </c>
      <c r="L71" s="16"/>
      <c r="M71" s="16"/>
      <c r="N71" s="27"/>
      <c r="P71" s="11" t="s">
        <v>942</v>
      </c>
      <c r="Q71" s="15">
        <v>4.1666666666666664E-2</v>
      </c>
      <c r="R71" t="s">
        <v>988</v>
      </c>
    </row>
    <row r="72" spans="1:18">
      <c r="A72" s="54"/>
      <c r="B72" s="61" t="s">
        <v>79</v>
      </c>
      <c r="C72" s="62">
        <f>SUM(C71:C71)</f>
        <v>0.29166666666666669</v>
      </c>
      <c r="H72" s="128"/>
      <c r="I72" s="54"/>
      <c r="J72" s="61" t="s">
        <v>79</v>
      </c>
      <c r="K72" s="62">
        <f>SUM(K71:K71)</f>
        <v>4.1666666666666664E-2</v>
      </c>
    </row>
    <row r="73" spans="1:18" ht="26.25">
      <c r="A73" s="7" t="s">
        <v>67</v>
      </c>
      <c r="B73" s="8" t="s">
        <v>68</v>
      </c>
      <c r="C73" s="9" t="s">
        <v>80</v>
      </c>
      <c r="D73" s="9" t="s">
        <v>81</v>
      </c>
      <c r="E73" s="9" t="s">
        <v>82</v>
      </c>
      <c r="F73" s="7" t="s">
        <v>83</v>
      </c>
      <c r="H73" s="128"/>
      <c r="I73" s="7" t="s">
        <v>67</v>
      </c>
      <c r="J73" s="8" t="s">
        <v>68</v>
      </c>
      <c r="K73" s="9" t="s">
        <v>80</v>
      </c>
      <c r="L73" s="9" t="s">
        <v>81</v>
      </c>
      <c r="M73" s="9" t="s">
        <v>82</v>
      </c>
      <c r="N73" s="7" t="s">
        <v>83</v>
      </c>
    </row>
    <row r="74" spans="1:18" ht="60">
      <c r="A74" s="82" t="s">
        <v>1306</v>
      </c>
      <c r="B74" s="11" t="s">
        <v>943</v>
      </c>
      <c r="C74" s="15">
        <v>4.1666666666666664E-2</v>
      </c>
      <c r="D74" s="16"/>
      <c r="E74" s="16"/>
      <c r="F74" s="27"/>
      <c r="H74" s="128"/>
      <c r="I74" s="44" t="s">
        <v>1299</v>
      </c>
      <c r="J74" s="11" t="s">
        <v>943</v>
      </c>
      <c r="K74" s="15">
        <v>8.3333333333333329E-2</v>
      </c>
      <c r="L74" s="16"/>
      <c r="M74" s="16"/>
      <c r="N74" s="27"/>
      <c r="P74" s="11" t="s">
        <v>943</v>
      </c>
      <c r="Q74" s="15">
        <v>4.1666666666666664E-2</v>
      </c>
      <c r="R74" s="146" t="s">
        <v>1296</v>
      </c>
    </row>
    <row r="75" spans="1:18" ht="165">
      <c r="A75" s="44" t="s">
        <v>1298</v>
      </c>
      <c r="B75" s="11" t="s">
        <v>943</v>
      </c>
      <c r="C75" s="15">
        <v>0.20833333333333334</v>
      </c>
      <c r="D75" s="16"/>
      <c r="E75" s="16"/>
      <c r="F75" s="27"/>
      <c r="H75" s="128"/>
      <c r="I75" s="126" t="s">
        <v>1297</v>
      </c>
      <c r="J75" s="11" t="s">
        <v>943</v>
      </c>
      <c r="K75" s="15">
        <v>4.1666666666666664E-2</v>
      </c>
      <c r="L75" s="16"/>
      <c r="M75" s="16"/>
      <c r="N75" s="27"/>
      <c r="P75" s="111"/>
      <c r="Q75" s="112"/>
      <c r="R75" s="146"/>
    </row>
    <row r="76" spans="1:18">
      <c r="A76" s="54"/>
      <c r="B76" s="61" t="s">
        <v>79</v>
      </c>
      <c r="C76" s="62">
        <f>SUM(C74:C75)</f>
        <v>0.25</v>
      </c>
      <c r="H76" s="128"/>
      <c r="I76" s="54"/>
      <c r="J76" s="61" t="s">
        <v>79</v>
      </c>
      <c r="K76" s="62">
        <f>SUM(K74:K75)</f>
        <v>0.125</v>
      </c>
      <c r="R76" t="s">
        <v>993</v>
      </c>
    </row>
    <row r="77" spans="1:18" ht="26.25">
      <c r="A77" s="7" t="s">
        <v>67</v>
      </c>
      <c r="B77" s="8" t="s">
        <v>68</v>
      </c>
      <c r="C77" s="9" t="s">
        <v>80</v>
      </c>
      <c r="D77" s="9" t="s">
        <v>81</v>
      </c>
      <c r="E77" s="9" t="s">
        <v>82</v>
      </c>
      <c r="F77" s="7" t="s">
        <v>83</v>
      </c>
      <c r="H77" s="128"/>
      <c r="I77" s="7" t="s">
        <v>67</v>
      </c>
      <c r="J77" s="8" t="s">
        <v>68</v>
      </c>
      <c r="K77" s="9" t="s">
        <v>80</v>
      </c>
      <c r="L77" s="9" t="s">
        <v>81</v>
      </c>
      <c r="M77" s="9" t="s">
        <v>82</v>
      </c>
      <c r="N77" s="7" t="s">
        <v>83</v>
      </c>
    </row>
    <row r="78" spans="1:18" ht="105">
      <c r="A78" s="126" t="s">
        <v>1304</v>
      </c>
      <c r="B78" s="11" t="s">
        <v>944</v>
      </c>
      <c r="C78" s="15">
        <v>8.3333333333333329E-2</v>
      </c>
      <c r="D78" s="16"/>
      <c r="E78" s="16"/>
      <c r="F78" s="27"/>
      <c r="H78" s="128"/>
      <c r="I78" s="44" t="s">
        <v>1301</v>
      </c>
      <c r="J78" s="11" t="s">
        <v>944</v>
      </c>
      <c r="K78" s="15">
        <v>6.25E-2</v>
      </c>
      <c r="L78" s="16"/>
      <c r="M78" s="16"/>
      <c r="N78" s="27"/>
      <c r="P78" s="11" t="s">
        <v>944</v>
      </c>
      <c r="Q78" s="15">
        <v>4.1666666666666664E-2</v>
      </c>
      <c r="R78" s="146" t="s">
        <v>1302</v>
      </c>
    </row>
    <row r="79" spans="1:18" ht="60">
      <c r="A79" s="126" t="s">
        <v>1305</v>
      </c>
      <c r="B79" s="11" t="s">
        <v>944</v>
      </c>
      <c r="C79" s="15">
        <v>0.125</v>
      </c>
      <c r="D79" s="16"/>
      <c r="E79" s="16"/>
      <c r="F79" s="27"/>
      <c r="H79" s="128"/>
      <c r="I79" s="44"/>
      <c r="J79" s="11" t="s">
        <v>944</v>
      </c>
      <c r="K79" s="15">
        <v>0</v>
      </c>
      <c r="L79" s="16"/>
      <c r="M79" s="16"/>
      <c r="N79" s="27"/>
      <c r="P79" s="111"/>
      <c r="Q79" s="112"/>
    </row>
    <row r="80" spans="1:18" ht="45">
      <c r="A80" s="82" t="s">
        <v>1300</v>
      </c>
      <c r="B80" s="11" t="s">
        <v>944</v>
      </c>
      <c r="C80" s="15">
        <v>4.1666666666666664E-2</v>
      </c>
      <c r="D80" s="16"/>
      <c r="E80" s="16"/>
      <c r="F80" s="27"/>
      <c r="H80" s="128"/>
      <c r="I80" s="44"/>
      <c r="J80" s="11" t="s">
        <v>944</v>
      </c>
      <c r="K80" s="15">
        <v>0</v>
      </c>
      <c r="L80" s="16"/>
      <c r="M80" s="16"/>
      <c r="N80" s="27"/>
      <c r="R80" t="s">
        <v>994</v>
      </c>
    </row>
    <row r="81" spans="1:18">
      <c r="A81" s="54"/>
      <c r="B81" s="61" t="s">
        <v>79</v>
      </c>
      <c r="C81" s="62">
        <f>SUM(C78:C80)</f>
        <v>0.24999999999999997</v>
      </c>
      <c r="H81" s="128"/>
      <c r="I81" s="54"/>
      <c r="J81" s="61" t="s">
        <v>79</v>
      </c>
      <c r="K81" s="62">
        <f>SUM(K78:K80)</f>
        <v>6.25E-2</v>
      </c>
    </row>
    <row r="82" spans="1:18">
      <c r="A82" s="24"/>
      <c r="B82" s="24"/>
      <c r="C82" s="24"/>
      <c r="D82" s="24"/>
      <c r="E82" s="24"/>
      <c r="F82" s="24"/>
      <c r="H82" s="128"/>
      <c r="I82" s="24"/>
      <c r="J82" s="24"/>
      <c r="K82" s="24"/>
      <c r="L82" s="24"/>
      <c r="M82" s="24"/>
      <c r="N82" s="24"/>
    </row>
    <row r="83" spans="1:18" ht="26.25">
      <c r="A83" s="7" t="s">
        <v>67</v>
      </c>
      <c r="B83" s="8" t="s">
        <v>68</v>
      </c>
      <c r="C83" s="9" t="s">
        <v>80</v>
      </c>
      <c r="D83" s="9" t="s">
        <v>81</v>
      </c>
      <c r="E83" s="9" t="s">
        <v>82</v>
      </c>
      <c r="F83" s="7" t="s">
        <v>83</v>
      </c>
      <c r="H83" s="128"/>
      <c r="I83" s="7" t="s">
        <v>67</v>
      </c>
      <c r="J83" s="8" t="s">
        <v>68</v>
      </c>
      <c r="K83" s="9" t="s">
        <v>80</v>
      </c>
      <c r="L83" s="9" t="s">
        <v>81</v>
      </c>
      <c r="M83" s="9" t="s">
        <v>82</v>
      </c>
      <c r="N83" s="7" t="s">
        <v>83</v>
      </c>
    </row>
    <row r="84" spans="1:18" ht="45">
      <c r="A84" s="147" t="s">
        <v>1345</v>
      </c>
      <c r="B84" s="11" t="s">
        <v>945</v>
      </c>
      <c r="C84" s="15">
        <v>8.3333333333333329E-2</v>
      </c>
      <c r="D84" s="16"/>
      <c r="E84" s="16"/>
      <c r="F84" s="27"/>
      <c r="H84" s="128"/>
      <c r="I84" s="44" t="s">
        <v>1303</v>
      </c>
      <c r="J84" s="11" t="s">
        <v>945</v>
      </c>
      <c r="K84" s="15">
        <v>6.25E-2</v>
      </c>
      <c r="L84" s="16"/>
      <c r="M84" s="16"/>
      <c r="N84" s="27"/>
      <c r="P84" s="11" t="s">
        <v>945</v>
      </c>
      <c r="Q84" s="15">
        <v>4.1666666666666664E-2</v>
      </c>
      <c r="R84" t="s">
        <v>1309</v>
      </c>
    </row>
    <row r="85" spans="1:18" ht="195">
      <c r="A85" s="149" t="s">
        <v>1346</v>
      </c>
      <c r="B85" s="11" t="s">
        <v>945</v>
      </c>
      <c r="C85" s="15">
        <v>0.10416666666666667</v>
      </c>
      <c r="D85" s="16"/>
      <c r="E85" s="16"/>
      <c r="F85" s="27"/>
      <c r="H85" s="128"/>
      <c r="I85" s="44" t="s">
        <v>1308</v>
      </c>
      <c r="J85" s="11" t="s">
        <v>945</v>
      </c>
      <c r="K85" s="15">
        <v>8.3333333333333329E-2</v>
      </c>
      <c r="L85" s="16"/>
      <c r="M85" s="16"/>
      <c r="N85" s="27"/>
      <c r="R85" t="s">
        <v>1149</v>
      </c>
    </row>
    <row r="86" spans="1:18">
      <c r="A86" s="54"/>
      <c r="B86" s="61" t="s">
        <v>79</v>
      </c>
      <c r="C86" s="62">
        <f>SUM(C84:C85)</f>
        <v>0.1875</v>
      </c>
      <c r="H86" s="128"/>
      <c r="I86" s="54"/>
      <c r="J86" s="61" t="s">
        <v>79</v>
      </c>
      <c r="K86" s="62">
        <f>SUM(K84:K85)</f>
        <v>0.14583333333333331</v>
      </c>
    </row>
    <row r="87" spans="1:18" ht="26.25">
      <c r="A87" s="7" t="s">
        <v>67</v>
      </c>
      <c r="B87" s="8" t="s">
        <v>68</v>
      </c>
      <c r="C87" s="9" t="s">
        <v>80</v>
      </c>
      <c r="D87" s="9" t="s">
        <v>81</v>
      </c>
      <c r="E87" s="9" t="s">
        <v>82</v>
      </c>
      <c r="F87" s="7" t="s">
        <v>83</v>
      </c>
      <c r="H87" s="128"/>
      <c r="I87" s="7" t="s">
        <v>67</v>
      </c>
      <c r="J87" s="8" t="s">
        <v>68</v>
      </c>
      <c r="K87" s="9" t="s">
        <v>80</v>
      </c>
      <c r="L87" s="9" t="s">
        <v>81</v>
      </c>
      <c r="M87" s="9" t="s">
        <v>82</v>
      </c>
      <c r="N87" s="7" t="s">
        <v>83</v>
      </c>
    </row>
    <row r="88" spans="1:18" ht="105">
      <c r="A88" s="150" t="s">
        <v>1310</v>
      </c>
      <c r="B88" s="11" t="s">
        <v>946</v>
      </c>
      <c r="C88" s="15">
        <v>0.14583333333333334</v>
      </c>
      <c r="D88" s="16"/>
      <c r="E88" s="16"/>
      <c r="F88" s="27"/>
      <c r="H88" s="128"/>
      <c r="I88" s="44" t="s">
        <v>1315</v>
      </c>
      <c r="J88" s="11" t="s">
        <v>946</v>
      </c>
      <c r="K88" s="15">
        <v>6.25E-2</v>
      </c>
      <c r="L88" s="16"/>
      <c r="M88" s="16"/>
      <c r="N88" s="27"/>
      <c r="P88" s="11" t="s">
        <v>946</v>
      </c>
      <c r="Q88" s="15">
        <v>0.125</v>
      </c>
      <c r="R88" s="146" t="s">
        <v>1313</v>
      </c>
    </row>
    <row r="89" spans="1:18" ht="45">
      <c r="A89" s="149" t="s">
        <v>1346</v>
      </c>
      <c r="B89" s="11" t="s">
        <v>946</v>
      </c>
      <c r="C89" s="15">
        <v>0.125</v>
      </c>
      <c r="D89" s="16"/>
      <c r="E89" s="16"/>
      <c r="F89" s="27"/>
      <c r="H89" s="128"/>
      <c r="I89" s="44"/>
      <c r="J89" s="11" t="s">
        <v>946</v>
      </c>
      <c r="K89" s="15">
        <v>0</v>
      </c>
      <c r="L89" s="16"/>
      <c r="M89" s="16"/>
      <c r="N89" s="27"/>
      <c r="R89" t="s">
        <v>1246</v>
      </c>
    </row>
    <row r="90" spans="1:18">
      <c r="A90" s="54"/>
      <c r="B90" s="61" t="s">
        <v>79</v>
      </c>
      <c r="C90" s="62">
        <f>SUM(C88:C89)</f>
        <v>0.27083333333333337</v>
      </c>
      <c r="H90" s="128"/>
      <c r="I90" s="54"/>
      <c r="J90" s="61" t="s">
        <v>79</v>
      </c>
      <c r="K90" s="62">
        <f>SUM(K88:K89)</f>
        <v>6.25E-2</v>
      </c>
    </row>
    <row r="91" spans="1:18" ht="26.25">
      <c r="A91" s="7" t="s">
        <v>67</v>
      </c>
      <c r="B91" s="8" t="s">
        <v>68</v>
      </c>
      <c r="C91" s="9" t="s">
        <v>80</v>
      </c>
      <c r="D91" s="9" t="s">
        <v>81</v>
      </c>
      <c r="E91" s="9" t="s">
        <v>82</v>
      </c>
      <c r="F91" s="7" t="s">
        <v>83</v>
      </c>
      <c r="H91" s="128"/>
      <c r="I91" s="7" t="s">
        <v>67</v>
      </c>
      <c r="J91" s="8" t="s">
        <v>68</v>
      </c>
      <c r="K91" s="9" t="s">
        <v>80</v>
      </c>
      <c r="L91" s="9" t="s">
        <v>81</v>
      </c>
      <c r="M91" s="9" t="s">
        <v>82</v>
      </c>
      <c r="N91" s="7" t="s">
        <v>83</v>
      </c>
    </row>
    <row r="92" spans="1:18" ht="60">
      <c r="A92" s="148" t="s">
        <v>1348</v>
      </c>
      <c r="B92" s="11" t="s">
        <v>947</v>
      </c>
      <c r="C92" s="15">
        <v>0.3125</v>
      </c>
      <c r="D92" s="16"/>
      <c r="E92" s="16"/>
      <c r="F92" s="27"/>
      <c r="H92" s="128"/>
      <c r="I92" s="44" t="s">
        <v>1311</v>
      </c>
      <c r="J92" s="11" t="s">
        <v>947</v>
      </c>
      <c r="K92" s="15">
        <v>4.1666666666666664E-2</v>
      </c>
      <c r="L92" s="16"/>
      <c r="M92" s="16"/>
      <c r="N92" s="27"/>
      <c r="P92" s="11" t="s">
        <v>947</v>
      </c>
      <c r="Q92" s="15">
        <v>0</v>
      </c>
      <c r="R92" t="s">
        <v>1307</v>
      </c>
    </row>
    <row r="93" spans="1:18">
      <c r="A93" s="54"/>
      <c r="B93" s="61" t="s">
        <v>79</v>
      </c>
      <c r="C93" s="62">
        <f>SUM(C92:C92)</f>
        <v>0.3125</v>
      </c>
      <c r="H93" s="128"/>
      <c r="I93" s="54"/>
      <c r="J93" s="61" t="s">
        <v>79</v>
      </c>
      <c r="K93" s="62">
        <f>SUM(K92:K92)</f>
        <v>4.1666666666666664E-2</v>
      </c>
    </row>
    <row r="94" spans="1:18" ht="26.25">
      <c r="A94" s="7" t="s">
        <v>67</v>
      </c>
      <c r="B94" s="8" t="s">
        <v>68</v>
      </c>
      <c r="C94" s="9" t="s">
        <v>80</v>
      </c>
      <c r="D94" s="9" t="s">
        <v>81</v>
      </c>
      <c r="E94" s="9" t="s">
        <v>82</v>
      </c>
      <c r="F94" s="7" t="s">
        <v>83</v>
      </c>
      <c r="H94" s="128"/>
      <c r="I94" s="7" t="s">
        <v>67</v>
      </c>
      <c r="J94" s="8" t="s">
        <v>68</v>
      </c>
      <c r="K94" s="9" t="s">
        <v>80</v>
      </c>
      <c r="L94" s="9" t="s">
        <v>81</v>
      </c>
      <c r="M94" s="9" t="s">
        <v>82</v>
      </c>
      <c r="N94" s="7" t="s">
        <v>83</v>
      </c>
    </row>
    <row r="95" spans="1:18" ht="90">
      <c r="A95" s="148" t="s">
        <v>1347</v>
      </c>
      <c r="B95" s="11" t="s">
        <v>948</v>
      </c>
      <c r="C95" s="15">
        <v>0.22916666666666666</v>
      </c>
      <c r="D95" s="16"/>
      <c r="E95" s="16"/>
      <c r="F95" s="27"/>
      <c r="H95" s="128"/>
      <c r="I95" s="44" t="s">
        <v>1312</v>
      </c>
      <c r="J95" s="11" t="s">
        <v>948</v>
      </c>
      <c r="K95" s="15">
        <v>6.25E-2</v>
      </c>
      <c r="L95" s="16"/>
      <c r="M95" s="16"/>
      <c r="N95" s="27"/>
      <c r="P95" s="11" t="s">
        <v>948</v>
      </c>
      <c r="Q95" s="15">
        <v>0</v>
      </c>
    </row>
    <row r="96" spans="1:18">
      <c r="A96" s="82"/>
      <c r="B96" s="11" t="s">
        <v>948</v>
      </c>
      <c r="C96" s="15">
        <v>0</v>
      </c>
      <c r="D96" s="16"/>
      <c r="E96" s="16"/>
      <c r="F96" s="27"/>
      <c r="H96" s="128"/>
      <c r="I96" s="44"/>
      <c r="J96" s="11" t="s">
        <v>948</v>
      </c>
      <c r="K96" s="15">
        <v>0</v>
      </c>
      <c r="L96" s="16"/>
      <c r="M96" s="16"/>
      <c r="N96" s="27"/>
    </row>
    <row r="97" spans="1:17">
      <c r="A97" s="54"/>
      <c r="B97" s="61" t="s">
        <v>79</v>
      </c>
      <c r="C97" s="62">
        <f>SUM(C95:C96)</f>
        <v>0.22916666666666666</v>
      </c>
      <c r="H97" s="128"/>
      <c r="I97" s="54"/>
      <c r="J97" s="61" t="s">
        <v>79</v>
      </c>
      <c r="K97" s="62">
        <f>SUM(K95:K96)</f>
        <v>6.25E-2</v>
      </c>
    </row>
    <row r="98" spans="1:17" ht="26.25">
      <c r="A98" s="7" t="s">
        <v>67</v>
      </c>
      <c r="B98" s="8" t="s">
        <v>68</v>
      </c>
      <c r="C98" s="9" t="s">
        <v>80</v>
      </c>
      <c r="D98" s="9" t="s">
        <v>81</v>
      </c>
      <c r="E98" s="9" t="s">
        <v>82</v>
      </c>
      <c r="F98" s="7" t="s">
        <v>83</v>
      </c>
      <c r="H98" s="128"/>
      <c r="I98" s="7" t="s">
        <v>67</v>
      </c>
      <c r="J98" s="8" t="s">
        <v>68</v>
      </c>
      <c r="K98" s="9" t="s">
        <v>80</v>
      </c>
      <c r="L98" s="9" t="s">
        <v>81</v>
      </c>
      <c r="M98" s="9" t="s">
        <v>82</v>
      </c>
      <c r="N98" s="7" t="s">
        <v>83</v>
      </c>
    </row>
    <row r="99" spans="1:17">
      <c r="A99" s="44"/>
      <c r="B99" s="11" t="s">
        <v>949</v>
      </c>
      <c r="C99" s="15">
        <v>0</v>
      </c>
      <c r="D99" s="16"/>
      <c r="E99" s="16"/>
      <c r="F99" s="27"/>
      <c r="H99" s="128"/>
      <c r="I99" s="44" t="s">
        <v>950</v>
      </c>
      <c r="J99" s="11" t="s">
        <v>949</v>
      </c>
      <c r="K99" s="15">
        <v>0</v>
      </c>
      <c r="L99" s="16"/>
      <c r="M99" s="16"/>
      <c r="N99" s="27"/>
      <c r="P99" s="11" t="s">
        <v>949</v>
      </c>
      <c r="Q99" s="15">
        <v>0</v>
      </c>
    </row>
    <row r="100" spans="1:17" ht="30">
      <c r="A100" s="82"/>
      <c r="B100" s="11" t="s">
        <v>949</v>
      </c>
      <c r="C100" s="15">
        <v>0</v>
      </c>
      <c r="D100" s="16"/>
      <c r="E100" s="16"/>
      <c r="F100" s="27"/>
      <c r="H100" s="128"/>
      <c r="I100" s="174" t="s">
        <v>1357</v>
      </c>
      <c r="J100" s="73" t="s">
        <v>949</v>
      </c>
      <c r="K100" s="74">
        <v>0.16666666666666666</v>
      </c>
      <c r="L100" s="16"/>
      <c r="M100" s="16"/>
      <c r="N100" s="27"/>
    </row>
    <row r="101" spans="1:17">
      <c r="A101" s="54"/>
      <c r="B101" s="61" t="s">
        <v>79</v>
      </c>
      <c r="C101" s="62">
        <f>SUM(C99:C100)</f>
        <v>0</v>
      </c>
      <c r="H101" s="128"/>
      <c r="I101" s="54"/>
      <c r="J101" s="61" t="s">
        <v>79</v>
      </c>
      <c r="K101" s="62">
        <f>SUM(K99:K100)</f>
        <v>0.16666666666666666</v>
      </c>
    </row>
    <row r="102" spans="1:17">
      <c r="A102" s="24"/>
      <c r="B102" s="24"/>
      <c r="C102" s="24"/>
      <c r="D102" s="24"/>
      <c r="E102" s="24"/>
      <c r="F102" s="24"/>
      <c r="H102" s="128"/>
      <c r="I102" s="24"/>
      <c r="J102" s="24"/>
      <c r="K102" s="24"/>
      <c r="L102" s="24"/>
      <c r="M102" s="24"/>
      <c r="N102" s="24"/>
    </row>
    <row r="103" spans="1:17">
      <c r="A103" s="54"/>
      <c r="B103" s="49"/>
      <c r="C103" s="50"/>
      <c r="I103" s="54"/>
      <c r="J103" s="49"/>
      <c r="K103" s="50"/>
    </row>
    <row r="105" spans="1:17">
      <c r="A105" s="29" t="s">
        <v>207</v>
      </c>
      <c r="I105" s="29" t="s">
        <v>207</v>
      </c>
    </row>
    <row r="106" spans="1:17" ht="15.75" thickBot="1">
      <c r="A106" s="30" t="s">
        <v>208</v>
      </c>
      <c r="B106" s="48">
        <f>SUM(C11,C19,C24,C29,C33,C37,C42,C46,C52,C57,C61,C66,C69,C72,C76,C81,C86,C90,C93,C97,C101)</f>
        <v>3.8541666666666665</v>
      </c>
      <c r="C106" s="32" t="s">
        <v>209</v>
      </c>
      <c r="D106" s="32" t="s">
        <v>210</v>
      </c>
      <c r="E106" s="33">
        <v>24</v>
      </c>
      <c r="F106" s="32" t="s">
        <v>211</v>
      </c>
      <c r="I106" s="30" t="s">
        <v>208</v>
      </c>
      <c r="J106" s="48">
        <f>SUM(K11,K19,K24,K29,K33,K37,K42,K46,K52,K57,K61,K66,K69,K72,K76,K81,K86,K90,K93,K97,K101)</f>
        <v>2.5625</v>
      </c>
      <c r="K106" s="32" t="s">
        <v>209</v>
      </c>
      <c r="L106" s="32" t="s">
        <v>210</v>
      </c>
      <c r="M106" s="117">
        <v>25</v>
      </c>
      <c r="N106" s="32" t="s">
        <v>211</v>
      </c>
      <c r="Q106" s="48">
        <f>SUM(Q10,Q14,Q21,Q26,Q31,Q35,Q40,Q44,Q48,Q54,Q59,Q64,Q68,Q71,Q74,Q78,Q84,Q88,Q92,Q95,Q99)</f>
        <v>0.41666666666666663</v>
      </c>
    </row>
    <row r="107" spans="1:17" ht="15.75" thickBot="1">
      <c r="A107" s="30" t="s">
        <v>212</v>
      </c>
      <c r="B107" s="47">
        <v>0</v>
      </c>
      <c r="C107" s="32" t="s">
        <v>209</v>
      </c>
      <c r="D107" s="32" t="s">
        <v>210</v>
      </c>
      <c r="E107" s="33">
        <v>23</v>
      </c>
      <c r="F107" s="32" t="s">
        <v>211</v>
      </c>
      <c r="I107" s="30" t="s">
        <v>212</v>
      </c>
      <c r="J107" s="47">
        <v>0</v>
      </c>
      <c r="K107" s="32" t="s">
        <v>209</v>
      </c>
      <c r="L107" s="32" t="s">
        <v>210</v>
      </c>
      <c r="M107" s="117">
        <v>23</v>
      </c>
      <c r="N107" s="32" t="s">
        <v>211</v>
      </c>
    </row>
    <row r="108" spans="1:17" ht="15.75" thickBot="1">
      <c r="A108" s="32" t="s">
        <v>213</v>
      </c>
      <c r="B108" s="46">
        <v>0</v>
      </c>
      <c r="C108" s="32" t="s">
        <v>209</v>
      </c>
      <c r="D108" s="32" t="s">
        <v>210</v>
      </c>
      <c r="E108" s="33" t="s">
        <v>206</v>
      </c>
      <c r="F108" s="32" t="s">
        <v>211</v>
      </c>
      <c r="I108" s="32" t="s">
        <v>213</v>
      </c>
      <c r="J108" s="46">
        <v>0</v>
      </c>
      <c r="K108" s="32" t="s">
        <v>209</v>
      </c>
      <c r="L108" s="32" t="s">
        <v>210</v>
      </c>
      <c r="M108" s="117" t="s">
        <v>206</v>
      </c>
      <c r="N108" s="32" t="s">
        <v>211</v>
      </c>
    </row>
    <row r="109" spans="1:17" ht="15.75" thickBot="1">
      <c r="A109" s="32" t="s">
        <v>214</v>
      </c>
      <c r="B109" s="46">
        <v>0</v>
      </c>
      <c r="C109" s="32" t="s">
        <v>209</v>
      </c>
      <c r="D109" s="32" t="s">
        <v>210</v>
      </c>
      <c r="E109" s="33" t="s">
        <v>215</v>
      </c>
      <c r="F109" s="32" t="s">
        <v>211</v>
      </c>
      <c r="I109" s="32" t="s">
        <v>214</v>
      </c>
      <c r="J109" s="46">
        <v>0</v>
      </c>
      <c r="K109" s="32" t="s">
        <v>209</v>
      </c>
      <c r="L109" s="32" t="s">
        <v>210</v>
      </c>
      <c r="M109" s="117" t="s">
        <v>215</v>
      </c>
      <c r="N109" s="32" t="s">
        <v>211</v>
      </c>
    </row>
    <row r="110" spans="1:17" ht="15.75" thickBot="1">
      <c r="A110" s="32" t="s">
        <v>216</v>
      </c>
      <c r="B110" s="46">
        <v>0</v>
      </c>
      <c r="C110" s="32" t="s">
        <v>209</v>
      </c>
      <c r="D110" s="32" t="s">
        <v>210</v>
      </c>
      <c r="E110" s="33">
        <v>15</v>
      </c>
      <c r="F110" s="32" t="s">
        <v>211</v>
      </c>
      <c r="I110" s="32" t="s">
        <v>216</v>
      </c>
      <c r="J110" s="46">
        <v>0</v>
      </c>
      <c r="K110" s="32" t="s">
        <v>209</v>
      </c>
      <c r="L110" s="32" t="s">
        <v>210</v>
      </c>
      <c r="M110" s="117">
        <v>15</v>
      </c>
      <c r="N110" s="32" t="s">
        <v>211</v>
      </c>
    </row>
    <row r="112" spans="1:17">
      <c r="A112" s="35"/>
      <c r="B112" s="35" t="s">
        <v>217</v>
      </c>
      <c r="C112" s="35"/>
      <c r="D112" s="35" t="s">
        <v>218</v>
      </c>
      <c r="E112" s="35" t="s">
        <v>219</v>
      </c>
      <c r="F112" s="36"/>
      <c r="I112" s="35"/>
      <c r="J112" s="35" t="s">
        <v>217</v>
      </c>
      <c r="K112" s="35"/>
      <c r="L112" s="35" t="s">
        <v>218</v>
      </c>
      <c r="M112" s="35" t="s">
        <v>219</v>
      </c>
      <c r="N112" s="36"/>
    </row>
    <row r="113" spans="1:17" ht="15.75" thickBot="1">
      <c r="A113" s="37" t="s">
        <v>220</v>
      </c>
      <c r="B113" s="38" t="s">
        <v>62</v>
      </c>
      <c r="C113" s="37"/>
      <c r="D113" s="39"/>
      <c r="E113" s="35"/>
      <c r="F113" s="36"/>
      <c r="I113" s="37" t="s">
        <v>220</v>
      </c>
      <c r="J113" s="38" t="s">
        <v>62</v>
      </c>
      <c r="K113" s="37"/>
      <c r="L113" s="39"/>
      <c r="M113" s="35"/>
      <c r="N113" s="36"/>
    </row>
    <row r="114" spans="1:17" ht="15.75" thickBot="1">
      <c r="A114" s="40"/>
      <c r="M114" s="35"/>
      <c r="N114" s="36"/>
    </row>
    <row r="115" spans="1:17" ht="15.75" thickBot="1">
      <c r="A115" s="37" t="s">
        <v>221</v>
      </c>
      <c r="B115" s="35" t="s">
        <v>222</v>
      </c>
      <c r="C115" s="35"/>
      <c r="D115" s="41"/>
      <c r="E115" s="35"/>
      <c r="F115" s="36"/>
      <c r="I115" s="40"/>
      <c r="J115" s="35" t="s">
        <v>222</v>
      </c>
      <c r="K115" s="35"/>
      <c r="L115" s="41"/>
    </row>
    <row r="118" spans="1:17">
      <c r="B118" s="119">
        <f>SUM(B106:B110)</f>
        <v>3.8541666666666665</v>
      </c>
      <c r="C118" s="120"/>
      <c r="D118" s="120"/>
      <c r="E118" s="120"/>
      <c r="F118" s="120"/>
      <c r="G118" s="120"/>
      <c r="H118" s="120"/>
      <c r="I118" s="120"/>
      <c r="J118" s="119">
        <f>SUM(J106:J110)</f>
        <v>2.5625</v>
      </c>
    </row>
    <row r="119" spans="1:17">
      <c r="F119" s="119">
        <f>SUM(B118,J118)</f>
        <v>6.4166666666666661</v>
      </c>
      <c r="Q119" s="119">
        <f>SUM(Q106)</f>
        <v>0.41666666666666663</v>
      </c>
    </row>
    <row r="121" spans="1:17">
      <c r="I121" s="119">
        <f>SUM(F119,Q119)</f>
        <v>6.833333333333333</v>
      </c>
    </row>
  </sheetData>
  <mergeCells count="2">
    <mergeCell ref="D6:F6"/>
    <mergeCell ref="L6:N6"/>
  </mergeCells>
  <hyperlinks>
    <hyperlink ref="G48" r:id="rId1" display="http://pivka.arso.sigov.si/redmine/projects/m493_letalisce_jp_ljubljana/wiki -&gt; Navodila za Zagon MOXA UC-8410"/>
  </hyperlinks>
  <pageMargins left="0.7" right="0.7" top="0.75" bottom="0.75" header="0.3" footer="0.3"/>
  <pageSetup paperSize="9" scale="69" fitToHeight="0" orientation="portrait" verticalDpi="598"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Q121"/>
  <sheetViews>
    <sheetView tabSelected="1" view="pageBreakPreview" topLeftCell="A25" zoomScale="85" zoomScaleNormal="100" zoomScaleSheetLayoutView="85" workbookViewId="0">
      <selection activeCell="A33" sqref="A33"/>
    </sheetView>
  </sheetViews>
  <sheetFormatPr defaultRowHeight="15"/>
  <cols>
    <col min="1" max="1" width="65.28515625" customWidth="1"/>
    <col min="2" max="2" width="12.42578125" customWidth="1"/>
    <col min="3" max="3" width="12.28515625" customWidth="1"/>
    <col min="4" max="4" width="11" customWidth="1"/>
    <col min="5" max="5" width="12" customWidth="1"/>
    <col min="6" max="6" width="14.42578125" bestFit="1" customWidth="1"/>
    <col min="7" max="7" width="18.5703125" bestFit="1" customWidth="1"/>
    <col min="8" max="8" width="2.7109375" customWidth="1"/>
    <col min="9" max="9" width="65.28515625" customWidth="1"/>
    <col min="10" max="10" width="12.42578125" customWidth="1"/>
    <col min="11" max="11" width="12.28515625" customWidth="1"/>
    <col min="12" max="12" width="11" customWidth="1"/>
    <col min="13" max="13" width="12" customWidth="1"/>
    <col min="14" max="14" width="14.42578125" bestFit="1" customWidth="1"/>
    <col min="18" max="18" width="69.28515625" bestFit="1" customWidth="1"/>
    <col min="19" max="19" width="71.7109375" bestFit="1" customWidth="1"/>
  </cols>
  <sheetData>
    <row r="1" spans="1:17" ht="15.75">
      <c r="A1" s="2" t="s">
        <v>58</v>
      </c>
      <c r="B1" s="6"/>
      <c r="C1" s="3"/>
      <c r="H1" s="128"/>
      <c r="I1" s="2" t="s">
        <v>58</v>
      </c>
      <c r="J1" s="6"/>
      <c r="K1" s="3"/>
    </row>
    <row r="2" spans="1:17">
      <c r="A2" s="99" t="s">
        <v>758</v>
      </c>
      <c r="B2" s="3"/>
      <c r="C2" s="3"/>
      <c r="H2" s="128"/>
      <c r="I2" s="99" t="s">
        <v>869</v>
      </c>
      <c r="J2" s="3"/>
      <c r="K2" s="3"/>
    </row>
    <row r="3" spans="1:17">
      <c r="B3" s="6"/>
      <c r="C3" s="3"/>
      <c r="H3" s="128"/>
      <c r="J3" s="6"/>
      <c r="K3" s="3"/>
    </row>
    <row r="4" spans="1:17" ht="60">
      <c r="A4" s="100" t="s">
        <v>762</v>
      </c>
      <c r="B4" s="6"/>
      <c r="C4" s="3"/>
      <c r="H4" s="128"/>
      <c r="I4" s="100"/>
      <c r="J4" s="6"/>
      <c r="K4" s="3"/>
    </row>
    <row r="5" spans="1:17">
      <c r="A5" s="5"/>
      <c r="B5" s="6"/>
      <c r="C5" s="3"/>
      <c r="H5" s="128"/>
      <c r="I5" s="5"/>
      <c r="J5" s="6"/>
      <c r="K5" s="3"/>
    </row>
    <row r="6" spans="1:17" ht="135" customHeight="1">
      <c r="A6" s="100" t="s">
        <v>763</v>
      </c>
      <c r="B6" s="6"/>
      <c r="C6" s="3"/>
      <c r="D6" s="151" t="s">
        <v>1318</v>
      </c>
      <c r="E6" s="151"/>
      <c r="F6" s="151"/>
      <c r="H6" s="128"/>
      <c r="I6" s="100"/>
      <c r="J6" s="6"/>
      <c r="K6" s="3"/>
      <c r="L6" s="151" t="s">
        <v>1319</v>
      </c>
      <c r="M6" s="151"/>
      <c r="N6" s="151"/>
    </row>
    <row r="7" spans="1:17">
      <c r="H7" s="128"/>
    </row>
    <row r="8" spans="1:17">
      <c r="H8" s="128"/>
      <c r="N8" s="27" t="s">
        <v>886</v>
      </c>
    </row>
    <row r="9" spans="1:17">
      <c r="A9" s="24"/>
      <c r="B9" s="24"/>
      <c r="C9" s="24"/>
      <c r="D9" s="24"/>
      <c r="E9" s="24"/>
      <c r="F9" s="24"/>
      <c r="H9" s="128"/>
      <c r="I9" s="24"/>
      <c r="J9" s="24"/>
      <c r="K9" s="24"/>
      <c r="L9" s="24"/>
      <c r="M9" s="24"/>
      <c r="N9" s="24"/>
    </row>
    <row r="10" spans="1:17" ht="26.25">
      <c r="A10" s="7" t="s">
        <v>67</v>
      </c>
      <c r="B10" s="8" t="s">
        <v>68</v>
      </c>
      <c r="C10" s="9" t="s">
        <v>80</v>
      </c>
      <c r="D10" s="9" t="s">
        <v>81</v>
      </c>
      <c r="E10" s="9" t="s">
        <v>82</v>
      </c>
      <c r="F10" s="7" t="s">
        <v>83</v>
      </c>
      <c r="H10" s="128"/>
      <c r="I10" s="7" t="s">
        <v>67</v>
      </c>
      <c r="J10" s="8" t="s">
        <v>68</v>
      </c>
      <c r="K10" s="9" t="s">
        <v>80</v>
      </c>
      <c r="L10" s="9" t="s">
        <v>81</v>
      </c>
      <c r="M10" s="9" t="s">
        <v>82</v>
      </c>
      <c r="N10" s="7" t="s">
        <v>83</v>
      </c>
    </row>
    <row r="11" spans="1:17" ht="90">
      <c r="A11" s="126" t="s">
        <v>1362</v>
      </c>
      <c r="B11" s="11" t="s">
        <v>1320</v>
      </c>
      <c r="C11" s="15">
        <v>6.25E-2</v>
      </c>
      <c r="D11" s="16"/>
      <c r="E11" s="16"/>
      <c r="F11" s="27"/>
      <c r="H11" s="128"/>
      <c r="I11" s="126" t="s">
        <v>1360</v>
      </c>
      <c r="J11" s="11" t="s">
        <v>1320</v>
      </c>
      <c r="K11" s="15">
        <v>7.2916666666666671E-2</v>
      </c>
      <c r="L11" s="16"/>
      <c r="M11" s="16"/>
      <c r="N11" s="27"/>
      <c r="P11" s="11" t="s">
        <v>1320</v>
      </c>
      <c r="Q11" s="15">
        <v>0</v>
      </c>
    </row>
    <row r="12" spans="1:17" ht="60">
      <c r="A12" s="126" t="s">
        <v>1363</v>
      </c>
      <c r="B12" s="11" t="s">
        <v>1320</v>
      </c>
      <c r="C12" s="15">
        <v>4.1666666666666664E-2</v>
      </c>
      <c r="D12" s="16"/>
      <c r="E12" s="16"/>
      <c r="F12" s="27"/>
      <c r="H12" s="128"/>
      <c r="I12" s="44"/>
      <c r="J12" s="11" t="s">
        <v>1320</v>
      </c>
      <c r="K12" s="15"/>
      <c r="L12" s="16"/>
      <c r="M12" s="16"/>
      <c r="N12" s="27"/>
      <c r="P12" s="111"/>
      <c r="Q12" s="112"/>
    </row>
    <row r="13" spans="1:17" ht="75">
      <c r="A13" s="126" t="s">
        <v>1364</v>
      </c>
      <c r="B13" s="11" t="s">
        <v>1320</v>
      </c>
      <c r="C13" s="15">
        <v>0.11458333333333333</v>
      </c>
      <c r="D13" s="16"/>
      <c r="E13" s="16"/>
      <c r="F13" s="27"/>
      <c r="H13" s="128"/>
      <c r="I13" s="44"/>
      <c r="J13" s="11" t="s">
        <v>1320</v>
      </c>
      <c r="K13" s="15"/>
      <c r="L13" s="16"/>
      <c r="M13" s="16"/>
      <c r="N13" s="27"/>
      <c r="P13" s="111"/>
      <c r="Q13" s="112"/>
    </row>
    <row r="14" spans="1:17" ht="150">
      <c r="A14" s="126" t="s">
        <v>1380</v>
      </c>
      <c r="B14" s="11" t="s">
        <v>1320</v>
      </c>
      <c r="C14" s="15">
        <v>5.2083333333333336E-2</v>
      </c>
      <c r="D14" s="16"/>
      <c r="E14" s="16"/>
      <c r="F14" s="27"/>
      <c r="H14" s="128"/>
      <c r="I14" s="44"/>
      <c r="J14" s="11" t="s">
        <v>1320</v>
      </c>
      <c r="K14" s="15"/>
      <c r="L14" s="16"/>
      <c r="M14" s="16"/>
      <c r="N14" s="27"/>
      <c r="P14" s="111"/>
      <c r="Q14" s="112"/>
    </row>
    <row r="15" spans="1:17">
      <c r="A15" s="54"/>
      <c r="B15" s="61" t="s">
        <v>79</v>
      </c>
      <c r="C15" s="62">
        <f>SUM(C11:C14)</f>
        <v>0.27083333333333331</v>
      </c>
      <c r="H15" s="128"/>
      <c r="I15" s="54"/>
      <c r="J15" s="61" t="s">
        <v>79</v>
      </c>
      <c r="K15" s="62">
        <f>SUM(K11:K14)</f>
        <v>7.2916666666666671E-2</v>
      </c>
      <c r="O15" t="s">
        <v>1341</v>
      </c>
    </row>
    <row r="16" spans="1:17" ht="26.25">
      <c r="A16" s="7" t="s">
        <v>67</v>
      </c>
      <c r="B16" s="8" t="s">
        <v>68</v>
      </c>
      <c r="C16" s="9" t="s">
        <v>80</v>
      </c>
      <c r="D16" s="9" t="s">
        <v>81</v>
      </c>
      <c r="E16" s="9" t="s">
        <v>82</v>
      </c>
      <c r="F16" s="7" t="s">
        <v>83</v>
      </c>
      <c r="H16" s="128"/>
      <c r="I16" s="7" t="s">
        <v>67</v>
      </c>
      <c r="J16" s="8" t="s">
        <v>68</v>
      </c>
      <c r="K16" s="9" t="s">
        <v>80</v>
      </c>
      <c r="L16" s="9" t="s">
        <v>81</v>
      </c>
      <c r="M16" s="9" t="s">
        <v>82</v>
      </c>
      <c r="N16" s="7" t="s">
        <v>83</v>
      </c>
    </row>
    <row r="17" spans="1:17" ht="60">
      <c r="A17" s="126" t="s">
        <v>1366</v>
      </c>
      <c r="B17" s="11" t="s">
        <v>1321</v>
      </c>
      <c r="C17" s="15">
        <v>0.10416666666666667</v>
      </c>
      <c r="D17" s="16"/>
      <c r="E17" s="16"/>
      <c r="F17" s="27"/>
      <c r="H17" s="128"/>
      <c r="I17" s="126" t="s">
        <v>1361</v>
      </c>
      <c r="J17" s="11" t="s">
        <v>1321</v>
      </c>
      <c r="K17" s="15">
        <v>8.3333333333333329E-2</v>
      </c>
      <c r="L17" s="16"/>
      <c r="M17" s="16"/>
      <c r="N17" s="27"/>
      <c r="P17" s="11" t="s">
        <v>1321</v>
      </c>
      <c r="Q17" s="15">
        <v>0</v>
      </c>
    </row>
    <row r="18" spans="1:17" ht="45">
      <c r="A18" s="126" t="s">
        <v>1367</v>
      </c>
      <c r="B18" s="11" t="s">
        <v>1321</v>
      </c>
      <c r="C18" s="15">
        <v>0.16666666666666666</v>
      </c>
      <c r="D18" s="16"/>
      <c r="E18" s="16"/>
      <c r="F18" s="27"/>
      <c r="H18" s="128"/>
      <c r="I18" s="16" t="s">
        <v>1365</v>
      </c>
      <c r="J18" s="11" t="s">
        <v>1321</v>
      </c>
      <c r="K18" s="15">
        <v>2.0833333333333332E-2</v>
      </c>
      <c r="L18" s="16"/>
      <c r="M18" s="16"/>
      <c r="N18" s="27"/>
      <c r="P18" s="111"/>
      <c r="Q18" s="112"/>
    </row>
    <row r="19" spans="1:17">
      <c r="A19" s="54"/>
      <c r="B19" s="61" t="s">
        <v>79</v>
      </c>
      <c r="C19" s="62">
        <f>SUM(C17:C18)</f>
        <v>0.27083333333333331</v>
      </c>
      <c r="H19" s="128"/>
      <c r="I19" s="54"/>
      <c r="J19" s="61" t="s">
        <v>79</v>
      </c>
      <c r="K19" s="62">
        <f>SUM(K17:K18)</f>
        <v>0.10416666666666666</v>
      </c>
      <c r="O19" t="s">
        <v>1343</v>
      </c>
    </row>
    <row r="20" spans="1:17" ht="26.25">
      <c r="A20" s="7" t="s">
        <v>67</v>
      </c>
      <c r="B20" s="8" t="s">
        <v>68</v>
      </c>
      <c r="C20" s="9" t="s">
        <v>80</v>
      </c>
      <c r="D20" s="9" t="s">
        <v>81</v>
      </c>
      <c r="E20" s="9" t="s">
        <v>82</v>
      </c>
      <c r="F20" s="7" t="s">
        <v>83</v>
      </c>
      <c r="H20" s="128"/>
      <c r="I20" s="7" t="s">
        <v>67</v>
      </c>
      <c r="J20" s="8" t="s">
        <v>68</v>
      </c>
      <c r="K20" s="9" t="s">
        <v>80</v>
      </c>
      <c r="L20" s="9" t="s">
        <v>81</v>
      </c>
      <c r="M20" s="9" t="s">
        <v>82</v>
      </c>
      <c r="N20" s="7" t="s">
        <v>83</v>
      </c>
    </row>
    <row r="21" spans="1:17" ht="60">
      <c r="A21" s="126" t="s">
        <v>1373</v>
      </c>
      <c r="B21" s="11" t="s">
        <v>1322</v>
      </c>
      <c r="C21" s="15">
        <v>6.25E-2</v>
      </c>
      <c r="D21" s="16"/>
      <c r="E21" s="16"/>
      <c r="F21" s="27"/>
      <c r="H21" s="128"/>
      <c r="I21" s="126" t="s">
        <v>1368</v>
      </c>
      <c r="J21" s="11" t="s">
        <v>1322</v>
      </c>
      <c r="K21" s="15">
        <v>4.1666666666666664E-2</v>
      </c>
      <c r="L21" s="16"/>
      <c r="M21" s="16"/>
      <c r="N21" s="27"/>
      <c r="P21" s="11" t="s">
        <v>1322</v>
      </c>
      <c r="Q21" s="15">
        <v>0</v>
      </c>
    </row>
    <row r="22" spans="1:17" ht="60">
      <c r="A22" s="126" t="s">
        <v>1371</v>
      </c>
      <c r="B22" s="11" t="s">
        <v>1322</v>
      </c>
      <c r="C22" s="15">
        <v>0.11458333333333333</v>
      </c>
      <c r="D22" s="16"/>
      <c r="E22" s="16"/>
      <c r="F22" s="27"/>
      <c r="H22" s="128"/>
      <c r="I22" s="16" t="s">
        <v>1370</v>
      </c>
      <c r="J22" s="11" t="s">
        <v>1322</v>
      </c>
      <c r="K22" s="15">
        <v>4.1666666666666664E-2</v>
      </c>
      <c r="L22" s="16"/>
      <c r="M22" s="16"/>
      <c r="N22" s="27"/>
      <c r="P22" s="111"/>
      <c r="Q22" s="112"/>
    </row>
    <row r="23" spans="1:17" ht="60">
      <c r="A23" s="126" t="s">
        <v>1381</v>
      </c>
      <c r="B23" s="11" t="s">
        <v>1322</v>
      </c>
      <c r="C23" s="15">
        <v>2.0833333333333332E-2</v>
      </c>
      <c r="D23" s="16"/>
      <c r="E23" s="16"/>
      <c r="F23" s="27"/>
      <c r="H23" s="128"/>
      <c r="I23" s="126"/>
      <c r="J23" s="11" t="s">
        <v>1322</v>
      </c>
      <c r="K23" s="15"/>
      <c r="L23" s="16"/>
      <c r="M23" s="16"/>
      <c r="N23" s="27"/>
      <c r="P23" s="111"/>
      <c r="Q23" s="112"/>
    </row>
    <row r="24" spans="1:17" ht="60">
      <c r="A24" s="126" t="s">
        <v>1372</v>
      </c>
      <c r="B24" s="11" t="s">
        <v>1322</v>
      </c>
      <c r="C24" s="15">
        <v>4.1666666666666664E-2</v>
      </c>
      <c r="D24" s="16"/>
      <c r="E24" s="16"/>
      <c r="F24" s="27"/>
      <c r="H24" s="128"/>
      <c r="I24" s="126"/>
      <c r="J24" s="11" t="s">
        <v>1322</v>
      </c>
      <c r="K24" s="15"/>
      <c r="L24" s="16"/>
      <c r="M24" s="16"/>
      <c r="N24" s="27"/>
      <c r="P24" s="111"/>
      <c r="Q24" s="112"/>
    </row>
    <row r="25" spans="1:17">
      <c r="A25" s="16" t="s">
        <v>1369</v>
      </c>
      <c r="B25" s="11" t="s">
        <v>1322</v>
      </c>
      <c r="C25" s="15">
        <v>6.25E-2</v>
      </c>
      <c r="D25" s="16"/>
      <c r="E25" s="16"/>
      <c r="F25" s="27"/>
      <c r="H25" s="128"/>
      <c r="I25" s="126"/>
      <c r="J25" s="11" t="s">
        <v>1322</v>
      </c>
      <c r="K25" s="15"/>
      <c r="L25" s="16"/>
      <c r="M25" s="16"/>
      <c r="N25" s="27"/>
      <c r="P25" s="111"/>
      <c r="Q25" s="112"/>
    </row>
    <row r="26" spans="1:17">
      <c r="A26" s="54"/>
      <c r="B26" s="61" t="s">
        <v>79</v>
      </c>
      <c r="C26" s="62">
        <f>SUM(C21:C25)</f>
        <v>0.30208333333333331</v>
      </c>
      <c r="H26" s="128"/>
      <c r="I26" s="54"/>
      <c r="J26" s="61" t="s">
        <v>79</v>
      </c>
      <c r="K26" s="62">
        <f>SUM(K21:K24)</f>
        <v>8.3333333333333329E-2</v>
      </c>
      <c r="O26" t="s">
        <v>1352</v>
      </c>
    </row>
    <row r="27" spans="1:17" ht="26.25">
      <c r="A27" s="7" t="s">
        <v>67</v>
      </c>
      <c r="B27" s="8" t="s">
        <v>68</v>
      </c>
      <c r="C27" s="9" t="s">
        <v>80</v>
      </c>
      <c r="D27" s="9" t="s">
        <v>81</v>
      </c>
      <c r="E27" s="9" t="s">
        <v>82</v>
      </c>
      <c r="F27" s="7" t="s">
        <v>83</v>
      </c>
      <c r="H27" s="128"/>
      <c r="I27" s="7" t="s">
        <v>67</v>
      </c>
      <c r="J27" s="8" t="s">
        <v>68</v>
      </c>
      <c r="K27" s="9" t="s">
        <v>80</v>
      </c>
      <c r="L27" s="9" t="s">
        <v>81</v>
      </c>
      <c r="M27" s="9" t="s">
        <v>82</v>
      </c>
      <c r="N27" s="7" t="s">
        <v>83</v>
      </c>
    </row>
    <row r="28" spans="1:17" ht="105">
      <c r="A28" s="126" t="s">
        <v>1379</v>
      </c>
      <c r="B28" s="11" t="s">
        <v>1323</v>
      </c>
      <c r="C28" s="15">
        <v>0.29166666666666669</v>
      </c>
      <c r="D28" s="16"/>
      <c r="E28" s="16"/>
      <c r="F28" s="27"/>
      <c r="G28" s="176" t="s">
        <v>1378</v>
      </c>
      <c r="H28" s="128"/>
      <c r="I28" s="126" t="s">
        <v>1376</v>
      </c>
      <c r="J28" s="11" t="s">
        <v>1323</v>
      </c>
      <c r="K28" s="15">
        <v>4.1666666666666664E-2</v>
      </c>
      <c r="L28" s="16"/>
      <c r="M28" s="16"/>
      <c r="N28" s="27"/>
      <c r="P28" s="11" t="s">
        <v>1323</v>
      </c>
      <c r="Q28" s="15">
        <v>0</v>
      </c>
    </row>
    <row r="29" spans="1:17">
      <c r="A29" s="44"/>
      <c r="B29" s="11" t="s">
        <v>1323</v>
      </c>
      <c r="C29" s="15">
        <v>0</v>
      </c>
      <c r="D29" s="16"/>
      <c r="E29" s="16"/>
      <c r="F29" s="27"/>
      <c r="H29" s="128"/>
      <c r="I29" s="16"/>
      <c r="J29" s="11" t="s">
        <v>1323</v>
      </c>
      <c r="K29" s="15">
        <v>0</v>
      </c>
      <c r="L29" s="16"/>
      <c r="M29" s="16"/>
      <c r="N29" s="27"/>
      <c r="O29" t="s">
        <v>1359</v>
      </c>
      <c r="P29" s="111"/>
      <c r="Q29" s="112"/>
    </row>
    <row r="30" spans="1:17">
      <c r="A30" s="54"/>
      <c r="B30" s="61" t="s">
        <v>79</v>
      </c>
      <c r="C30" s="62">
        <f>SUM(C28:C29)</f>
        <v>0.29166666666666669</v>
      </c>
      <c r="H30" s="128"/>
      <c r="I30" s="54"/>
      <c r="J30" s="61" t="s">
        <v>79</v>
      </c>
      <c r="K30" s="62">
        <f>SUM(K28:K29)</f>
        <v>4.1666666666666664E-2</v>
      </c>
    </row>
    <row r="31" spans="1:17" ht="26.25">
      <c r="A31" s="7" t="s">
        <v>67</v>
      </c>
      <c r="B31" s="8" t="s">
        <v>68</v>
      </c>
      <c r="C31" s="9" t="s">
        <v>80</v>
      </c>
      <c r="D31" s="9" t="s">
        <v>81</v>
      </c>
      <c r="E31" s="9" t="s">
        <v>82</v>
      </c>
      <c r="F31" s="7" t="s">
        <v>83</v>
      </c>
      <c r="H31" s="128"/>
      <c r="I31" s="7" t="s">
        <v>67</v>
      </c>
      <c r="J31" s="8" t="s">
        <v>68</v>
      </c>
      <c r="K31" s="9" t="s">
        <v>80</v>
      </c>
      <c r="L31" s="9" t="s">
        <v>81</v>
      </c>
      <c r="M31" s="9" t="s">
        <v>82</v>
      </c>
      <c r="N31" s="7" t="s">
        <v>83</v>
      </c>
    </row>
    <row r="32" spans="1:17" ht="120">
      <c r="A32" s="126" t="s">
        <v>1383</v>
      </c>
      <c r="B32" s="11" t="s">
        <v>1324</v>
      </c>
      <c r="C32" s="15">
        <v>0.20833333333333334</v>
      </c>
      <c r="D32" s="16"/>
      <c r="E32" s="16"/>
      <c r="F32" s="27"/>
      <c r="H32" s="128"/>
      <c r="I32" s="126" t="s">
        <v>1382</v>
      </c>
      <c r="J32" s="11" t="s">
        <v>1324</v>
      </c>
      <c r="K32" s="15">
        <v>4.1666666666666664E-2</v>
      </c>
      <c r="L32" s="16"/>
      <c r="M32" s="16"/>
      <c r="N32" s="27"/>
      <c r="P32" s="11" t="s">
        <v>1324</v>
      </c>
      <c r="Q32" s="15">
        <v>0</v>
      </c>
    </row>
    <row r="33" spans="1:17">
      <c r="A33" s="16" t="s">
        <v>1374</v>
      </c>
      <c r="B33" s="11" t="s">
        <v>1324</v>
      </c>
      <c r="C33" s="15">
        <v>4.1666666666666664E-2</v>
      </c>
      <c r="D33" s="16"/>
      <c r="E33" s="16"/>
      <c r="F33" s="27"/>
      <c r="H33" s="128"/>
      <c r="I33" s="16" t="s">
        <v>1375</v>
      </c>
      <c r="J33" s="11" t="s">
        <v>1324</v>
      </c>
      <c r="K33" s="15">
        <v>4.1666666666666664E-2</v>
      </c>
      <c r="L33" s="16"/>
      <c r="M33" s="16"/>
      <c r="N33" s="27"/>
      <c r="P33" s="111"/>
      <c r="Q33" s="112"/>
    </row>
    <row r="34" spans="1:17">
      <c r="A34" s="54"/>
      <c r="B34" s="61" t="s">
        <v>79</v>
      </c>
      <c r="C34" s="62">
        <f>SUM(C32:C33)</f>
        <v>0.25</v>
      </c>
      <c r="H34" s="128"/>
      <c r="I34" s="54"/>
      <c r="J34" s="61" t="s">
        <v>79</v>
      </c>
      <c r="K34" s="62">
        <f>SUM(K32:K33)</f>
        <v>8.3333333333333329E-2</v>
      </c>
    </row>
    <row r="35" spans="1:17">
      <c r="A35" s="24"/>
      <c r="B35" s="24"/>
      <c r="C35" s="24"/>
      <c r="D35" s="24"/>
      <c r="E35" s="24"/>
      <c r="F35" s="24"/>
      <c r="H35" s="128"/>
      <c r="I35" s="24"/>
      <c r="J35" s="24"/>
      <c r="K35" s="24"/>
      <c r="L35" s="24"/>
      <c r="M35" s="24"/>
      <c r="N35" s="24"/>
    </row>
    <row r="36" spans="1:17" ht="26.25">
      <c r="A36" s="7" t="s">
        <v>67</v>
      </c>
      <c r="B36" s="8" t="s">
        <v>68</v>
      </c>
      <c r="C36" s="9" t="s">
        <v>80</v>
      </c>
      <c r="D36" s="9" t="s">
        <v>81</v>
      </c>
      <c r="E36" s="9" t="s">
        <v>82</v>
      </c>
      <c r="F36" s="7" t="s">
        <v>83</v>
      </c>
      <c r="H36" s="128"/>
      <c r="I36" s="7" t="s">
        <v>67</v>
      </c>
      <c r="J36" s="8" t="s">
        <v>68</v>
      </c>
      <c r="K36" s="9" t="s">
        <v>80</v>
      </c>
      <c r="L36" s="9" t="s">
        <v>81</v>
      </c>
      <c r="M36" s="9" t="s">
        <v>82</v>
      </c>
      <c r="N36" s="7" t="s">
        <v>83</v>
      </c>
    </row>
    <row r="37" spans="1:17">
      <c r="A37" s="44"/>
      <c r="B37" s="11" t="s">
        <v>1325</v>
      </c>
      <c r="C37" s="15">
        <v>0</v>
      </c>
      <c r="D37" s="16"/>
      <c r="E37" s="16"/>
      <c r="F37" s="27"/>
      <c r="H37" s="128"/>
      <c r="I37" s="126" t="s">
        <v>1377</v>
      </c>
      <c r="J37" s="11" t="s">
        <v>1325</v>
      </c>
      <c r="K37" s="15">
        <v>0</v>
      </c>
      <c r="L37" s="16"/>
      <c r="M37" s="16"/>
      <c r="N37" s="27"/>
      <c r="P37" s="11" t="s">
        <v>1325</v>
      </c>
      <c r="Q37" s="15">
        <v>0</v>
      </c>
    </row>
    <row r="38" spans="1:17">
      <c r="A38" s="44"/>
      <c r="B38" s="11" t="s">
        <v>1325</v>
      </c>
      <c r="C38" s="15">
        <v>0</v>
      </c>
      <c r="D38" s="16"/>
      <c r="E38" s="16"/>
      <c r="F38" s="27"/>
      <c r="H38" s="128"/>
      <c r="I38" s="16"/>
      <c r="J38" s="11" t="s">
        <v>1325</v>
      </c>
      <c r="K38" s="15">
        <v>0</v>
      </c>
      <c r="L38" s="16"/>
      <c r="M38" s="16"/>
      <c r="N38" s="27"/>
      <c r="P38" s="111"/>
      <c r="Q38" s="112"/>
    </row>
    <row r="39" spans="1:17">
      <c r="A39" s="54"/>
      <c r="B39" s="61" t="s">
        <v>79</v>
      </c>
      <c r="C39" s="62">
        <f>SUM(C37:C38)</f>
        <v>0</v>
      </c>
      <c r="H39" s="128"/>
      <c r="I39" s="54"/>
      <c r="J39" s="61" t="s">
        <v>79</v>
      </c>
      <c r="K39" s="62">
        <f>SUM(K37:K38)</f>
        <v>0</v>
      </c>
    </row>
    <row r="40" spans="1:17" ht="26.25">
      <c r="A40" s="7" t="s">
        <v>67</v>
      </c>
      <c r="B40" s="8" t="s">
        <v>68</v>
      </c>
      <c r="C40" s="9" t="s">
        <v>80</v>
      </c>
      <c r="D40" s="9" t="s">
        <v>81</v>
      </c>
      <c r="E40" s="9" t="s">
        <v>82</v>
      </c>
      <c r="F40" s="7" t="s">
        <v>83</v>
      </c>
      <c r="H40" s="128"/>
      <c r="I40" s="7" t="s">
        <v>67</v>
      </c>
      <c r="J40" s="8" t="s">
        <v>68</v>
      </c>
      <c r="K40" s="9" t="s">
        <v>80</v>
      </c>
      <c r="L40" s="9" t="s">
        <v>81</v>
      </c>
      <c r="M40" s="9" t="s">
        <v>82</v>
      </c>
      <c r="N40" s="7" t="s">
        <v>83</v>
      </c>
    </row>
    <row r="41" spans="1:17">
      <c r="A41" s="44"/>
      <c r="B41" s="11" t="s">
        <v>1326</v>
      </c>
      <c r="C41" s="15">
        <v>0</v>
      </c>
      <c r="D41" s="16"/>
      <c r="E41" s="16"/>
      <c r="F41" s="27"/>
      <c r="H41" s="128"/>
      <c r="I41" s="126" t="s">
        <v>1377</v>
      </c>
      <c r="J41" s="11" t="s">
        <v>1326</v>
      </c>
      <c r="K41" s="15">
        <v>0</v>
      </c>
      <c r="L41" s="16"/>
      <c r="M41" s="16"/>
      <c r="N41" s="27"/>
      <c r="P41" s="11" t="s">
        <v>1326</v>
      </c>
      <c r="Q41" s="15">
        <v>0</v>
      </c>
    </row>
    <row r="42" spans="1:17">
      <c r="A42" s="44"/>
      <c r="B42" s="11" t="s">
        <v>1326</v>
      </c>
      <c r="C42" s="15">
        <v>0</v>
      </c>
      <c r="D42" s="16"/>
      <c r="E42" s="16"/>
      <c r="F42" s="27"/>
      <c r="H42" s="128"/>
      <c r="I42" s="16"/>
      <c r="J42" s="11" t="s">
        <v>1326</v>
      </c>
      <c r="K42" s="15">
        <v>0</v>
      </c>
      <c r="L42" s="16"/>
      <c r="M42" s="16"/>
      <c r="N42" s="27"/>
      <c r="P42" s="111"/>
      <c r="Q42" s="112"/>
    </row>
    <row r="43" spans="1:17">
      <c r="A43" s="54"/>
      <c r="B43" s="61" t="s">
        <v>79</v>
      </c>
      <c r="C43" s="62">
        <f>SUM(C41:C42)</f>
        <v>0</v>
      </c>
      <c r="H43" s="128"/>
      <c r="I43" s="54"/>
      <c r="J43" s="61" t="s">
        <v>79</v>
      </c>
      <c r="K43" s="62">
        <f>SUM(K41:K42)</f>
        <v>0</v>
      </c>
    </row>
    <row r="44" spans="1:17" ht="26.25">
      <c r="A44" s="7" t="s">
        <v>67</v>
      </c>
      <c r="B44" s="8" t="s">
        <v>68</v>
      </c>
      <c r="C44" s="9" t="s">
        <v>80</v>
      </c>
      <c r="D44" s="9" t="s">
        <v>81</v>
      </c>
      <c r="E44" s="9" t="s">
        <v>82</v>
      </c>
      <c r="F44" s="7" t="s">
        <v>83</v>
      </c>
      <c r="H44" s="128"/>
      <c r="I44" s="7" t="s">
        <v>67</v>
      </c>
      <c r="J44" s="8" t="s">
        <v>68</v>
      </c>
      <c r="K44" s="9" t="s">
        <v>80</v>
      </c>
      <c r="L44" s="9" t="s">
        <v>81</v>
      </c>
      <c r="M44" s="9" t="s">
        <v>82</v>
      </c>
      <c r="N44" s="7" t="s">
        <v>83</v>
      </c>
    </row>
    <row r="45" spans="1:17">
      <c r="A45" s="44"/>
      <c r="B45" s="11" t="s">
        <v>1327</v>
      </c>
      <c r="C45" s="15">
        <v>0</v>
      </c>
      <c r="D45" s="16"/>
      <c r="E45" s="16"/>
      <c r="F45" s="27"/>
      <c r="H45" s="128"/>
      <c r="I45" s="126" t="s">
        <v>1377</v>
      </c>
      <c r="J45" s="11" t="s">
        <v>1327</v>
      </c>
      <c r="K45" s="15">
        <v>0</v>
      </c>
      <c r="L45" s="16"/>
      <c r="M45" s="16"/>
      <c r="N45" s="27"/>
      <c r="P45" s="11" t="s">
        <v>1327</v>
      </c>
      <c r="Q45" s="15">
        <v>0</v>
      </c>
    </row>
    <row r="46" spans="1:17">
      <c r="A46" s="44"/>
      <c r="B46" s="11" t="s">
        <v>1327</v>
      </c>
      <c r="C46" s="15">
        <v>0</v>
      </c>
      <c r="D46" s="16"/>
      <c r="E46" s="16"/>
      <c r="F46" s="27"/>
      <c r="H46" s="128"/>
      <c r="I46" s="16"/>
      <c r="J46" s="11" t="s">
        <v>1327</v>
      </c>
      <c r="K46" s="15">
        <v>0</v>
      </c>
      <c r="L46" s="16"/>
      <c r="M46" s="16"/>
      <c r="N46" s="27"/>
      <c r="P46" s="111"/>
      <c r="Q46" s="112"/>
    </row>
    <row r="47" spans="1:17">
      <c r="A47" s="54"/>
      <c r="B47" s="61" t="s">
        <v>79</v>
      </c>
      <c r="C47" s="62">
        <f>SUM(C45:C46)</f>
        <v>0</v>
      </c>
      <c r="H47" s="128"/>
      <c r="I47" s="54"/>
      <c r="J47" s="61" t="s">
        <v>79</v>
      </c>
      <c r="K47" s="62">
        <f>SUM(K45:K46)</f>
        <v>0</v>
      </c>
    </row>
    <row r="48" spans="1:17" ht="26.25">
      <c r="A48" s="7" t="s">
        <v>67</v>
      </c>
      <c r="B48" s="8" t="s">
        <v>68</v>
      </c>
      <c r="C48" s="9" t="s">
        <v>80</v>
      </c>
      <c r="D48" s="9" t="s">
        <v>81</v>
      </c>
      <c r="E48" s="9" t="s">
        <v>82</v>
      </c>
      <c r="F48" s="7" t="s">
        <v>83</v>
      </c>
      <c r="H48" s="128"/>
      <c r="I48" s="7" t="s">
        <v>67</v>
      </c>
      <c r="J48" s="8" t="s">
        <v>68</v>
      </c>
      <c r="K48" s="9" t="s">
        <v>80</v>
      </c>
      <c r="L48" s="9" t="s">
        <v>81</v>
      </c>
      <c r="M48" s="9" t="s">
        <v>82</v>
      </c>
      <c r="N48" s="7" t="s">
        <v>83</v>
      </c>
    </row>
    <row r="49" spans="1:17">
      <c r="A49" s="44"/>
      <c r="B49" s="11" t="s">
        <v>1329</v>
      </c>
      <c r="C49" s="15">
        <v>0</v>
      </c>
      <c r="D49" s="16"/>
      <c r="E49" s="16"/>
      <c r="F49" s="27"/>
      <c r="H49" s="128"/>
      <c r="I49" s="126" t="s">
        <v>1377</v>
      </c>
      <c r="J49" s="11" t="s">
        <v>1329</v>
      </c>
      <c r="K49" s="15">
        <v>0</v>
      </c>
      <c r="L49" s="16"/>
      <c r="M49" s="16"/>
      <c r="N49" s="27"/>
      <c r="P49" s="11" t="s">
        <v>1329</v>
      </c>
      <c r="Q49" s="15">
        <v>0</v>
      </c>
    </row>
    <row r="50" spans="1:17">
      <c r="A50" s="44"/>
      <c r="B50" s="11" t="s">
        <v>1329</v>
      </c>
      <c r="C50" s="15">
        <v>0</v>
      </c>
      <c r="D50" s="16"/>
      <c r="E50" s="16"/>
      <c r="F50" s="27"/>
      <c r="H50" s="128"/>
      <c r="I50" s="16"/>
      <c r="J50" s="11" t="s">
        <v>1329</v>
      </c>
      <c r="K50" s="15">
        <v>0</v>
      </c>
      <c r="L50" s="16"/>
      <c r="M50" s="16"/>
      <c r="N50" s="27"/>
      <c r="P50" s="111"/>
      <c r="Q50" s="112"/>
    </row>
    <row r="51" spans="1:17">
      <c r="A51" s="54"/>
      <c r="B51" s="61" t="s">
        <v>79</v>
      </c>
      <c r="C51" s="62">
        <f>SUM(C49:C50)</f>
        <v>0</v>
      </c>
      <c r="H51" s="128"/>
      <c r="I51" s="54"/>
      <c r="J51" s="61" t="s">
        <v>79</v>
      </c>
      <c r="K51" s="62">
        <f>SUM(K49:K50)</f>
        <v>0</v>
      </c>
    </row>
    <row r="52" spans="1:17" ht="26.25">
      <c r="A52" s="7" t="s">
        <v>67</v>
      </c>
      <c r="B52" s="8" t="s">
        <v>68</v>
      </c>
      <c r="C52" s="9" t="s">
        <v>80</v>
      </c>
      <c r="D52" s="9" t="s">
        <v>81</v>
      </c>
      <c r="E52" s="9" t="s">
        <v>82</v>
      </c>
      <c r="F52" s="7" t="s">
        <v>83</v>
      </c>
      <c r="H52" s="128"/>
      <c r="I52" s="7" t="s">
        <v>67</v>
      </c>
      <c r="J52" s="8" t="s">
        <v>68</v>
      </c>
      <c r="K52" s="9" t="s">
        <v>80</v>
      </c>
      <c r="L52" s="9" t="s">
        <v>81</v>
      </c>
      <c r="M52" s="9" t="s">
        <v>82</v>
      </c>
      <c r="N52" s="7" t="s">
        <v>83</v>
      </c>
    </row>
    <row r="53" spans="1:17">
      <c r="A53" s="44"/>
      <c r="B53" s="11" t="s">
        <v>1328</v>
      </c>
      <c r="C53" s="15">
        <v>0</v>
      </c>
      <c r="D53" s="16"/>
      <c r="E53" s="16"/>
      <c r="F53" s="27"/>
      <c r="H53" s="128"/>
      <c r="I53" s="126" t="s">
        <v>1377</v>
      </c>
      <c r="J53" s="11" t="s">
        <v>1328</v>
      </c>
      <c r="K53" s="15">
        <v>0</v>
      </c>
      <c r="L53" s="16"/>
      <c r="M53" s="16"/>
      <c r="N53" s="27"/>
      <c r="P53" s="11" t="s">
        <v>1328</v>
      </c>
      <c r="Q53" s="15">
        <v>0</v>
      </c>
    </row>
    <row r="54" spans="1:17">
      <c r="A54" s="44"/>
      <c r="B54" s="11" t="s">
        <v>1328</v>
      </c>
      <c r="C54" s="15">
        <v>0</v>
      </c>
      <c r="D54" s="16"/>
      <c r="E54" s="16"/>
      <c r="F54" s="27"/>
      <c r="H54" s="128"/>
      <c r="I54" s="16"/>
      <c r="J54" s="11" t="s">
        <v>1328</v>
      </c>
      <c r="K54" s="15">
        <v>0</v>
      </c>
      <c r="L54" s="16"/>
      <c r="M54" s="16"/>
      <c r="N54" s="27"/>
      <c r="P54" s="111"/>
      <c r="Q54" s="112"/>
    </row>
    <row r="55" spans="1:17">
      <c r="A55" s="54"/>
      <c r="B55" s="61" t="s">
        <v>79</v>
      </c>
      <c r="C55" s="62">
        <f>SUM(C53:C54)</f>
        <v>0</v>
      </c>
      <c r="H55" s="128"/>
      <c r="I55" s="54"/>
      <c r="J55" s="61" t="s">
        <v>79</v>
      </c>
      <c r="K55" s="62">
        <f>SUM(K53:K54)</f>
        <v>0</v>
      </c>
    </row>
    <row r="56" spans="1:17">
      <c r="A56" s="24"/>
      <c r="B56" s="24"/>
      <c r="C56" s="24"/>
      <c r="D56" s="24"/>
      <c r="E56" s="24"/>
      <c r="F56" s="24"/>
      <c r="H56" s="128"/>
      <c r="I56" s="24"/>
      <c r="J56" s="24"/>
      <c r="K56" s="24"/>
      <c r="L56" s="24"/>
      <c r="M56" s="24"/>
      <c r="N56" s="24"/>
    </row>
    <row r="57" spans="1:17" ht="26.25">
      <c r="A57" s="7" t="s">
        <v>67</v>
      </c>
      <c r="B57" s="8" t="s">
        <v>68</v>
      </c>
      <c r="C57" s="9" t="s">
        <v>80</v>
      </c>
      <c r="D57" s="9" t="s">
        <v>81</v>
      </c>
      <c r="E57" s="9" t="s">
        <v>82</v>
      </c>
      <c r="F57" s="7" t="s">
        <v>83</v>
      </c>
      <c r="H57" s="128"/>
      <c r="I57" s="7" t="s">
        <v>67</v>
      </c>
      <c r="J57" s="8" t="s">
        <v>68</v>
      </c>
      <c r="K57" s="9" t="s">
        <v>80</v>
      </c>
      <c r="L57" s="9" t="s">
        <v>81</v>
      </c>
      <c r="M57" s="9" t="s">
        <v>82</v>
      </c>
      <c r="N57" s="7" t="s">
        <v>83</v>
      </c>
    </row>
    <row r="58" spans="1:17">
      <c r="A58" s="44"/>
      <c r="B58" s="11" t="s">
        <v>1330</v>
      </c>
      <c r="C58" s="15">
        <v>0</v>
      </c>
      <c r="D58" s="16"/>
      <c r="E58" s="16"/>
      <c r="F58" s="27"/>
      <c r="H58" s="128"/>
      <c r="I58" s="126" t="s">
        <v>1377</v>
      </c>
      <c r="J58" s="11" t="s">
        <v>1330</v>
      </c>
      <c r="K58" s="15">
        <v>0</v>
      </c>
      <c r="L58" s="16"/>
      <c r="M58" s="16"/>
      <c r="N58" s="27"/>
      <c r="P58" s="11" t="s">
        <v>1330</v>
      </c>
      <c r="Q58" s="15">
        <v>0</v>
      </c>
    </row>
    <row r="59" spans="1:17">
      <c r="A59" s="44"/>
      <c r="B59" s="11" t="s">
        <v>1330</v>
      </c>
      <c r="C59" s="15">
        <v>0</v>
      </c>
      <c r="D59" s="16"/>
      <c r="E59" s="16"/>
      <c r="F59" s="27"/>
      <c r="H59" s="128"/>
      <c r="I59" s="16"/>
      <c r="J59" s="11" t="s">
        <v>1330</v>
      </c>
      <c r="K59" s="15">
        <v>0</v>
      </c>
      <c r="L59" s="16"/>
      <c r="M59" s="16"/>
      <c r="N59" s="27"/>
      <c r="P59" s="111"/>
      <c r="Q59" s="112"/>
    </row>
    <row r="60" spans="1:17">
      <c r="A60" s="54"/>
      <c r="B60" s="61" t="s">
        <v>79</v>
      </c>
      <c r="C60" s="62">
        <f>SUM(C58:C59)</f>
        <v>0</v>
      </c>
      <c r="H60" s="128"/>
      <c r="I60" s="54"/>
      <c r="J60" s="61" t="s">
        <v>79</v>
      </c>
      <c r="K60" s="62">
        <f>SUM(K58:K59)</f>
        <v>0</v>
      </c>
    </row>
    <row r="61" spans="1:17" ht="26.25">
      <c r="A61" s="7" t="s">
        <v>67</v>
      </c>
      <c r="B61" s="8" t="s">
        <v>68</v>
      </c>
      <c r="C61" s="9" t="s">
        <v>80</v>
      </c>
      <c r="D61" s="9" t="s">
        <v>81</v>
      </c>
      <c r="E61" s="9" t="s">
        <v>82</v>
      </c>
      <c r="F61" s="7" t="s">
        <v>83</v>
      </c>
      <c r="H61" s="128"/>
      <c r="I61" s="7" t="s">
        <v>67</v>
      </c>
      <c r="J61" s="8" t="s">
        <v>68</v>
      </c>
      <c r="K61" s="9" t="s">
        <v>80</v>
      </c>
      <c r="L61" s="9" t="s">
        <v>81</v>
      </c>
      <c r="M61" s="9" t="s">
        <v>82</v>
      </c>
      <c r="N61" s="7" t="s">
        <v>83</v>
      </c>
    </row>
    <row r="62" spans="1:17">
      <c r="A62" s="44"/>
      <c r="B62" s="11" t="s">
        <v>1331</v>
      </c>
      <c r="C62" s="15">
        <v>0</v>
      </c>
      <c r="D62" s="16"/>
      <c r="E62" s="16"/>
      <c r="F62" s="27"/>
      <c r="H62" s="128"/>
      <c r="I62" s="126" t="s">
        <v>1377</v>
      </c>
      <c r="J62" s="11" t="s">
        <v>1331</v>
      </c>
      <c r="K62" s="15">
        <v>0</v>
      </c>
      <c r="L62" s="16"/>
      <c r="M62" s="16"/>
      <c r="N62" s="27"/>
      <c r="P62" s="11" t="s">
        <v>1331</v>
      </c>
      <c r="Q62" s="15">
        <v>0</v>
      </c>
    </row>
    <row r="63" spans="1:17">
      <c r="A63" s="44"/>
      <c r="B63" s="11" t="s">
        <v>1331</v>
      </c>
      <c r="C63" s="15">
        <v>0</v>
      </c>
      <c r="D63" s="16"/>
      <c r="E63" s="16"/>
      <c r="F63" s="27"/>
      <c r="H63" s="128"/>
      <c r="I63" s="16"/>
      <c r="J63" s="11" t="s">
        <v>1331</v>
      </c>
      <c r="K63" s="15">
        <v>0</v>
      </c>
      <c r="L63" s="16"/>
      <c r="M63" s="16"/>
      <c r="N63" s="27"/>
      <c r="P63" s="111"/>
      <c r="Q63" s="112"/>
    </row>
    <row r="64" spans="1:17">
      <c r="A64" s="54"/>
      <c r="B64" s="61" t="s">
        <v>79</v>
      </c>
      <c r="C64" s="62">
        <f>SUM(C62:C63)</f>
        <v>0</v>
      </c>
      <c r="H64" s="128"/>
      <c r="I64" s="54"/>
      <c r="J64" s="61" t="s">
        <v>79</v>
      </c>
      <c r="K64" s="62">
        <f>SUM(K62:K63)</f>
        <v>0</v>
      </c>
    </row>
    <row r="65" spans="1:17" ht="26.25">
      <c r="A65" s="7" t="s">
        <v>67</v>
      </c>
      <c r="B65" s="8" t="s">
        <v>68</v>
      </c>
      <c r="C65" s="9" t="s">
        <v>80</v>
      </c>
      <c r="D65" s="9" t="s">
        <v>81</v>
      </c>
      <c r="E65" s="9" t="s">
        <v>82</v>
      </c>
      <c r="F65" s="7" t="s">
        <v>83</v>
      </c>
      <c r="H65" s="128"/>
      <c r="I65" s="7" t="s">
        <v>67</v>
      </c>
      <c r="J65" s="8" t="s">
        <v>68</v>
      </c>
      <c r="K65" s="9" t="s">
        <v>80</v>
      </c>
      <c r="L65" s="9" t="s">
        <v>81</v>
      </c>
      <c r="M65" s="9" t="s">
        <v>82</v>
      </c>
      <c r="N65" s="7" t="s">
        <v>83</v>
      </c>
    </row>
    <row r="66" spans="1:17">
      <c r="A66" s="44"/>
      <c r="B66" s="11" t="s">
        <v>1332</v>
      </c>
      <c r="C66" s="15">
        <v>0</v>
      </c>
      <c r="D66" s="16"/>
      <c r="E66" s="16"/>
      <c r="F66" s="27"/>
      <c r="H66" s="128"/>
      <c r="I66" s="126" t="s">
        <v>1377</v>
      </c>
      <c r="J66" s="11" t="s">
        <v>1332</v>
      </c>
      <c r="K66" s="15">
        <v>0</v>
      </c>
      <c r="L66" s="16"/>
      <c r="M66" s="16"/>
      <c r="N66" s="27"/>
      <c r="P66" s="11" t="s">
        <v>1332</v>
      </c>
      <c r="Q66" s="15">
        <v>0</v>
      </c>
    </row>
    <row r="67" spans="1:17">
      <c r="A67" s="44"/>
      <c r="B67" s="11" t="s">
        <v>1332</v>
      </c>
      <c r="C67" s="15">
        <v>0</v>
      </c>
      <c r="D67" s="16"/>
      <c r="E67" s="16"/>
      <c r="F67" s="27"/>
      <c r="H67" s="128"/>
      <c r="I67" s="16"/>
      <c r="J67" s="11" t="s">
        <v>1332</v>
      </c>
      <c r="K67" s="15">
        <v>0</v>
      </c>
      <c r="L67" s="16"/>
      <c r="M67" s="16"/>
      <c r="N67" s="27"/>
      <c r="P67" s="111"/>
      <c r="Q67" s="112"/>
    </row>
    <row r="68" spans="1:17">
      <c r="A68" s="54"/>
      <c r="B68" s="61" t="s">
        <v>79</v>
      </c>
      <c r="C68" s="62">
        <f>SUM(C66:C67)</f>
        <v>0</v>
      </c>
      <c r="H68" s="128"/>
      <c r="I68" s="54"/>
      <c r="J68" s="61" t="s">
        <v>79</v>
      </c>
      <c r="K68" s="62">
        <f>SUM(K66:K67)</f>
        <v>0</v>
      </c>
    </row>
    <row r="69" spans="1:17" ht="26.25">
      <c r="A69" s="7" t="s">
        <v>67</v>
      </c>
      <c r="B69" s="8" t="s">
        <v>68</v>
      </c>
      <c r="C69" s="9" t="s">
        <v>80</v>
      </c>
      <c r="D69" s="9" t="s">
        <v>81</v>
      </c>
      <c r="E69" s="9" t="s">
        <v>82</v>
      </c>
      <c r="F69" s="7" t="s">
        <v>83</v>
      </c>
      <c r="H69" s="128"/>
      <c r="I69" s="7" t="s">
        <v>67</v>
      </c>
      <c r="J69" s="8" t="s">
        <v>68</v>
      </c>
      <c r="K69" s="9" t="s">
        <v>80</v>
      </c>
      <c r="L69" s="9" t="s">
        <v>81</v>
      </c>
      <c r="M69" s="9" t="s">
        <v>82</v>
      </c>
      <c r="N69" s="7" t="s">
        <v>83</v>
      </c>
    </row>
    <row r="70" spans="1:17">
      <c r="A70" s="44"/>
      <c r="B70" s="11" t="s">
        <v>1333</v>
      </c>
      <c r="C70" s="15">
        <v>0</v>
      </c>
      <c r="D70" s="16"/>
      <c r="E70" s="16"/>
      <c r="F70" s="27"/>
      <c r="H70" s="128"/>
      <c r="I70" s="126" t="s">
        <v>1377</v>
      </c>
      <c r="J70" s="11" t="s">
        <v>1333</v>
      </c>
      <c r="K70" s="15">
        <v>0</v>
      </c>
      <c r="L70" s="16"/>
      <c r="M70" s="16"/>
      <c r="N70" s="27"/>
      <c r="P70" s="11" t="s">
        <v>1333</v>
      </c>
      <c r="Q70" s="15">
        <v>0</v>
      </c>
    </row>
    <row r="71" spans="1:17">
      <c r="A71" s="44"/>
      <c r="B71" s="11" t="s">
        <v>1333</v>
      </c>
      <c r="C71" s="15">
        <v>0</v>
      </c>
      <c r="D71" s="16"/>
      <c r="E71" s="16"/>
      <c r="F71" s="27"/>
      <c r="H71" s="128"/>
      <c r="I71" s="16"/>
      <c r="J71" s="11" t="s">
        <v>1333</v>
      </c>
      <c r="K71" s="15">
        <v>0</v>
      </c>
      <c r="L71" s="16"/>
      <c r="M71" s="16"/>
      <c r="N71" s="27"/>
      <c r="P71" s="111"/>
      <c r="Q71" s="112"/>
    </row>
    <row r="72" spans="1:17">
      <c r="A72" s="54"/>
      <c r="B72" s="61" t="s">
        <v>79</v>
      </c>
      <c r="C72" s="62">
        <f>SUM(C70:C71)</f>
        <v>0</v>
      </c>
      <c r="H72" s="128"/>
      <c r="I72" s="54"/>
      <c r="J72" s="61" t="s">
        <v>79</v>
      </c>
      <c r="K72" s="62">
        <f>SUM(K70:K71)</f>
        <v>0</v>
      </c>
    </row>
    <row r="73" spans="1:17" ht="26.25">
      <c r="A73" s="7" t="s">
        <v>67</v>
      </c>
      <c r="B73" s="8" t="s">
        <v>68</v>
      </c>
      <c r="C73" s="9" t="s">
        <v>80</v>
      </c>
      <c r="D73" s="9" t="s">
        <v>81</v>
      </c>
      <c r="E73" s="9" t="s">
        <v>82</v>
      </c>
      <c r="F73" s="7" t="s">
        <v>83</v>
      </c>
      <c r="H73" s="128"/>
      <c r="I73" s="7" t="s">
        <v>67</v>
      </c>
      <c r="J73" s="8" t="s">
        <v>68</v>
      </c>
      <c r="K73" s="9" t="s">
        <v>80</v>
      </c>
      <c r="L73" s="9" t="s">
        <v>81</v>
      </c>
      <c r="M73" s="9" t="s">
        <v>82</v>
      </c>
      <c r="N73" s="7" t="s">
        <v>83</v>
      </c>
    </row>
    <row r="74" spans="1:17">
      <c r="A74" s="44"/>
      <c r="B74" s="11" t="s">
        <v>1334</v>
      </c>
      <c r="C74" s="15">
        <v>0</v>
      </c>
      <c r="D74" s="16"/>
      <c r="E74" s="16"/>
      <c r="F74" s="27"/>
      <c r="H74" s="128"/>
      <c r="I74" s="126" t="s">
        <v>1377</v>
      </c>
      <c r="J74" s="11" t="s">
        <v>1334</v>
      </c>
      <c r="K74" s="15">
        <v>0</v>
      </c>
      <c r="L74" s="16"/>
      <c r="M74" s="16"/>
      <c r="N74" s="27"/>
      <c r="P74" s="11" t="s">
        <v>1334</v>
      </c>
      <c r="Q74" s="15">
        <v>0</v>
      </c>
    </row>
    <row r="75" spans="1:17">
      <c r="A75" s="44"/>
      <c r="B75" s="11" t="s">
        <v>1334</v>
      </c>
      <c r="C75" s="15">
        <v>0</v>
      </c>
      <c r="D75" s="16"/>
      <c r="E75" s="16"/>
      <c r="F75" s="27"/>
      <c r="H75" s="128"/>
      <c r="I75" s="16"/>
      <c r="J75" s="11" t="s">
        <v>1334</v>
      </c>
      <c r="K75" s="15">
        <v>0</v>
      </c>
      <c r="L75" s="16"/>
      <c r="M75" s="16"/>
      <c r="N75" s="27"/>
      <c r="P75" s="111"/>
      <c r="Q75" s="112"/>
    </row>
    <row r="76" spans="1:17">
      <c r="A76" s="54"/>
      <c r="B76" s="61" t="s">
        <v>79</v>
      </c>
      <c r="C76" s="62">
        <f>SUM(C74:C75)</f>
        <v>0</v>
      </c>
      <c r="H76" s="128"/>
      <c r="I76" s="54"/>
      <c r="J76" s="61" t="s">
        <v>79</v>
      </c>
      <c r="K76" s="62">
        <f>SUM(K74:K75)</f>
        <v>0</v>
      </c>
    </row>
    <row r="77" spans="1:17">
      <c r="A77" s="24"/>
      <c r="B77" s="24"/>
      <c r="C77" s="24"/>
      <c r="D77" s="24"/>
      <c r="E77" s="24"/>
      <c r="F77" s="24"/>
      <c r="H77" s="128"/>
      <c r="I77" s="24"/>
      <c r="J77" s="24"/>
      <c r="K77" s="24"/>
      <c r="L77" s="24"/>
      <c r="M77" s="24"/>
      <c r="N77" s="24"/>
    </row>
    <row r="78" spans="1:17" ht="26.25">
      <c r="A78" s="7" t="s">
        <v>67</v>
      </c>
      <c r="B78" s="8" t="s">
        <v>68</v>
      </c>
      <c r="C78" s="9" t="s">
        <v>80</v>
      </c>
      <c r="D78" s="9" t="s">
        <v>81</v>
      </c>
      <c r="E78" s="9" t="s">
        <v>82</v>
      </c>
      <c r="F78" s="7" t="s">
        <v>83</v>
      </c>
      <c r="H78" s="128"/>
      <c r="I78" s="7" t="s">
        <v>67</v>
      </c>
      <c r="J78" s="8" t="s">
        <v>68</v>
      </c>
      <c r="K78" s="9" t="s">
        <v>80</v>
      </c>
      <c r="L78" s="9" t="s">
        <v>81</v>
      </c>
      <c r="M78" s="9" t="s">
        <v>82</v>
      </c>
      <c r="N78" s="7" t="s">
        <v>83</v>
      </c>
    </row>
    <row r="79" spans="1:17">
      <c r="A79" s="44"/>
      <c r="B79" s="11" t="s">
        <v>1335</v>
      </c>
      <c r="C79" s="15">
        <v>0</v>
      </c>
      <c r="D79" s="16"/>
      <c r="E79" s="16"/>
      <c r="F79" s="27"/>
      <c r="H79" s="128"/>
      <c r="I79" s="126" t="s">
        <v>1377</v>
      </c>
      <c r="J79" s="11" t="s">
        <v>1335</v>
      </c>
      <c r="K79" s="15">
        <v>0</v>
      </c>
      <c r="L79" s="16"/>
      <c r="M79" s="16"/>
      <c r="N79" s="27"/>
      <c r="P79" s="11" t="s">
        <v>1335</v>
      </c>
      <c r="Q79" s="15">
        <v>0</v>
      </c>
    </row>
    <row r="80" spans="1:17">
      <c r="A80" s="44"/>
      <c r="B80" s="11" t="s">
        <v>1335</v>
      </c>
      <c r="C80" s="15">
        <v>0</v>
      </c>
      <c r="D80" s="16"/>
      <c r="E80" s="16"/>
      <c r="F80" s="27"/>
      <c r="H80" s="128"/>
      <c r="I80" s="16"/>
      <c r="J80" s="11" t="s">
        <v>1335</v>
      </c>
      <c r="K80" s="15">
        <v>0</v>
      </c>
      <c r="L80" s="16"/>
      <c r="M80" s="16"/>
      <c r="N80" s="27"/>
      <c r="P80" s="111"/>
      <c r="Q80" s="112"/>
    </row>
    <row r="81" spans="1:17">
      <c r="A81" s="54"/>
      <c r="B81" s="61" t="s">
        <v>79</v>
      </c>
      <c r="C81" s="62">
        <f>SUM(C79:C80)</f>
        <v>0</v>
      </c>
      <c r="H81" s="128"/>
      <c r="I81" s="54"/>
      <c r="J81" s="61" t="s">
        <v>79</v>
      </c>
      <c r="K81" s="62">
        <f>SUM(K79:K80)</f>
        <v>0</v>
      </c>
    </row>
    <row r="82" spans="1:17" ht="26.25">
      <c r="A82" s="7" t="s">
        <v>67</v>
      </c>
      <c r="B82" s="8" t="s">
        <v>68</v>
      </c>
      <c r="C82" s="9" t="s">
        <v>80</v>
      </c>
      <c r="D82" s="9" t="s">
        <v>81</v>
      </c>
      <c r="E82" s="9" t="s">
        <v>82</v>
      </c>
      <c r="F82" s="7" t="s">
        <v>83</v>
      </c>
      <c r="H82" s="128"/>
      <c r="I82" s="7" t="s">
        <v>67</v>
      </c>
      <c r="J82" s="8" t="s">
        <v>68</v>
      </c>
      <c r="K82" s="9" t="s">
        <v>80</v>
      </c>
      <c r="L82" s="9" t="s">
        <v>81</v>
      </c>
      <c r="M82" s="9" t="s">
        <v>82</v>
      </c>
      <c r="N82" s="7" t="s">
        <v>83</v>
      </c>
    </row>
    <row r="83" spans="1:17">
      <c r="A83" s="44"/>
      <c r="B83" s="11" t="s">
        <v>1336</v>
      </c>
      <c r="C83" s="15">
        <v>0</v>
      </c>
      <c r="D83" s="16"/>
      <c r="E83" s="16"/>
      <c r="F83" s="27"/>
      <c r="H83" s="128"/>
      <c r="I83" s="126" t="s">
        <v>1377</v>
      </c>
      <c r="J83" s="11" t="s">
        <v>1336</v>
      </c>
      <c r="K83" s="15">
        <v>0</v>
      </c>
      <c r="L83" s="16"/>
      <c r="M83" s="16"/>
      <c r="N83" s="27"/>
      <c r="P83" s="11" t="s">
        <v>1336</v>
      </c>
      <c r="Q83" s="15">
        <v>0</v>
      </c>
    </row>
    <row r="84" spans="1:17">
      <c r="A84" s="44"/>
      <c r="B84" s="11" t="s">
        <v>1336</v>
      </c>
      <c r="C84" s="15">
        <v>0</v>
      </c>
      <c r="D84" s="16"/>
      <c r="E84" s="16"/>
      <c r="F84" s="27"/>
      <c r="H84" s="128"/>
      <c r="I84" s="16"/>
      <c r="J84" s="11" t="s">
        <v>1336</v>
      </c>
      <c r="K84" s="15">
        <v>0</v>
      </c>
      <c r="L84" s="16"/>
      <c r="M84" s="16"/>
      <c r="N84" s="27"/>
      <c r="P84" s="111"/>
      <c r="Q84" s="112"/>
    </row>
    <row r="85" spans="1:17">
      <c r="A85" s="54"/>
      <c r="B85" s="61" t="s">
        <v>79</v>
      </c>
      <c r="C85" s="62">
        <f>SUM(C83:C84)</f>
        <v>0</v>
      </c>
      <c r="H85" s="128"/>
      <c r="I85" s="54"/>
      <c r="J85" s="61" t="s">
        <v>79</v>
      </c>
      <c r="K85" s="62">
        <f>SUM(K83:K84)</f>
        <v>0</v>
      </c>
    </row>
    <row r="86" spans="1:17" ht="26.25">
      <c r="A86" s="7" t="s">
        <v>67</v>
      </c>
      <c r="B86" s="8" t="s">
        <v>68</v>
      </c>
      <c r="C86" s="9" t="s">
        <v>80</v>
      </c>
      <c r="D86" s="9" t="s">
        <v>81</v>
      </c>
      <c r="E86" s="9" t="s">
        <v>82</v>
      </c>
      <c r="F86" s="7" t="s">
        <v>83</v>
      </c>
      <c r="H86" s="128"/>
      <c r="I86" s="7" t="s">
        <v>67</v>
      </c>
      <c r="J86" s="8" t="s">
        <v>68</v>
      </c>
      <c r="K86" s="9" t="s">
        <v>80</v>
      </c>
      <c r="L86" s="9" t="s">
        <v>81</v>
      </c>
      <c r="M86" s="9" t="s">
        <v>82</v>
      </c>
      <c r="N86" s="7" t="s">
        <v>83</v>
      </c>
    </row>
    <row r="87" spans="1:17">
      <c r="A87" s="44"/>
      <c r="B87" s="11" t="s">
        <v>1337</v>
      </c>
      <c r="C87" s="15">
        <v>0</v>
      </c>
      <c r="D87" s="16"/>
      <c r="E87" s="16"/>
      <c r="F87" s="27"/>
      <c r="H87" s="128"/>
      <c r="I87" s="126" t="s">
        <v>1377</v>
      </c>
      <c r="J87" s="11" t="s">
        <v>1337</v>
      </c>
      <c r="K87" s="15">
        <v>0</v>
      </c>
      <c r="L87" s="16"/>
      <c r="M87" s="16"/>
      <c r="N87" s="27"/>
      <c r="P87" s="11" t="s">
        <v>1337</v>
      </c>
      <c r="Q87" s="15">
        <v>0</v>
      </c>
    </row>
    <row r="88" spans="1:17">
      <c r="A88" s="44"/>
      <c r="B88" s="11" t="s">
        <v>1337</v>
      </c>
      <c r="C88" s="15">
        <v>0</v>
      </c>
      <c r="D88" s="16"/>
      <c r="E88" s="16"/>
      <c r="F88" s="27"/>
      <c r="H88" s="128"/>
      <c r="I88" s="16"/>
      <c r="J88" s="11" t="s">
        <v>1337</v>
      </c>
      <c r="K88" s="15">
        <v>0</v>
      </c>
      <c r="L88" s="16"/>
      <c r="M88" s="16"/>
      <c r="N88" s="27"/>
      <c r="P88" s="111"/>
      <c r="Q88" s="112"/>
    </row>
    <row r="89" spans="1:17">
      <c r="A89" s="54"/>
      <c r="B89" s="61" t="s">
        <v>79</v>
      </c>
      <c r="C89" s="62">
        <f>SUM(C87:C88)</f>
        <v>0</v>
      </c>
      <c r="H89" s="128"/>
      <c r="I89" s="54"/>
      <c r="J89" s="61" t="s">
        <v>79</v>
      </c>
      <c r="K89" s="62">
        <f>SUM(K87:K88)</f>
        <v>0</v>
      </c>
    </row>
    <row r="90" spans="1:17" ht="26.25">
      <c r="A90" s="7" t="s">
        <v>67</v>
      </c>
      <c r="B90" s="8" t="s">
        <v>68</v>
      </c>
      <c r="C90" s="9" t="s">
        <v>80</v>
      </c>
      <c r="D90" s="9" t="s">
        <v>81</v>
      </c>
      <c r="E90" s="9" t="s">
        <v>82</v>
      </c>
      <c r="F90" s="7" t="s">
        <v>83</v>
      </c>
      <c r="H90" s="128"/>
      <c r="I90" s="7" t="s">
        <v>67</v>
      </c>
      <c r="J90" s="8" t="s">
        <v>68</v>
      </c>
      <c r="K90" s="9" t="s">
        <v>80</v>
      </c>
      <c r="L90" s="9" t="s">
        <v>81</v>
      </c>
      <c r="M90" s="9" t="s">
        <v>82</v>
      </c>
      <c r="N90" s="7" t="s">
        <v>83</v>
      </c>
    </row>
    <row r="91" spans="1:17">
      <c r="A91" s="44"/>
      <c r="B91" s="11" t="s">
        <v>1338</v>
      </c>
      <c r="C91" s="15">
        <v>0</v>
      </c>
      <c r="D91" s="16"/>
      <c r="E91" s="16"/>
      <c r="F91" s="27"/>
      <c r="H91" s="128"/>
      <c r="I91" s="126" t="s">
        <v>1377</v>
      </c>
      <c r="J91" s="11" t="s">
        <v>1338</v>
      </c>
      <c r="K91" s="15">
        <v>0</v>
      </c>
      <c r="L91" s="16"/>
      <c r="M91" s="16"/>
      <c r="N91" s="27"/>
      <c r="P91" s="11" t="s">
        <v>1338</v>
      </c>
      <c r="Q91" s="15">
        <v>0</v>
      </c>
    </row>
    <row r="92" spans="1:17">
      <c r="A92" s="44"/>
      <c r="B92" s="11" t="s">
        <v>1338</v>
      </c>
      <c r="C92" s="15">
        <v>0</v>
      </c>
      <c r="D92" s="16"/>
      <c r="E92" s="16"/>
      <c r="F92" s="27"/>
      <c r="H92" s="128"/>
      <c r="I92" s="16"/>
      <c r="J92" s="11" t="s">
        <v>1338</v>
      </c>
      <c r="K92" s="15">
        <v>0</v>
      </c>
      <c r="L92" s="16"/>
      <c r="M92" s="16"/>
      <c r="N92" s="27"/>
      <c r="P92" s="111"/>
      <c r="Q92" s="112"/>
    </row>
    <row r="93" spans="1:17">
      <c r="A93" s="54"/>
      <c r="B93" s="61" t="s">
        <v>79</v>
      </c>
      <c r="C93" s="62">
        <f>SUM(C91:C92)</f>
        <v>0</v>
      </c>
      <c r="H93" s="128"/>
      <c r="I93" s="54"/>
      <c r="J93" s="61" t="s">
        <v>79</v>
      </c>
      <c r="K93" s="62">
        <f>SUM(K91:K92)</f>
        <v>0</v>
      </c>
    </row>
    <row r="94" spans="1:17" ht="26.25">
      <c r="A94" s="7" t="s">
        <v>67</v>
      </c>
      <c r="B94" s="8" t="s">
        <v>68</v>
      </c>
      <c r="C94" s="9" t="s">
        <v>80</v>
      </c>
      <c r="D94" s="9" t="s">
        <v>81</v>
      </c>
      <c r="E94" s="9" t="s">
        <v>82</v>
      </c>
      <c r="F94" s="7" t="s">
        <v>83</v>
      </c>
      <c r="H94" s="128"/>
      <c r="I94" s="7" t="s">
        <v>67</v>
      </c>
      <c r="J94" s="8" t="s">
        <v>68</v>
      </c>
      <c r="K94" s="9" t="s">
        <v>80</v>
      </c>
      <c r="L94" s="9" t="s">
        <v>81</v>
      </c>
      <c r="M94" s="9" t="s">
        <v>82</v>
      </c>
      <c r="N94" s="7" t="s">
        <v>83</v>
      </c>
    </row>
    <row r="95" spans="1:17">
      <c r="A95" s="44"/>
      <c r="B95" s="11" t="s">
        <v>1339</v>
      </c>
      <c r="C95" s="15">
        <v>0</v>
      </c>
      <c r="D95" s="16"/>
      <c r="E95" s="16"/>
      <c r="F95" s="27"/>
      <c r="H95" s="128"/>
      <c r="I95" s="126" t="s">
        <v>1377</v>
      </c>
      <c r="J95" s="11" t="s">
        <v>1339</v>
      </c>
      <c r="K95" s="15">
        <v>0</v>
      </c>
      <c r="L95" s="16"/>
      <c r="M95" s="16"/>
      <c r="N95" s="27"/>
      <c r="P95" s="11" t="s">
        <v>1339</v>
      </c>
      <c r="Q95" s="15">
        <v>0</v>
      </c>
    </row>
    <row r="96" spans="1:17">
      <c r="A96" s="44"/>
      <c r="B96" s="11" t="s">
        <v>1339</v>
      </c>
      <c r="C96" s="15">
        <v>0</v>
      </c>
      <c r="D96" s="16"/>
      <c r="E96" s="16"/>
      <c r="F96" s="27"/>
      <c r="H96" s="128"/>
      <c r="I96" s="16"/>
      <c r="J96" s="11" t="s">
        <v>1339</v>
      </c>
      <c r="K96" s="15">
        <v>0</v>
      </c>
      <c r="L96" s="16"/>
      <c r="M96" s="16"/>
      <c r="N96" s="27"/>
      <c r="P96" s="111"/>
      <c r="Q96" s="112"/>
    </row>
    <row r="97" spans="1:17">
      <c r="A97" s="54"/>
      <c r="B97" s="61" t="s">
        <v>79</v>
      </c>
      <c r="C97" s="62">
        <f>SUM(C95:C96)</f>
        <v>0</v>
      </c>
      <c r="H97" s="128"/>
      <c r="I97" s="54"/>
      <c r="J97" s="61" t="s">
        <v>79</v>
      </c>
      <c r="K97" s="62">
        <f>SUM(K95:K96)</f>
        <v>0</v>
      </c>
    </row>
    <row r="98" spans="1:17">
      <c r="A98" s="24"/>
      <c r="B98" s="24"/>
      <c r="C98" s="24"/>
      <c r="D98" s="24"/>
      <c r="E98" s="24"/>
      <c r="F98" s="24"/>
      <c r="H98" s="128"/>
      <c r="I98" s="24"/>
      <c r="J98" s="24"/>
      <c r="K98" s="24"/>
      <c r="L98" s="24"/>
      <c r="M98" s="24"/>
      <c r="N98" s="24"/>
    </row>
    <row r="99" spans="1:17" ht="26.25">
      <c r="A99" s="7" t="s">
        <v>67</v>
      </c>
      <c r="B99" s="8" t="s">
        <v>68</v>
      </c>
      <c r="C99" s="9" t="s">
        <v>80</v>
      </c>
      <c r="D99" s="9" t="s">
        <v>81</v>
      </c>
      <c r="E99" s="9" t="s">
        <v>82</v>
      </c>
      <c r="F99" s="7" t="s">
        <v>83</v>
      </c>
      <c r="H99" s="128"/>
      <c r="I99" s="7" t="s">
        <v>67</v>
      </c>
      <c r="J99" s="8" t="s">
        <v>68</v>
      </c>
      <c r="K99" s="9" t="s">
        <v>80</v>
      </c>
      <c r="L99" s="9" t="s">
        <v>81</v>
      </c>
      <c r="M99" s="9" t="s">
        <v>82</v>
      </c>
      <c r="N99" s="7" t="s">
        <v>83</v>
      </c>
    </row>
    <row r="100" spans="1:17">
      <c r="A100" s="44"/>
      <c r="B100" s="11" t="s">
        <v>1340</v>
      </c>
      <c r="C100" s="15">
        <v>0</v>
      </c>
      <c r="D100" s="16"/>
      <c r="E100" s="16"/>
      <c r="F100" s="27"/>
      <c r="H100" s="128"/>
      <c r="I100" s="126" t="s">
        <v>1377</v>
      </c>
      <c r="J100" s="11" t="s">
        <v>1340</v>
      </c>
      <c r="K100" s="15">
        <v>0</v>
      </c>
      <c r="L100" s="16"/>
      <c r="M100" s="16"/>
      <c r="N100" s="27"/>
      <c r="P100" s="11" t="s">
        <v>1335</v>
      </c>
      <c r="Q100" s="15">
        <v>0</v>
      </c>
    </row>
    <row r="101" spans="1:17">
      <c r="A101" s="44"/>
      <c r="B101" s="11" t="s">
        <v>1340</v>
      </c>
      <c r="C101" s="15">
        <v>0</v>
      </c>
      <c r="D101" s="16"/>
      <c r="E101" s="16"/>
      <c r="F101" s="27"/>
      <c r="H101" s="128"/>
      <c r="I101" s="16"/>
      <c r="J101" s="11" t="s">
        <v>1340</v>
      </c>
      <c r="K101" s="15">
        <v>0</v>
      </c>
      <c r="L101" s="16"/>
      <c r="M101" s="16"/>
      <c r="N101" s="27"/>
      <c r="P101" s="111"/>
      <c r="Q101" s="112"/>
    </row>
    <row r="102" spans="1:17">
      <c r="A102" s="54"/>
      <c r="B102" s="61" t="s">
        <v>79</v>
      </c>
      <c r="C102" s="62">
        <f>SUM(C100:C101)</f>
        <v>0</v>
      </c>
      <c r="H102" s="128"/>
      <c r="I102" s="54"/>
      <c r="J102" s="61" t="s">
        <v>79</v>
      </c>
      <c r="K102" s="62">
        <f>SUM(K100:K101)</f>
        <v>0</v>
      </c>
    </row>
    <row r="103" spans="1:17">
      <c r="A103" s="54"/>
      <c r="B103" s="49"/>
      <c r="C103" s="50"/>
      <c r="I103" s="54"/>
      <c r="J103" s="49"/>
      <c r="K103" s="50"/>
    </row>
    <row r="105" spans="1:17">
      <c r="A105" s="29" t="s">
        <v>207</v>
      </c>
      <c r="I105" s="29" t="s">
        <v>207</v>
      </c>
    </row>
    <row r="106" spans="1:17" ht="15.75" thickBot="1">
      <c r="A106" s="30" t="s">
        <v>208</v>
      </c>
      <c r="B106" s="48">
        <f>SUM(C15,C19,C26,C30,C34,C39,C43,C47,C51,C55,C60,C64,C68,C72,C76,C81,C85,C89,C93,C97,C102)</f>
        <v>1.3854166666666667</v>
      </c>
      <c r="C106" s="32" t="s">
        <v>209</v>
      </c>
      <c r="D106" s="32" t="s">
        <v>210</v>
      </c>
      <c r="E106" s="33">
        <v>24</v>
      </c>
      <c r="F106" s="32" t="s">
        <v>211</v>
      </c>
      <c r="I106" s="30" t="s">
        <v>208</v>
      </c>
      <c r="J106" s="48">
        <f>SUM(K15,K19,K26,K30,K34,K39,K43,K47,K51,K55,K60,K64,K68,K72,K76,K81,K85,K89,K93,K97,K102)</f>
        <v>0.38541666666666663</v>
      </c>
      <c r="K106" s="32" t="s">
        <v>209</v>
      </c>
      <c r="L106" s="32" t="s">
        <v>210</v>
      </c>
      <c r="M106" s="117">
        <v>25</v>
      </c>
      <c r="N106" s="32" t="s">
        <v>211</v>
      </c>
      <c r="Q106" s="48">
        <f>SUM(Q11,Q17,Q21,Q28,Q32,Q37,Q41,Q45,Q49,Q53,Q58,Q62,Q66,Q70,Q74,Q79,Q83,Q87,Q91,Q95,Q100)</f>
        <v>0</v>
      </c>
    </row>
    <row r="107" spans="1:17" ht="15.75" thickBot="1">
      <c r="A107" s="30" t="s">
        <v>212</v>
      </c>
      <c r="B107" s="47">
        <v>0</v>
      </c>
      <c r="C107" s="32" t="s">
        <v>209</v>
      </c>
      <c r="D107" s="32" t="s">
        <v>210</v>
      </c>
      <c r="E107" s="33">
        <v>23</v>
      </c>
      <c r="F107" s="32" t="s">
        <v>211</v>
      </c>
      <c r="I107" s="30" t="s">
        <v>212</v>
      </c>
      <c r="J107" s="47">
        <v>0</v>
      </c>
      <c r="K107" s="32" t="s">
        <v>209</v>
      </c>
      <c r="L107" s="32" t="s">
        <v>210</v>
      </c>
      <c r="M107" s="117">
        <v>23</v>
      </c>
      <c r="N107" s="32" t="s">
        <v>211</v>
      </c>
    </row>
    <row r="108" spans="1:17" ht="15.75" thickBot="1">
      <c r="A108" s="32" t="s">
        <v>213</v>
      </c>
      <c r="B108" s="46">
        <v>0</v>
      </c>
      <c r="C108" s="32" t="s">
        <v>209</v>
      </c>
      <c r="D108" s="32" t="s">
        <v>210</v>
      </c>
      <c r="E108" s="33" t="s">
        <v>206</v>
      </c>
      <c r="F108" s="32" t="s">
        <v>211</v>
      </c>
      <c r="I108" s="32" t="s">
        <v>213</v>
      </c>
      <c r="J108" s="46">
        <v>0</v>
      </c>
      <c r="K108" s="32" t="s">
        <v>209</v>
      </c>
      <c r="L108" s="32" t="s">
        <v>210</v>
      </c>
      <c r="M108" s="117" t="s">
        <v>206</v>
      </c>
      <c r="N108" s="32" t="s">
        <v>211</v>
      </c>
    </row>
    <row r="109" spans="1:17" ht="15.75" thickBot="1">
      <c r="A109" s="32" t="s">
        <v>214</v>
      </c>
      <c r="B109" s="46">
        <v>0</v>
      </c>
      <c r="C109" s="32" t="s">
        <v>209</v>
      </c>
      <c r="D109" s="32" t="s">
        <v>210</v>
      </c>
      <c r="E109" s="33" t="s">
        <v>215</v>
      </c>
      <c r="F109" s="32" t="s">
        <v>211</v>
      </c>
      <c r="I109" s="32" t="s">
        <v>214</v>
      </c>
      <c r="J109" s="46">
        <v>0</v>
      </c>
      <c r="K109" s="32" t="s">
        <v>209</v>
      </c>
      <c r="L109" s="32" t="s">
        <v>210</v>
      </c>
      <c r="M109" s="117" t="s">
        <v>215</v>
      </c>
      <c r="N109" s="32" t="s">
        <v>211</v>
      </c>
    </row>
    <row r="110" spans="1:17" ht="15.75" thickBot="1">
      <c r="A110" s="32" t="s">
        <v>216</v>
      </c>
      <c r="B110" s="46">
        <v>0</v>
      </c>
      <c r="C110" s="32" t="s">
        <v>209</v>
      </c>
      <c r="D110" s="32" t="s">
        <v>210</v>
      </c>
      <c r="E110" s="33">
        <v>15</v>
      </c>
      <c r="F110" s="32" t="s">
        <v>211</v>
      </c>
      <c r="I110" s="32" t="s">
        <v>216</v>
      </c>
      <c r="J110" s="46">
        <v>0</v>
      </c>
      <c r="K110" s="32" t="s">
        <v>209</v>
      </c>
      <c r="L110" s="32" t="s">
        <v>210</v>
      </c>
      <c r="M110" s="117">
        <v>15</v>
      </c>
      <c r="N110" s="32" t="s">
        <v>211</v>
      </c>
    </row>
    <row r="112" spans="1:17">
      <c r="A112" s="35"/>
      <c r="B112" s="35" t="s">
        <v>217</v>
      </c>
      <c r="C112" s="35"/>
      <c r="D112" s="35" t="s">
        <v>218</v>
      </c>
      <c r="E112" s="35" t="s">
        <v>219</v>
      </c>
      <c r="F112" s="36"/>
      <c r="I112" s="35"/>
      <c r="J112" s="35" t="s">
        <v>217</v>
      </c>
      <c r="K112" s="35"/>
      <c r="L112" s="35" t="s">
        <v>218</v>
      </c>
      <c r="M112" s="35" t="s">
        <v>219</v>
      </c>
      <c r="N112" s="36"/>
    </row>
    <row r="113" spans="1:17" ht="15.75" thickBot="1">
      <c r="A113" s="37" t="s">
        <v>220</v>
      </c>
      <c r="B113" s="38" t="s">
        <v>62</v>
      </c>
      <c r="C113" s="37"/>
      <c r="D113" s="39"/>
      <c r="E113" s="35"/>
      <c r="F113" s="36"/>
      <c r="I113" s="37" t="s">
        <v>220</v>
      </c>
      <c r="J113" s="38" t="s">
        <v>62</v>
      </c>
      <c r="K113" s="37"/>
      <c r="L113" s="39"/>
      <c r="M113" s="35"/>
      <c r="N113" s="36"/>
    </row>
    <row r="114" spans="1:17" ht="15.75" thickBot="1">
      <c r="A114" s="40"/>
      <c r="M114" s="35"/>
      <c r="N114" s="36"/>
    </row>
    <row r="115" spans="1:17" ht="15.75" thickBot="1">
      <c r="A115" s="37" t="s">
        <v>221</v>
      </c>
      <c r="B115" s="35" t="s">
        <v>222</v>
      </c>
      <c r="C115" s="35"/>
      <c r="D115" s="41"/>
      <c r="E115" s="35"/>
      <c r="F115" s="36"/>
      <c r="I115" s="40"/>
      <c r="J115" s="35" t="s">
        <v>222</v>
      </c>
      <c r="K115" s="35"/>
      <c r="L115" s="41"/>
    </row>
    <row r="118" spans="1:17">
      <c r="B118" s="119">
        <f>SUM(B106:B110)</f>
        <v>1.3854166666666667</v>
      </c>
      <c r="C118" s="120"/>
      <c r="D118" s="120"/>
      <c r="E118" s="120"/>
      <c r="F118" s="120"/>
      <c r="G118" s="120"/>
      <c r="H118" s="120"/>
      <c r="I118" s="120"/>
      <c r="J118" s="119">
        <f>SUM(J106:J110)</f>
        <v>0.38541666666666663</v>
      </c>
    </row>
    <row r="119" spans="1:17">
      <c r="F119" s="119">
        <f>SUM(B118,J118)</f>
        <v>1.7708333333333335</v>
      </c>
      <c r="Q119" s="119">
        <f>SUM(Q106)</f>
        <v>0</v>
      </c>
    </row>
    <row r="121" spans="1:17">
      <c r="I121" s="119">
        <f>SUM(F119,Q119)</f>
        <v>1.7708333333333335</v>
      </c>
    </row>
  </sheetData>
  <mergeCells count="2">
    <mergeCell ref="D6:F6"/>
    <mergeCell ref="L6:N6"/>
  </mergeCells>
  <pageMargins left="0.7" right="0.7" top="0.75" bottom="0.75" header="0.3" footer="0.3"/>
  <pageSetup paperSize="9" scale="28" fitToHeight="0" orientation="portrait" verticalDpi="598"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10"/>
  <sheetViews>
    <sheetView zoomScaleNormal="100" workbookViewId="0">
      <selection activeCell="B10" sqref="B10"/>
    </sheetView>
  </sheetViews>
  <sheetFormatPr defaultRowHeight="15"/>
  <cols>
    <col min="1" max="1" width="75.42578125" customWidth="1"/>
  </cols>
  <sheetData>
    <row r="1" spans="1:1">
      <c r="A1" s="83" t="s">
        <v>1353</v>
      </c>
    </row>
    <row r="2" spans="1:1">
      <c r="A2" s="83" t="s">
        <v>1354</v>
      </c>
    </row>
    <row r="3" spans="1:1">
      <c r="A3" s="83" t="s">
        <v>1355</v>
      </c>
    </row>
    <row r="4" spans="1:1">
      <c r="A4" s="83" t="s">
        <v>1356</v>
      </c>
    </row>
    <row r="5" spans="1:1">
      <c r="A5" s="83" t="s">
        <v>1358</v>
      </c>
    </row>
    <row r="6" spans="1:1">
      <c r="A6" s="83" t="s">
        <v>991</v>
      </c>
    </row>
    <row r="7" spans="1:1">
      <c r="A7" s="83" t="s">
        <v>992</v>
      </c>
    </row>
    <row r="8" spans="1:1">
      <c r="A8" s="83" t="s">
        <v>1317</v>
      </c>
    </row>
    <row r="9" spans="1:1">
      <c r="A9" s="83" t="s">
        <v>1316</v>
      </c>
    </row>
    <row r="10" spans="1:1">
      <c r="A10" s="83" t="s">
        <v>1342</v>
      </c>
    </row>
  </sheetData>
  <sortState ref="I12:I28">
    <sortCondition ref="I12"/>
  </sortState>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D27"/>
  <sheetViews>
    <sheetView workbookViewId="0">
      <selection activeCell="C4" sqref="C4"/>
    </sheetView>
  </sheetViews>
  <sheetFormatPr defaultRowHeight="15"/>
  <cols>
    <col min="1" max="1" width="98.42578125" bestFit="1" customWidth="1"/>
    <col min="2" max="2" width="6.7109375" customWidth="1"/>
    <col min="3" max="3" width="107.5703125" bestFit="1" customWidth="1"/>
    <col min="4" max="4" width="25.140625" bestFit="1" customWidth="1"/>
  </cols>
  <sheetData>
    <row r="1" spans="1:4">
      <c r="A1" t="s">
        <v>732</v>
      </c>
    </row>
    <row r="2" spans="1:4">
      <c r="A2" t="s">
        <v>733</v>
      </c>
      <c r="C2" s="122" t="s">
        <v>759</v>
      </c>
      <c r="D2" s="175" t="s">
        <v>1172</v>
      </c>
    </row>
    <row r="3" spans="1:4">
      <c r="A3" t="s">
        <v>1150</v>
      </c>
      <c r="C3" s="123" t="s">
        <v>1171</v>
      </c>
      <c r="D3" s="175" t="s">
        <v>1172</v>
      </c>
    </row>
    <row r="4" spans="1:4">
      <c r="A4" t="s">
        <v>1164</v>
      </c>
      <c r="C4" s="124" t="s">
        <v>761</v>
      </c>
      <c r="D4" s="175" t="s">
        <v>1185</v>
      </c>
    </row>
    <row r="5" spans="1:4">
      <c r="A5" t="s">
        <v>1151</v>
      </c>
      <c r="C5" s="123" t="s">
        <v>1191</v>
      </c>
      <c r="D5" s="16" t="s">
        <v>1188</v>
      </c>
    </row>
    <row r="6" spans="1:4">
      <c r="A6" t="s">
        <v>1152</v>
      </c>
      <c r="C6" s="123" t="s">
        <v>1192</v>
      </c>
      <c r="D6" s="175" t="s">
        <v>1187</v>
      </c>
    </row>
    <row r="7" spans="1:4">
      <c r="A7" t="s">
        <v>1153</v>
      </c>
      <c r="C7" s="123" t="s">
        <v>1193</v>
      </c>
      <c r="D7" s="16" t="s">
        <v>1175</v>
      </c>
    </row>
    <row r="8" spans="1:4">
      <c r="A8" t="s">
        <v>1154</v>
      </c>
      <c r="C8" s="123" t="s">
        <v>1194</v>
      </c>
      <c r="D8" s="16" t="s">
        <v>1176</v>
      </c>
    </row>
    <row r="9" spans="1:4" ht="30">
      <c r="A9" t="s">
        <v>1155</v>
      </c>
      <c r="C9" s="125" t="s">
        <v>1195</v>
      </c>
      <c r="D9" s="16" t="s">
        <v>1186</v>
      </c>
    </row>
    <row r="10" spans="1:4">
      <c r="A10" t="s">
        <v>1156</v>
      </c>
      <c r="C10" s="123" t="s">
        <v>1196</v>
      </c>
      <c r="D10" s="16" t="s">
        <v>1177</v>
      </c>
    </row>
    <row r="11" spans="1:4">
      <c r="A11" t="s">
        <v>1157</v>
      </c>
      <c r="C11" s="123" t="s">
        <v>1197</v>
      </c>
      <c r="D11" s="16" t="s">
        <v>1190</v>
      </c>
    </row>
    <row r="12" spans="1:4">
      <c r="A12" t="s">
        <v>1158</v>
      </c>
      <c r="C12" s="123" t="s">
        <v>1198</v>
      </c>
      <c r="D12" s="175" t="s">
        <v>1183</v>
      </c>
    </row>
    <row r="13" spans="1:4">
      <c r="A13" t="s">
        <v>1159</v>
      </c>
      <c r="C13" s="123" t="s">
        <v>1199</v>
      </c>
      <c r="D13" s="16" t="s">
        <v>1189</v>
      </c>
    </row>
    <row r="14" spans="1:4">
      <c r="A14" t="s">
        <v>1160</v>
      </c>
      <c r="C14" s="123" t="s">
        <v>1200</v>
      </c>
      <c r="D14" s="16" t="s">
        <v>1189</v>
      </c>
    </row>
    <row r="15" spans="1:4">
      <c r="A15" t="s">
        <v>1161</v>
      </c>
      <c r="C15" s="123" t="s">
        <v>1201</v>
      </c>
      <c r="D15" s="16" t="s">
        <v>1178</v>
      </c>
    </row>
    <row r="16" spans="1:4">
      <c r="A16" t="s">
        <v>1162</v>
      </c>
      <c r="C16" s="123" t="s">
        <v>1202</v>
      </c>
      <c r="D16" s="16" t="s">
        <v>1179</v>
      </c>
    </row>
    <row r="17" spans="1:4">
      <c r="A17" t="s">
        <v>1163</v>
      </c>
      <c r="C17" s="123" t="s">
        <v>1203</v>
      </c>
      <c r="D17" s="16" t="s">
        <v>1180</v>
      </c>
    </row>
    <row r="18" spans="1:4">
      <c r="C18" s="123" t="s">
        <v>1204</v>
      </c>
      <c r="D18" s="16" t="s">
        <v>1174</v>
      </c>
    </row>
    <row r="19" spans="1:4">
      <c r="A19" t="s">
        <v>720</v>
      </c>
      <c r="C19" s="124" t="s">
        <v>760</v>
      </c>
      <c r="D19" s="175" t="s">
        <v>1173</v>
      </c>
    </row>
    <row r="20" spans="1:4">
      <c r="A20" t="s">
        <v>721</v>
      </c>
      <c r="C20" s="123" t="s">
        <v>1205</v>
      </c>
      <c r="D20" s="16" t="s">
        <v>1184</v>
      </c>
    </row>
    <row r="21" spans="1:4">
      <c r="A21" t="s">
        <v>722</v>
      </c>
      <c r="C21" s="123" t="s">
        <v>1206</v>
      </c>
      <c r="D21" s="16" t="s">
        <v>1182</v>
      </c>
    </row>
    <row r="22" spans="1:4">
      <c r="A22" t="s">
        <v>1165</v>
      </c>
      <c r="C22" s="123" t="s">
        <v>1207</v>
      </c>
      <c r="D22" s="16" t="s">
        <v>1181</v>
      </c>
    </row>
    <row r="23" spans="1:4" ht="30">
      <c r="A23" s="45" t="s">
        <v>1170</v>
      </c>
      <c r="B23" s="45"/>
    </row>
    <row r="24" spans="1:4">
      <c r="A24" t="s">
        <v>1166</v>
      </c>
    </row>
    <row r="25" spans="1:4" ht="30">
      <c r="A25" s="45" t="s">
        <v>1167</v>
      </c>
      <c r="B25" s="45"/>
    </row>
    <row r="26" spans="1:4">
      <c r="A26" t="s">
        <v>1168</v>
      </c>
    </row>
    <row r="27" spans="1:4">
      <c r="A27" t="s">
        <v>1169</v>
      </c>
    </row>
  </sheetData>
  <sortState ref="C2:D27">
    <sortCondition ref="D2:D27"/>
  </sortState>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5"/>
  <dimension ref="A1:AV15"/>
  <sheetViews>
    <sheetView workbookViewId="0">
      <selection activeCell="C31" sqref="C31"/>
    </sheetView>
  </sheetViews>
  <sheetFormatPr defaultRowHeight="15"/>
  <cols>
    <col min="1" max="1" width="5" bestFit="1" customWidth="1"/>
    <col min="2" max="3" width="28.7109375" customWidth="1"/>
    <col min="4" max="13" width="3.7109375" bestFit="1" customWidth="1"/>
    <col min="14" max="15" width="3.7109375" customWidth="1"/>
    <col min="16" max="16" width="3.7109375" bestFit="1" customWidth="1"/>
    <col min="17" max="17" width="3.7109375" customWidth="1"/>
    <col min="18" max="18" width="3.7109375" bestFit="1" customWidth="1"/>
    <col min="19" max="33" width="3.7109375" customWidth="1"/>
    <col min="34" max="34" width="3.7109375" bestFit="1" customWidth="1"/>
  </cols>
  <sheetData>
    <row r="1" spans="1:48" ht="60.75" customHeight="1">
      <c r="D1" s="132">
        <v>42807</v>
      </c>
      <c r="E1" s="132">
        <v>42809</v>
      </c>
      <c r="F1" s="132">
        <v>42839</v>
      </c>
      <c r="G1" s="132">
        <v>42811</v>
      </c>
      <c r="H1" s="132">
        <v>42821</v>
      </c>
      <c r="I1" s="132">
        <v>42822</v>
      </c>
      <c r="J1" s="132">
        <v>42823</v>
      </c>
      <c r="K1" s="132">
        <v>42824</v>
      </c>
      <c r="L1" s="132">
        <v>42830</v>
      </c>
      <c r="M1" s="132">
        <v>42831</v>
      </c>
      <c r="N1" s="132">
        <v>42832</v>
      </c>
      <c r="O1" s="132">
        <v>42836</v>
      </c>
      <c r="P1" s="132">
        <v>42837</v>
      </c>
      <c r="Q1" s="132">
        <v>42838</v>
      </c>
      <c r="R1" s="132">
        <v>42843</v>
      </c>
      <c r="S1" s="132">
        <v>42844</v>
      </c>
      <c r="T1" s="132">
        <v>42845</v>
      </c>
      <c r="U1" s="132">
        <v>42846</v>
      </c>
      <c r="V1" s="132">
        <v>42849</v>
      </c>
      <c r="W1" s="132">
        <v>42850</v>
      </c>
      <c r="X1" s="132">
        <v>42853</v>
      </c>
      <c r="Y1" s="132">
        <v>42858</v>
      </c>
      <c r="Z1" s="132">
        <v>42859</v>
      </c>
      <c r="AA1" s="132">
        <v>42860</v>
      </c>
      <c r="AB1" s="132">
        <v>42863</v>
      </c>
      <c r="AC1" s="132">
        <v>42865</v>
      </c>
      <c r="AD1" s="132">
        <v>42866</v>
      </c>
      <c r="AE1" s="132">
        <v>42867</v>
      </c>
      <c r="AF1" s="132">
        <v>42871</v>
      </c>
      <c r="AG1" s="132">
        <v>42873</v>
      </c>
      <c r="AH1" s="132">
        <v>42877</v>
      </c>
      <c r="AI1" s="131"/>
      <c r="AJ1" s="131"/>
      <c r="AK1" s="131"/>
      <c r="AL1" s="131"/>
      <c r="AM1" s="131"/>
      <c r="AN1" s="131"/>
      <c r="AO1" s="131"/>
      <c r="AP1" s="131"/>
      <c r="AQ1" s="131"/>
      <c r="AR1" s="131"/>
      <c r="AS1" s="131"/>
      <c r="AT1" s="131"/>
      <c r="AU1" s="131"/>
      <c r="AV1" s="131"/>
    </row>
    <row r="2" spans="1:48" ht="60">
      <c r="A2" s="133">
        <v>1053</v>
      </c>
      <c r="B2" s="134" t="s">
        <v>1229</v>
      </c>
      <c r="C2" s="134" t="s">
        <v>1230</v>
      </c>
      <c r="D2" s="136"/>
      <c r="E2" s="16"/>
      <c r="F2" s="16"/>
    </row>
    <row r="3" spans="1:48" ht="45">
      <c r="A3" s="120">
        <v>1055</v>
      </c>
      <c r="B3" s="134" t="s">
        <v>1231</v>
      </c>
      <c r="C3" s="134" t="s">
        <v>1230</v>
      </c>
      <c r="D3" s="120"/>
      <c r="E3" s="120"/>
      <c r="F3" s="120"/>
      <c r="G3" s="16"/>
      <c r="I3" s="16"/>
    </row>
    <row r="4" spans="1:48" ht="60">
      <c r="A4" s="120">
        <v>1056</v>
      </c>
      <c r="B4" s="134" t="s">
        <v>1232</v>
      </c>
      <c r="C4" s="134" t="s">
        <v>1230</v>
      </c>
      <c r="D4" s="120"/>
      <c r="E4" s="120"/>
      <c r="F4" s="120"/>
      <c r="G4" s="16"/>
      <c r="H4" s="16"/>
    </row>
    <row r="5" spans="1:48">
      <c r="A5" s="120">
        <v>1064</v>
      </c>
      <c r="B5" s="134" t="s">
        <v>1235</v>
      </c>
      <c r="C5" s="134" t="s">
        <v>1230</v>
      </c>
      <c r="D5" s="120"/>
      <c r="E5" s="120"/>
      <c r="F5" s="120"/>
      <c r="G5" s="120"/>
      <c r="H5" s="120"/>
      <c r="I5" s="120"/>
      <c r="J5" s="16"/>
      <c r="K5" s="16"/>
    </row>
    <row r="6" spans="1:48">
      <c r="A6" s="120">
        <v>1070</v>
      </c>
      <c r="B6" s="134" t="s">
        <v>1236</v>
      </c>
      <c r="C6" s="134" t="s">
        <v>1237</v>
      </c>
      <c r="D6" s="120"/>
      <c r="E6" s="120"/>
      <c r="F6" s="120"/>
      <c r="G6" s="120"/>
      <c r="H6" s="120"/>
      <c r="I6" s="120"/>
      <c r="J6" s="120"/>
      <c r="K6" s="120"/>
      <c r="L6" s="16"/>
      <c r="P6" s="16"/>
      <c r="R6" s="16"/>
      <c r="AH6" s="16"/>
    </row>
    <row r="7" spans="1:48">
      <c r="A7" s="120">
        <v>1073</v>
      </c>
      <c r="B7" s="134" t="s">
        <v>1238</v>
      </c>
      <c r="C7" s="134" t="s">
        <v>832</v>
      </c>
      <c r="D7" s="120"/>
      <c r="E7" s="120"/>
      <c r="F7" s="120"/>
      <c r="G7" s="120"/>
      <c r="H7" s="120"/>
      <c r="I7" s="120"/>
      <c r="J7" s="120"/>
      <c r="K7" s="120"/>
      <c r="L7" s="120"/>
      <c r="M7" s="16"/>
      <c r="N7" s="21"/>
      <c r="O7" s="21"/>
      <c r="R7" s="16"/>
      <c r="S7" s="21"/>
      <c r="T7" s="21"/>
      <c r="U7" s="21"/>
      <c r="V7" s="21"/>
      <c r="W7" s="21"/>
      <c r="X7" s="21"/>
      <c r="Y7" s="21"/>
      <c r="Z7" s="21"/>
      <c r="AA7" s="21"/>
      <c r="AB7" s="21"/>
      <c r="AC7" s="21"/>
      <c r="AD7" s="21"/>
      <c r="AE7" s="21"/>
      <c r="AF7" s="21"/>
      <c r="AG7" s="21"/>
    </row>
    <row r="8" spans="1:48">
      <c r="A8" s="120">
        <v>1074</v>
      </c>
      <c r="B8" s="134" t="s">
        <v>1239</v>
      </c>
      <c r="C8" s="134" t="s">
        <v>832</v>
      </c>
      <c r="D8" s="120"/>
      <c r="E8" s="120"/>
      <c r="F8" s="120"/>
      <c r="G8" s="120"/>
      <c r="H8" s="120"/>
      <c r="I8" s="120"/>
      <c r="J8" s="120"/>
      <c r="K8" s="120"/>
      <c r="L8" s="120"/>
      <c r="M8" s="16"/>
      <c r="N8" s="21"/>
      <c r="O8" s="21"/>
    </row>
    <row r="9" spans="1:48">
      <c r="A9" s="120">
        <v>1075</v>
      </c>
      <c r="B9" s="134" t="s">
        <v>1241</v>
      </c>
      <c r="C9" s="134" t="s">
        <v>832</v>
      </c>
      <c r="D9" s="120"/>
      <c r="E9" s="120"/>
      <c r="F9" s="120"/>
      <c r="G9" s="120"/>
      <c r="H9" s="120"/>
      <c r="I9" s="120"/>
      <c r="J9" s="120"/>
      <c r="K9" s="120"/>
      <c r="L9" s="120"/>
      <c r="M9" s="16"/>
      <c r="N9" s="21"/>
      <c r="O9" s="21"/>
    </row>
    <row r="10" spans="1:48">
      <c r="A10" s="120">
        <v>1077</v>
      </c>
      <c r="B10" s="134" t="s">
        <v>1240</v>
      </c>
      <c r="C10" s="134" t="s">
        <v>832</v>
      </c>
      <c r="D10" s="120"/>
      <c r="E10" s="120"/>
      <c r="F10" s="120"/>
      <c r="G10" s="120"/>
      <c r="H10" s="120"/>
      <c r="I10" s="120"/>
      <c r="J10" s="120"/>
      <c r="K10" s="120"/>
      <c r="L10" s="120"/>
      <c r="M10" s="120"/>
      <c r="N10" s="16"/>
      <c r="O10" s="21"/>
      <c r="AH10" s="16"/>
    </row>
    <row r="11" spans="1:48" ht="45">
      <c r="A11" s="120">
        <v>1083</v>
      </c>
      <c r="B11" s="134" t="s">
        <v>1242</v>
      </c>
      <c r="C11" s="134" t="s">
        <v>832</v>
      </c>
      <c r="D11" s="120"/>
      <c r="E11" s="120"/>
      <c r="F11" s="120"/>
      <c r="G11" s="120"/>
      <c r="H11" s="120"/>
      <c r="I11" s="120"/>
      <c r="J11" s="120"/>
      <c r="K11" s="120"/>
      <c r="L11" s="120"/>
      <c r="M11" s="120"/>
      <c r="N11" s="120"/>
      <c r="O11" s="16"/>
    </row>
    <row r="12" spans="1:48">
      <c r="A12" s="120">
        <v>1084</v>
      </c>
      <c r="B12" s="134" t="s">
        <v>1243</v>
      </c>
      <c r="C12" s="134" t="s">
        <v>832</v>
      </c>
      <c r="D12" s="120"/>
      <c r="E12" s="120"/>
      <c r="F12" s="120"/>
      <c r="G12" s="120"/>
      <c r="H12" s="120"/>
      <c r="I12" s="120"/>
      <c r="J12" s="120"/>
      <c r="K12" s="120"/>
      <c r="L12" s="120"/>
      <c r="M12" s="120"/>
      <c r="N12" s="120"/>
      <c r="O12" s="120"/>
      <c r="P12" s="120"/>
      <c r="Q12" s="16"/>
    </row>
    <row r="13" spans="1:48">
      <c r="A13" s="120">
        <v>1087</v>
      </c>
      <c r="B13" s="134"/>
      <c r="C13" s="134" t="s">
        <v>1230</v>
      </c>
      <c r="D13" s="120"/>
      <c r="E13" s="120"/>
      <c r="F13" s="120"/>
      <c r="G13" s="120"/>
      <c r="H13" s="120"/>
      <c r="I13" s="120"/>
      <c r="J13" s="120"/>
      <c r="K13" s="120"/>
      <c r="L13" s="120"/>
      <c r="M13" s="120"/>
      <c r="N13" s="120"/>
      <c r="O13" s="120"/>
      <c r="P13" s="120"/>
      <c r="Q13" s="120"/>
      <c r="R13" s="120"/>
      <c r="S13" s="16"/>
      <c r="T13" s="16"/>
      <c r="U13" s="16"/>
      <c r="V13" s="16"/>
      <c r="W13" s="16"/>
      <c r="X13" s="16"/>
      <c r="Z13" s="16"/>
      <c r="AA13" s="16"/>
      <c r="AB13" s="16"/>
      <c r="AG13" s="16"/>
    </row>
    <row r="14" spans="1:48" ht="60">
      <c r="A14" s="120">
        <v>1095</v>
      </c>
      <c r="B14" s="134" t="s">
        <v>1244</v>
      </c>
      <c r="C14" s="134" t="s">
        <v>832</v>
      </c>
      <c r="D14" s="120"/>
      <c r="E14" s="120"/>
      <c r="F14" s="120"/>
      <c r="G14" s="120"/>
      <c r="H14" s="120"/>
      <c r="I14" s="120"/>
      <c r="J14" s="120"/>
      <c r="K14" s="120"/>
      <c r="L14" s="120"/>
      <c r="M14" s="120"/>
      <c r="N14" s="120"/>
      <c r="O14" s="120"/>
      <c r="P14" s="120"/>
      <c r="Q14" s="120"/>
      <c r="R14" s="120"/>
      <c r="S14" s="120"/>
      <c r="T14" s="120"/>
      <c r="U14" s="120"/>
      <c r="V14" s="120"/>
      <c r="W14" s="120"/>
      <c r="X14" s="120"/>
      <c r="Y14" s="16"/>
      <c r="AB14" s="16"/>
      <c r="AC14" s="16"/>
      <c r="AD14" s="16"/>
      <c r="AE14" s="16"/>
      <c r="AF14" s="16"/>
    </row>
    <row r="15" spans="1:48" ht="45">
      <c r="A15" s="120">
        <v>1103</v>
      </c>
      <c r="B15" s="134" t="s">
        <v>1245</v>
      </c>
      <c r="C15" s="134" t="s">
        <v>832</v>
      </c>
      <c r="D15" s="120"/>
      <c r="E15" s="120"/>
      <c r="F15" s="120"/>
      <c r="G15" s="120"/>
      <c r="H15" s="120"/>
      <c r="I15" s="120"/>
      <c r="J15" s="120"/>
      <c r="K15" s="120"/>
      <c r="L15" s="120"/>
      <c r="M15" s="120"/>
      <c r="N15" s="120"/>
      <c r="O15" s="120"/>
      <c r="P15" s="120"/>
      <c r="Q15" s="120"/>
      <c r="R15" s="120"/>
      <c r="S15" s="120"/>
      <c r="T15" s="120"/>
      <c r="U15" s="120"/>
      <c r="V15" s="120"/>
      <c r="W15" s="120"/>
      <c r="X15" s="120"/>
      <c r="Y15" s="120"/>
      <c r="Z15" s="120"/>
      <c r="AA15" s="120"/>
      <c r="AB15" s="120"/>
      <c r="AC15" s="120"/>
      <c r="AD15" s="120"/>
      <c r="AE15" s="120"/>
      <c r="AF15" s="120"/>
      <c r="AG15" s="120"/>
      <c r="AH15" s="136"/>
    </row>
  </sheetData>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K308"/>
  <sheetViews>
    <sheetView topLeftCell="D1" workbookViewId="0">
      <selection activeCell="H307" sqref="H307"/>
    </sheetView>
  </sheetViews>
  <sheetFormatPr defaultRowHeight="15"/>
  <cols>
    <col min="1" max="1" width="69.42578125" bestFit="1" customWidth="1"/>
    <col min="2" max="2" width="11.5703125" bestFit="1" customWidth="1"/>
    <col min="3" max="3" width="7" bestFit="1" customWidth="1"/>
    <col min="7" max="7" width="11.5703125" bestFit="1" customWidth="1"/>
    <col min="8" max="8" width="58.7109375" customWidth="1"/>
  </cols>
  <sheetData>
    <row r="1" spans="1:11">
      <c r="A1" s="135" t="s">
        <v>1248</v>
      </c>
    </row>
    <row r="2" spans="1:11" ht="39">
      <c r="A2" s="7" t="s">
        <v>67</v>
      </c>
      <c r="B2" s="8" t="s">
        <v>68</v>
      </c>
      <c r="C2" s="9" t="s">
        <v>80</v>
      </c>
      <c r="D2" s="9" t="s">
        <v>81</v>
      </c>
      <c r="E2" s="9" t="s">
        <v>82</v>
      </c>
      <c r="H2" s="138"/>
      <c r="K2" t="s">
        <v>1222</v>
      </c>
    </row>
    <row r="3" spans="1:11" ht="45">
      <c r="A3" s="44" t="s">
        <v>743</v>
      </c>
      <c r="B3" s="11" t="s">
        <v>625</v>
      </c>
      <c r="C3" s="15">
        <v>0.35416666666666669</v>
      </c>
      <c r="D3" s="16"/>
      <c r="E3" s="16"/>
      <c r="G3" s="137" t="s">
        <v>625</v>
      </c>
      <c r="H3" s="44" t="s">
        <v>1253</v>
      </c>
    </row>
    <row r="4" spans="1:11">
      <c r="A4" s="54"/>
      <c r="B4" s="55" t="s">
        <v>79</v>
      </c>
      <c r="C4" s="56">
        <f>SUM(C3:C3)</f>
        <v>0.35416666666666669</v>
      </c>
      <c r="H4" s="138"/>
      <c r="K4" t="s">
        <v>1223</v>
      </c>
    </row>
    <row r="5" spans="1:11" ht="39">
      <c r="A5" s="94" t="s">
        <v>67</v>
      </c>
      <c r="B5" s="96" t="s">
        <v>68</v>
      </c>
      <c r="C5" s="9" t="s">
        <v>80</v>
      </c>
      <c r="D5" s="9" t="s">
        <v>81</v>
      </c>
      <c r="E5" s="9" t="s">
        <v>82</v>
      </c>
      <c r="H5" s="138"/>
      <c r="K5" t="s">
        <v>1224</v>
      </c>
    </row>
    <row r="6" spans="1:11" ht="90" customHeight="1">
      <c r="A6" s="44" t="s">
        <v>743</v>
      </c>
      <c r="B6" s="11" t="s">
        <v>626</v>
      </c>
      <c r="C6" s="15">
        <v>0.16666666666666666</v>
      </c>
      <c r="D6" s="16"/>
      <c r="E6" s="16"/>
      <c r="G6" s="156" t="s">
        <v>626</v>
      </c>
      <c r="H6" s="172" t="s">
        <v>1257</v>
      </c>
      <c r="K6" t="s">
        <v>1225</v>
      </c>
    </row>
    <row r="7" spans="1:11">
      <c r="A7" s="44" t="s">
        <v>750</v>
      </c>
      <c r="B7" s="11" t="s">
        <v>626</v>
      </c>
      <c r="C7" s="15">
        <v>0.1875</v>
      </c>
      <c r="D7" s="16"/>
      <c r="E7" s="16"/>
      <c r="G7" s="157"/>
      <c r="H7" s="173"/>
      <c r="K7" t="s">
        <v>1226</v>
      </c>
    </row>
    <row r="8" spans="1:11">
      <c r="A8" s="54"/>
      <c r="B8" s="55" t="s">
        <v>79</v>
      </c>
      <c r="C8" s="56">
        <f>SUM(C6:C7)</f>
        <v>0.35416666666666663</v>
      </c>
      <c r="H8" s="138"/>
      <c r="K8" t="s">
        <v>1227</v>
      </c>
    </row>
    <row r="9" spans="1:11">
      <c r="A9" s="24"/>
      <c r="B9" s="24"/>
      <c r="C9" s="24"/>
      <c r="D9" s="24"/>
      <c r="E9" s="24"/>
      <c r="G9" s="24"/>
      <c r="H9" s="24"/>
      <c r="K9" t="s">
        <v>1228</v>
      </c>
    </row>
    <row r="10" spans="1:11" ht="39">
      <c r="A10" s="94" t="s">
        <v>67</v>
      </c>
      <c r="B10" s="96" t="s">
        <v>68</v>
      </c>
      <c r="C10" s="9" t="s">
        <v>80</v>
      </c>
      <c r="D10" s="9" t="s">
        <v>81</v>
      </c>
      <c r="E10" s="9" t="s">
        <v>82</v>
      </c>
      <c r="H10" s="138"/>
      <c r="K10" t="s">
        <v>1233</v>
      </c>
    </row>
    <row r="11" spans="1:11">
      <c r="A11" s="44" t="s">
        <v>750</v>
      </c>
      <c r="B11" s="11" t="s">
        <v>627</v>
      </c>
      <c r="C11" s="15">
        <v>4.1666666666666664E-2</v>
      </c>
      <c r="D11" s="16"/>
      <c r="E11" s="16"/>
      <c r="G11" s="156" t="s">
        <v>627</v>
      </c>
      <c r="H11" s="172" t="s">
        <v>1258</v>
      </c>
      <c r="K11" t="s">
        <v>1234</v>
      </c>
    </row>
    <row r="12" spans="1:11" ht="33.75" customHeight="1">
      <c r="A12" s="85" t="s">
        <v>744</v>
      </c>
      <c r="B12" s="11" t="s">
        <v>627</v>
      </c>
      <c r="C12" s="15">
        <v>0.29166666666666669</v>
      </c>
      <c r="D12" s="16"/>
      <c r="E12" s="16"/>
      <c r="G12" s="157"/>
      <c r="H12" s="173"/>
    </row>
    <row r="13" spans="1:11">
      <c r="A13" s="53"/>
      <c r="B13" s="55" t="s">
        <v>79</v>
      </c>
      <c r="C13" s="56">
        <f>SUM(C11:C12)</f>
        <v>0.33333333333333337</v>
      </c>
      <c r="H13" s="138"/>
    </row>
    <row r="14" spans="1:11" ht="39">
      <c r="A14" s="94" t="s">
        <v>67</v>
      </c>
      <c r="B14" s="96" t="s">
        <v>68</v>
      </c>
      <c r="C14" s="9" t="s">
        <v>80</v>
      </c>
      <c r="D14" s="9" t="s">
        <v>81</v>
      </c>
      <c r="E14" s="9" t="s">
        <v>82</v>
      </c>
      <c r="H14" s="138"/>
    </row>
    <row r="15" spans="1:11" ht="45">
      <c r="A15" s="44" t="s">
        <v>743</v>
      </c>
      <c r="B15" s="11" t="s">
        <v>628</v>
      </c>
      <c r="C15" s="15">
        <v>0.375</v>
      </c>
      <c r="D15" s="16"/>
      <c r="E15" s="16"/>
      <c r="G15" s="137" t="s">
        <v>628</v>
      </c>
      <c r="H15" s="44" t="s">
        <v>1254</v>
      </c>
    </row>
    <row r="16" spans="1:11">
      <c r="A16" s="53"/>
      <c r="B16" s="55" t="s">
        <v>79</v>
      </c>
      <c r="C16" s="56">
        <f>SUM(C15:C15)</f>
        <v>0.375</v>
      </c>
      <c r="H16" s="138"/>
    </row>
    <row r="17" spans="1:8" ht="39">
      <c r="A17" s="94" t="s">
        <v>67</v>
      </c>
      <c r="B17" s="96" t="s">
        <v>68</v>
      </c>
      <c r="C17" s="9" t="s">
        <v>80</v>
      </c>
      <c r="D17" s="9" t="s">
        <v>81</v>
      </c>
      <c r="E17" s="9" t="s">
        <v>82</v>
      </c>
      <c r="H17" s="138"/>
    </row>
    <row r="18" spans="1:8" ht="45">
      <c r="A18" s="44" t="s">
        <v>743</v>
      </c>
      <c r="B18" s="11" t="s">
        <v>629</v>
      </c>
      <c r="C18" s="15">
        <v>0.33333333333333331</v>
      </c>
      <c r="D18" s="16"/>
      <c r="E18" s="16"/>
      <c r="G18" s="137" t="s">
        <v>629</v>
      </c>
      <c r="H18" s="44" t="s">
        <v>1255</v>
      </c>
    </row>
    <row r="19" spans="1:8">
      <c r="A19" s="54"/>
      <c r="B19" s="55" t="s">
        <v>79</v>
      </c>
      <c r="C19" s="56">
        <f>SUM(C18:C18)</f>
        <v>0.33333333333333331</v>
      </c>
      <c r="H19" s="138"/>
    </row>
    <row r="20" spans="1:8" ht="39">
      <c r="A20" s="7" t="s">
        <v>67</v>
      </c>
      <c r="B20" s="96" t="s">
        <v>68</v>
      </c>
      <c r="C20" s="9" t="s">
        <v>80</v>
      </c>
      <c r="D20" s="9" t="s">
        <v>81</v>
      </c>
      <c r="E20" s="9" t="s">
        <v>82</v>
      </c>
      <c r="H20" s="138"/>
    </row>
    <row r="21" spans="1:8" ht="75">
      <c r="A21" s="92" t="s">
        <v>744</v>
      </c>
      <c r="B21" s="11" t="s">
        <v>630</v>
      </c>
      <c r="C21" s="15">
        <v>0.375</v>
      </c>
      <c r="D21" s="16"/>
      <c r="E21" s="16"/>
      <c r="G21" s="137" t="s">
        <v>630</v>
      </c>
      <c r="H21" s="81" t="s">
        <v>1262</v>
      </c>
    </row>
    <row r="22" spans="1:8">
      <c r="A22" s="54"/>
      <c r="B22" s="55" t="s">
        <v>79</v>
      </c>
      <c r="C22" s="56">
        <f>SUM(C21:C21)</f>
        <v>0.375</v>
      </c>
      <c r="H22" s="138"/>
    </row>
    <row r="23" spans="1:8" ht="39">
      <c r="A23" s="7" t="s">
        <v>67</v>
      </c>
      <c r="B23" s="8" t="s">
        <v>68</v>
      </c>
      <c r="C23" s="9" t="s">
        <v>80</v>
      </c>
      <c r="D23" s="9" t="s">
        <v>81</v>
      </c>
      <c r="E23" s="9" t="s">
        <v>82</v>
      </c>
      <c r="H23" s="138"/>
    </row>
    <row r="24" spans="1:8" ht="30">
      <c r="A24" s="44" t="s">
        <v>743</v>
      </c>
      <c r="B24" s="11" t="s">
        <v>631</v>
      </c>
      <c r="C24" s="15">
        <v>0.35416666666666669</v>
      </c>
      <c r="D24" s="16"/>
      <c r="E24" s="16"/>
      <c r="G24" s="137" t="s">
        <v>631</v>
      </c>
      <c r="H24" s="44" t="s">
        <v>1256</v>
      </c>
    </row>
    <row r="25" spans="1:8">
      <c r="A25" s="53"/>
      <c r="B25" s="55" t="s">
        <v>79</v>
      </c>
      <c r="C25" s="56">
        <f>SUM(C24:C24)</f>
        <v>0.35416666666666669</v>
      </c>
      <c r="H25" s="138"/>
    </row>
    <row r="26" spans="1:8">
      <c r="A26" s="24"/>
      <c r="B26" s="97"/>
      <c r="C26" s="24"/>
      <c r="D26" s="24"/>
      <c r="E26" s="24"/>
      <c r="G26" s="97"/>
      <c r="H26" s="24"/>
    </row>
    <row r="27" spans="1:8" ht="39">
      <c r="A27" s="94" t="s">
        <v>67</v>
      </c>
      <c r="B27" s="96" t="s">
        <v>68</v>
      </c>
      <c r="C27" s="9" t="s">
        <v>80</v>
      </c>
      <c r="D27" s="9" t="s">
        <v>81</v>
      </c>
      <c r="E27" s="9" t="s">
        <v>82</v>
      </c>
      <c r="H27" s="138"/>
    </row>
    <row r="28" spans="1:8" ht="30">
      <c r="A28" s="44" t="s">
        <v>751</v>
      </c>
      <c r="B28" s="11" t="s">
        <v>632</v>
      </c>
      <c r="C28" s="15">
        <v>8.3333333333333329E-2</v>
      </c>
      <c r="D28" s="16"/>
      <c r="E28" s="16"/>
      <c r="G28" s="156" t="s">
        <v>632</v>
      </c>
      <c r="H28" s="167" t="s">
        <v>1252</v>
      </c>
    </row>
    <row r="29" spans="1:8">
      <c r="A29" s="44" t="s">
        <v>743</v>
      </c>
      <c r="B29" s="11" t="s">
        <v>632</v>
      </c>
      <c r="C29" s="15">
        <v>8.3333333333333329E-2</v>
      </c>
      <c r="D29" s="16"/>
      <c r="E29" s="16"/>
      <c r="G29" s="166"/>
      <c r="H29" s="168"/>
    </row>
    <row r="30" spans="1:8">
      <c r="A30" s="44" t="s">
        <v>752</v>
      </c>
      <c r="B30" s="11" t="s">
        <v>632</v>
      </c>
      <c r="C30" s="15">
        <v>0.1875</v>
      </c>
      <c r="D30" s="16"/>
      <c r="E30" s="16"/>
      <c r="G30" s="166"/>
      <c r="H30" s="168"/>
    </row>
    <row r="31" spans="1:8">
      <c r="A31" s="44" t="s">
        <v>753</v>
      </c>
      <c r="B31" s="11" t="s">
        <v>632</v>
      </c>
      <c r="C31" s="15">
        <v>4.1666666666666664E-2</v>
      </c>
      <c r="D31" s="16"/>
      <c r="E31" s="16"/>
      <c r="G31" s="157"/>
      <c r="H31" s="169"/>
    </row>
    <row r="32" spans="1:8">
      <c r="A32" s="54"/>
      <c r="B32" s="55" t="s">
        <v>79</v>
      </c>
      <c r="C32" s="56">
        <f>SUM(C28:C31)</f>
        <v>0.39583333333333331</v>
      </c>
    </row>
    <row r="33" spans="1:8" ht="36" customHeight="1">
      <c r="A33" s="94" t="s">
        <v>67</v>
      </c>
      <c r="B33" s="96" t="s">
        <v>68</v>
      </c>
      <c r="C33" s="9" t="s">
        <v>80</v>
      </c>
      <c r="D33" s="9" t="s">
        <v>81</v>
      </c>
      <c r="E33" s="9" t="s">
        <v>82</v>
      </c>
    </row>
    <row r="34" spans="1:8">
      <c r="A34" s="44" t="s">
        <v>743</v>
      </c>
      <c r="B34" s="11" t="s">
        <v>633</v>
      </c>
      <c r="C34" s="15">
        <v>4.1666666666666664E-2</v>
      </c>
      <c r="D34" s="16"/>
      <c r="E34" s="16"/>
      <c r="G34" s="156" t="s">
        <v>633</v>
      </c>
      <c r="H34" s="167" t="s">
        <v>1259</v>
      </c>
    </row>
    <row r="35" spans="1:8">
      <c r="A35" s="89" t="s">
        <v>744</v>
      </c>
      <c r="B35" s="11" t="s">
        <v>633</v>
      </c>
      <c r="C35" s="15">
        <v>4.1666666666666664E-2</v>
      </c>
      <c r="D35" s="16"/>
      <c r="E35" s="16"/>
      <c r="G35" s="166"/>
      <c r="H35" s="168"/>
    </row>
    <row r="36" spans="1:8">
      <c r="A36" s="89" t="s">
        <v>745</v>
      </c>
      <c r="B36" s="11" t="s">
        <v>633</v>
      </c>
      <c r="C36" s="15">
        <v>0.20833333333333334</v>
      </c>
      <c r="D36" s="16"/>
      <c r="E36" s="16"/>
      <c r="G36" s="166"/>
      <c r="H36" s="168"/>
    </row>
    <row r="37" spans="1:8" ht="31.5" customHeight="1">
      <c r="A37" s="44" t="s">
        <v>754</v>
      </c>
      <c r="B37" s="11" t="s">
        <v>633</v>
      </c>
      <c r="C37" s="15">
        <v>8.3333333333333329E-2</v>
      </c>
      <c r="D37" s="16"/>
      <c r="E37" s="16"/>
      <c r="G37" s="157"/>
      <c r="H37" s="169"/>
    </row>
    <row r="38" spans="1:8">
      <c r="A38" s="53"/>
      <c r="B38" s="55" t="s">
        <v>79</v>
      </c>
      <c r="C38" s="56">
        <f>SUM(C34:C37)</f>
        <v>0.375</v>
      </c>
    </row>
    <row r="39" spans="1:8" ht="39">
      <c r="A39" s="94" t="s">
        <v>67</v>
      </c>
      <c r="B39" s="96" t="s">
        <v>68</v>
      </c>
      <c r="C39" s="9" t="s">
        <v>80</v>
      </c>
      <c r="D39" s="9" t="s">
        <v>81</v>
      </c>
      <c r="E39" s="9" t="s">
        <v>82</v>
      </c>
    </row>
    <row r="40" spans="1:8" ht="30">
      <c r="A40" s="44" t="s">
        <v>743</v>
      </c>
      <c r="B40" s="11" t="s">
        <v>634</v>
      </c>
      <c r="C40" s="15">
        <v>0.33333333333333331</v>
      </c>
      <c r="D40" s="16"/>
      <c r="E40" s="16"/>
      <c r="G40" s="137" t="s">
        <v>634</v>
      </c>
      <c r="H40" s="44" t="s">
        <v>1260</v>
      </c>
    </row>
    <row r="41" spans="1:8">
      <c r="A41" s="54"/>
      <c r="B41" s="55" t="s">
        <v>79</v>
      </c>
      <c r="C41" s="56">
        <f>SUM(C40:C40)</f>
        <v>0.33333333333333331</v>
      </c>
    </row>
    <row r="42" spans="1:8" ht="39">
      <c r="A42" s="94" t="s">
        <v>67</v>
      </c>
      <c r="B42" s="96" t="s">
        <v>68</v>
      </c>
      <c r="C42" s="9" t="s">
        <v>80</v>
      </c>
      <c r="D42" s="9" t="s">
        <v>81</v>
      </c>
      <c r="E42" s="9" t="s">
        <v>82</v>
      </c>
    </row>
    <row r="43" spans="1:8">
      <c r="A43" s="89" t="s">
        <v>744</v>
      </c>
      <c r="B43" s="11" t="s">
        <v>635</v>
      </c>
      <c r="C43" s="15">
        <v>0.35416666666666669</v>
      </c>
      <c r="D43" s="16"/>
      <c r="E43" s="16"/>
      <c r="G43" s="137" t="s">
        <v>635</v>
      </c>
      <c r="H43" s="43" t="s">
        <v>1261</v>
      </c>
    </row>
    <row r="44" spans="1:8">
      <c r="A44" s="54"/>
      <c r="B44" s="55" t="s">
        <v>79</v>
      </c>
      <c r="C44" s="56">
        <f>SUM(C43:C43)</f>
        <v>0.35416666666666669</v>
      </c>
    </row>
    <row r="45" spans="1:8" ht="39">
      <c r="A45" s="7" t="s">
        <v>67</v>
      </c>
      <c r="B45" s="96" t="s">
        <v>68</v>
      </c>
      <c r="C45" s="9" t="s">
        <v>80</v>
      </c>
      <c r="D45" s="9" t="s">
        <v>81</v>
      </c>
      <c r="E45" s="9" t="s">
        <v>82</v>
      </c>
    </row>
    <row r="46" spans="1:8">
      <c r="A46" s="44" t="s">
        <v>755</v>
      </c>
      <c r="B46" s="11" t="s">
        <v>636</v>
      </c>
      <c r="C46" s="15">
        <v>0.29166666666666669</v>
      </c>
      <c r="D46" s="16"/>
      <c r="E46" s="16"/>
      <c r="G46" s="156" t="s">
        <v>636</v>
      </c>
      <c r="H46" s="170" t="s">
        <v>1265</v>
      </c>
    </row>
    <row r="47" spans="1:8">
      <c r="A47" s="89" t="s">
        <v>744</v>
      </c>
      <c r="B47" s="11" t="s">
        <v>636</v>
      </c>
      <c r="C47" s="15">
        <v>6.25E-2</v>
      </c>
      <c r="D47" s="16"/>
      <c r="E47" s="16"/>
      <c r="G47" s="157"/>
      <c r="H47" s="171"/>
    </row>
    <row r="48" spans="1:8">
      <c r="A48" s="54"/>
      <c r="B48" s="55" t="s">
        <v>79</v>
      </c>
      <c r="C48" s="56">
        <f>SUM(C46:C47)</f>
        <v>0.35416666666666669</v>
      </c>
    </row>
    <row r="49" spans="1:8">
      <c r="A49" s="24"/>
      <c r="B49" s="97"/>
      <c r="C49" s="24"/>
      <c r="D49" s="24"/>
      <c r="E49" s="24"/>
      <c r="G49" s="97"/>
      <c r="H49" s="24"/>
    </row>
    <row r="50" spans="1:8" ht="39">
      <c r="A50" s="7" t="s">
        <v>67</v>
      </c>
      <c r="B50" s="8" t="s">
        <v>68</v>
      </c>
      <c r="C50" s="9" t="s">
        <v>80</v>
      </c>
      <c r="D50" s="9" t="s">
        <v>81</v>
      </c>
      <c r="E50" s="9" t="s">
        <v>82</v>
      </c>
    </row>
    <row r="51" spans="1:8" ht="30">
      <c r="A51" s="44" t="s">
        <v>756</v>
      </c>
      <c r="B51" s="11" t="s">
        <v>637</v>
      </c>
      <c r="C51" s="15">
        <v>0.3125</v>
      </c>
      <c r="D51" s="16"/>
      <c r="E51" s="16"/>
      <c r="G51" s="156" t="s">
        <v>637</v>
      </c>
      <c r="H51" s="170" t="s">
        <v>1266</v>
      </c>
    </row>
    <row r="52" spans="1:8">
      <c r="A52" s="89" t="s">
        <v>744</v>
      </c>
      <c r="B52" s="11" t="s">
        <v>637</v>
      </c>
      <c r="C52" s="15">
        <v>6.25E-2</v>
      </c>
      <c r="D52" s="16"/>
      <c r="E52" s="16"/>
      <c r="G52" s="157"/>
      <c r="H52" s="171"/>
    </row>
    <row r="53" spans="1:8">
      <c r="A53" s="54"/>
      <c r="B53" s="55" t="s">
        <v>79</v>
      </c>
      <c r="C53" s="56">
        <f>SUM(C51:C52)</f>
        <v>0.375</v>
      </c>
    </row>
    <row r="54" spans="1:8" ht="39">
      <c r="A54" s="94" t="s">
        <v>67</v>
      </c>
      <c r="B54" s="96" t="s">
        <v>68</v>
      </c>
      <c r="C54" s="9" t="s">
        <v>80</v>
      </c>
      <c r="D54" s="9" t="s">
        <v>81</v>
      </c>
      <c r="E54" s="9" t="s">
        <v>82</v>
      </c>
    </row>
    <row r="55" spans="1:8" ht="45">
      <c r="A55" s="89" t="s">
        <v>744</v>
      </c>
      <c r="B55" s="11" t="s">
        <v>638</v>
      </c>
      <c r="C55" s="15">
        <v>0.375</v>
      </c>
      <c r="D55" s="16"/>
      <c r="E55" s="16"/>
      <c r="G55" s="137" t="s">
        <v>638</v>
      </c>
      <c r="H55" s="139" t="s">
        <v>1263</v>
      </c>
    </row>
    <row r="56" spans="1:8">
      <c r="A56" s="54"/>
      <c r="B56" s="55" t="s">
        <v>79</v>
      </c>
      <c r="C56" s="56">
        <f>SUM(C55:C55)</f>
        <v>0.375</v>
      </c>
    </row>
    <row r="57" spans="1:8" ht="39">
      <c r="A57" s="7" t="s">
        <v>67</v>
      </c>
      <c r="B57" s="96" t="s">
        <v>68</v>
      </c>
      <c r="C57" s="9" t="s">
        <v>80</v>
      </c>
      <c r="D57" s="9" t="s">
        <v>81</v>
      </c>
      <c r="E57" s="9" t="s">
        <v>82</v>
      </c>
    </row>
    <row r="58" spans="1:8" ht="45">
      <c r="A58" s="89" t="s">
        <v>744</v>
      </c>
      <c r="B58" s="11" t="s">
        <v>639</v>
      </c>
      <c r="C58" s="15">
        <v>0.35416666666666669</v>
      </c>
      <c r="D58" s="16"/>
      <c r="E58" s="16"/>
      <c r="G58" s="137" t="s">
        <v>639</v>
      </c>
      <c r="H58" s="139" t="s">
        <v>1264</v>
      </c>
    </row>
    <row r="59" spans="1:8">
      <c r="A59" s="54"/>
      <c r="B59" s="55" t="s">
        <v>79</v>
      </c>
      <c r="C59" s="56">
        <f>SUM(C58:C58)</f>
        <v>0.35416666666666669</v>
      </c>
    </row>
    <row r="62" spans="1:8">
      <c r="A62" s="135" t="s">
        <v>1249</v>
      </c>
    </row>
    <row r="63" spans="1:8" ht="39">
      <c r="A63" s="7" t="s">
        <v>67</v>
      </c>
      <c r="B63" s="8" t="s">
        <v>68</v>
      </c>
      <c r="C63" s="9" t="s">
        <v>80</v>
      </c>
      <c r="D63" s="9" t="s">
        <v>81</v>
      </c>
      <c r="E63" s="9" t="s">
        <v>82</v>
      </c>
    </row>
    <row r="64" spans="1:8" ht="30">
      <c r="A64" s="98" t="s">
        <v>780</v>
      </c>
      <c r="B64" s="11" t="s">
        <v>676</v>
      </c>
      <c r="C64" s="15">
        <v>2.0833333333333332E-2</v>
      </c>
      <c r="D64" s="16"/>
      <c r="E64" s="16"/>
      <c r="G64" s="156" t="s">
        <v>676</v>
      </c>
      <c r="H64" s="152" t="s">
        <v>1267</v>
      </c>
    </row>
    <row r="65" spans="1:8" ht="90" customHeight="1">
      <c r="A65" s="98" t="s">
        <v>781</v>
      </c>
      <c r="B65" s="11" t="s">
        <v>676</v>
      </c>
      <c r="C65" s="15">
        <v>0.27083333333333331</v>
      </c>
      <c r="D65" s="16"/>
      <c r="E65" s="16"/>
      <c r="G65" s="157"/>
      <c r="H65" s="153"/>
    </row>
    <row r="66" spans="1:8">
      <c r="A66" s="54"/>
      <c r="B66" s="55" t="s">
        <v>79</v>
      </c>
      <c r="C66" s="56">
        <f>SUM(C64:C65)</f>
        <v>0.29166666666666663</v>
      </c>
    </row>
    <row r="67" spans="1:8" ht="39">
      <c r="A67" s="7" t="s">
        <v>67</v>
      </c>
      <c r="B67" s="8" t="s">
        <v>68</v>
      </c>
      <c r="C67" s="9" t="s">
        <v>80</v>
      </c>
      <c r="D67" s="9" t="s">
        <v>81</v>
      </c>
      <c r="E67" s="9" t="s">
        <v>82</v>
      </c>
    </row>
    <row r="68" spans="1:8" ht="30">
      <c r="A68" s="98" t="s">
        <v>780</v>
      </c>
      <c r="B68" s="11" t="s">
        <v>677</v>
      </c>
      <c r="C68" s="15">
        <v>2.0833333333333332E-2</v>
      </c>
      <c r="D68" s="16"/>
      <c r="E68" s="16"/>
      <c r="G68" s="156" t="s">
        <v>677</v>
      </c>
      <c r="H68" s="158" t="s">
        <v>1275</v>
      </c>
    </row>
    <row r="69" spans="1:8">
      <c r="A69" s="44" t="s">
        <v>699</v>
      </c>
      <c r="B69" s="11" t="s">
        <v>677</v>
      </c>
      <c r="C69" s="15"/>
      <c r="D69" s="15">
        <v>6.25E-2</v>
      </c>
      <c r="E69" s="16"/>
      <c r="G69" s="166"/>
      <c r="H69" s="159"/>
    </row>
    <row r="70" spans="1:8" ht="30">
      <c r="A70" s="98" t="s">
        <v>765</v>
      </c>
      <c r="B70" s="11" t="s">
        <v>677</v>
      </c>
      <c r="C70" s="15">
        <v>0.1875</v>
      </c>
      <c r="D70" s="16"/>
      <c r="E70" s="16"/>
      <c r="G70" s="157"/>
      <c r="H70" s="160"/>
    </row>
    <row r="71" spans="1:8">
      <c r="A71" s="54"/>
      <c r="B71" s="55" t="s">
        <v>79</v>
      </c>
      <c r="C71" s="56">
        <f>SUM(C68:C70)</f>
        <v>0.20833333333333334</v>
      </c>
      <c r="D71" s="62">
        <f>SUM(D68:D70)</f>
        <v>6.25E-2</v>
      </c>
    </row>
    <row r="72" spans="1:8">
      <c r="A72" s="24"/>
      <c r="B72" s="24"/>
      <c r="C72" s="24"/>
      <c r="D72" s="24"/>
      <c r="E72" s="24"/>
      <c r="G72" s="24"/>
      <c r="H72" s="24"/>
    </row>
    <row r="73" spans="1:8" ht="39">
      <c r="A73" s="7" t="s">
        <v>67</v>
      </c>
      <c r="B73" s="8" t="s">
        <v>68</v>
      </c>
      <c r="C73" s="9" t="s">
        <v>80</v>
      </c>
      <c r="D73" s="9" t="s">
        <v>81</v>
      </c>
      <c r="E73" s="9" t="s">
        <v>82</v>
      </c>
    </row>
    <row r="74" spans="1:8" ht="30">
      <c r="A74" s="98" t="s">
        <v>780</v>
      </c>
      <c r="B74" s="11" t="s">
        <v>678</v>
      </c>
      <c r="C74" s="15">
        <v>2.0833333333333332E-2</v>
      </c>
      <c r="D74" s="16"/>
      <c r="E74" s="16"/>
      <c r="G74" s="156" t="s">
        <v>678</v>
      </c>
      <c r="H74" s="161" t="s">
        <v>1270</v>
      </c>
    </row>
    <row r="75" spans="1:8" ht="45">
      <c r="A75" s="98" t="s">
        <v>766</v>
      </c>
      <c r="B75" s="11" t="s">
        <v>678</v>
      </c>
      <c r="C75" s="15">
        <v>0.125</v>
      </c>
      <c r="D75" s="16"/>
      <c r="E75" s="16"/>
      <c r="G75" s="157"/>
      <c r="H75" s="161"/>
    </row>
    <row r="76" spans="1:8">
      <c r="A76" s="54"/>
      <c r="B76" s="55" t="s">
        <v>79</v>
      </c>
      <c r="C76" s="56">
        <f>SUM(C74:C75)</f>
        <v>0.14583333333333334</v>
      </c>
    </row>
    <row r="77" spans="1:8" ht="39">
      <c r="A77" s="7" t="s">
        <v>67</v>
      </c>
      <c r="B77" s="8" t="s">
        <v>68</v>
      </c>
      <c r="C77" s="9" t="s">
        <v>80</v>
      </c>
      <c r="D77" s="9" t="s">
        <v>81</v>
      </c>
      <c r="E77" s="9" t="s">
        <v>82</v>
      </c>
    </row>
    <row r="78" spans="1:8" ht="30">
      <c r="A78" s="98" t="s">
        <v>780</v>
      </c>
      <c r="B78" s="11" t="s">
        <v>679</v>
      </c>
      <c r="C78" s="15">
        <v>2.0833333333333332E-2</v>
      </c>
      <c r="D78" s="16"/>
      <c r="E78" s="16"/>
      <c r="G78" s="156" t="s">
        <v>679</v>
      </c>
      <c r="H78" s="161" t="s">
        <v>1269</v>
      </c>
    </row>
    <row r="79" spans="1:8" ht="30">
      <c r="A79" s="98" t="s">
        <v>767</v>
      </c>
      <c r="B79" s="11" t="s">
        <v>679</v>
      </c>
      <c r="C79" s="15">
        <v>0.1875</v>
      </c>
      <c r="D79" s="16"/>
      <c r="E79" s="16"/>
      <c r="G79" s="157"/>
      <c r="H79" s="161"/>
    </row>
    <row r="80" spans="1:8">
      <c r="A80" s="54"/>
      <c r="B80" s="55" t="s">
        <v>79</v>
      </c>
      <c r="C80" s="56">
        <f>SUM(C78:C79)</f>
        <v>0.20833333333333334</v>
      </c>
    </row>
    <row r="81" spans="1:8" ht="39">
      <c r="A81" s="7" t="s">
        <v>67</v>
      </c>
      <c r="B81" s="8" t="s">
        <v>68</v>
      </c>
      <c r="C81" s="9" t="s">
        <v>80</v>
      </c>
      <c r="D81" s="9" t="s">
        <v>81</v>
      </c>
      <c r="E81" s="9" t="s">
        <v>82</v>
      </c>
    </row>
    <row r="82" spans="1:8" ht="30">
      <c r="A82" s="98" t="s">
        <v>780</v>
      </c>
      <c r="B82" s="11" t="s">
        <v>680</v>
      </c>
      <c r="C82" s="15">
        <v>2.0833333333333332E-2</v>
      </c>
      <c r="D82" s="16"/>
      <c r="E82" s="16"/>
      <c r="G82" s="156" t="s">
        <v>680</v>
      </c>
      <c r="H82" s="161" t="s">
        <v>1271</v>
      </c>
    </row>
    <row r="83" spans="1:8" ht="30">
      <c r="A83" s="98" t="s">
        <v>768</v>
      </c>
      <c r="B83" s="11" t="s">
        <v>680</v>
      </c>
      <c r="C83" s="15">
        <v>0.33333333333333331</v>
      </c>
      <c r="D83" s="16"/>
      <c r="E83" s="16"/>
      <c r="G83" s="157"/>
      <c r="H83" s="161"/>
    </row>
    <row r="84" spans="1:8">
      <c r="A84" s="54"/>
      <c r="B84" s="55" t="s">
        <v>79</v>
      </c>
      <c r="C84" s="56">
        <f>SUM(C82:C83)</f>
        <v>0.35416666666666663</v>
      </c>
    </row>
    <row r="85" spans="1:8" ht="39">
      <c r="A85" s="7" t="s">
        <v>67</v>
      </c>
      <c r="B85" s="8" t="s">
        <v>68</v>
      </c>
      <c r="C85" s="9" t="s">
        <v>80</v>
      </c>
      <c r="D85" s="9" t="s">
        <v>81</v>
      </c>
      <c r="E85" s="9" t="s">
        <v>82</v>
      </c>
    </row>
    <row r="86" spans="1:8" ht="30">
      <c r="A86" s="98" t="s">
        <v>780</v>
      </c>
      <c r="B86" s="11" t="s">
        <v>681</v>
      </c>
      <c r="C86" s="15">
        <v>2.0833333333333332E-2</v>
      </c>
      <c r="D86" s="16"/>
      <c r="E86" s="16"/>
      <c r="G86" s="156" t="s">
        <v>681</v>
      </c>
      <c r="H86" s="161" t="s">
        <v>1272</v>
      </c>
    </row>
    <row r="87" spans="1:8" ht="45">
      <c r="A87" s="98" t="s">
        <v>769</v>
      </c>
      <c r="B87" s="11" t="s">
        <v>681</v>
      </c>
      <c r="C87" s="15">
        <v>0.375</v>
      </c>
      <c r="D87" s="16"/>
      <c r="E87" s="16"/>
      <c r="G87" s="157"/>
      <c r="H87" s="161"/>
    </row>
    <row r="88" spans="1:8">
      <c r="A88" s="54"/>
      <c r="B88" s="55" t="s">
        <v>79</v>
      </c>
      <c r="C88" s="56">
        <f>SUM(C86:C87)</f>
        <v>0.39583333333333331</v>
      </c>
    </row>
    <row r="89" spans="1:8" ht="39">
      <c r="A89" s="7" t="s">
        <v>67</v>
      </c>
      <c r="B89" s="8" t="s">
        <v>68</v>
      </c>
      <c r="C89" s="9" t="s">
        <v>80</v>
      </c>
      <c r="D89" s="9" t="s">
        <v>81</v>
      </c>
      <c r="E89" s="9" t="s">
        <v>82</v>
      </c>
    </row>
    <row r="90" spans="1:8" ht="30">
      <c r="A90" s="98" t="s">
        <v>780</v>
      </c>
      <c r="B90" s="11" t="s">
        <v>682</v>
      </c>
      <c r="C90" s="15">
        <v>2.0833333333333332E-2</v>
      </c>
      <c r="D90" s="16"/>
      <c r="E90" s="16"/>
      <c r="G90" s="156" t="s">
        <v>682</v>
      </c>
      <c r="H90" s="161" t="s">
        <v>1273</v>
      </c>
    </row>
    <row r="91" spans="1:8" ht="45">
      <c r="A91" s="98" t="s">
        <v>770</v>
      </c>
      <c r="B91" s="11" t="s">
        <v>682</v>
      </c>
      <c r="C91" s="15">
        <v>0.35416666666666669</v>
      </c>
      <c r="D91" s="16"/>
      <c r="E91" s="16"/>
      <c r="G91" s="157"/>
      <c r="H91" s="161"/>
    </row>
    <row r="92" spans="1:8">
      <c r="A92" s="54"/>
      <c r="B92" s="55" t="s">
        <v>79</v>
      </c>
      <c r="C92" s="56">
        <f>SUM(C90:C91)</f>
        <v>0.375</v>
      </c>
    </row>
    <row r="93" spans="1:8">
      <c r="A93" s="24"/>
      <c r="B93" s="24"/>
      <c r="C93" s="24"/>
      <c r="D93" s="24"/>
      <c r="E93" s="24"/>
      <c r="G93" s="24"/>
      <c r="H93" s="24"/>
    </row>
    <row r="94" spans="1:8" ht="39">
      <c r="A94" s="7" t="s">
        <v>67</v>
      </c>
      <c r="B94" s="8" t="s">
        <v>68</v>
      </c>
      <c r="C94" s="9" t="s">
        <v>80</v>
      </c>
      <c r="D94" s="9" t="s">
        <v>81</v>
      </c>
      <c r="E94" s="9" t="s">
        <v>82</v>
      </c>
    </row>
    <row r="95" spans="1:8" ht="30">
      <c r="A95" s="98" t="s">
        <v>780</v>
      </c>
      <c r="B95" s="11" t="s">
        <v>683</v>
      </c>
      <c r="C95" s="15">
        <v>2.0833333333333332E-2</v>
      </c>
      <c r="D95" s="16"/>
      <c r="E95" s="16"/>
      <c r="G95" s="11" t="s">
        <v>683</v>
      </c>
      <c r="H95" s="161" t="s">
        <v>1274</v>
      </c>
    </row>
    <row r="96" spans="1:8" ht="60">
      <c r="A96" s="98" t="s">
        <v>771</v>
      </c>
      <c r="B96" s="11" t="s">
        <v>683</v>
      </c>
      <c r="C96" s="15">
        <v>0.35416666666666669</v>
      </c>
      <c r="D96" s="16"/>
      <c r="E96" s="16"/>
      <c r="G96" s="11" t="s">
        <v>683</v>
      </c>
      <c r="H96" s="161"/>
    </row>
    <row r="97" spans="1:8">
      <c r="A97" s="54"/>
      <c r="B97" s="55" t="s">
        <v>79</v>
      </c>
      <c r="C97" s="56">
        <f>SUM(C95:C96)</f>
        <v>0.375</v>
      </c>
    </row>
    <row r="98" spans="1:8" ht="39">
      <c r="A98" s="7" t="s">
        <v>67</v>
      </c>
      <c r="B98" s="8" t="s">
        <v>68</v>
      </c>
      <c r="C98" s="9" t="s">
        <v>80</v>
      </c>
      <c r="D98" s="9" t="s">
        <v>81</v>
      </c>
      <c r="E98" s="9" t="s">
        <v>82</v>
      </c>
    </row>
    <row r="99" spans="1:8" ht="30">
      <c r="A99" s="98" t="s">
        <v>780</v>
      </c>
      <c r="B99" s="11" t="s">
        <v>684</v>
      </c>
      <c r="C99" s="15">
        <v>2.0833333333333332E-2</v>
      </c>
      <c r="D99" s="16"/>
      <c r="E99" s="16"/>
      <c r="G99" s="11" t="s">
        <v>684</v>
      </c>
      <c r="H99" s="165" t="s">
        <v>1314</v>
      </c>
    </row>
    <row r="100" spans="1:8" ht="183.75" customHeight="1">
      <c r="A100" s="44" t="s">
        <v>779</v>
      </c>
      <c r="B100" s="11" t="s">
        <v>684</v>
      </c>
      <c r="C100" s="15">
        <v>0.27083333333333331</v>
      </c>
      <c r="D100" s="16"/>
      <c r="E100" s="16"/>
      <c r="G100" s="11" t="s">
        <v>684</v>
      </c>
      <c r="H100" s="165"/>
    </row>
    <row r="101" spans="1:8">
      <c r="A101" s="54"/>
      <c r="B101" s="55" t="s">
        <v>79</v>
      </c>
      <c r="C101" s="56">
        <f>SUM(C99:C100)</f>
        <v>0.29166666666666663</v>
      </c>
    </row>
    <row r="102" spans="1:8" ht="39">
      <c r="A102" s="7" t="s">
        <v>67</v>
      </c>
      <c r="B102" s="8" t="s">
        <v>68</v>
      </c>
      <c r="C102" s="9" t="s">
        <v>80</v>
      </c>
      <c r="D102" s="9" t="s">
        <v>81</v>
      </c>
      <c r="E102" s="9" t="s">
        <v>82</v>
      </c>
    </row>
    <row r="103" spans="1:8" ht="30">
      <c r="A103" s="98" t="s">
        <v>780</v>
      </c>
      <c r="B103" s="11" t="s">
        <v>685</v>
      </c>
      <c r="C103" s="15">
        <v>2.0833333333333332E-2</v>
      </c>
      <c r="D103" s="16"/>
      <c r="E103" s="16"/>
      <c r="G103" s="11" t="s">
        <v>685</v>
      </c>
      <c r="H103" s="165" t="s">
        <v>1276</v>
      </c>
    </row>
    <row r="104" spans="1:8" ht="165.75" customHeight="1">
      <c r="A104" s="44" t="s">
        <v>772</v>
      </c>
      <c r="B104" s="11" t="s">
        <v>685</v>
      </c>
      <c r="C104" s="15">
        <v>0.3125</v>
      </c>
      <c r="D104" s="16"/>
      <c r="E104" s="16"/>
      <c r="G104" s="11" t="s">
        <v>685</v>
      </c>
      <c r="H104" s="165"/>
    </row>
    <row r="105" spans="1:8">
      <c r="A105" s="54"/>
      <c r="B105" s="55" t="s">
        <v>79</v>
      </c>
      <c r="C105" s="56">
        <f>SUM(C103:C104)</f>
        <v>0.33333333333333331</v>
      </c>
    </row>
    <row r="106" spans="1:8" ht="39">
      <c r="A106" s="7" t="s">
        <v>67</v>
      </c>
      <c r="B106" s="8" t="s">
        <v>68</v>
      </c>
      <c r="C106" s="9" t="s">
        <v>80</v>
      </c>
      <c r="D106" s="9" t="s">
        <v>81</v>
      </c>
      <c r="E106" s="9" t="s">
        <v>82</v>
      </c>
    </row>
    <row r="107" spans="1:8">
      <c r="A107" s="44" t="s">
        <v>652</v>
      </c>
      <c r="B107" s="11" t="s">
        <v>686</v>
      </c>
      <c r="C107" s="15">
        <v>2.0833333333333332E-2</v>
      </c>
      <c r="D107" s="16"/>
      <c r="E107" s="16"/>
      <c r="G107" s="11" t="s">
        <v>686</v>
      </c>
      <c r="H107" s="158" t="s">
        <v>1277</v>
      </c>
    </row>
    <row r="108" spans="1:8" ht="30">
      <c r="A108" s="44" t="s">
        <v>778</v>
      </c>
      <c r="B108" s="11" t="s">
        <v>686</v>
      </c>
      <c r="C108" s="15">
        <v>4.1666666666666664E-2</v>
      </c>
      <c r="D108" s="16"/>
      <c r="E108" s="15"/>
      <c r="G108" s="11" t="s">
        <v>686</v>
      </c>
      <c r="H108" s="159"/>
    </row>
    <row r="109" spans="1:8" ht="30">
      <c r="A109" s="44" t="s">
        <v>773</v>
      </c>
      <c r="B109" s="11" t="s">
        <v>686</v>
      </c>
      <c r="C109" s="15">
        <v>0.29166666666666669</v>
      </c>
      <c r="D109" s="16"/>
      <c r="E109" s="16"/>
      <c r="G109" s="11" t="s">
        <v>686</v>
      </c>
      <c r="H109" s="160"/>
    </row>
    <row r="110" spans="1:8">
      <c r="A110" s="54"/>
      <c r="B110" s="55" t="s">
        <v>79</v>
      </c>
      <c r="C110" s="56">
        <f>SUM(C107:C109)</f>
        <v>0.35416666666666669</v>
      </c>
      <c r="D110" s="56"/>
      <c r="E110" s="56"/>
    </row>
    <row r="111" spans="1:8" ht="39">
      <c r="A111" s="7" t="s">
        <v>67</v>
      </c>
      <c r="B111" s="8" t="s">
        <v>68</v>
      </c>
      <c r="C111" s="9" t="s">
        <v>80</v>
      </c>
      <c r="D111" s="9" t="s">
        <v>81</v>
      </c>
      <c r="E111" s="9" t="s">
        <v>82</v>
      </c>
    </row>
    <row r="112" spans="1:8" ht="30">
      <c r="A112" s="98" t="s">
        <v>780</v>
      </c>
      <c r="B112" s="11" t="s">
        <v>687</v>
      </c>
      <c r="C112" s="15">
        <v>2.0833333333333332E-2</v>
      </c>
      <c r="D112" s="16"/>
      <c r="E112" s="16"/>
      <c r="G112" s="11" t="s">
        <v>687</v>
      </c>
      <c r="H112" s="161" t="s">
        <v>1278</v>
      </c>
    </row>
    <row r="113" spans="1:8" ht="45">
      <c r="A113" s="98" t="s">
        <v>774</v>
      </c>
      <c r="B113" s="11" t="s">
        <v>687</v>
      </c>
      <c r="C113" s="15">
        <v>0.375</v>
      </c>
      <c r="D113" s="16"/>
      <c r="E113" s="16"/>
      <c r="G113" s="11" t="s">
        <v>687</v>
      </c>
      <c r="H113" s="161"/>
    </row>
    <row r="114" spans="1:8">
      <c r="A114" s="54"/>
      <c r="B114" s="55" t="s">
        <v>79</v>
      </c>
      <c r="C114" s="56">
        <f>SUM(C112:C113)</f>
        <v>0.39583333333333331</v>
      </c>
    </row>
    <row r="115" spans="1:8">
      <c r="A115" s="24"/>
      <c r="B115" s="24"/>
      <c r="C115" s="24"/>
      <c r="D115" s="24"/>
      <c r="E115" s="24"/>
      <c r="G115" s="24"/>
      <c r="H115" s="24"/>
    </row>
    <row r="116" spans="1:8" ht="39">
      <c r="A116" s="7" t="s">
        <v>67</v>
      </c>
      <c r="B116" s="8" t="s">
        <v>68</v>
      </c>
      <c r="C116" s="9" t="s">
        <v>80</v>
      </c>
      <c r="D116" s="9" t="s">
        <v>81</v>
      </c>
      <c r="E116" s="9" t="s">
        <v>82</v>
      </c>
    </row>
    <row r="117" spans="1:8" ht="30">
      <c r="A117" s="98" t="s">
        <v>780</v>
      </c>
      <c r="B117" s="11" t="s">
        <v>688</v>
      </c>
      <c r="C117" s="15">
        <v>2.0833333333333332E-2</v>
      </c>
      <c r="D117" s="16"/>
      <c r="E117" s="16"/>
      <c r="G117" s="11" t="s">
        <v>688</v>
      </c>
      <c r="H117" s="152" t="s">
        <v>1280</v>
      </c>
    </row>
    <row r="118" spans="1:8" ht="30">
      <c r="A118" s="98" t="s">
        <v>776</v>
      </c>
      <c r="B118" s="11" t="s">
        <v>688</v>
      </c>
      <c r="C118" s="15">
        <v>0.16666666666666666</v>
      </c>
      <c r="D118" s="16"/>
      <c r="E118" s="16"/>
      <c r="G118" s="11" t="s">
        <v>688</v>
      </c>
      <c r="H118" s="162"/>
    </row>
    <row r="119" spans="1:8" ht="30">
      <c r="A119" s="98" t="s">
        <v>775</v>
      </c>
      <c r="B119" s="11" t="s">
        <v>688</v>
      </c>
      <c r="C119" s="15">
        <v>0.16666666666666666</v>
      </c>
      <c r="D119" s="16"/>
      <c r="E119" s="16"/>
      <c r="G119" s="11" t="s">
        <v>688</v>
      </c>
      <c r="H119" s="163"/>
    </row>
    <row r="120" spans="1:8">
      <c r="A120" s="54"/>
      <c r="B120" s="55" t="s">
        <v>79</v>
      </c>
      <c r="C120" s="56">
        <f>SUM(C117:C119)</f>
        <v>0.35416666666666663</v>
      </c>
    </row>
    <row r="121" spans="1:8" ht="39">
      <c r="A121" s="7" t="s">
        <v>67</v>
      </c>
      <c r="B121" s="8" t="s">
        <v>68</v>
      </c>
      <c r="C121" s="9" t="s">
        <v>80</v>
      </c>
      <c r="D121" s="9" t="s">
        <v>81</v>
      </c>
      <c r="E121" s="9" t="s">
        <v>82</v>
      </c>
    </row>
    <row r="122" spans="1:8" ht="30">
      <c r="A122" s="98" t="s">
        <v>780</v>
      </c>
      <c r="B122" s="11" t="s">
        <v>689</v>
      </c>
      <c r="C122" s="15">
        <v>2.0833333333333332E-2</v>
      </c>
      <c r="D122" s="16"/>
      <c r="E122" s="16"/>
      <c r="G122" s="11" t="s">
        <v>689</v>
      </c>
      <c r="H122" s="164" t="s">
        <v>1279</v>
      </c>
    </row>
    <row r="123" spans="1:8" ht="30">
      <c r="A123" s="98" t="s">
        <v>777</v>
      </c>
      <c r="B123" s="11" t="s">
        <v>689</v>
      </c>
      <c r="C123" s="15">
        <v>0.33333333333333331</v>
      </c>
      <c r="D123" s="16"/>
      <c r="E123" s="16"/>
      <c r="G123" s="11" t="s">
        <v>689</v>
      </c>
      <c r="H123" s="163"/>
    </row>
    <row r="124" spans="1:8">
      <c r="A124" s="54"/>
      <c r="B124" s="55" t="s">
        <v>79</v>
      </c>
      <c r="C124" s="56">
        <f>SUM(C122:C123)</f>
        <v>0.35416666666666663</v>
      </c>
    </row>
    <row r="125" spans="1:8" ht="39">
      <c r="A125" s="7" t="s">
        <v>67</v>
      </c>
      <c r="B125" s="8" t="s">
        <v>68</v>
      </c>
      <c r="C125" s="9" t="s">
        <v>80</v>
      </c>
      <c r="D125" s="9" t="s">
        <v>81</v>
      </c>
      <c r="E125" s="9" t="s">
        <v>82</v>
      </c>
    </row>
    <row r="126" spans="1:8" ht="30">
      <c r="A126" s="98" t="s">
        <v>780</v>
      </c>
      <c r="B126" s="11" t="s">
        <v>690</v>
      </c>
      <c r="C126" s="15">
        <v>2.0833333333333332E-2</v>
      </c>
      <c r="D126" s="16"/>
      <c r="E126" s="16"/>
      <c r="G126" s="11" t="s">
        <v>690</v>
      </c>
      <c r="H126" s="152" t="s">
        <v>1281</v>
      </c>
    </row>
    <row r="127" spans="1:8">
      <c r="A127" s="44" t="s">
        <v>699</v>
      </c>
      <c r="B127" s="11" t="s">
        <v>690</v>
      </c>
      <c r="C127" s="15"/>
      <c r="D127" s="15">
        <v>4.1666666666666664E-2</v>
      </c>
      <c r="E127" s="16"/>
      <c r="G127" s="11" t="s">
        <v>690</v>
      </c>
      <c r="H127" s="162"/>
    </row>
    <row r="128" spans="1:8" ht="30">
      <c r="A128" s="98" t="s">
        <v>784</v>
      </c>
      <c r="B128" s="11" t="s">
        <v>690</v>
      </c>
      <c r="C128" s="15">
        <v>0.33333333333333331</v>
      </c>
      <c r="D128" s="16"/>
      <c r="E128" s="16"/>
      <c r="G128" s="11" t="s">
        <v>690</v>
      </c>
      <c r="H128" s="163"/>
    </row>
    <row r="129" spans="1:8">
      <c r="A129" s="54"/>
      <c r="B129" s="55" t="s">
        <v>79</v>
      </c>
      <c r="C129" s="56">
        <f>SUM(C126:C128)</f>
        <v>0.35416666666666663</v>
      </c>
      <c r="D129" s="56">
        <f>SUM(D126:D128)</f>
        <v>4.1666666666666664E-2</v>
      </c>
    </row>
    <row r="130" spans="1:8" ht="39">
      <c r="A130" s="7" t="s">
        <v>67</v>
      </c>
      <c r="B130" s="8" t="s">
        <v>68</v>
      </c>
      <c r="C130" s="9" t="s">
        <v>80</v>
      </c>
      <c r="D130" s="9" t="s">
        <v>81</v>
      </c>
      <c r="E130" s="9" t="s">
        <v>82</v>
      </c>
    </row>
    <row r="131" spans="1:8" ht="30">
      <c r="A131" s="98" t="s">
        <v>780</v>
      </c>
      <c r="B131" s="11" t="s">
        <v>691</v>
      </c>
      <c r="C131" s="15">
        <v>2.0833333333333332E-2</v>
      </c>
      <c r="D131" s="16"/>
      <c r="E131" s="16"/>
      <c r="G131" s="11" t="s">
        <v>691</v>
      </c>
      <c r="H131" s="152" t="s">
        <v>1282</v>
      </c>
    </row>
    <row r="132" spans="1:8" ht="30">
      <c r="A132" s="98" t="s">
        <v>783</v>
      </c>
      <c r="B132" s="11" t="s">
        <v>691</v>
      </c>
      <c r="C132" s="15">
        <v>0.375</v>
      </c>
      <c r="D132" s="16"/>
      <c r="E132" s="16"/>
      <c r="G132" s="11" t="s">
        <v>691</v>
      </c>
      <c r="H132" s="153"/>
    </row>
    <row r="133" spans="1:8">
      <c r="A133" s="54"/>
      <c r="B133" s="55" t="s">
        <v>79</v>
      </c>
      <c r="C133" s="56">
        <f>SUM(C131:C132)</f>
        <v>0.39583333333333331</v>
      </c>
    </row>
    <row r="134" spans="1:8" ht="39">
      <c r="A134" s="7" t="s">
        <v>67</v>
      </c>
      <c r="B134" s="8" t="s">
        <v>68</v>
      </c>
      <c r="C134" s="9" t="s">
        <v>80</v>
      </c>
      <c r="D134" s="9" t="s">
        <v>81</v>
      </c>
      <c r="E134" s="9" t="s">
        <v>82</v>
      </c>
    </row>
    <row r="135" spans="1:8" ht="30">
      <c r="A135" s="98" t="s">
        <v>780</v>
      </c>
      <c r="B135" s="11" t="s">
        <v>692</v>
      </c>
      <c r="C135" s="15">
        <v>2.0833333333333332E-2</v>
      </c>
      <c r="D135" s="16"/>
      <c r="E135" s="16"/>
      <c r="G135" s="11" t="s">
        <v>692</v>
      </c>
      <c r="H135" s="152" t="s">
        <v>1283</v>
      </c>
    </row>
    <row r="136" spans="1:8" ht="30">
      <c r="A136" s="98" t="s">
        <v>785</v>
      </c>
      <c r="B136" s="11" t="s">
        <v>692</v>
      </c>
      <c r="C136" s="15">
        <v>0.29166666666666669</v>
      </c>
      <c r="D136" s="16"/>
      <c r="E136" s="16"/>
      <c r="G136" s="11" t="s">
        <v>692</v>
      </c>
      <c r="H136" s="153"/>
    </row>
    <row r="137" spans="1:8">
      <c r="A137" s="54"/>
      <c r="B137" s="55" t="s">
        <v>79</v>
      </c>
      <c r="C137" s="56">
        <f>SUM(C135:C136)</f>
        <v>0.3125</v>
      </c>
    </row>
    <row r="138" spans="1:8">
      <c r="A138" s="24"/>
      <c r="B138" s="24"/>
      <c r="C138" s="24"/>
      <c r="D138" s="24"/>
      <c r="E138" s="24"/>
      <c r="G138" s="24"/>
      <c r="H138" s="24"/>
    </row>
    <row r="139" spans="1:8" ht="39">
      <c r="A139" s="7" t="s">
        <v>67</v>
      </c>
      <c r="B139" s="8" t="s">
        <v>68</v>
      </c>
      <c r="C139" s="9" t="s">
        <v>80</v>
      </c>
      <c r="D139" s="9" t="s">
        <v>81</v>
      </c>
      <c r="E139" s="9" t="s">
        <v>82</v>
      </c>
    </row>
    <row r="140" spans="1:8">
      <c r="A140" s="44" t="s">
        <v>698</v>
      </c>
      <c r="B140" s="11" t="s">
        <v>693</v>
      </c>
      <c r="C140" s="15">
        <v>0</v>
      </c>
      <c r="G140" s="11" t="s">
        <v>693</v>
      </c>
      <c r="H140" s="16"/>
    </row>
    <row r="141" spans="1:8">
      <c r="A141" s="44" t="s">
        <v>698</v>
      </c>
      <c r="B141" s="11" t="s">
        <v>694</v>
      </c>
      <c r="C141" s="15">
        <v>0</v>
      </c>
      <c r="G141" s="11" t="s">
        <v>694</v>
      </c>
      <c r="H141" s="16"/>
    </row>
    <row r="142" spans="1:8">
      <c r="A142" s="44" t="s">
        <v>698</v>
      </c>
      <c r="B142" s="11" t="s">
        <v>695</v>
      </c>
      <c r="C142" s="15">
        <v>0</v>
      </c>
      <c r="G142" s="11" t="s">
        <v>695</v>
      </c>
      <c r="H142" s="16"/>
    </row>
    <row r="143" spans="1:8">
      <c r="A143" s="44" t="s">
        <v>698</v>
      </c>
      <c r="B143" s="11" t="s">
        <v>696</v>
      </c>
      <c r="C143" s="15">
        <v>0</v>
      </c>
      <c r="G143" s="11" t="s">
        <v>696</v>
      </c>
      <c r="H143" s="16"/>
    </row>
    <row r="144" spans="1:8">
      <c r="A144" s="44" t="s">
        <v>698</v>
      </c>
      <c r="B144" s="11" t="s">
        <v>697</v>
      </c>
      <c r="C144" s="15">
        <v>0</v>
      </c>
      <c r="G144" s="11" t="s">
        <v>697</v>
      </c>
      <c r="H144" s="16"/>
    </row>
    <row r="145" spans="1:8">
      <c r="A145" s="54"/>
      <c r="B145" s="55" t="s">
        <v>79</v>
      </c>
      <c r="C145" s="56">
        <f>SUM(C140:C144)</f>
        <v>0</v>
      </c>
    </row>
    <row r="146" spans="1:8">
      <c r="A146" s="24"/>
      <c r="B146" s="24"/>
      <c r="C146" s="24"/>
      <c r="D146" s="24"/>
      <c r="E146" s="24"/>
      <c r="G146" s="24"/>
      <c r="H146" s="24"/>
    </row>
    <row r="150" spans="1:8">
      <c r="A150" s="135" t="s">
        <v>1250</v>
      </c>
    </row>
    <row r="151" spans="1:8" ht="30">
      <c r="A151" s="44" t="s">
        <v>810</v>
      </c>
      <c r="B151" s="11" t="s">
        <v>788</v>
      </c>
      <c r="C151" s="15">
        <v>0.19791666666666666</v>
      </c>
      <c r="D151" s="16"/>
      <c r="E151" s="16"/>
      <c r="G151" s="11" t="s">
        <v>788</v>
      </c>
      <c r="H151" s="141" t="s">
        <v>1284</v>
      </c>
    </row>
    <row r="152" spans="1:8">
      <c r="A152" s="54"/>
      <c r="B152" s="55" t="s">
        <v>79</v>
      </c>
      <c r="C152" s="56">
        <f>SUM(C151:C151)</f>
        <v>0.19791666666666666</v>
      </c>
    </row>
    <row r="153" spans="1:8" ht="39">
      <c r="A153" s="7" t="s">
        <v>67</v>
      </c>
      <c r="B153" s="8" t="s">
        <v>68</v>
      </c>
      <c r="C153" s="9" t="s">
        <v>80</v>
      </c>
      <c r="D153" s="9" t="s">
        <v>81</v>
      </c>
      <c r="E153" s="9" t="s">
        <v>82</v>
      </c>
    </row>
    <row r="154" spans="1:8" ht="30">
      <c r="A154" s="44" t="s">
        <v>835</v>
      </c>
      <c r="B154" s="11" t="s">
        <v>789</v>
      </c>
      <c r="C154" s="15">
        <v>0.40625</v>
      </c>
      <c r="D154" s="16"/>
      <c r="E154" s="16"/>
      <c r="G154" s="11" t="s">
        <v>789</v>
      </c>
      <c r="H154" s="141" t="s">
        <v>1284</v>
      </c>
    </row>
    <row r="155" spans="1:8">
      <c r="A155" s="54"/>
      <c r="B155" s="55" t="s">
        <v>79</v>
      </c>
      <c r="C155" s="56">
        <f>SUM(C154:C154)</f>
        <v>0.40625</v>
      </c>
    </row>
    <row r="156" spans="1:8" ht="39">
      <c r="A156" s="7" t="s">
        <v>67</v>
      </c>
      <c r="B156" s="8" t="s">
        <v>68</v>
      </c>
      <c r="C156" s="9" t="s">
        <v>80</v>
      </c>
      <c r="D156" s="9" t="s">
        <v>81</v>
      </c>
      <c r="E156" s="9" t="s">
        <v>82</v>
      </c>
    </row>
    <row r="157" spans="1:8">
      <c r="A157" s="44" t="s">
        <v>833</v>
      </c>
      <c r="B157" s="11" t="s">
        <v>790</v>
      </c>
      <c r="C157" s="15">
        <v>0.40625</v>
      </c>
      <c r="D157" s="16"/>
      <c r="E157" s="16"/>
      <c r="G157" s="11" t="s">
        <v>790</v>
      </c>
      <c r="H157" s="141" t="s">
        <v>1284</v>
      </c>
    </row>
    <row r="158" spans="1:8">
      <c r="A158" s="54"/>
      <c r="B158" s="55" t="s">
        <v>79</v>
      </c>
      <c r="C158" s="56">
        <f>SUM(C157:C157)</f>
        <v>0.40625</v>
      </c>
    </row>
    <row r="159" spans="1:8">
      <c r="A159" s="24"/>
      <c r="B159" s="24"/>
      <c r="C159" s="24"/>
      <c r="D159" s="24"/>
      <c r="E159" s="24"/>
      <c r="G159" s="24"/>
      <c r="H159" s="24"/>
    </row>
    <row r="160" spans="1:8" ht="39">
      <c r="A160" s="7" t="s">
        <v>67</v>
      </c>
      <c r="B160" s="8" t="s">
        <v>68</v>
      </c>
      <c r="C160" s="9" t="s">
        <v>80</v>
      </c>
      <c r="D160" s="9" t="s">
        <v>81</v>
      </c>
      <c r="E160" s="9" t="s">
        <v>82</v>
      </c>
    </row>
    <row r="161" spans="1:8" ht="105">
      <c r="A161" s="44" t="s">
        <v>834</v>
      </c>
      <c r="B161" s="11" t="s">
        <v>791</v>
      </c>
      <c r="C161" s="110">
        <v>0.40625</v>
      </c>
      <c r="D161" s="16"/>
      <c r="E161" s="16"/>
      <c r="G161" s="11" t="s">
        <v>791</v>
      </c>
      <c r="H161" s="142" t="s">
        <v>1285</v>
      </c>
    </row>
    <row r="162" spans="1:8">
      <c r="A162" s="54"/>
      <c r="B162" s="55" t="s">
        <v>79</v>
      </c>
      <c r="C162" s="56">
        <f>SUM(C161:C161)</f>
        <v>0.40625</v>
      </c>
    </row>
    <row r="163" spans="1:8" ht="39" customHeight="1">
      <c r="A163" s="7" t="s">
        <v>67</v>
      </c>
      <c r="B163" s="8" t="s">
        <v>68</v>
      </c>
      <c r="C163" s="9" t="s">
        <v>80</v>
      </c>
      <c r="D163" s="9" t="s">
        <v>81</v>
      </c>
      <c r="E163" s="9" t="s">
        <v>82</v>
      </c>
    </row>
    <row r="164" spans="1:8" ht="30">
      <c r="A164" s="44" t="s">
        <v>809</v>
      </c>
      <c r="B164" s="11" t="s">
        <v>792</v>
      </c>
      <c r="C164" s="15">
        <v>0.35416666666666669</v>
      </c>
      <c r="D164" s="16"/>
      <c r="E164" s="16"/>
      <c r="G164" s="11" t="s">
        <v>792</v>
      </c>
      <c r="H164" s="141" t="s">
        <v>1284</v>
      </c>
    </row>
    <row r="165" spans="1:8">
      <c r="A165" s="54"/>
      <c r="B165" s="55" t="s">
        <v>79</v>
      </c>
      <c r="C165" s="56">
        <f>SUM(C164:C164)</f>
        <v>0.35416666666666669</v>
      </c>
    </row>
    <row r="166" spans="1:8" ht="39">
      <c r="A166" s="7" t="s">
        <v>67</v>
      </c>
      <c r="B166" s="8" t="s">
        <v>68</v>
      </c>
      <c r="C166" s="9" t="s">
        <v>80</v>
      </c>
      <c r="D166" s="9" t="s">
        <v>81</v>
      </c>
      <c r="E166" s="9" t="s">
        <v>82</v>
      </c>
    </row>
    <row r="167" spans="1:8" ht="30">
      <c r="A167" s="98" t="s">
        <v>780</v>
      </c>
      <c r="B167" s="11" t="s">
        <v>793</v>
      </c>
      <c r="C167" s="15">
        <v>2.0833333333333332E-2</v>
      </c>
      <c r="D167" s="16"/>
      <c r="E167" s="16"/>
      <c r="G167" s="11" t="s">
        <v>793</v>
      </c>
      <c r="H167" s="140" t="s">
        <v>1268</v>
      </c>
    </row>
    <row r="168" spans="1:8">
      <c r="A168" s="54"/>
      <c r="B168" s="55" t="s">
        <v>79</v>
      </c>
      <c r="C168" s="56">
        <f>SUM(C167:C167)</f>
        <v>2.0833333333333332E-2</v>
      </c>
    </row>
    <row r="169" spans="1:8" ht="39">
      <c r="A169" s="7" t="s">
        <v>67</v>
      </c>
      <c r="B169" s="8" t="s">
        <v>68</v>
      </c>
      <c r="C169" s="9" t="s">
        <v>80</v>
      </c>
      <c r="D169" s="9" t="s">
        <v>81</v>
      </c>
      <c r="E169" s="9" t="s">
        <v>82</v>
      </c>
    </row>
    <row r="170" spans="1:8" ht="30">
      <c r="A170" s="98" t="s">
        <v>780</v>
      </c>
      <c r="B170" s="11" t="s">
        <v>794</v>
      </c>
      <c r="C170" s="15">
        <v>2.0833333333333332E-2</v>
      </c>
      <c r="D170" s="16"/>
      <c r="E170" s="16"/>
      <c r="G170" s="11" t="s">
        <v>794</v>
      </c>
      <c r="H170" s="140" t="s">
        <v>1268</v>
      </c>
    </row>
    <row r="171" spans="1:8">
      <c r="A171" s="54"/>
      <c r="B171" s="55" t="s">
        <v>79</v>
      </c>
      <c r="C171" s="56">
        <f>SUM(C170:C170)</f>
        <v>2.0833333333333332E-2</v>
      </c>
    </row>
    <row r="172" spans="1:8" ht="39">
      <c r="A172" s="7" t="s">
        <v>67</v>
      </c>
      <c r="B172" s="8" t="s">
        <v>68</v>
      </c>
      <c r="C172" s="9" t="s">
        <v>80</v>
      </c>
      <c r="D172" s="9" t="s">
        <v>81</v>
      </c>
      <c r="E172" s="9" t="s">
        <v>82</v>
      </c>
    </row>
    <row r="173" spans="1:8" ht="30">
      <c r="A173" s="98" t="s">
        <v>780</v>
      </c>
      <c r="B173" s="11" t="s">
        <v>795</v>
      </c>
      <c r="C173" s="15">
        <v>2.0833333333333332E-2</v>
      </c>
      <c r="D173" s="16"/>
      <c r="E173" s="16"/>
      <c r="G173" s="11" t="s">
        <v>795</v>
      </c>
      <c r="H173" s="140" t="s">
        <v>1268</v>
      </c>
    </row>
    <row r="174" spans="1:8">
      <c r="A174" s="54"/>
      <c r="B174" s="55" t="s">
        <v>79</v>
      </c>
      <c r="C174" s="56">
        <f>SUM(C173:C173)</f>
        <v>2.0833333333333332E-2</v>
      </c>
    </row>
    <row r="175" spans="1:8">
      <c r="A175" s="24"/>
      <c r="B175" s="24"/>
      <c r="C175" s="24"/>
      <c r="D175" s="24"/>
      <c r="E175" s="24"/>
      <c r="G175" s="24"/>
      <c r="H175" s="24"/>
    </row>
    <row r="176" spans="1:8" ht="39">
      <c r="A176" s="7" t="s">
        <v>67</v>
      </c>
      <c r="B176" s="8" t="s">
        <v>68</v>
      </c>
      <c r="C176" s="9" t="s">
        <v>80</v>
      </c>
      <c r="D176" s="9" t="s">
        <v>81</v>
      </c>
      <c r="E176" s="9" t="s">
        <v>82</v>
      </c>
    </row>
    <row r="177" spans="1:8" ht="45">
      <c r="A177" s="44" t="s">
        <v>816</v>
      </c>
      <c r="B177" s="11" t="s">
        <v>797</v>
      </c>
      <c r="C177" s="15">
        <v>0.23958333333333334</v>
      </c>
      <c r="D177" s="16"/>
      <c r="E177" s="16"/>
      <c r="G177" s="11" t="s">
        <v>797</v>
      </c>
      <c r="H177" s="27" t="s">
        <v>1286</v>
      </c>
    </row>
    <row r="178" spans="1:8">
      <c r="A178" s="54"/>
      <c r="B178" s="55" t="s">
        <v>79</v>
      </c>
      <c r="C178" s="56">
        <f>SUM(C177:C177)</f>
        <v>0.23958333333333334</v>
      </c>
    </row>
    <row r="179" spans="1:8" ht="39">
      <c r="A179" s="7" t="s">
        <v>67</v>
      </c>
      <c r="B179" s="8" t="s">
        <v>68</v>
      </c>
      <c r="C179" s="9" t="s">
        <v>80</v>
      </c>
      <c r="D179" s="9" t="s">
        <v>81</v>
      </c>
      <c r="E179" s="9" t="s">
        <v>82</v>
      </c>
    </row>
    <row r="180" spans="1:8" ht="45">
      <c r="A180" s="98" t="s">
        <v>815</v>
      </c>
      <c r="B180" s="11" t="s">
        <v>798</v>
      </c>
      <c r="C180" s="15">
        <v>0.33333333333333331</v>
      </c>
      <c r="D180" s="16"/>
      <c r="E180" s="16"/>
      <c r="G180" s="11" t="s">
        <v>798</v>
      </c>
      <c r="H180" s="27" t="s">
        <v>1286</v>
      </c>
    </row>
    <row r="181" spans="1:8">
      <c r="A181" s="44"/>
      <c r="B181" s="55" t="s">
        <v>79</v>
      </c>
      <c r="C181" s="56">
        <f>SUM(C180:C180)</f>
        <v>0.33333333333333331</v>
      </c>
    </row>
    <row r="182" spans="1:8" ht="39">
      <c r="A182" s="7" t="s">
        <v>67</v>
      </c>
      <c r="B182" s="8" t="s">
        <v>68</v>
      </c>
      <c r="C182" s="9" t="s">
        <v>80</v>
      </c>
      <c r="D182" s="9" t="s">
        <v>81</v>
      </c>
      <c r="E182" s="9" t="s">
        <v>82</v>
      </c>
    </row>
    <row r="183" spans="1:8" ht="45">
      <c r="A183" s="98" t="s">
        <v>822</v>
      </c>
      <c r="B183" s="11" t="s">
        <v>799</v>
      </c>
      <c r="C183" s="15">
        <v>0.27083333333333331</v>
      </c>
      <c r="D183" s="16"/>
      <c r="E183" s="16"/>
      <c r="G183" s="11" t="s">
        <v>799</v>
      </c>
      <c r="H183" s="27" t="s">
        <v>1286</v>
      </c>
    </row>
    <row r="184" spans="1:8">
      <c r="A184" s="54"/>
      <c r="B184" s="55" t="s">
        <v>79</v>
      </c>
      <c r="C184" s="56">
        <f>SUM(C183:C183)</f>
        <v>0.27083333333333331</v>
      </c>
    </row>
    <row r="185" spans="1:8" ht="39">
      <c r="A185" s="7" t="s">
        <v>67</v>
      </c>
      <c r="B185" s="8" t="s">
        <v>68</v>
      </c>
      <c r="C185" s="9" t="s">
        <v>80</v>
      </c>
      <c r="D185" s="9" t="s">
        <v>81</v>
      </c>
      <c r="E185" s="9" t="s">
        <v>82</v>
      </c>
    </row>
    <row r="186" spans="1:8" ht="45" customHeight="1">
      <c r="A186" s="98" t="s">
        <v>825</v>
      </c>
      <c r="B186" s="11" t="s">
        <v>800</v>
      </c>
      <c r="C186" s="15"/>
      <c r="D186" s="15">
        <v>4.1666666666666664E-2</v>
      </c>
      <c r="E186" s="16"/>
      <c r="G186" s="11" t="s">
        <v>800</v>
      </c>
      <c r="H186" s="152" t="s">
        <v>1287</v>
      </c>
    </row>
    <row r="187" spans="1:8" ht="45">
      <c r="A187" s="98" t="s">
        <v>824</v>
      </c>
      <c r="B187" s="11" t="s">
        <v>800</v>
      </c>
      <c r="C187" s="15">
        <v>0.27083333333333331</v>
      </c>
      <c r="D187" s="16"/>
      <c r="E187" s="16"/>
      <c r="G187" s="11" t="s">
        <v>800</v>
      </c>
      <c r="H187" s="153"/>
    </row>
    <row r="188" spans="1:8">
      <c r="A188" s="54"/>
      <c r="B188" s="55" t="s">
        <v>79</v>
      </c>
      <c r="C188" s="56">
        <f>SUM(C186:C187)</f>
        <v>0.27083333333333331</v>
      </c>
    </row>
    <row r="189" spans="1:8">
      <c r="A189" s="24"/>
      <c r="B189" s="24"/>
      <c r="C189" s="24"/>
      <c r="D189" s="24"/>
      <c r="E189" s="24"/>
      <c r="G189" s="24"/>
      <c r="H189" s="24"/>
    </row>
    <row r="190" spans="1:8" ht="39">
      <c r="A190" s="7" t="s">
        <v>67</v>
      </c>
      <c r="B190" s="8" t="s">
        <v>68</v>
      </c>
      <c r="C190" s="9" t="s">
        <v>80</v>
      </c>
      <c r="D190" s="9" t="s">
        <v>81</v>
      </c>
      <c r="E190" s="9" t="s">
        <v>82</v>
      </c>
    </row>
    <row r="191" spans="1:8" ht="30">
      <c r="A191" s="98" t="s">
        <v>818</v>
      </c>
      <c r="B191" s="11" t="s">
        <v>801</v>
      </c>
      <c r="C191" s="15">
        <v>0.23958333333333334</v>
      </c>
      <c r="D191" s="16"/>
      <c r="E191" s="16"/>
      <c r="G191" s="11" t="s">
        <v>801</v>
      </c>
      <c r="H191" s="154" t="s">
        <v>1288</v>
      </c>
    </row>
    <row r="192" spans="1:8" ht="80.25" customHeight="1">
      <c r="A192" s="44" t="s">
        <v>823</v>
      </c>
      <c r="B192" s="11" t="s">
        <v>801</v>
      </c>
      <c r="C192" s="15">
        <v>0.16666666666666666</v>
      </c>
      <c r="D192" s="16"/>
      <c r="E192" s="16"/>
      <c r="G192" s="11" t="s">
        <v>801</v>
      </c>
      <c r="H192" s="155"/>
    </row>
    <row r="193" spans="1:8">
      <c r="B193" s="55" t="s">
        <v>79</v>
      </c>
      <c r="C193" s="56">
        <f>SUM(C191:C192)</f>
        <v>0.40625</v>
      </c>
    </row>
    <row r="194" spans="1:8" ht="39">
      <c r="A194" s="7" t="s">
        <v>67</v>
      </c>
      <c r="B194" s="8" t="s">
        <v>68</v>
      </c>
      <c r="C194" s="9" t="s">
        <v>80</v>
      </c>
      <c r="D194" s="9" t="s">
        <v>81</v>
      </c>
      <c r="E194" s="9" t="s">
        <v>82</v>
      </c>
    </row>
    <row r="195" spans="1:8" ht="45">
      <c r="A195" s="44" t="s">
        <v>836</v>
      </c>
      <c r="B195" s="11" t="s">
        <v>802</v>
      </c>
      <c r="C195" s="15">
        <v>0.39583333333333331</v>
      </c>
      <c r="D195" s="16"/>
      <c r="E195" s="16"/>
      <c r="G195" s="11" t="s">
        <v>802</v>
      </c>
      <c r="H195" s="27" t="s">
        <v>1286</v>
      </c>
    </row>
    <row r="196" spans="1:8">
      <c r="A196" s="44"/>
      <c r="B196" s="55" t="s">
        <v>79</v>
      </c>
      <c r="C196" s="56">
        <f>SUM(C195:C195)</f>
        <v>0.39583333333333331</v>
      </c>
    </row>
    <row r="197" spans="1:8" ht="39">
      <c r="A197" s="7" t="s">
        <v>67</v>
      </c>
      <c r="B197" s="8" t="s">
        <v>68</v>
      </c>
      <c r="C197" s="9" t="s">
        <v>80</v>
      </c>
      <c r="D197" s="9" t="s">
        <v>81</v>
      </c>
      <c r="E197" s="9" t="s">
        <v>82</v>
      </c>
    </row>
    <row r="198" spans="1:8" ht="30">
      <c r="A198" s="98" t="s">
        <v>837</v>
      </c>
      <c r="B198" s="11" t="s">
        <v>803</v>
      </c>
      <c r="C198" s="15">
        <v>0.10416666666666667</v>
      </c>
      <c r="D198" s="16"/>
      <c r="E198" s="16"/>
      <c r="G198" s="11" t="s">
        <v>803</v>
      </c>
      <c r="H198" s="152" t="s">
        <v>1286</v>
      </c>
    </row>
    <row r="199" spans="1:8">
      <c r="A199" s="89" t="s">
        <v>761</v>
      </c>
      <c r="B199" s="11" t="s">
        <v>803</v>
      </c>
      <c r="C199" s="15">
        <v>0.1875</v>
      </c>
      <c r="D199" s="16"/>
      <c r="E199" s="16"/>
      <c r="G199" s="11" t="s">
        <v>803</v>
      </c>
      <c r="H199" s="153"/>
    </row>
    <row r="200" spans="1:8">
      <c r="A200" s="54"/>
      <c r="B200" s="55" t="s">
        <v>79</v>
      </c>
      <c r="C200" s="56">
        <f>SUM(C198:C199)</f>
        <v>0.29166666666666669</v>
      </c>
    </row>
    <row r="201" spans="1:8" ht="39">
      <c r="A201" s="7" t="s">
        <v>67</v>
      </c>
      <c r="B201" s="8" t="s">
        <v>68</v>
      </c>
      <c r="C201" s="9" t="s">
        <v>80</v>
      </c>
      <c r="D201" s="9" t="s">
        <v>81</v>
      </c>
      <c r="E201" s="9" t="s">
        <v>82</v>
      </c>
    </row>
    <row r="202" spans="1:8">
      <c r="A202" s="89" t="s">
        <v>760</v>
      </c>
      <c r="B202" s="11" t="s">
        <v>804</v>
      </c>
      <c r="C202" s="15">
        <v>0.16666666666666666</v>
      </c>
      <c r="D202" s="16"/>
      <c r="E202" s="16"/>
      <c r="G202" s="11" t="s">
        <v>804</v>
      </c>
      <c r="H202" s="152" t="s">
        <v>1286</v>
      </c>
    </row>
    <row r="203" spans="1:8" ht="45">
      <c r="A203" s="44" t="s">
        <v>836</v>
      </c>
      <c r="B203" s="11" t="s">
        <v>804</v>
      </c>
      <c r="C203" s="15">
        <v>0.22916666666666666</v>
      </c>
      <c r="D203" s="16"/>
      <c r="E203" s="16"/>
      <c r="G203" s="11" t="s">
        <v>804</v>
      </c>
      <c r="H203" s="153"/>
    </row>
    <row r="204" spans="1:8">
      <c r="A204" s="54"/>
      <c r="B204" s="55" t="s">
        <v>79</v>
      </c>
      <c r="C204" s="56">
        <f>SUM(C202:C203)</f>
        <v>0.39583333333333331</v>
      </c>
    </row>
    <row r="205" spans="1:8" ht="39">
      <c r="A205" s="7" t="s">
        <v>67</v>
      </c>
      <c r="B205" s="8" t="s">
        <v>68</v>
      </c>
      <c r="C205" s="9" t="s">
        <v>80</v>
      </c>
      <c r="D205" s="9" t="s">
        <v>81</v>
      </c>
      <c r="E205" s="9" t="s">
        <v>82</v>
      </c>
    </row>
    <row r="206" spans="1:8" ht="30">
      <c r="A206" s="98" t="s">
        <v>837</v>
      </c>
      <c r="B206" s="11" t="s">
        <v>805</v>
      </c>
      <c r="C206" s="15">
        <v>0.10416666666666667</v>
      </c>
      <c r="D206" s="16"/>
      <c r="E206" s="16"/>
      <c r="G206" s="11" t="s">
        <v>805</v>
      </c>
      <c r="H206" s="152" t="s">
        <v>1286</v>
      </c>
    </row>
    <row r="207" spans="1:8" ht="45">
      <c r="A207" s="44" t="s">
        <v>841</v>
      </c>
      <c r="B207" s="11" t="s">
        <v>805</v>
      </c>
      <c r="C207" s="15">
        <v>0.20833333333333334</v>
      </c>
      <c r="D207" s="16"/>
      <c r="E207" s="16"/>
      <c r="G207" s="11" t="s">
        <v>805</v>
      </c>
      <c r="H207" s="153"/>
    </row>
    <row r="208" spans="1:8">
      <c r="A208" s="54"/>
      <c r="B208" s="55" t="s">
        <v>79</v>
      </c>
      <c r="C208" s="56">
        <f>SUM(C206:C207)</f>
        <v>0.3125</v>
      </c>
    </row>
    <row r="209" spans="1:8">
      <c r="A209" s="24"/>
      <c r="B209" s="24"/>
      <c r="C209" s="24"/>
      <c r="D209" s="24"/>
      <c r="E209" s="24"/>
      <c r="G209" s="24"/>
      <c r="H209" s="24"/>
    </row>
    <row r="210" spans="1:8" ht="39">
      <c r="A210" s="7" t="s">
        <v>67</v>
      </c>
      <c r="B210" s="8" t="s">
        <v>68</v>
      </c>
      <c r="C210" s="9" t="s">
        <v>80</v>
      </c>
      <c r="D210" s="9" t="s">
        <v>81</v>
      </c>
      <c r="E210" s="9" t="s">
        <v>82</v>
      </c>
    </row>
    <row r="211" spans="1:8">
      <c r="A211" s="89" t="s">
        <v>760</v>
      </c>
      <c r="B211" s="11" t="s">
        <v>806</v>
      </c>
      <c r="C211" s="15">
        <v>0.19791666666666666</v>
      </c>
      <c r="D211" s="16"/>
      <c r="E211" s="16"/>
      <c r="G211" s="11" t="s">
        <v>806</v>
      </c>
      <c r="H211" s="152" t="s">
        <v>1286</v>
      </c>
    </row>
    <row r="212" spans="1:8" ht="45">
      <c r="A212" s="44" t="s">
        <v>841</v>
      </c>
      <c r="B212" s="11" t="s">
        <v>806</v>
      </c>
      <c r="C212" s="15">
        <v>0.20833333333333334</v>
      </c>
      <c r="D212" s="16"/>
      <c r="E212" s="16"/>
      <c r="G212" s="11" t="s">
        <v>806</v>
      </c>
      <c r="H212" s="153"/>
    </row>
    <row r="213" spans="1:8">
      <c r="A213" s="54"/>
      <c r="B213" s="55" t="s">
        <v>79</v>
      </c>
      <c r="C213" s="56">
        <f>SUM(C211:C212)</f>
        <v>0.40625</v>
      </c>
    </row>
    <row r="216" spans="1:8">
      <c r="A216" s="135" t="s">
        <v>1251</v>
      </c>
    </row>
    <row r="217" spans="1:8" ht="39">
      <c r="A217" s="7" t="s">
        <v>67</v>
      </c>
      <c r="B217" s="8" t="s">
        <v>68</v>
      </c>
      <c r="C217" s="9" t="s">
        <v>80</v>
      </c>
      <c r="D217" s="9" t="s">
        <v>81</v>
      </c>
      <c r="E217" s="9" t="s">
        <v>82</v>
      </c>
    </row>
    <row r="218" spans="1:8" ht="30">
      <c r="A218" s="44" t="s">
        <v>872</v>
      </c>
      <c r="B218" s="11" t="s">
        <v>844</v>
      </c>
      <c r="C218" s="15">
        <v>8.3333333333333329E-2</v>
      </c>
      <c r="D218" s="16"/>
      <c r="E218" s="16"/>
      <c r="G218" s="11" t="s">
        <v>844</v>
      </c>
      <c r="H218" s="140" t="s">
        <v>1268</v>
      </c>
    </row>
    <row r="219" spans="1:8" ht="45">
      <c r="A219" s="82" t="s">
        <v>913</v>
      </c>
      <c r="B219" s="11" t="s">
        <v>844</v>
      </c>
      <c r="C219" s="15">
        <v>0.22916666666666666</v>
      </c>
      <c r="D219" s="16"/>
      <c r="E219" s="16"/>
      <c r="G219" s="11" t="s">
        <v>844</v>
      </c>
      <c r="H219" s="27" t="s">
        <v>1286</v>
      </c>
    </row>
    <row r="220" spans="1:8">
      <c r="A220" s="54"/>
      <c r="B220" s="61" t="s">
        <v>79</v>
      </c>
      <c r="C220" s="62">
        <f>SUM(C218:C219)</f>
        <v>0.3125</v>
      </c>
    </row>
    <row r="221" spans="1:8" ht="39">
      <c r="A221" s="7" t="s">
        <v>67</v>
      </c>
      <c r="B221" s="8" t="s">
        <v>68</v>
      </c>
      <c r="C221" s="9" t="s">
        <v>80</v>
      </c>
      <c r="D221" s="9" t="s">
        <v>81</v>
      </c>
      <c r="E221" s="9" t="s">
        <v>82</v>
      </c>
    </row>
    <row r="222" spans="1:8" ht="165">
      <c r="A222" s="44" t="s">
        <v>916</v>
      </c>
      <c r="B222" s="11" t="s">
        <v>845</v>
      </c>
      <c r="C222" s="15">
        <v>0.27083333333333331</v>
      </c>
      <c r="D222" s="16"/>
      <c r="E222" s="16"/>
      <c r="G222" s="11" t="s">
        <v>845</v>
      </c>
      <c r="H222" s="143" t="s">
        <v>1289</v>
      </c>
    </row>
    <row r="223" spans="1:8">
      <c r="A223" s="44"/>
      <c r="B223" s="11"/>
      <c r="C223" s="15"/>
      <c r="D223" s="16"/>
      <c r="E223" s="16"/>
    </row>
    <row r="224" spans="1:8">
      <c r="A224" s="54"/>
      <c r="B224" s="61" t="s">
        <v>79</v>
      </c>
      <c r="C224" s="62">
        <f>SUM(C222:C223)</f>
        <v>0.27083333333333331</v>
      </c>
    </row>
    <row r="225" spans="1:8" ht="39">
      <c r="A225" s="7" t="s">
        <v>67</v>
      </c>
      <c r="B225" s="8" t="s">
        <v>68</v>
      </c>
      <c r="C225" s="9" t="s">
        <v>80</v>
      </c>
      <c r="D225" s="9" t="s">
        <v>81</v>
      </c>
      <c r="E225" s="9" t="s">
        <v>82</v>
      </c>
    </row>
    <row r="226" spans="1:8" ht="153.75" customHeight="1">
      <c r="A226" s="44" t="s">
        <v>917</v>
      </c>
      <c r="B226" s="11" t="s">
        <v>846</v>
      </c>
      <c r="C226" s="15">
        <v>0.16666666666666666</v>
      </c>
      <c r="D226" s="16"/>
      <c r="E226" s="16"/>
      <c r="G226" s="11" t="s">
        <v>846</v>
      </c>
      <c r="H226" s="144" t="s">
        <v>1291</v>
      </c>
    </row>
    <row r="227" spans="1:8">
      <c r="A227" s="54"/>
      <c r="B227" s="55" t="s">
        <v>79</v>
      </c>
      <c r="C227" s="56">
        <f>SUM(C226:C226)</f>
        <v>0.16666666666666666</v>
      </c>
    </row>
    <row r="228" spans="1:8" ht="39">
      <c r="A228" s="7" t="s">
        <v>67</v>
      </c>
      <c r="B228" s="8" t="s">
        <v>68</v>
      </c>
      <c r="C228" s="9" t="s">
        <v>80</v>
      </c>
      <c r="D228" s="9" t="s">
        <v>81</v>
      </c>
      <c r="E228" s="9" t="s">
        <v>82</v>
      </c>
    </row>
    <row r="229" spans="1:8" ht="105">
      <c r="A229" s="44" t="s">
        <v>918</v>
      </c>
      <c r="B229" s="11" t="s">
        <v>847</v>
      </c>
      <c r="C229" s="15">
        <v>0.25</v>
      </c>
      <c r="D229" s="16"/>
      <c r="E229" s="16"/>
      <c r="G229" s="11" t="s">
        <v>847</v>
      </c>
      <c r="H229" s="16" t="s">
        <v>1290</v>
      </c>
    </row>
    <row r="230" spans="1:8">
      <c r="A230" s="44"/>
      <c r="B230" s="11"/>
      <c r="C230" s="15"/>
      <c r="D230" s="16"/>
      <c r="E230" s="16"/>
    </row>
    <row r="231" spans="1:8">
      <c r="A231" s="54"/>
      <c r="B231" s="61" t="s">
        <v>79</v>
      </c>
      <c r="C231" s="62">
        <f>SUM(C229:C230)</f>
        <v>0.25</v>
      </c>
    </row>
    <row r="232" spans="1:8">
      <c r="A232" s="24"/>
      <c r="B232" s="24"/>
      <c r="C232" s="24"/>
      <c r="D232" s="24"/>
      <c r="E232" s="24"/>
      <c r="G232" s="24"/>
      <c r="H232" s="24"/>
    </row>
    <row r="233" spans="1:8" ht="39">
      <c r="A233" s="7" t="s">
        <v>67</v>
      </c>
      <c r="B233" s="8" t="s">
        <v>68</v>
      </c>
      <c r="C233" s="9" t="s">
        <v>80</v>
      </c>
      <c r="D233" s="9" t="s">
        <v>81</v>
      </c>
      <c r="E233" s="9" t="s">
        <v>82</v>
      </c>
    </row>
    <row r="234" spans="1:8" ht="135">
      <c r="A234" s="44" t="s">
        <v>922</v>
      </c>
      <c r="B234" s="11" t="s">
        <v>849</v>
      </c>
      <c r="C234" s="15">
        <v>0.33333333333333331</v>
      </c>
      <c r="D234" s="16"/>
      <c r="E234" s="16"/>
      <c r="G234" s="11" t="s">
        <v>849</v>
      </c>
      <c r="H234" s="145" t="s">
        <v>1286</v>
      </c>
    </row>
    <row r="235" spans="1:8">
      <c r="A235" s="54"/>
      <c r="B235" s="55" t="s">
        <v>79</v>
      </c>
      <c r="C235" s="56">
        <f>SUM(C234:C234)</f>
        <v>0.33333333333333331</v>
      </c>
    </row>
    <row r="236" spans="1:8" ht="39">
      <c r="A236" s="7" t="s">
        <v>67</v>
      </c>
      <c r="B236" s="8" t="s">
        <v>68</v>
      </c>
      <c r="C236" s="9" t="s">
        <v>80</v>
      </c>
      <c r="D236" s="9" t="s">
        <v>81</v>
      </c>
      <c r="E236" s="9" t="s">
        <v>82</v>
      </c>
    </row>
    <row r="237" spans="1:8" ht="120">
      <c r="A237" s="82" t="s">
        <v>923</v>
      </c>
      <c r="B237" s="11" t="s">
        <v>850</v>
      </c>
      <c r="C237" s="107">
        <v>0.20833333333333334</v>
      </c>
      <c r="D237" s="16"/>
      <c r="E237" s="16"/>
      <c r="G237" s="11" t="s">
        <v>850</v>
      </c>
      <c r="H237" s="145" t="s">
        <v>1286</v>
      </c>
    </row>
    <row r="238" spans="1:8">
      <c r="A238" s="44"/>
      <c r="B238" s="11"/>
      <c r="C238" s="15"/>
      <c r="D238" s="16"/>
      <c r="E238" s="16"/>
    </row>
    <row r="239" spans="1:8">
      <c r="A239" s="54"/>
      <c r="B239" s="61" t="s">
        <v>79</v>
      </c>
      <c r="C239" s="62">
        <f>SUM(C237:C238)</f>
        <v>0.20833333333333334</v>
      </c>
    </row>
    <row r="240" spans="1:8" ht="39">
      <c r="A240" s="7" t="s">
        <v>67</v>
      </c>
      <c r="B240" s="8" t="s">
        <v>68</v>
      </c>
      <c r="C240" s="9" t="s">
        <v>80</v>
      </c>
      <c r="D240" s="9" t="s">
        <v>81</v>
      </c>
      <c r="E240" s="9" t="s">
        <v>82</v>
      </c>
    </row>
    <row r="241" spans="1:8" ht="90">
      <c r="A241" s="82" t="s">
        <v>919</v>
      </c>
      <c r="B241" s="11" t="s">
        <v>851</v>
      </c>
      <c r="C241" s="107">
        <v>0.125</v>
      </c>
      <c r="D241" s="16"/>
      <c r="E241" s="16"/>
      <c r="G241" s="11" t="s">
        <v>851</v>
      </c>
      <c r="H241" s="145" t="s">
        <v>1286</v>
      </c>
    </row>
    <row r="242" spans="1:8">
      <c r="A242" s="44"/>
      <c r="B242" s="44"/>
      <c r="C242" s="44"/>
      <c r="D242" s="16"/>
      <c r="E242" s="16"/>
    </row>
    <row r="243" spans="1:8">
      <c r="A243" s="44"/>
      <c r="B243" s="44"/>
      <c r="C243" s="44"/>
      <c r="D243" s="16"/>
      <c r="E243" s="16"/>
    </row>
    <row r="244" spans="1:8">
      <c r="A244" s="54"/>
      <c r="B244" s="61" t="s">
        <v>79</v>
      </c>
      <c r="C244" s="62">
        <f>SUM(C241:C243)</f>
        <v>0.125</v>
      </c>
    </row>
    <row r="245" spans="1:8" ht="39">
      <c r="A245" s="7" t="s">
        <v>67</v>
      </c>
      <c r="B245" s="8" t="s">
        <v>68</v>
      </c>
      <c r="C245" s="9" t="s">
        <v>80</v>
      </c>
      <c r="D245" s="9" t="s">
        <v>81</v>
      </c>
      <c r="E245" s="9" t="s">
        <v>82</v>
      </c>
    </row>
    <row r="246" spans="1:8" ht="90">
      <c r="A246" s="82" t="s">
        <v>883</v>
      </c>
      <c r="B246" s="11" t="s">
        <v>852</v>
      </c>
      <c r="C246" s="107">
        <v>0.16666666666666666</v>
      </c>
      <c r="D246" s="16"/>
      <c r="E246" s="16"/>
      <c r="G246" s="11" t="s">
        <v>852</v>
      </c>
      <c r="H246" s="145" t="s">
        <v>1286</v>
      </c>
    </row>
    <row r="247" spans="1:8">
      <c r="A247" s="54"/>
      <c r="B247" s="55" t="s">
        <v>79</v>
      </c>
      <c r="C247" s="56">
        <f>SUM(C246:C246)</f>
        <v>0.16666666666666666</v>
      </c>
    </row>
    <row r="248" spans="1:8" ht="39">
      <c r="A248" s="7" t="s">
        <v>67</v>
      </c>
      <c r="B248" s="8" t="s">
        <v>68</v>
      </c>
      <c r="C248" s="9" t="s">
        <v>80</v>
      </c>
      <c r="D248" s="9" t="s">
        <v>81</v>
      </c>
      <c r="E248" s="9" t="s">
        <v>82</v>
      </c>
    </row>
    <row r="249" spans="1:8" ht="90">
      <c r="A249" s="98" t="s">
        <v>885</v>
      </c>
      <c r="B249" s="11" t="s">
        <v>853</v>
      </c>
      <c r="C249" s="107">
        <v>0.20833333333333334</v>
      </c>
      <c r="D249" s="16"/>
      <c r="E249" s="16"/>
      <c r="G249" s="11" t="s">
        <v>853</v>
      </c>
      <c r="H249" s="145" t="s">
        <v>1294</v>
      </c>
    </row>
    <row r="250" spans="1:8">
      <c r="A250" s="115"/>
      <c r="B250" s="115"/>
      <c r="C250" s="115"/>
      <c r="D250" s="21"/>
      <c r="E250" s="21"/>
      <c r="G250" s="115"/>
    </row>
    <row r="251" spans="1:8">
      <c r="A251" s="54"/>
      <c r="B251" s="55" t="s">
        <v>79</v>
      </c>
      <c r="C251" s="56">
        <f>SUM(C249:C250)</f>
        <v>0.20833333333333334</v>
      </c>
    </row>
    <row r="252" spans="1:8">
      <c r="A252" s="24"/>
      <c r="B252" s="24"/>
      <c r="C252" s="24"/>
      <c r="D252" s="24"/>
      <c r="E252" s="24"/>
      <c r="G252" s="24"/>
      <c r="H252" s="24"/>
    </row>
    <row r="253" spans="1:8" ht="39">
      <c r="A253" s="7" t="s">
        <v>67</v>
      </c>
      <c r="B253" s="8" t="s">
        <v>68</v>
      </c>
      <c r="C253" s="9" t="s">
        <v>80</v>
      </c>
      <c r="D253" s="9" t="s">
        <v>81</v>
      </c>
      <c r="E253" s="9" t="s">
        <v>82</v>
      </c>
    </row>
    <row r="254" spans="1:8">
      <c r="A254" s="44"/>
      <c r="B254" s="11" t="s">
        <v>855</v>
      </c>
      <c r="C254" s="107">
        <v>0</v>
      </c>
      <c r="D254" s="16"/>
      <c r="E254" s="16"/>
      <c r="G254" s="11" t="s">
        <v>855</v>
      </c>
      <c r="H254" s="16"/>
    </row>
    <row r="255" spans="1:8">
      <c r="A255" s="53"/>
      <c r="B255" s="11"/>
      <c r="C255" s="107"/>
      <c r="D255" s="21"/>
      <c r="E255" s="21"/>
    </row>
    <row r="256" spans="1:8">
      <c r="A256" s="54"/>
      <c r="B256" s="55" t="s">
        <v>79</v>
      </c>
      <c r="C256" s="56">
        <f>SUM(C254:C255)</f>
        <v>0</v>
      </c>
    </row>
    <row r="257" spans="1:8" ht="39">
      <c r="A257" s="7" t="s">
        <v>67</v>
      </c>
      <c r="B257" s="8" t="s">
        <v>68</v>
      </c>
      <c r="C257" s="9" t="s">
        <v>80</v>
      </c>
      <c r="D257" s="9" t="s">
        <v>81</v>
      </c>
      <c r="E257" s="9" t="s">
        <v>82</v>
      </c>
    </row>
    <row r="258" spans="1:8">
      <c r="A258" s="44"/>
      <c r="B258" s="11" t="s">
        <v>856</v>
      </c>
      <c r="C258" s="107">
        <v>0</v>
      </c>
      <c r="D258" s="16"/>
      <c r="E258" s="16"/>
      <c r="G258" s="11" t="s">
        <v>856</v>
      </c>
      <c r="H258" s="16"/>
    </row>
    <row r="259" spans="1:8">
      <c r="A259" s="54"/>
      <c r="B259" s="55" t="s">
        <v>79</v>
      </c>
      <c r="C259" s="56">
        <f>SUM(C258:C258)</f>
        <v>0</v>
      </c>
    </row>
    <row r="260" spans="1:8" ht="39">
      <c r="A260" s="7" t="s">
        <v>67</v>
      </c>
      <c r="B260" s="8" t="s">
        <v>68</v>
      </c>
      <c r="C260" s="9" t="s">
        <v>80</v>
      </c>
      <c r="D260" s="9" t="s">
        <v>81</v>
      </c>
      <c r="E260" s="9" t="s">
        <v>82</v>
      </c>
    </row>
    <row r="261" spans="1:8" ht="90">
      <c r="A261" s="44" t="s">
        <v>920</v>
      </c>
      <c r="B261" s="11" t="s">
        <v>857</v>
      </c>
      <c r="C261" s="107">
        <v>0.125</v>
      </c>
      <c r="D261" s="16"/>
      <c r="E261" s="16"/>
      <c r="G261" s="11" t="s">
        <v>857</v>
      </c>
      <c r="H261" s="145" t="s">
        <v>1286</v>
      </c>
    </row>
    <row r="262" spans="1:8">
      <c r="A262" s="54"/>
      <c r="B262" s="55" t="s">
        <v>79</v>
      </c>
      <c r="C262" s="56">
        <f>SUM(C261:C261)</f>
        <v>0.125</v>
      </c>
    </row>
    <row r="263" spans="1:8" ht="39">
      <c r="A263" s="7" t="s">
        <v>67</v>
      </c>
      <c r="B263" s="8" t="s">
        <v>68</v>
      </c>
      <c r="C263" s="9" t="s">
        <v>80</v>
      </c>
      <c r="D263" s="9" t="s">
        <v>81</v>
      </c>
      <c r="E263" s="9" t="s">
        <v>82</v>
      </c>
    </row>
    <row r="264" spans="1:8" ht="75">
      <c r="A264" s="44" t="s">
        <v>921</v>
      </c>
      <c r="B264" s="11" t="s">
        <v>858</v>
      </c>
      <c r="C264" s="107">
        <v>8.3333333333333329E-2</v>
      </c>
      <c r="D264" s="16"/>
      <c r="E264" s="16"/>
      <c r="G264" s="11" t="s">
        <v>858</v>
      </c>
      <c r="H264" s="144" t="s">
        <v>1293</v>
      </c>
    </row>
    <row r="265" spans="1:8" ht="60">
      <c r="A265" s="98" t="s">
        <v>894</v>
      </c>
      <c r="B265" s="11" t="s">
        <v>858</v>
      </c>
      <c r="C265" s="107">
        <v>8.3333333333333329E-2</v>
      </c>
      <c r="D265" s="16"/>
      <c r="E265" s="16"/>
      <c r="G265" s="11" t="s">
        <v>858</v>
      </c>
      <c r="H265" s="145" t="s">
        <v>1294</v>
      </c>
    </row>
    <row r="266" spans="1:8">
      <c r="A266" s="54"/>
      <c r="B266" s="55" t="s">
        <v>79</v>
      </c>
      <c r="C266" s="56">
        <f>SUM(C264:C265)</f>
        <v>0.16666666666666666</v>
      </c>
    </row>
    <row r="267" spans="1:8" ht="39">
      <c r="A267" s="7" t="s">
        <v>67</v>
      </c>
      <c r="B267" s="8" t="s">
        <v>68</v>
      </c>
      <c r="C267" s="9" t="s">
        <v>80</v>
      </c>
      <c r="D267" s="9" t="s">
        <v>81</v>
      </c>
      <c r="E267" s="9" t="s">
        <v>82</v>
      </c>
    </row>
    <row r="268" spans="1:8" ht="60">
      <c r="A268" s="98" t="s">
        <v>893</v>
      </c>
      <c r="B268" s="11" t="s">
        <v>859</v>
      </c>
      <c r="C268" s="107">
        <v>0.20833333333333334</v>
      </c>
      <c r="D268" s="16"/>
      <c r="E268" s="16"/>
      <c r="G268" s="11" t="s">
        <v>859</v>
      </c>
      <c r="H268" s="145" t="s">
        <v>1294</v>
      </c>
    </row>
    <row r="269" spans="1:8">
      <c r="A269" s="53"/>
      <c r="B269" s="11"/>
      <c r="C269" s="15"/>
      <c r="D269" s="21"/>
      <c r="E269" s="21"/>
    </row>
    <row r="270" spans="1:8">
      <c r="A270" s="54"/>
      <c r="B270" s="55" t="s">
        <v>79</v>
      </c>
      <c r="C270" s="56">
        <f>SUM(C268:C269)</f>
        <v>0.20833333333333334</v>
      </c>
    </row>
    <row r="271" spans="1:8">
      <c r="A271" s="24"/>
      <c r="B271" s="24"/>
      <c r="C271" s="24"/>
      <c r="D271" s="24"/>
      <c r="E271" s="24"/>
      <c r="G271" s="24"/>
      <c r="H271" s="24"/>
    </row>
    <row r="272" spans="1:8" ht="39">
      <c r="A272" s="7" t="s">
        <v>67</v>
      </c>
      <c r="B272" s="8" t="s">
        <v>68</v>
      </c>
      <c r="C272" s="9" t="s">
        <v>80</v>
      </c>
      <c r="D272" s="9" t="s">
        <v>81</v>
      </c>
      <c r="E272" s="9" t="s">
        <v>82</v>
      </c>
    </row>
    <row r="273" spans="1:8">
      <c r="A273" s="44"/>
      <c r="B273" s="11" t="s">
        <v>860</v>
      </c>
      <c r="C273" s="15"/>
      <c r="D273" s="16"/>
      <c r="E273" s="16"/>
      <c r="G273" s="11" t="s">
        <v>860</v>
      </c>
      <c r="H273" s="16"/>
    </row>
    <row r="274" spans="1:8">
      <c r="A274" s="53"/>
      <c r="B274" s="11"/>
      <c r="C274" s="15"/>
      <c r="D274" s="21"/>
      <c r="E274" s="21"/>
    </row>
    <row r="275" spans="1:8">
      <c r="A275" s="54"/>
      <c r="B275" s="55" t="s">
        <v>79</v>
      </c>
      <c r="C275" s="56">
        <f>SUM(C273:C274)</f>
        <v>0</v>
      </c>
    </row>
    <row r="276" spans="1:8" ht="39">
      <c r="A276" s="7" t="s">
        <v>67</v>
      </c>
      <c r="B276" s="8" t="s">
        <v>68</v>
      </c>
      <c r="C276" s="9" t="s">
        <v>80</v>
      </c>
      <c r="D276" s="9" t="s">
        <v>81</v>
      </c>
      <c r="E276" s="9" t="s">
        <v>82</v>
      </c>
    </row>
    <row r="277" spans="1:8">
      <c r="A277" s="44"/>
      <c r="B277" s="11" t="s">
        <v>861</v>
      </c>
      <c r="C277" s="15"/>
      <c r="D277" s="16"/>
      <c r="E277" s="16"/>
      <c r="G277" s="11" t="s">
        <v>861</v>
      </c>
      <c r="H277" s="16"/>
    </row>
    <row r="278" spans="1:8">
      <c r="A278" s="53"/>
      <c r="B278" s="11"/>
      <c r="C278" s="15"/>
      <c r="D278" s="21"/>
      <c r="E278" s="21"/>
    </row>
    <row r="279" spans="1:8">
      <c r="A279" s="54"/>
      <c r="B279" s="55" t="s">
        <v>79</v>
      </c>
      <c r="C279" s="56">
        <f>SUM(C277:C278)</f>
        <v>0</v>
      </c>
    </row>
    <row r="280" spans="1:8" ht="39">
      <c r="A280" s="7" t="s">
        <v>67</v>
      </c>
      <c r="B280" s="8" t="s">
        <v>68</v>
      </c>
      <c r="C280" s="9" t="s">
        <v>80</v>
      </c>
      <c r="D280" s="9" t="s">
        <v>81</v>
      </c>
      <c r="E280" s="9" t="s">
        <v>82</v>
      </c>
    </row>
    <row r="281" spans="1:8">
      <c r="A281" s="44"/>
      <c r="B281" s="11" t="s">
        <v>862</v>
      </c>
      <c r="C281" s="15"/>
      <c r="D281" s="16"/>
      <c r="E281" s="16"/>
      <c r="G281" s="11" t="s">
        <v>862</v>
      </c>
      <c r="H281" s="16"/>
    </row>
    <row r="282" spans="1:8">
      <c r="A282" s="54"/>
      <c r="B282" s="55" t="s">
        <v>79</v>
      </c>
      <c r="C282" s="56">
        <f>SUM(C281:C281)</f>
        <v>0</v>
      </c>
    </row>
    <row r="283" spans="1:8" ht="39">
      <c r="A283" s="7" t="s">
        <v>67</v>
      </c>
      <c r="B283" s="8" t="s">
        <v>68</v>
      </c>
      <c r="C283" s="9" t="s">
        <v>80</v>
      </c>
      <c r="D283" s="9" t="s">
        <v>81</v>
      </c>
      <c r="E283" s="9" t="s">
        <v>82</v>
      </c>
    </row>
    <row r="284" spans="1:8" ht="45">
      <c r="A284" s="44" t="s">
        <v>924</v>
      </c>
      <c r="B284" s="11" t="s">
        <v>863</v>
      </c>
      <c r="C284" s="15">
        <v>0.16666666666666666</v>
      </c>
      <c r="D284" s="16"/>
      <c r="E284" s="16"/>
      <c r="G284" s="11" t="s">
        <v>863</v>
      </c>
      <c r="H284" s="16"/>
    </row>
    <row r="285" spans="1:8">
      <c r="A285" s="53"/>
      <c r="B285" s="11"/>
      <c r="C285" s="15"/>
      <c r="D285" s="21"/>
      <c r="E285" s="21"/>
    </row>
    <row r="286" spans="1:8">
      <c r="A286" s="54"/>
      <c r="B286" s="55" t="s">
        <v>79</v>
      </c>
      <c r="C286" s="56">
        <f>SUM(C284:C285)</f>
        <v>0.16666666666666666</v>
      </c>
    </row>
    <row r="287" spans="1:8" ht="39">
      <c r="A287" s="7" t="s">
        <v>67</v>
      </c>
      <c r="B287" s="8" t="s">
        <v>68</v>
      </c>
      <c r="C287" s="9" t="s">
        <v>80</v>
      </c>
      <c r="D287" s="9" t="s">
        <v>81</v>
      </c>
      <c r="E287" s="9" t="s">
        <v>82</v>
      </c>
    </row>
    <row r="288" spans="1:8" ht="60">
      <c r="A288" s="44" t="s">
        <v>899</v>
      </c>
      <c r="B288" s="11" t="s">
        <v>864</v>
      </c>
      <c r="C288" s="15">
        <v>6.25E-2</v>
      </c>
      <c r="D288" s="16"/>
      <c r="E288" s="16"/>
      <c r="G288" s="11" t="s">
        <v>864</v>
      </c>
      <c r="H288" s="16"/>
    </row>
    <row r="289" spans="1:8" ht="30">
      <c r="A289" s="44" t="s">
        <v>904</v>
      </c>
      <c r="B289" s="11" t="s">
        <v>864</v>
      </c>
      <c r="C289" s="15">
        <v>0.1875</v>
      </c>
      <c r="D289" s="21"/>
      <c r="E289" s="21"/>
      <c r="G289" s="11" t="s">
        <v>864</v>
      </c>
      <c r="H289" s="145" t="s">
        <v>1294</v>
      </c>
    </row>
    <row r="290" spans="1:8">
      <c r="A290" s="54"/>
      <c r="B290" s="55" t="s">
        <v>79</v>
      </c>
      <c r="C290" s="56">
        <f>SUM(C288:C289)</f>
        <v>0.25</v>
      </c>
    </row>
    <row r="291" spans="1:8">
      <c r="A291" s="24"/>
      <c r="B291" s="24"/>
      <c r="C291" s="24"/>
      <c r="D291" s="24"/>
      <c r="E291" s="24"/>
      <c r="G291" s="24"/>
      <c r="H291" s="24"/>
    </row>
    <row r="292" spans="1:8" ht="39">
      <c r="A292" s="7" t="s">
        <v>67</v>
      </c>
      <c r="B292" s="8" t="s">
        <v>68</v>
      </c>
      <c r="C292" s="9" t="s">
        <v>80</v>
      </c>
      <c r="D292" s="9" t="s">
        <v>81</v>
      </c>
      <c r="E292" s="9" t="s">
        <v>82</v>
      </c>
    </row>
    <row r="293" spans="1:8" ht="60">
      <c r="A293" s="82" t="s">
        <v>925</v>
      </c>
      <c r="B293" s="11" t="s">
        <v>865</v>
      </c>
      <c r="C293" s="15">
        <v>0.125</v>
      </c>
      <c r="D293" s="16"/>
      <c r="E293" s="16"/>
      <c r="G293" s="11" t="s">
        <v>865</v>
      </c>
      <c r="H293" s="145" t="s">
        <v>1294</v>
      </c>
    </row>
    <row r="294" spans="1:8">
      <c r="A294" s="53"/>
      <c r="B294" s="11"/>
      <c r="C294" s="15"/>
      <c r="D294" s="21"/>
      <c r="E294" s="21"/>
    </row>
    <row r="295" spans="1:8">
      <c r="A295" s="54"/>
      <c r="B295" s="55" t="s">
        <v>79</v>
      </c>
      <c r="C295" s="56">
        <f>SUM(C293:C294)</f>
        <v>0.125</v>
      </c>
    </row>
    <row r="296" spans="1:8" ht="39">
      <c r="A296" s="7" t="s">
        <v>67</v>
      </c>
      <c r="B296" s="8" t="s">
        <v>68</v>
      </c>
      <c r="C296" s="9" t="s">
        <v>80</v>
      </c>
      <c r="D296" s="9" t="s">
        <v>81</v>
      </c>
      <c r="E296" s="9" t="s">
        <v>82</v>
      </c>
    </row>
    <row r="297" spans="1:8" ht="30">
      <c r="A297" s="82" t="s">
        <v>903</v>
      </c>
      <c r="B297" s="11" t="s">
        <v>866</v>
      </c>
      <c r="C297" s="15">
        <v>4.1666666666666664E-2</v>
      </c>
      <c r="D297" s="16"/>
      <c r="E297" s="16"/>
      <c r="G297" s="11" t="s">
        <v>866</v>
      </c>
      <c r="H297" s="16"/>
    </row>
    <row r="298" spans="1:8" ht="60">
      <c r="A298" s="116" t="s">
        <v>907</v>
      </c>
      <c r="B298" s="11" t="s">
        <v>866</v>
      </c>
      <c r="C298" s="15">
        <v>0.125</v>
      </c>
      <c r="D298" s="21"/>
      <c r="E298" s="21"/>
      <c r="G298" s="11" t="s">
        <v>866</v>
      </c>
      <c r="H298" s="145" t="s">
        <v>1295</v>
      </c>
    </row>
    <row r="299" spans="1:8">
      <c r="A299" s="54"/>
      <c r="B299" s="55" t="s">
        <v>79</v>
      </c>
      <c r="C299" s="56">
        <f>SUM(C297:C298)</f>
        <v>0.16666666666666666</v>
      </c>
    </row>
    <row r="300" spans="1:8" ht="39">
      <c r="A300" s="7" t="s">
        <v>67</v>
      </c>
      <c r="B300" s="8" t="s">
        <v>68</v>
      </c>
      <c r="C300" s="9" t="s">
        <v>80</v>
      </c>
      <c r="D300" s="9" t="s">
        <v>81</v>
      </c>
      <c r="E300" s="9" t="s">
        <v>82</v>
      </c>
    </row>
    <row r="301" spans="1:8" ht="45">
      <c r="A301" s="82" t="s">
        <v>906</v>
      </c>
      <c r="B301" s="11" t="s">
        <v>867</v>
      </c>
      <c r="C301" s="15">
        <v>8.3333333333333329E-2</v>
      </c>
      <c r="D301" s="16"/>
      <c r="E301" s="16"/>
      <c r="G301" s="11" t="s">
        <v>867</v>
      </c>
      <c r="H301" s="145" t="s">
        <v>1295</v>
      </c>
    </row>
    <row r="302" spans="1:8">
      <c r="A302" s="53"/>
      <c r="B302" s="11"/>
      <c r="C302" s="15"/>
      <c r="D302" s="21"/>
      <c r="E302" s="21"/>
    </row>
    <row r="303" spans="1:8">
      <c r="A303" s="53"/>
      <c r="B303" s="11"/>
      <c r="C303" s="15"/>
      <c r="D303" s="21"/>
      <c r="E303" s="21"/>
    </row>
    <row r="304" spans="1:8">
      <c r="A304" s="54"/>
      <c r="B304" s="55" t="s">
        <v>79</v>
      </c>
      <c r="C304" s="56">
        <f>SUM(C301:C303)</f>
        <v>8.3333333333333329E-2</v>
      </c>
    </row>
    <row r="305" spans="1:11" ht="39">
      <c r="A305" s="7" t="s">
        <v>67</v>
      </c>
      <c r="B305" s="8" t="s">
        <v>68</v>
      </c>
      <c r="C305" s="9" t="s">
        <v>80</v>
      </c>
      <c r="D305" s="9" t="s">
        <v>81</v>
      </c>
      <c r="E305" s="9" t="s">
        <v>82</v>
      </c>
    </row>
    <row r="306" spans="1:11" ht="45">
      <c r="A306" s="82" t="s">
        <v>912</v>
      </c>
      <c r="B306" s="11" t="s">
        <v>868</v>
      </c>
      <c r="C306" s="15">
        <v>6.25E-2</v>
      </c>
      <c r="D306" s="16"/>
      <c r="E306" s="16"/>
      <c r="G306" s="11" t="s">
        <v>868</v>
      </c>
      <c r="H306" s="144" t="s">
        <v>1292</v>
      </c>
      <c r="K306" s="121"/>
    </row>
    <row r="307" spans="1:11">
      <c r="A307" s="53"/>
      <c r="B307" s="11"/>
      <c r="C307" s="15"/>
      <c r="D307" s="21"/>
      <c r="E307" s="21"/>
    </row>
    <row r="308" spans="1:11">
      <c r="A308" s="54"/>
      <c r="B308" s="55" t="s">
        <v>79</v>
      </c>
      <c r="C308" s="56">
        <f>SUM(C306:C307)</f>
        <v>6.25E-2</v>
      </c>
    </row>
  </sheetData>
  <mergeCells count="42">
    <mergeCell ref="H28:H31"/>
    <mergeCell ref="G28:G31"/>
    <mergeCell ref="G6:G7"/>
    <mergeCell ref="H6:H7"/>
    <mergeCell ref="H11:H12"/>
    <mergeCell ref="G11:G12"/>
    <mergeCell ref="H34:H37"/>
    <mergeCell ref="G34:G37"/>
    <mergeCell ref="H46:H47"/>
    <mergeCell ref="H51:H52"/>
    <mergeCell ref="G46:G47"/>
    <mergeCell ref="G51:G52"/>
    <mergeCell ref="H99:H100"/>
    <mergeCell ref="H103:H104"/>
    <mergeCell ref="H64:H65"/>
    <mergeCell ref="G64:G65"/>
    <mergeCell ref="H68:H70"/>
    <mergeCell ref="G68:G70"/>
    <mergeCell ref="H74:H75"/>
    <mergeCell ref="H78:H79"/>
    <mergeCell ref="H131:H132"/>
    <mergeCell ref="H135:H136"/>
    <mergeCell ref="G78:G79"/>
    <mergeCell ref="G74:G75"/>
    <mergeCell ref="G82:G83"/>
    <mergeCell ref="G86:G87"/>
    <mergeCell ref="G90:G91"/>
    <mergeCell ref="H107:H109"/>
    <mergeCell ref="H112:H113"/>
    <mergeCell ref="H117:H119"/>
    <mergeCell ref="H122:H123"/>
    <mergeCell ref="H126:H128"/>
    <mergeCell ref="H82:H83"/>
    <mergeCell ref="H86:H87"/>
    <mergeCell ref="H90:H91"/>
    <mergeCell ref="H95:H96"/>
    <mergeCell ref="H211:H212"/>
    <mergeCell ref="H186:H187"/>
    <mergeCell ref="H191:H192"/>
    <mergeCell ref="H198:H199"/>
    <mergeCell ref="H202:H203"/>
    <mergeCell ref="H206:H207"/>
  </mergeCells>
  <pageMargins left="0.7" right="0.7" top="0.75" bottom="0.75" header="0.3" footer="0.3"/>
  <pageSetup paperSize="9" scale="54" fitToHeight="7" orientation="portrait" verticalDpi="598"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H52"/>
  <sheetViews>
    <sheetView topLeftCell="B1" workbookViewId="0">
      <selection activeCell="H1" sqref="H1:H1048576"/>
    </sheetView>
  </sheetViews>
  <sheetFormatPr defaultRowHeight="15"/>
  <cols>
    <col min="1" max="1" width="50.42578125" bestFit="1" customWidth="1"/>
    <col min="3" max="3" width="32" bestFit="1" customWidth="1"/>
    <col min="4" max="4" width="5.28515625" customWidth="1"/>
    <col min="5" max="5" width="42.140625" customWidth="1"/>
    <col min="6" max="6" width="5.140625" customWidth="1"/>
    <col min="7" max="7" width="2" bestFit="1" customWidth="1"/>
  </cols>
  <sheetData>
    <row r="1" spans="1:8">
      <c r="A1" t="s">
        <v>995</v>
      </c>
      <c r="C1" t="s">
        <v>1047</v>
      </c>
      <c r="E1" t="str">
        <f>"{{thumbnail(" &amp;A1&amp;")}} " &amp; C1&amp;"&amp;nbsp;&amp;nbsp;&amp;nbsp;&amp;nbsp;&amp;nbsp;&amp;nbsp;&amp;nbsp;&amp;nbsp;&amp;nbsp;&amp;nbsp;"</f>
        <v>{{thumbnail(M493_letalisce_JP_irpm_cgs.JPG)}} irpm_cgs&amp;nbsp;&amp;nbsp;&amp;nbsp;&amp;nbsp;&amp;nbsp;&amp;nbsp;&amp;nbsp;&amp;nbsp;&amp;nbsp;&amp;nbsp;</v>
      </c>
      <c r="G1" t="s">
        <v>1096</v>
      </c>
      <c r="H1" t="s">
        <v>1097</v>
      </c>
    </row>
    <row r="2" spans="1:8">
      <c r="A2" t="s">
        <v>996</v>
      </c>
      <c r="C2" t="s">
        <v>1048</v>
      </c>
      <c r="E2" t="str">
        <f t="shared" ref="E2:E52" si="0">"{{thumbnail(" &amp;A2&amp;")}} " &amp; C2&amp;"&amp;nbsp;&amp;nbsp;&amp;nbsp;&amp;nbsp;&amp;nbsp;&amp;nbsp;&amp;nbsp;&amp;nbsp;&amp;nbsp;&amp;nbsp;"</f>
        <v>{{thumbnail(M493_letalisce_JP_irpm_doza_a2-8_cgs.jpg)}} irpm_doza_a2-8_cgs&amp;nbsp;&amp;nbsp;&amp;nbsp;&amp;nbsp;&amp;nbsp;&amp;nbsp;&amp;nbsp;&amp;nbsp;&amp;nbsp;&amp;nbsp;</v>
      </c>
      <c r="G2" t="s">
        <v>1096</v>
      </c>
      <c r="H2" t="s">
        <v>1098</v>
      </c>
    </row>
    <row r="3" spans="1:8">
      <c r="A3" t="s">
        <v>997</v>
      </c>
      <c r="C3" t="s">
        <v>1049</v>
      </c>
      <c r="E3" t="str">
        <f t="shared" si="0"/>
        <v>{{thumbnail(M493_letalisce_JP_irpm_priklop_cgs.jpg)}} irpm_priklop_cgs&amp;nbsp;&amp;nbsp;&amp;nbsp;&amp;nbsp;&amp;nbsp;&amp;nbsp;&amp;nbsp;&amp;nbsp;&amp;nbsp;&amp;nbsp;</v>
      </c>
      <c r="G3" t="s">
        <v>1096</v>
      </c>
      <c r="H3" t="s">
        <v>1099</v>
      </c>
    </row>
    <row r="4" spans="1:8">
      <c r="A4" t="s">
        <v>998</v>
      </c>
      <c r="C4" t="s">
        <v>1050</v>
      </c>
      <c r="E4" t="str">
        <f t="shared" si="0"/>
        <v>{{thumbnail(M493_letalisce_JP_irpm_serijska-11164355_cgs.jpg)}} irpm_serijska-11164355_cgs&amp;nbsp;&amp;nbsp;&amp;nbsp;&amp;nbsp;&amp;nbsp;&amp;nbsp;&amp;nbsp;&amp;nbsp;&amp;nbsp;&amp;nbsp;</v>
      </c>
      <c r="G4" t="s">
        <v>1096</v>
      </c>
      <c r="H4" t="s">
        <v>1100</v>
      </c>
    </row>
    <row r="5" spans="1:8">
      <c r="A5" t="s">
        <v>999</v>
      </c>
      <c r="C5" t="s">
        <v>1051</v>
      </c>
      <c r="E5" t="str">
        <f t="shared" si="0"/>
        <v>{{thumbnail(M493_Letalisce_JP_jasek.jpg)}} jasek&amp;nbsp;&amp;nbsp;&amp;nbsp;&amp;nbsp;&amp;nbsp;&amp;nbsp;&amp;nbsp;&amp;nbsp;&amp;nbsp;&amp;nbsp;</v>
      </c>
      <c r="G5" t="s">
        <v>1096</v>
      </c>
      <c r="H5" t="s">
        <v>1101</v>
      </c>
    </row>
    <row r="6" spans="1:8">
      <c r="A6" t="s">
        <v>1000</v>
      </c>
      <c r="C6" t="s">
        <v>1052</v>
      </c>
      <c r="E6" t="str">
        <f t="shared" si="0"/>
        <v>{{thumbnail(M493_letalisce_JP_lpm_cgs.JPG)}} lpm_cgs&amp;nbsp;&amp;nbsp;&amp;nbsp;&amp;nbsp;&amp;nbsp;&amp;nbsp;&amp;nbsp;&amp;nbsp;&amp;nbsp;&amp;nbsp;</v>
      </c>
      <c r="G6" t="s">
        <v>1096</v>
      </c>
      <c r="H6" t="s">
        <v>1102</v>
      </c>
    </row>
    <row r="7" spans="1:8">
      <c r="A7" t="s">
        <v>1001</v>
      </c>
      <c r="C7" t="s">
        <v>1053</v>
      </c>
      <c r="E7" t="str">
        <f t="shared" si="0"/>
        <v>{{thumbnail(M493_letalisce_JP_lpm_doza_a2-6_cgs.jpg)}} lpm_doza_a2-6_cgs&amp;nbsp;&amp;nbsp;&amp;nbsp;&amp;nbsp;&amp;nbsp;&amp;nbsp;&amp;nbsp;&amp;nbsp;&amp;nbsp;&amp;nbsp;</v>
      </c>
      <c r="G7" t="s">
        <v>1096</v>
      </c>
      <c r="H7" t="s">
        <v>1103</v>
      </c>
    </row>
    <row r="8" spans="1:8">
      <c r="A8" t="s">
        <v>1002</v>
      </c>
      <c r="C8" t="s">
        <v>1054</v>
      </c>
      <c r="E8" t="str">
        <f t="shared" si="0"/>
        <v>{{thumbnail(M493_Letalisce_JP_lpm_in_shm30.jpg)}} lpm_in_shm30&amp;nbsp;&amp;nbsp;&amp;nbsp;&amp;nbsp;&amp;nbsp;&amp;nbsp;&amp;nbsp;&amp;nbsp;&amp;nbsp;&amp;nbsp;</v>
      </c>
      <c r="G8" t="s">
        <v>1096</v>
      </c>
      <c r="H8" t="s">
        <v>1104</v>
      </c>
    </row>
    <row r="9" spans="1:8">
      <c r="A9" t="s">
        <v>1003</v>
      </c>
      <c r="C9" t="s">
        <v>1055</v>
      </c>
      <c r="E9" t="str">
        <f t="shared" si="0"/>
        <v>{{thumbnail(M493_letalisce_JP_lpm_priklop_cgs.jpg)}} lpm_priklop_cgs&amp;nbsp;&amp;nbsp;&amp;nbsp;&amp;nbsp;&amp;nbsp;&amp;nbsp;&amp;nbsp;&amp;nbsp;&amp;nbsp;&amp;nbsp;</v>
      </c>
      <c r="G9" t="s">
        <v>1096</v>
      </c>
      <c r="H9" t="s">
        <v>1105</v>
      </c>
    </row>
    <row r="10" spans="1:8">
      <c r="A10" t="s">
        <v>1004</v>
      </c>
      <c r="C10" t="s">
        <v>1056</v>
      </c>
      <c r="E10" t="str">
        <f t="shared" si="0"/>
        <v>{{thumbnail(M493_letalisce_JP_lpm_serijska-11160159_cgs.JPG)}} lpm_serijska-11160159_cgs&amp;nbsp;&amp;nbsp;&amp;nbsp;&amp;nbsp;&amp;nbsp;&amp;nbsp;&amp;nbsp;&amp;nbsp;&amp;nbsp;&amp;nbsp;</v>
      </c>
      <c r="G10" t="s">
        <v>1096</v>
      </c>
      <c r="H10" t="s">
        <v>1106</v>
      </c>
    </row>
    <row r="11" spans="1:8">
      <c r="A11" t="s">
        <v>1005</v>
      </c>
      <c r="C11" t="s">
        <v>1057</v>
      </c>
      <c r="E11" t="str">
        <f t="shared" si="0"/>
        <v>{{thumbnail(M493_letalisce_JP_lpm_shm30_cgs.JPG)}} lpm_shm30_cgs&amp;nbsp;&amp;nbsp;&amp;nbsp;&amp;nbsp;&amp;nbsp;&amp;nbsp;&amp;nbsp;&amp;nbsp;&amp;nbsp;&amp;nbsp;</v>
      </c>
      <c r="G11" t="s">
        <v>1096</v>
      </c>
      <c r="H11" t="s">
        <v>1107</v>
      </c>
    </row>
    <row r="12" spans="1:8">
      <c r="A12" t="s">
        <v>1006</v>
      </c>
      <c r="C12" t="s">
        <v>1058</v>
      </c>
      <c r="E12" t="str">
        <f t="shared" si="0"/>
        <v>{{thumbnail(M493_Letalisce_JP_pico64.jpg)}} pico64&amp;nbsp;&amp;nbsp;&amp;nbsp;&amp;nbsp;&amp;nbsp;&amp;nbsp;&amp;nbsp;&amp;nbsp;&amp;nbsp;&amp;nbsp;</v>
      </c>
      <c r="G12" t="s">
        <v>1096</v>
      </c>
      <c r="H12" t="s">
        <v>1108</v>
      </c>
    </row>
    <row r="13" spans="1:8">
      <c r="A13" t="s">
        <v>1007</v>
      </c>
      <c r="C13" t="s">
        <v>1059</v>
      </c>
      <c r="E13" t="str">
        <f t="shared" si="0"/>
        <v>{{thumbnail(M493_letalisce_JP_pico64_cgs.JPG)}} pico64_cgs&amp;nbsp;&amp;nbsp;&amp;nbsp;&amp;nbsp;&amp;nbsp;&amp;nbsp;&amp;nbsp;&amp;nbsp;&amp;nbsp;&amp;nbsp;</v>
      </c>
      <c r="G13" t="s">
        <v>1096</v>
      </c>
      <c r="H13" t="s">
        <v>1109</v>
      </c>
    </row>
    <row r="14" spans="1:8">
      <c r="A14" t="s">
        <v>1008</v>
      </c>
      <c r="C14" t="s">
        <v>1060</v>
      </c>
      <c r="E14" t="str">
        <f t="shared" si="0"/>
        <v>{{thumbnail(M493_letalisce_JP_pico64_doza_b3-123_cgs.jpg)}} pico64_doza_b3-123_cgs&amp;nbsp;&amp;nbsp;&amp;nbsp;&amp;nbsp;&amp;nbsp;&amp;nbsp;&amp;nbsp;&amp;nbsp;&amp;nbsp;&amp;nbsp;</v>
      </c>
      <c r="G14" t="s">
        <v>1096</v>
      </c>
      <c r="H14" t="s">
        <v>1110</v>
      </c>
    </row>
    <row r="15" spans="1:8">
      <c r="A15" t="s">
        <v>1009</v>
      </c>
      <c r="C15" t="s">
        <v>1061</v>
      </c>
      <c r="E15" t="str">
        <f t="shared" si="0"/>
        <v>{{thumbnail(M493_letalisce_JP_pico64_serijska-42797_cgs.jpg)}} pico64_serijska-42797_cgs&amp;nbsp;&amp;nbsp;&amp;nbsp;&amp;nbsp;&amp;nbsp;&amp;nbsp;&amp;nbsp;&amp;nbsp;&amp;nbsp;&amp;nbsp;</v>
      </c>
      <c r="G15" t="s">
        <v>1096</v>
      </c>
      <c r="H15" t="s">
        <v>1111</v>
      </c>
    </row>
    <row r="16" spans="1:8">
      <c r="A16" t="s">
        <v>1010</v>
      </c>
      <c r="C16" t="s">
        <v>1062</v>
      </c>
      <c r="E16" t="str">
        <f t="shared" si="0"/>
        <v>{{thumbnail(M493_letalisce_JP_pico64_serijska-42798_cgs.jpg)}} pico64_serijska-42798_cgs&amp;nbsp;&amp;nbsp;&amp;nbsp;&amp;nbsp;&amp;nbsp;&amp;nbsp;&amp;nbsp;&amp;nbsp;&amp;nbsp;&amp;nbsp;</v>
      </c>
      <c r="G16" t="s">
        <v>1096</v>
      </c>
      <c r="H16" t="s">
        <v>1112</v>
      </c>
    </row>
    <row r="17" spans="1:8">
      <c r="A17" t="s">
        <v>1011</v>
      </c>
      <c r="C17" t="s">
        <v>1063</v>
      </c>
      <c r="E17" t="str">
        <f t="shared" si="0"/>
        <v>{{thumbnail(M493_letalisce_JP_pico64_serijska-49796_cgs.jpg)}} pico64_serijska-49796_cgs&amp;nbsp;&amp;nbsp;&amp;nbsp;&amp;nbsp;&amp;nbsp;&amp;nbsp;&amp;nbsp;&amp;nbsp;&amp;nbsp;&amp;nbsp;</v>
      </c>
      <c r="G17" t="s">
        <v>1096</v>
      </c>
      <c r="H17" t="s">
        <v>1113</v>
      </c>
    </row>
    <row r="18" spans="1:8">
      <c r="A18" t="s">
        <v>1012</v>
      </c>
      <c r="C18" t="s">
        <v>1064</v>
      </c>
      <c r="E18" t="str">
        <f t="shared" si="0"/>
        <v>{{thumbnail(M493_Letalisce_JP_pluvio2.jpg)}} pluvio2&amp;nbsp;&amp;nbsp;&amp;nbsp;&amp;nbsp;&amp;nbsp;&amp;nbsp;&amp;nbsp;&amp;nbsp;&amp;nbsp;&amp;nbsp;</v>
      </c>
      <c r="G18" t="s">
        <v>1096</v>
      </c>
      <c r="H18" t="s">
        <v>1114</v>
      </c>
    </row>
    <row r="19" spans="1:8">
      <c r="A19" t="s">
        <v>1013</v>
      </c>
      <c r="C19" t="s">
        <v>1065</v>
      </c>
      <c r="E19" t="str">
        <f t="shared" si="0"/>
        <v>{{thumbnail(M493_letalisce_JP_pluvio2_cgs.JPG)}} pluvio2_cgs&amp;nbsp;&amp;nbsp;&amp;nbsp;&amp;nbsp;&amp;nbsp;&amp;nbsp;&amp;nbsp;&amp;nbsp;&amp;nbsp;&amp;nbsp;</v>
      </c>
      <c r="G19" t="s">
        <v>1096</v>
      </c>
      <c r="H19" t="s">
        <v>1115</v>
      </c>
    </row>
    <row r="20" spans="1:8">
      <c r="A20" t="s">
        <v>1014</v>
      </c>
      <c r="C20" t="s">
        <v>1066</v>
      </c>
      <c r="E20" t="str">
        <f t="shared" si="0"/>
        <v>{{thumbnail(M493_letalisce_JP_pluvio2_doza_a2-4_cgs.jpg)}} pluvio2_doza_a2-4_cgs&amp;nbsp;&amp;nbsp;&amp;nbsp;&amp;nbsp;&amp;nbsp;&amp;nbsp;&amp;nbsp;&amp;nbsp;&amp;nbsp;&amp;nbsp;</v>
      </c>
      <c r="G20" t="s">
        <v>1096</v>
      </c>
      <c r="H20" t="s">
        <v>1116</v>
      </c>
    </row>
    <row r="21" spans="1:8">
      <c r="A21" t="s">
        <v>1015</v>
      </c>
      <c r="C21" t="s">
        <v>1067</v>
      </c>
      <c r="E21" t="str">
        <f t="shared" si="0"/>
        <v>{{thumbnail(M493_letalisce_JP_pluvio2_priklop_cgs.jpg)}} pluvio2_priklop_cgs&amp;nbsp;&amp;nbsp;&amp;nbsp;&amp;nbsp;&amp;nbsp;&amp;nbsp;&amp;nbsp;&amp;nbsp;&amp;nbsp;&amp;nbsp;</v>
      </c>
      <c r="G21" t="s">
        <v>1096</v>
      </c>
      <c r="H21" t="s">
        <v>1117</v>
      </c>
    </row>
    <row r="22" spans="1:8">
      <c r="A22" t="s">
        <v>1016</v>
      </c>
      <c r="C22" t="s">
        <v>1068</v>
      </c>
      <c r="E22" t="str">
        <f t="shared" si="0"/>
        <v>{{thumbnail(M493_letalisce_JP_pluvio2_serijska-398923_cgs.JPG)}} pluvio2_serijska-398923_cgs&amp;nbsp;&amp;nbsp;&amp;nbsp;&amp;nbsp;&amp;nbsp;&amp;nbsp;&amp;nbsp;&amp;nbsp;&amp;nbsp;&amp;nbsp;</v>
      </c>
      <c r="G22" t="s">
        <v>1096</v>
      </c>
      <c r="H22" t="s">
        <v>1118</v>
      </c>
    </row>
    <row r="23" spans="1:8">
      <c r="A23" t="s">
        <v>1017</v>
      </c>
      <c r="C23" t="s">
        <v>1069</v>
      </c>
      <c r="E23" t="str">
        <f t="shared" si="0"/>
        <v>{{thumbnail(M493_Letalisce_JP_postaja1.jpg)}} postaja1&amp;nbsp;&amp;nbsp;&amp;nbsp;&amp;nbsp;&amp;nbsp;&amp;nbsp;&amp;nbsp;&amp;nbsp;&amp;nbsp;&amp;nbsp;</v>
      </c>
      <c r="G23" t="s">
        <v>1096</v>
      </c>
      <c r="H23" t="s">
        <v>1119</v>
      </c>
    </row>
    <row r="24" spans="1:8">
      <c r="A24" t="s">
        <v>1018</v>
      </c>
      <c r="C24" t="s">
        <v>1070</v>
      </c>
      <c r="E24" t="str">
        <f t="shared" si="0"/>
        <v>{{thumbnail(M493_Letalisce_JP_postaja2.jpg)}} postaja2&amp;nbsp;&amp;nbsp;&amp;nbsp;&amp;nbsp;&amp;nbsp;&amp;nbsp;&amp;nbsp;&amp;nbsp;&amp;nbsp;&amp;nbsp;</v>
      </c>
      <c r="G24" t="s">
        <v>1096</v>
      </c>
      <c r="H24" t="s">
        <v>1120</v>
      </c>
    </row>
    <row r="25" spans="1:8">
      <c r="A25" t="s">
        <v>1019</v>
      </c>
      <c r="C25" t="s">
        <v>1071</v>
      </c>
      <c r="E25" t="str">
        <f t="shared" si="0"/>
        <v>{{thumbnail(M493_Letalisce_JP_postaja3.jpg)}} postaja3&amp;nbsp;&amp;nbsp;&amp;nbsp;&amp;nbsp;&amp;nbsp;&amp;nbsp;&amp;nbsp;&amp;nbsp;&amp;nbsp;&amp;nbsp;</v>
      </c>
      <c r="G25" t="s">
        <v>1096</v>
      </c>
      <c r="H25" t="s">
        <v>1121</v>
      </c>
    </row>
    <row r="26" spans="1:8">
      <c r="A26" t="s">
        <v>1020</v>
      </c>
      <c r="C26" t="s">
        <v>1072</v>
      </c>
      <c r="E26" t="str">
        <f t="shared" si="0"/>
        <v>{{thumbnail(M493_Letalisce_JP_postaja4.jpg)}} postaja4&amp;nbsp;&amp;nbsp;&amp;nbsp;&amp;nbsp;&amp;nbsp;&amp;nbsp;&amp;nbsp;&amp;nbsp;&amp;nbsp;&amp;nbsp;</v>
      </c>
      <c r="G26" t="s">
        <v>1096</v>
      </c>
      <c r="H26" t="s">
        <v>1122</v>
      </c>
    </row>
    <row r="27" spans="1:8">
      <c r="A27" t="s">
        <v>1021</v>
      </c>
      <c r="C27" t="s">
        <v>1073</v>
      </c>
      <c r="E27" t="str">
        <f t="shared" si="0"/>
        <v>{{thumbnail(M493_Letalisce_JP_priklop.jpg)}} priklop&amp;nbsp;&amp;nbsp;&amp;nbsp;&amp;nbsp;&amp;nbsp;&amp;nbsp;&amp;nbsp;&amp;nbsp;&amp;nbsp;&amp;nbsp;</v>
      </c>
      <c r="G27" t="s">
        <v>1096</v>
      </c>
      <c r="H27" t="s">
        <v>1123</v>
      </c>
    </row>
    <row r="28" spans="1:8">
      <c r="A28" t="s">
        <v>1022</v>
      </c>
      <c r="C28" t="s">
        <v>1074</v>
      </c>
      <c r="E28" t="str">
        <f t="shared" si="0"/>
        <v>{{thumbnail(M493_Letalisce_JP_qmt103.jpg)}} qmt103&amp;nbsp;&amp;nbsp;&amp;nbsp;&amp;nbsp;&amp;nbsp;&amp;nbsp;&amp;nbsp;&amp;nbsp;&amp;nbsp;&amp;nbsp;</v>
      </c>
      <c r="G28" t="s">
        <v>1096</v>
      </c>
      <c r="H28" t="s">
        <v>1124</v>
      </c>
    </row>
    <row r="29" spans="1:8">
      <c r="A29" t="s">
        <v>1023</v>
      </c>
      <c r="C29" t="s">
        <v>1075</v>
      </c>
      <c r="E29" t="str">
        <f t="shared" si="0"/>
        <v>{{thumbnail(M493_Letalisce_JP_rack_omara.jpg)}} rack_omara&amp;nbsp;&amp;nbsp;&amp;nbsp;&amp;nbsp;&amp;nbsp;&amp;nbsp;&amp;nbsp;&amp;nbsp;&amp;nbsp;&amp;nbsp;</v>
      </c>
      <c r="G29" t="s">
        <v>1096</v>
      </c>
      <c r="H29" t="s">
        <v>1125</v>
      </c>
    </row>
    <row r="30" spans="1:8">
      <c r="A30" t="s">
        <v>1024</v>
      </c>
      <c r="C30" t="s">
        <v>1076</v>
      </c>
      <c r="E30" t="str">
        <f t="shared" si="0"/>
        <v>{{thumbnail(M493_Letalisce_JP_RO1.jpg)}} RO1&amp;nbsp;&amp;nbsp;&amp;nbsp;&amp;nbsp;&amp;nbsp;&amp;nbsp;&amp;nbsp;&amp;nbsp;&amp;nbsp;&amp;nbsp;</v>
      </c>
      <c r="G30" t="s">
        <v>1096</v>
      </c>
      <c r="H30" t="s">
        <v>1126</v>
      </c>
    </row>
    <row r="31" spans="1:8">
      <c r="A31" t="s">
        <v>1025</v>
      </c>
      <c r="C31" t="s">
        <v>1077</v>
      </c>
      <c r="E31" t="str">
        <f t="shared" si="0"/>
        <v>{{thumbnail(M493_Letalisce_JP_RO2.jpg)}} RO2&amp;nbsp;&amp;nbsp;&amp;nbsp;&amp;nbsp;&amp;nbsp;&amp;nbsp;&amp;nbsp;&amp;nbsp;&amp;nbsp;&amp;nbsp;</v>
      </c>
      <c r="G31" t="s">
        <v>1096</v>
      </c>
      <c r="H31" t="s">
        <v>1127</v>
      </c>
    </row>
    <row r="32" spans="1:8">
      <c r="A32" t="s">
        <v>1026</v>
      </c>
      <c r="C32" t="s">
        <v>1078</v>
      </c>
      <c r="E32" t="str">
        <f t="shared" si="0"/>
        <v>{{thumbnail(M493_Letalisce_JP_RO3.jpg)}} RO3&amp;nbsp;&amp;nbsp;&amp;nbsp;&amp;nbsp;&amp;nbsp;&amp;nbsp;&amp;nbsp;&amp;nbsp;&amp;nbsp;&amp;nbsp;</v>
      </c>
      <c r="G32" t="s">
        <v>1096</v>
      </c>
      <c r="H32" t="s">
        <v>1128</v>
      </c>
    </row>
    <row r="33" spans="1:8">
      <c r="A33" t="s">
        <v>1027</v>
      </c>
      <c r="C33" t="s">
        <v>1079</v>
      </c>
      <c r="E33" t="str">
        <f t="shared" si="0"/>
        <v>{{thumbnail(M493_letalisce_JP_shm30_cgs.JPG)}} shm30_cgs&amp;nbsp;&amp;nbsp;&amp;nbsp;&amp;nbsp;&amp;nbsp;&amp;nbsp;&amp;nbsp;&amp;nbsp;&amp;nbsp;&amp;nbsp;</v>
      </c>
      <c r="G33" t="s">
        <v>1096</v>
      </c>
      <c r="H33" t="s">
        <v>1129</v>
      </c>
    </row>
    <row r="34" spans="1:8">
      <c r="A34" t="s">
        <v>1028</v>
      </c>
      <c r="C34" t="s">
        <v>1080</v>
      </c>
      <c r="E34" t="str">
        <f t="shared" si="0"/>
        <v>{{thumbnail(M493_letalisce_JP_shm30_doza_a2-7_cgs.jpg)}} shm30_doza_a2-7_cgs&amp;nbsp;&amp;nbsp;&amp;nbsp;&amp;nbsp;&amp;nbsp;&amp;nbsp;&amp;nbsp;&amp;nbsp;&amp;nbsp;&amp;nbsp;</v>
      </c>
      <c r="G34" t="s">
        <v>1096</v>
      </c>
      <c r="H34" t="s">
        <v>1130</v>
      </c>
    </row>
    <row r="35" spans="1:8">
      <c r="A35" t="s">
        <v>1029</v>
      </c>
      <c r="C35" t="s">
        <v>1081</v>
      </c>
      <c r="E35" t="str">
        <f t="shared" si="0"/>
        <v>{{thumbnail(M493_letalisce_JP_shm30_serijska-152173_cgs.JPG)}} shm30_serijska-152173_cgs&amp;nbsp;&amp;nbsp;&amp;nbsp;&amp;nbsp;&amp;nbsp;&amp;nbsp;&amp;nbsp;&amp;nbsp;&amp;nbsp;&amp;nbsp;</v>
      </c>
      <c r="G35" t="s">
        <v>1096</v>
      </c>
      <c r="H35" t="s">
        <v>1131</v>
      </c>
    </row>
    <row r="36" spans="1:8">
      <c r="A36" t="s">
        <v>1030</v>
      </c>
      <c r="C36" t="s">
        <v>1082</v>
      </c>
      <c r="E36" t="str">
        <f t="shared" si="0"/>
        <v>{{thumbnail(M493_Letalisce_JP_spn1_in_smp11.jpg)}} spn1_in_smp11&amp;nbsp;&amp;nbsp;&amp;nbsp;&amp;nbsp;&amp;nbsp;&amp;nbsp;&amp;nbsp;&amp;nbsp;&amp;nbsp;&amp;nbsp;</v>
      </c>
      <c r="G36" t="s">
        <v>1096</v>
      </c>
      <c r="H36" t="s">
        <v>1132</v>
      </c>
    </row>
    <row r="37" spans="1:8">
      <c r="A37" t="s">
        <v>1031</v>
      </c>
      <c r="C37" t="s">
        <v>1083</v>
      </c>
      <c r="E37" t="str">
        <f t="shared" si="0"/>
        <v>{{thumbnail(M493_Letalisce_JP_uvodnice.jpg)}} uvodnice&amp;nbsp;&amp;nbsp;&amp;nbsp;&amp;nbsp;&amp;nbsp;&amp;nbsp;&amp;nbsp;&amp;nbsp;&amp;nbsp;&amp;nbsp;</v>
      </c>
      <c r="G37" t="s">
        <v>1096</v>
      </c>
      <c r="H37" t="s">
        <v>1133</v>
      </c>
    </row>
    <row r="38" spans="1:8">
      <c r="A38" t="s">
        <v>1032</v>
      </c>
      <c r="C38" t="s">
        <v>1088</v>
      </c>
      <c r="E38" t="str">
        <f t="shared" si="0"/>
        <v>{{thumbnail(M493_Letalisce_kam30.JPG)}} kam30&amp;nbsp;&amp;nbsp;&amp;nbsp;&amp;nbsp;&amp;nbsp;&amp;nbsp;&amp;nbsp;&amp;nbsp;&amp;nbsp;&amp;nbsp;</v>
      </c>
      <c r="G38" t="s">
        <v>1096</v>
      </c>
      <c r="H38" t="s">
        <v>1134</v>
      </c>
    </row>
    <row r="39" spans="1:8">
      <c r="A39" t="s">
        <v>1033</v>
      </c>
      <c r="C39" t="s">
        <v>1089</v>
      </c>
      <c r="E39" t="str">
        <f t="shared" si="0"/>
        <v>{{thumbnail(M493_Letalisce_omara-kam30(2).jpg)}} omara-kam30(2)&amp;nbsp;&amp;nbsp;&amp;nbsp;&amp;nbsp;&amp;nbsp;&amp;nbsp;&amp;nbsp;&amp;nbsp;&amp;nbsp;&amp;nbsp;</v>
      </c>
      <c r="G39" t="s">
        <v>1096</v>
      </c>
      <c r="H39" t="s">
        <v>1135</v>
      </c>
    </row>
    <row r="40" spans="1:8">
      <c r="A40" t="s">
        <v>1034</v>
      </c>
      <c r="C40" t="s">
        <v>1090</v>
      </c>
      <c r="E40" t="str">
        <f t="shared" si="0"/>
        <v>{{thumbnail(M493_Letalisce_omara-kam30.jpg)}} omara-kam30&amp;nbsp;&amp;nbsp;&amp;nbsp;&amp;nbsp;&amp;nbsp;&amp;nbsp;&amp;nbsp;&amp;nbsp;&amp;nbsp;&amp;nbsp;</v>
      </c>
      <c r="G40" t="s">
        <v>1096</v>
      </c>
      <c r="H40" t="s">
        <v>1136</v>
      </c>
    </row>
    <row r="41" spans="1:8">
      <c r="A41" t="s">
        <v>1035</v>
      </c>
      <c r="C41" t="s">
        <v>1085</v>
      </c>
      <c r="E41" t="str">
        <f t="shared" si="0"/>
        <v>{{thumbnail(M493_Letalisce_omara-wmt702_vaa252-wav151-12.jpg)}} omara-wmt702_vaa252-wav151-12&amp;nbsp;&amp;nbsp;&amp;nbsp;&amp;nbsp;&amp;nbsp;&amp;nbsp;&amp;nbsp;&amp;nbsp;&amp;nbsp;&amp;nbsp;</v>
      </c>
      <c r="G41" t="s">
        <v>1096</v>
      </c>
      <c r="H41" t="s">
        <v>1137</v>
      </c>
    </row>
    <row r="42" spans="1:8">
      <c r="A42" t="s">
        <v>1036</v>
      </c>
      <c r="C42" t="s">
        <v>1086</v>
      </c>
      <c r="E42" t="str">
        <f t="shared" si="0"/>
        <v>{{thumbnail(M493_Letalisce_omara-wmt702_vaa252-wav151-30.jpg)}} omara-wmt702_vaa252-wav151-30&amp;nbsp;&amp;nbsp;&amp;nbsp;&amp;nbsp;&amp;nbsp;&amp;nbsp;&amp;nbsp;&amp;nbsp;&amp;nbsp;&amp;nbsp;</v>
      </c>
      <c r="G42" t="s">
        <v>1096</v>
      </c>
      <c r="H42" t="s">
        <v>1138</v>
      </c>
    </row>
    <row r="43" spans="1:8">
      <c r="A43" t="s">
        <v>1037</v>
      </c>
      <c r="C43" t="s">
        <v>1091</v>
      </c>
      <c r="E43" t="str">
        <f t="shared" si="0"/>
        <v>{{thumbnail(M493_Letalisce_RVRA.JPG)}} RVRA&amp;nbsp;&amp;nbsp;&amp;nbsp;&amp;nbsp;&amp;nbsp;&amp;nbsp;&amp;nbsp;&amp;nbsp;&amp;nbsp;&amp;nbsp;</v>
      </c>
      <c r="G43" t="s">
        <v>1096</v>
      </c>
      <c r="H43" t="s">
        <v>1139</v>
      </c>
    </row>
    <row r="44" spans="1:8">
      <c r="A44" t="s">
        <v>1038</v>
      </c>
      <c r="C44" t="s">
        <v>1092</v>
      </c>
      <c r="E44" t="str">
        <f t="shared" si="0"/>
        <v>{{thumbnail(M493_Letalisce_RVRB(2).JPG)}} RVRB(2)&amp;nbsp;&amp;nbsp;&amp;nbsp;&amp;nbsp;&amp;nbsp;&amp;nbsp;&amp;nbsp;&amp;nbsp;&amp;nbsp;&amp;nbsp;</v>
      </c>
      <c r="G44" t="s">
        <v>1096</v>
      </c>
      <c r="H44" t="s">
        <v>1140</v>
      </c>
    </row>
    <row r="45" spans="1:8">
      <c r="A45" t="s">
        <v>1039</v>
      </c>
      <c r="C45" t="s">
        <v>1093</v>
      </c>
      <c r="E45" t="str">
        <f t="shared" si="0"/>
        <v>{{thumbnail(M493_Letalisce_RVRB.JPG)}} RVRB&amp;nbsp;&amp;nbsp;&amp;nbsp;&amp;nbsp;&amp;nbsp;&amp;nbsp;&amp;nbsp;&amp;nbsp;&amp;nbsp;&amp;nbsp;</v>
      </c>
      <c r="G45" t="s">
        <v>1096</v>
      </c>
      <c r="H45" t="s">
        <v>1141</v>
      </c>
    </row>
    <row r="46" spans="1:8">
      <c r="A46" t="s">
        <v>1040</v>
      </c>
      <c r="C46" t="s">
        <v>1094</v>
      </c>
      <c r="E46" t="str">
        <f t="shared" si="0"/>
        <v>{{thumbnail(M493_Letalisce_RVRC.JPG)}} RVRC&amp;nbsp;&amp;nbsp;&amp;nbsp;&amp;nbsp;&amp;nbsp;&amp;nbsp;&amp;nbsp;&amp;nbsp;&amp;nbsp;&amp;nbsp;</v>
      </c>
      <c r="G46" t="s">
        <v>1096</v>
      </c>
      <c r="H46" t="s">
        <v>1142</v>
      </c>
    </row>
    <row r="47" spans="1:8">
      <c r="A47" t="s">
        <v>1041</v>
      </c>
      <c r="C47" t="s">
        <v>1087</v>
      </c>
      <c r="E47" t="str">
        <f t="shared" si="0"/>
        <v>{{thumbnail(M493_Letalisce_wmt702_vaa252-wav151-12.jpg)}} wmt702_vaa252-wav151-12&amp;nbsp;&amp;nbsp;&amp;nbsp;&amp;nbsp;&amp;nbsp;&amp;nbsp;&amp;nbsp;&amp;nbsp;&amp;nbsp;&amp;nbsp;</v>
      </c>
      <c r="G47" t="s">
        <v>1096</v>
      </c>
      <c r="H47" t="s">
        <v>1143</v>
      </c>
    </row>
    <row r="48" spans="1:8">
      <c r="A48" t="s">
        <v>1042</v>
      </c>
      <c r="C48" t="s">
        <v>1095</v>
      </c>
      <c r="E48" t="str">
        <f t="shared" si="0"/>
        <v>{{thumbnail(M493_Letalisce_wmt702_vaa252-wav151-30.JPG)}} wmt702_vaa252-wav151-30&amp;nbsp;&amp;nbsp;&amp;nbsp;&amp;nbsp;&amp;nbsp;&amp;nbsp;&amp;nbsp;&amp;nbsp;&amp;nbsp;&amp;nbsp;</v>
      </c>
      <c r="G48" t="s">
        <v>1096</v>
      </c>
      <c r="H48" t="s">
        <v>1144</v>
      </c>
    </row>
    <row r="49" spans="1:8">
      <c r="A49" t="s">
        <v>1043</v>
      </c>
      <c r="C49" t="s">
        <v>1084</v>
      </c>
      <c r="E49" t="str">
        <f t="shared" si="0"/>
        <v>{{thumbnail(omara-cam30.jpg)}} omara-cam30&amp;nbsp;&amp;nbsp;&amp;nbsp;&amp;nbsp;&amp;nbsp;&amp;nbsp;&amp;nbsp;&amp;nbsp;&amp;nbsp;&amp;nbsp;</v>
      </c>
      <c r="G49" t="s">
        <v>1096</v>
      </c>
      <c r="H49" t="s">
        <v>1145</v>
      </c>
    </row>
    <row r="50" spans="1:8">
      <c r="A50" t="s">
        <v>1044</v>
      </c>
      <c r="C50" t="s">
        <v>1085</v>
      </c>
      <c r="E50" t="str">
        <f t="shared" si="0"/>
        <v>{{thumbnail(omara-wmt702_vaa252-wav151-12.jpg)}} omara-wmt702_vaa252-wav151-12&amp;nbsp;&amp;nbsp;&amp;nbsp;&amp;nbsp;&amp;nbsp;&amp;nbsp;&amp;nbsp;&amp;nbsp;&amp;nbsp;&amp;nbsp;</v>
      </c>
      <c r="G50" t="s">
        <v>1096</v>
      </c>
      <c r="H50" t="s">
        <v>1146</v>
      </c>
    </row>
    <row r="51" spans="1:8">
      <c r="A51" t="s">
        <v>1045</v>
      </c>
      <c r="C51" t="s">
        <v>1086</v>
      </c>
      <c r="E51" t="str">
        <f t="shared" si="0"/>
        <v>{{thumbnail(omara-wmt702_vaa252-wav151-30.jpg)}} omara-wmt702_vaa252-wav151-30&amp;nbsp;&amp;nbsp;&amp;nbsp;&amp;nbsp;&amp;nbsp;&amp;nbsp;&amp;nbsp;&amp;nbsp;&amp;nbsp;&amp;nbsp;</v>
      </c>
      <c r="G51" t="s">
        <v>1096</v>
      </c>
      <c r="H51" t="s">
        <v>1147</v>
      </c>
    </row>
    <row r="52" spans="1:8">
      <c r="A52" t="s">
        <v>1046</v>
      </c>
      <c r="C52" t="s">
        <v>1087</v>
      </c>
      <c r="E52" t="str">
        <f t="shared" si="0"/>
        <v>{{thumbnail(wmt702_vaa252-wav151-12.jpg)}} wmt702_vaa252-wav151-12&amp;nbsp;&amp;nbsp;&amp;nbsp;&amp;nbsp;&amp;nbsp;&amp;nbsp;&amp;nbsp;&amp;nbsp;&amp;nbsp;&amp;nbsp;</v>
      </c>
      <c r="G52" t="s">
        <v>1096</v>
      </c>
      <c r="H52" t="s">
        <v>1148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122"/>
  <sheetViews>
    <sheetView view="pageBreakPreview" topLeftCell="A67" zoomScale="85" zoomScaleNormal="100" zoomScaleSheetLayoutView="85" workbookViewId="0">
      <selection activeCell="A91" sqref="A91"/>
    </sheetView>
  </sheetViews>
  <sheetFormatPr defaultRowHeight="15"/>
  <cols>
    <col min="1" max="1" width="65.28515625" customWidth="1"/>
    <col min="2" max="2" width="12.42578125" customWidth="1"/>
    <col min="3" max="3" width="12.28515625" customWidth="1"/>
    <col min="4" max="4" width="11" customWidth="1"/>
    <col min="5" max="5" width="12" customWidth="1"/>
    <col min="6" max="6" width="14.42578125" bestFit="1" customWidth="1"/>
    <col min="7" max="7" width="10.28515625" customWidth="1"/>
    <col min="8" max="8" width="11.28515625" customWidth="1"/>
    <col min="11" max="11" width="9.140625" customWidth="1"/>
  </cols>
  <sheetData>
    <row r="1" spans="1:10" ht="15.75">
      <c r="A1" s="2" t="s">
        <v>58</v>
      </c>
      <c r="B1" s="6"/>
      <c r="C1" s="3"/>
      <c r="H1" s="28" t="s">
        <v>203</v>
      </c>
      <c r="I1" s="28" t="s">
        <v>204</v>
      </c>
      <c r="J1" s="28" t="s">
        <v>205</v>
      </c>
    </row>
    <row r="2" spans="1:10">
      <c r="A2" s="4" t="s">
        <v>59</v>
      </c>
      <c r="B2" s="3"/>
      <c r="C2" s="3"/>
      <c r="H2" s="28">
        <v>25</v>
      </c>
      <c r="I2" s="28">
        <v>15</v>
      </c>
      <c r="J2" s="28"/>
    </row>
    <row r="3" spans="1:10">
      <c r="A3" s="5" t="s">
        <v>60</v>
      </c>
      <c r="B3" s="6" t="s">
        <v>286</v>
      </c>
      <c r="C3" s="3"/>
      <c r="H3" s="28"/>
      <c r="I3" s="28"/>
      <c r="J3" s="28"/>
    </row>
    <row r="4" spans="1:10">
      <c r="A4" s="5" t="s">
        <v>61</v>
      </c>
      <c r="B4" s="6" t="s">
        <v>62</v>
      </c>
      <c r="C4" s="3"/>
    </row>
    <row r="5" spans="1:10">
      <c r="A5" s="5" t="s">
        <v>63</v>
      </c>
      <c r="B5" s="6" t="s">
        <v>64</v>
      </c>
      <c r="C5" s="3"/>
    </row>
    <row r="6" spans="1:10">
      <c r="A6" s="5" t="s">
        <v>65</v>
      </c>
      <c r="B6" s="6" t="s">
        <v>66</v>
      </c>
      <c r="C6" s="3"/>
    </row>
    <row r="7" spans="1:10">
      <c r="G7" s="1"/>
    </row>
    <row r="8" spans="1:10">
      <c r="G8" s="1"/>
    </row>
    <row r="9" spans="1:10" ht="26.25">
      <c r="A9" s="7" t="s">
        <v>67</v>
      </c>
      <c r="B9" s="8" t="s">
        <v>68</v>
      </c>
      <c r="C9" s="9" t="s">
        <v>80</v>
      </c>
      <c r="D9" s="9" t="s">
        <v>81</v>
      </c>
      <c r="E9" s="9" t="s">
        <v>82</v>
      </c>
      <c r="F9" s="7" t="s">
        <v>83</v>
      </c>
    </row>
    <row r="10" spans="1:10" ht="30">
      <c r="A10" s="45" t="s">
        <v>284</v>
      </c>
      <c r="B10" s="11" t="s">
        <v>287</v>
      </c>
      <c r="C10" s="15">
        <v>0.375</v>
      </c>
      <c r="D10" s="16"/>
      <c r="E10" s="16"/>
      <c r="F10" s="16"/>
      <c r="G10" s="1" t="s">
        <v>85</v>
      </c>
    </row>
    <row r="11" spans="1:10">
      <c r="A11" s="44" t="s">
        <v>230</v>
      </c>
      <c r="B11" s="11" t="s">
        <v>287</v>
      </c>
      <c r="C11" s="15">
        <v>4.1666666666666664E-2</v>
      </c>
      <c r="D11" s="16"/>
      <c r="E11" s="16"/>
      <c r="F11" s="16"/>
      <c r="G11" s="1" t="s">
        <v>84</v>
      </c>
    </row>
    <row r="12" spans="1:10">
      <c r="B12" s="22" t="s">
        <v>79</v>
      </c>
      <c r="C12" s="23">
        <f>SUM(C10:C11)</f>
        <v>0.41666666666666669</v>
      </c>
    </row>
    <row r="13" spans="1:10" ht="26.25">
      <c r="A13" s="7" t="s">
        <v>67</v>
      </c>
      <c r="B13" s="8" t="s">
        <v>68</v>
      </c>
      <c r="C13" s="9" t="s">
        <v>80</v>
      </c>
      <c r="D13" s="9" t="s">
        <v>81</v>
      </c>
      <c r="E13" s="9" t="s">
        <v>82</v>
      </c>
      <c r="F13" s="7" t="s">
        <v>83</v>
      </c>
    </row>
    <row r="14" spans="1:10" ht="30">
      <c r="A14" s="45" t="s">
        <v>284</v>
      </c>
      <c r="B14" s="11" t="s">
        <v>288</v>
      </c>
      <c r="C14" s="15">
        <v>0.33333333333333331</v>
      </c>
      <c r="D14" s="16"/>
      <c r="E14" s="16"/>
      <c r="F14" s="16"/>
      <c r="G14" s="1" t="s">
        <v>85</v>
      </c>
    </row>
    <row r="15" spans="1:10">
      <c r="A15" s="44" t="s">
        <v>230</v>
      </c>
      <c r="B15" s="11" t="s">
        <v>288</v>
      </c>
      <c r="C15" s="15">
        <v>4.1666666666666664E-2</v>
      </c>
      <c r="D15" s="16"/>
      <c r="E15" s="16"/>
      <c r="F15" s="16"/>
      <c r="G15" s="1" t="s">
        <v>84</v>
      </c>
    </row>
    <row r="16" spans="1:10">
      <c r="B16" s="22" t="s">
        <v>79</v>
      </c>
      <c r="C16" s="23">
        <f>SUM(C14:C15)</f>
        <v>0.375</v>
      </c>
    </row>
    <row r="17" spans="1:7" ht="26.25">
      <c r="A17" s="7" t="s">
        <v>67</v>
      </c>
      <c r="B17" s="8" t="s">
        <v>68</v>
      </c>
      <c r="C17" s="9" t="s">
        <v>80</v>
      </c>
      <c r="D17" s="9" t="s">
        <v>81</v>
      </c>
      <c r="E17" s="9" t="s">
        <v>82</v>
      </c>
      <c r="F17" s="7" t="s">
        <v>83</v>
      </c>
    </row>
    <row r="18" spans="1:7">
      <c r="A18" s="16" t="s">
        <v>299</v>
      </c>
      <c r="B18" s="11" t="s">
        <v>289</v>
      </c>
      <c r="C18" s="15">
        <v>8.3333333333333329E-2</v>
      </c>
      <c r="D18" s="16"/>
      <c r="E18" s="16"/>
      <c r="F18" s="16"/>
      <c r="G18" s="1" t="s">
        <v>84</v>
      </c>
    </row>
    <row r="19" spans="1:7">
      <c r="A19" s="16" t="s">
        <v>300</v>
      </c>
      <c r="B19" s="11" t="s">
        <v>289</v>
      </c>
      <c r="C19" s="15">
        <v>0.25</v>
      </c>
      <c r="D19" s="16"/>
      <c r="E19" s="16"/>
      <c r="F19" s="16"/>
      <c r="G19" s="1" t="s">
        <v>84</v>
      </c>
    </row>
    <row r="20" spans="1:7">
      <c r="A20" s="44" t="s">
        <v>230</v>
      </c>
      <c r="B20" s="11" t="s">
        <v>289</v>
      </c>
      <c r="C20" s="15">
        <v>8.3333333333333329E-2</v>
      </c>
      <c r="D20" s="16"/>
      <c r="E20" s="16"/>
      <c r="F20" s="16"/>
      <c r="G20" s="1" t="s">
        <v>84</v>
      </c>
    </row>
    <row r="21" spans="1:7">
      <c r="B21" s="22" t="s">
        <v>79</v>
      </c>
      <c r="C21" s="23">
        <f>SUM(C18:C20)</f>
        <v>0.41666666666666663</v>
      </c>
    </row>
    <row r="22" spans="1:7">
      <c r="A22" s="24"/>
      <c r="B22" s="24"/>
      <c r="C22" s="24"/>
      <c r="D22" s="24"/>
      <c r="E22" s="24"/>
      <c r="F22" s="24"/>
    </row>
    <row r="23" spans="1:7" ht="26.25">
      <c r="A23" s="7" t="s">
        <v>67</v>
      </c>
      <c r="B23" s="8" t="s">
        <v>68</v>
      </c>
      <c r="C23" s="9" t="s">
        <v>80</v>
      </c>
      <c r="D23" s="9" t="s">
        <v>81</v>
      </c>
      <c r="E23" s="9" t="s">
        <v>82</v>
      </c>
      <c r="F23" s="7" t="s">
        <v>83</v>
      </c>
    </row>
    <row r="24" spans="1:7">
      <c r="A24" s="16" t="s">
        <v>302</v>
      </c>
      <c r="B24" s="11" t="s">
        <v>292</v>
      </c>
      <c r="C24" s="15">
        <v>8.3333333333333329E-2</v>
      </c>
      <c r="D24" s="16"/>
      <c r="E24" s="16"/>
      <c r="F24" s="16"/>
      <c r="G24" s="1" t="s">
        <v>84</v>
      </c>
    </row>
    <row r="25" spans="1:7">
      <c r="A25" s="44" t="s">
        <v>283</v>
      </c>
      <c r="B25" s="11" t="s">
        <v>292</v>
      </c>
      <c r="C25" s="15">
        <v>4.1666666666666664E-2</v>
      </c>
      <c r="D25" s="16"/>
      <c r="E25" s="16"/>
      <c r="F25" s="16"/>
      <c r="G25" s="1" t="s">
        <v>84</v>
      </c>
    </row>
    <row r="26" spans="1:7" ht="30">
      <c r="A26" s="27" t="s">
        <v>303</v>
      </c>
      <c r="B26" s="11" t="s">
        <v>292</v>
      </c>
      <c r="C26" s="15">
        <v>0.20833333333333334</v>
      </c>
      <c r="D26" s="16"/>
      <c r="E26" s="16"/>
      <c r="F26" s="16"/>
      <c r="G26" s="1" t="s">
        <v>84</v>
      </c>
    </row>
    <row r="27" spans="1:7">
      <c r="A27" s="16" t="s">
        <v>301</v>
      </c>
      <c r="B27" s="11" t="s">
        <v>292</v>
      </c>
      <c r="C27" s="15">
        <v>8.3333333333333329E-2</v>
      </c>
      <c r="D27" s="16"/>
      <c r="E27" s="16"/>
      <c r="F27" s="16"/>
      <c r="G27" s="1" t="s">
        <v>84</v>
      </c>
    </row>
    <row r="28" spans="1:7">
      <c r="B28" s="22" t="s">
        <v>79</v>
      </c>
      <c r="C28" s="23">
        <f>SUM(C24:C27)</f>
        <v>0.41666666666666669</v>
      </c>
    </row>
    <row r="29" spans="1:7" ht="26.25">
      <c r="A29" s="7" t="s">
        <v>67</v>
      </c>
      <c r="B29" s="8" t="s">
        <v>68</v>
      </c>
      <c r="C29" s="9" t="s">
        <v>80</v>
      </c>
      <c r="D29" s="9" t="s">
        <v>81</v>
      </c>
      <c r="E29" s="9" t="s">
        <v>82</v>
      </c>
      <c r="F29" s="7" t="s">
        <v>83</v>
      </c>
    </row>
    <row r="30" spans="1:7">
      <c r="A30" s="44" t="s">
        <v>283</v>
      </c>
      <c r="B30" s="11" t="s">
        <v>293</v>
      </c>
      <c r="C30" s="15">
        <v>4.1666666666666664E-2</v>
      </c>
      <c r="D30" s="16"/>
      <c r="E30" s="16"/>
      <c r="F30" s="16"/>
      <c r="G30" s="1" t="s">
        <v>84</v>
      </c>
    </row>
    <row r="31" spans="1:7" ht="30">
      <c r="A31" s="27" t="s">
        <v>304</v>
      </c>
      <c r="B31" s="11" t="s">
        <v>293</v>
      </c>
      <c r="C31" s="15">
        <v>0.20833333333333334</v>
      </c>
      <c r="D31" s="16"/>
      <c r="E31" s="16"/>
      <c r="F31" s="16"/>
      <c r="G31" s="1" t="s">
        <v>84</v>
      </c>
    </row>
    <row r="32" spans="1:7">
      <c r="A32" s="27" t="s">
        <v>305</v>
      </c>
      <c r="B32" s="11" t="s">
        <v>293</v>
      </c>
      <c r="C32" s="15">
        <v>0.16666666666666666</v>
      </c>
      <c r="D32" s="16"/>
      <c r="E32" s="16"/>
      <c r="F32" s="16"/>
      <c r="G32" s="1" t="s">
        <v>84</v>
      </c>
    </row>
    <row r="33" spans="1:7">
      <c r="A33" s="21"/>
      <c r="B33" s="22" t="s">
        <v>79</v>
      </c>
      <c r="C33" s="23">
        <f>SUM(C29:C32)</f>
        <v>0.41666666666666663</v>
      </c>
    </row>
    <row r="34" spans="1:7" ht="26.25">
      <c r="A34" s="7" t="s">
        <v>67</v>
      </c>
      <c r="B34" s="8" t="s">
        <v>68</v>
      </c>
      <c r="C34" s="9" t="s">
        <v>80</v>
      </c>
      <c r="D34" s="9" t="s">
        <v>81</v>
      </c>
      <c r="E34" s="9" t="s">
        <v>82</v>
      </c>
      <c r="F34" s="7" t="s">
        <v>83</v>
      </c>
    </row>
    <row r="35" spans="1:7" ht="60">
      <c r="A35" s="27" t="s">
        <v>306</v>
      </c>
      <c r="B35" s="11" t="s">
        <v>294</v>
      </c>
      <c r="C35" s="15">
        <v>0</v>
      </c>
      <c r="D35" s="15">
        <v>0.20833333333333334</v>
      </c>
      <c r="E35" s="15">
        <v>0.16666666666666666</v>
      </c>
      <c r="F35" s="16"/>
      <c r="G35" s="1" t="s">
        <v>84</v>
      </c>
    </row>
    <row r="36" spans="1:7">
      <c r="B36" s="22" t="s">
        <v>79</v>
      </c>
      <c r="C36" s="23">
        <f>SUM(C35)</f>
        <v>0</v>
      </c>
      <c r="D36" s="23">
        <f>SUM(D35)</f>
        <v>0.20833333333333334</v>
      </c>
      <c r="E36" s="23">
        <f>SUM(E35)</f>
        <v>0.16666666666666666</v>
      </c>
    </row>
    <row r="37" spans="1:7" ht="26.25">
      <c r="A37" s="7" t="s">
        <v>67</v>
      </c>
      <c r="B37" s="8" t="s">
        <v>68</v>
      </c>
      <c r="C37" s="9" t="s">
        <v>80</v>
      </c>
      <c r="D37" s="9" t="s">
        <v>81</v>
      </c>
      <c r="E37" s="9" t="s">
        <v>82</v>
      </c>
      <c r="F37" s="7" t="s">
        <v>83</v>
      </c>
    </row>
    <row r="38" spans="1:7">
      <c r="A38" t="s">
        <v>307</v>
      </c>
      <c r="B38" s="11" t="s">
        <v>295</v>
      </c>
      <c r="C38" s="15">
        <v>4.1666666666666664E-2</v>
      </c>
      <c r="D38" s="16"/>
      <c r="E38" s="16"/>
      <c r="F38" s="16"/>
      <c r="G38" s="1" t="s">
        <v>84</v>
      </c>
    </row>
    <row r="39" spans="1:7">
      <c r="A39" s="44" t="s">
        <v>283</v>
      </c>
      <c r="B39" s="11" t="s">
        <v>295</v>
      </c>
      <c r="C39" s="15">
        <v>4.1666666666666664E-2</v>
      </c>
      <c r="D39" s="16"/>
      <c r="E39" s="16"/>
      <c r="F39" s="16"/>
      <c r="G39" s="1" t="s">
        <v>84</v>
      </c>
    </row>
    <row r="40" spans="1:7">
      <c r="A40" s="16" t="s">
        <v>308</v>
      </c>
      <c r="B40" s="11" t="s">
        <v>295</v>
      </c>
      <c r="C40" s="15">
        <v>0.25</v>
      </c>
      <c r="D40" s="16"/>
      <c r="E40" s="16"/>
      <c r="F40" s="16"/>
      <c r="G40" s="1" t="s">
        <v>84</v>
      </c>
    </row>
    <row r="41" spans="1:7">
      <c r="A41" s="16" t="s">
        <v>296</v>
      </c>
      <c r="B41" s="11" t="s">
        <v>295</v>
      </c>
      <c r="C41" s="15">
        <v>4.1666666666666664E-2</v>
      </c>
      <c r="D41" s="16"/>
      <c r="E41" s="16"/>
      <c r="F41" s="16"/>
      <c r="G41" s="1" t="s">
        <v>84</v>
      </c>
    </row>
    <row r="42" spans="1:7">
      <c r="B42" s="22" t="s">
        <v>79</v>
      </c>
      <c r="C42" s="23">
        <f>SUM(C38:C41)</f>
        <v>0.375</v>
      </c>
    </row>
    <row r="43" spans="1:7" ht="26.25">
      <c r="A43" s="7" t="s">
        <v>67</v>
      </c>
      <c r="B43" s="8" t="s">
        <v>68</v>
      </c>
      <c r="C43" s="9" t="s">
        <v>80</v>
      </c>
      <c r="D43" s="9" t="s">
        <v>81</v>
      </c>
      <c r="E43" s="9" t="s">
        <v>82</v>
      </c>
      <c r="F43" s="7" t="s">
        <v>83</v>
      </c>
    </row>
    <row r="44" spans="1:7">
      <c r="A44" t="s">
        <v>309</v>
      </c>
      <c r="B44" s="11" t="s">
        <v>297</v>
      </c>
      <c r="C44" s="15">
        <v>0.16666666666666666</v>
      </c>
      <c r="D44" s="16"/>
      <c r="E44" s="16"/>
      <c r="F44" s="16"/>
      <c r="G44" s="1" t="s">
        <v>85</v>
      </c>
    </row>
    <row r="45" spans="1:7">
      <c r="A45" s="44" t="s">
        <v>283</v>
      </c>
      <c r="B45" s="11" t="s">
        <v>297</v>
      </c>
      <c r="C45" s="15">
        <v>4.1666666666666664E-2</v>
      </c>
      <c r="D45" s="16"/>
      <c r="E45" s="16"/>
      <c r="F45" s="16"/>
      <c r="G45" s="1" t="s">
        <v>84</v>
      </c>
    </row>
    <row r="46" spans="1:7">
      <c r="A46" s="16" t="s">
        <v>310</v>
      </c>
      <c r="B46" s="11" t="s">
        <v>297</v>
      </c>
      <c r="C46" s="15">
        <v>0.16666666666666666</v>
      </c>
      <c r="D46" s="16"/>
      <c r="E46" s="16"/>
      <c r="F46" s="16"/>
      <c r="G46" s="1" t="s">
        <v>84</v>
      </c>
    </row>
    <row r="47" spans="1:7">
      <c r="A47" s="21"/>
      <c r="B47" s="22" t="s">
        <v>79</v>
      </c>
      <c r="C47" s="23">
        <f>SUM(C43:C46)</f>
        <v>0.375</v>
      </c>
    </row>
    <row r="48" spans="1:7">
      <c r="A48" s="24"/>
      <c r="B48" s="24"/>
      <c r="C48" s="24"/>
      <c r="D48" s="24"/>
      <c r="E48" s="24"/>
      <c r="F48" s="24"/>
    </row>
    <row r="49" spans="1:7" ht="26.25">
      <c r="A49" s="7" t="s">
        <v>67</v>
      </c>
      <c r="B49" s="8" t="s">
        <v>68</v>
      </c>
      <c r="C49" s="9" t="s">
        <v>80</v>
      </c>
      <c r="D49" s="9" t="s">
        <v>81</v>
      </c>
      <c r="E49" s="9" t="s">
        <v>82</v>
      </c>
      <c r="F49" s="7" t="s">
        <v>83</v>
      </c>
    </row>
    <row r="50" spans="1:7">
      <c r="A50" s="44" t="s">
        <v>283</v>
      </c>
      <c r="B50" s="11" t="s">
        <v>298</v>
      </c>
      <c r="C50" s="15">
        <v>4.1666666666666664E-2</v>
      </c>
      <c r="D50" s="16"/>
      <c r="E50" s="16"/>
      <c r="F50" s="16"/>
      <c r="G50" s="1" t="s">
        <v>84</v>
      </c>
    </row>
    <row r="51" spans="1:7" ht="30">
      <c r="A51" s="27" t="s">
        <v>311</v>
      </c>
      <c r="B51" s="11" t="s">
        <v>298</v>
      </c>
      <c r="C51" s="15">
        <v>0.16666666666666666</v>
      </c>
      <c r="D51" s="16"/>
      <c r="E51" s="16"/>
      <c r="F51" s="16"/>
      <c r="G51" s="1" t="s">
        <v>84</v>
      </c>
    </row>
    <row r="52" spans="1:7">
      <c r="A52" s="16" t="s">
        <v>317</v>
      </c>
      <c r="B52" s="11" t="s">
        <v>298</v>
      </c>
      <c r="C52" s="15">
        <v>0.20833333333333334</v>
      </c>
      <c r="D52" s="16"/>
      <c r="E52" s="16"/>
      <c r="F52" s="16"/>
      <c r="G52" s="1" t="s">
        <v>84</v>
      </c>
    </row>
    <row r="53" spans="1:7">
      <c r="B53" s="22" t="s">
        <v>79</v>
      </c>
      <c r="C53" s="23">
        <f>SUM(C50:C52)</f>
        <v>0.41666666666666663</v>
      </c>
    </row>
    <row r="54" spans="1:7" ht="26.25">
      <c r="A54" s="7" t="s">
        <v>67</v>
      </c>
      <c r="B54" s="8" t="s">
        <v>68</v>
      </c>
      <c r="C54" s="9" t="s">
        <v>80</v>
      </c>
      <c r="D54" s="9" t="s">
        <v>81</v>
      </c>
      <c r="E54" s="9" t="s">
        <v>82</v>
      </c>
      <c r="F54" s="7" t="s">
        <v>83</v>
      </c>
    </row>
    <row r="55" spans="1:7">
      <c r="A55" s="44" t="s">
        <v>283</v>
      </c>
      <c r="B55" s="11" t="s">
        <v>312</v>
      </c>
      <c r="C55" s="15">
        <v>4.1666666666666664E-2</v>
      </c>
      <c r="D55" s="16"/>
      <c r="E55" s="16"/>
      <c r="F55" s="16"/>
      <c r="G55" s="1" t="s">
        <v>84</v>
      </c>
    </row>
    <row r="56" spans="1:7">
      <c r="A56" s="16" t="s">
        <v>317</v>
      </c>
      <c r="B56" s="11" t="s">
        <v>312</v>
      </c>
      <c r="C56" s="15">
        <v>0.20833333333333334</v>
      </c>
      <c r="D56" s="16"/>
      <c r="E56" s="16"/>
      <c r="F56" s="16"/>
      <c r="G56" s="1" t="s">
        <v>84</v>
      </c>
    </row>
    <row r="57" spans="1:7">
      <c r="A57" s="16" t="s">
        <v>318</v>
      </c>
      <c r="B57" s="11" t="s">
        <v>312</v>
      </c>
      <c r="C57" s="15">
        <v>0.16666666666666666</v>
      </c>
      <c r="D57" s="16"/>
      <c r="E57" s="16"/>
      <c r="F57" s="16"/>
      <c r="G57" s="1" t="s">
        <v>84</v>
      </c>
    </row>
    <row r="58" spans="1:7">
      <c r="A58" s="21"/>
      <c r="B58" s="22" t="s">
        <v>79</v>
      </c>
      <c r="C58" s="23">
        <f>SUM(C55:C57)</f>
        <v>0.41666666666666663</v>
      </c>
    </row>
    <row r="59" spans="1:7" ht="26.25">
      <c r="A59" s="7" t="s">
        <v>67</v>
      </c>
      <c r="B59" s="8" t="s">
        <v>68</v>
      </c>
      <c r="C59" s="9" t="s">
        <v>80</v>
      </c>
      <c r="D59" s="9" t="s">
        <v>81</v>
      </c>
      <c r="E59" s="9" t="s">
        <v>82</v>
      </c>
      <c r="F59" s="7" t="s">
        <v>83</v>
      </c>
    </row>
    <row r="60" spans="1:7" ht="30">
      <c r="A60" s="27" t="s">
        <v>311</v>
      </c>
      <c r="B60" s="11" t="s">
        <v>313</v>
      </c>
      <c r="C60" s="15">
        <v>0.125</v>
      </c>
      <c r="D60" s="16"/>
      <c r="E60" s="16"/>
      <c r="F60" s="16"/>
      <c r="G60" s="1" t="s">
        <v>84</v>
      </c>
    </row>
    <row r="61" spans="1:7">
      <c r="A61" s="43" t="s">
        <v>319</v>
      </c>
      <c r="B61" s="11" t="s">
        <v>313</v>
      </c>
      <c r="C61" s="15">
        <v>0.25</v>
      </c>
      <c r="D61" s="16"/>
      <c r="E61" s="16"/>
      <c r="F61" s="16"/>
      <c r="G61" s="1" t="s">
        <v>85</v>
      </c>
    </row>
    <row r="62" spans="1:7">
      <c r="A62" s="44" t="s">
        <v>283</v>
      </c>
      <c r="B62" s="11" t="s">
        <v>313</v>
      </c>
      <c r="C62" s="15">
        <v>4.1666666666666664E-2</v>
      </c>
      <c r="D62" s="16"/>
      <c r="E62" s="16"/>
      <c r="F62" s="16"/>
      <c r="G62" s="1" t="s">
        <v>84</v>
      </c>
    </row>
    <row r="63" spans="1:7">
      <c r="B63" s="22" t="s">
        <v>79</v>
      </c>
      <c r="C63" s="23">
        <f>SUM(C60:C62)</f>
        <v>0.41666666666666669</v>
      </c>
    </row>
    <row r="64" spans="1:7" ht="26.25">
      <c r="A64" s="7" t="s">
        <v>67</v>
      </c>
      <c r="B64" s="8" t="s">
        <v>68</v>
      </c>
      <c r="C64" s="9" t="s">
        <v>80</v>
      </c>
      <c r="D64" s="9" t="s">
        <v>81</v>
      </c>
      <c r="E64" s="9" t="s">
        <v>82</v>
      </c>
      <c r="F64" s="7" t="s">
        <v>83</v>
      </c>
    </row>
    <row r="65" spans="1:7">
      <c r="A65" t="s">
        <v>314</v>
      </c>
      <c r="B65" s="11" t="s">
        <v>315</v>
      </c>
      <c r="C65" s="15">
        <v>0.20833333333333334</v>
      </c>
      <c r="D65" s="16"/>
      <c r="E65" s="16"/>
      <c r="F65" s="16"/>
      <c r="G65" s="1" t="s">
        <v>84</v>
      </c>
    </row>
    <row r="66" spans="1:7">
      <c r="A66" s="16" t="s">
        <v>317</v>
      </c>
      <c r="B66" s="11" t="s">
        <v>315</v>
      </c>
      <c r="C66" s="15">
        <v>0.16666666666666666</v>
      </c>
      <c r="D66" s="16"/>
      <c r="E66" s="16"/>
      <c r="F66" s="16"/>
      <c r="G66" s="1" t="s">
        <v>84</v>
      </c>
    </row>
    <row r="67" spans="1:7">
      <c r="A67" s="44" t="s">
        <v>283</v>
      </c>
      <c r="B67" s="11" t="s">
        <v>315</v>
      </c>
      <c r="C67" s="15">
        <v>4.1666666666666664E-2</v>
      </c>
      <c r="D67" s="16"/>
      <c r="E67" s="16"/>
      <c r="F67" s="16"/>
      <c r="G67" s="1" t="s">
        <v>84</v>
      </c>
    </row>
    <row r="68" spans="1:7">
      <c r="B68" s="22" t="s">
        <v>79</v>
      </c>
      <c r="C68" s="23">
        <f>SUM(C65:C67)</f>
        <v>0.41666666666666669</v>
      </c>
    </row>
    <row r="69" spans="1:7" ht="26.25">
      <c r="A69" s="7" t="s">
        <v>67</v>
      </c>
      <c r="B69" s="8" t="s">
        <v>68</v>
      </c>
      <c r="C69" s="9" t="s">
        <v>80</v>
      </c>
      <c r="D69" s="9" t="s">
        <v>81</v>
      </c>
      <c r="E69" s="9" t="s">
        <v>82</v>
      </c>
      <c r="F69" s="7" t="s">
        <v>83</v>
      </c>
    </row>
    <row r="70" spans="1:7">
      <c r="A70" s="44" t="s">
        <v>283</v>
      </c>
      <c r="B70" s="11" t="s">
        <v>316</v>
      </c>
      <c r="C70" s="15">
        <v>4.1666666666666664E-2</v>
      </c>
      <c r="D70" s="16"/>
      <c r="E70" s="16"/>
      <c r="F70" s="16"/>
      <c r="G70" s="1" t="s">
        <v>84</v>
      </c>
    </row>
    <row r="71" spans="1:7">
      <c r="A71" s="16" t="s">
        <v>317</v>
      </c>
      <c r="B71" s="11" t="s">
        <v>316</v>
      </c>
      <c r="C71" s="15">
        <v>0.375</v>
      </c>
      <c r="D71" s="16"/>
      <c r="E71" s="16"/>
      <c r="F71" s="16"/>
      <c r="G71" s="1" t="s">
        <v>84</v>
      </c>
    </row>
    <row r="72" spans="1:7">
      <c r="B72" s="22" t="s">
        <v>79</v>
      </c>
      <c r="C72" s="23">
        <f>SUM(C70:C71)</f>
        <v>0.41666666666666669</v>
      </c>
    </row>
    <row r="73" spans="1:7">
      <c r="A73" s="24"/>
      <c r="B73" s="24"/>
      <c r="C73" s="24"/>
      <c r="D73" s="24"/>
      <c r="E73" s="24"/>
      <c r="F73" s="24"/>
    </row>
    <row r="74" spans="1:7" ht="26.25">
      <c r="A74" s="7" t="s">
        <v>67</v>
      </c>
      <c r="B74" s="8" t="s">
        <v>68</v>
      </c>
      <c r="C74" s="9" t="s">
        <v>80</v>
      </c>
      <c r="D74" s="9" t="s">
        <v>81</v>
      </c>
      <c r="E74" s="9" t="s">
        <v>82</v>
      </c>
      <c r="F74" s="7" t="s">
        <v>83</v>
      </c>
    </row>
    <row r="75" spans="1:7">
      <c r="A75" s="44" t="s">
        <v>283</v>
      </c>
      <c r="B75" s="11" t="s">
        <v>320</v>
      </c>
      <c r="C75" s="15">
        <v>4.1666666666666664E-2</v>
      </c>
      <c r="D75" s="16"/>
      <c r="E75" s="16"/>
      <c r="F75" s="16"/>
      <c r="G75" s="1" t="s">
        <v>84</v>
      </c>
    </row>
    <row r="76" spans="1:7" ht="30">
      <c r="A76" s="44" t="s">
        <v>325</v>
      </c>
      <c r="B76" s="11" t="s">
        <v>320</v>
      </c>
      <c r="C76" s="15">
        <v>0.125</v>
      </c>
      <c r="D76" s="16"/>
      <c r="E76" s="16"/>
      <c r="F76" s="16"/>
      <c r="G76" s="1" t="s">
        <v>84</v>
      </c>
    </row>
    <row r="77" spans="1:7">
      <c r="A77" s="16" t="s">
        <v>324</v>
      </c>
      <c r="B77" s="11" t="s">
        <v>320</v>
      </c>
      <c r="C77" s="15">
        <v>4.1666666666666664E-2</v>
      </c>
      <c r="D77" s="16"/>
      <c r="E77" s="16"/>
      <c r="F77" s="16"/>
      <c r="G77" s="1" t="s">
        <v>84</v>
      </c>
    </row>
    <row r="78" spans="1:7">
      <c r="A78" s="16" t="s">
        <v>326</v>
      </c>
      <c r="B78" s="11" t="s">
        <v>320</v>
      </c>
      <c r="C78" s="15">
        <v>0.20833333333333334</v>
      </c>
      <c r="D78" s="16"/>
      <c r="E78" s="16"/>
      <c r="F78" s="16"/>
      <c r="G78" s="1" t="s">
        <v>85</v>
      </c>
    </row>
    <row r="79" spans="1:7">
      <c r="B79" s="22" t="s">
        <v>79</v>
      </c>
      <c r="C79" s="23">
        <f>SUM(C75:C78)</f>
        <v>0.41666666666666663</v>
      </c>
    </row>
    <row r="80" spans="1:7" ht="26.25">
      <c r="A80" s="7" t="s">
        <v>67</v>
      </c>
      <c r="B80" s="8" t="s">
        <v>68</v>
      </c>
      <c r="C80" s="9" t="s">
        <v>80</v>
      </c>
      <c r="D80" s="9" t="s">
        <v>81</v>
      </c>
      <c r="E80" s="9" t="s">
        <v>82</v>
      </c>
      <c r="F80" s="7" t="s">
        <v>83</v>
      </c>
    </row>
    <row r="81" spans="1:7">
      <c r="A81" s="44" t="s">
        <v>283</v>
      </c>
      <c r="B81" s="11" t="s">
        <v>321</v>
      </c>
      <c r="C81" s="15">
        <v>4.1666666666666664E-2</v>
      </c>
      <c r="D81" s="16"/>
      <c r="E81" s="16"/>
      <c r="F81" s="16"/>
      <c r="G81" s="1" t="s">
        <v>84</v>
      </c>
    </row>
    <row r="82" spans="1:7">
      <c r="A82" s="44" t="s">
        <v>327</v>
      </c>
      <c r="B82" s="11" t="s">
        <v>321</v>
      </c>
      <c r="C82" s="15">
        <v>0.20833333333333334</v>
      </c>
      <c r="D82" s="16"/>
      <c r="E82" s="16"/>
      <c r="F82" s="16"/>
      <c r="G82" s="1" t="s">
        <v>84</v>
      </c>
    </row>
    <row r="83" spans="1:7">
      <c r="A83" s="16" t="s">
        <v>326</v>
      </c>
      <c r="B83" s="11" t="s">
        <v>321</v>
      </c>
      <c r="C83" s="15">
        <v>0.16666666666666666</v>
      </c>
      <c r="D83" s="16"/>
      <c r="E83" s="16"/>
      <c r="F83" s="16"/>
      <c r="G83" s="1" t="s">
        <v>85</v>
      </c>
    </row>
    <row r="84" spans="1:7">
      <c r="B84" s="22" t="s">
        <v>79</v>
      </c>
      <c r="C84" s="23">
        <f>SUM(C81:C83)</f>
        <v>0.41666666666666663</v>
      </c>
    </row>
    <row r="85" spans="1:7" ht="26.25">
      <c r="A85" s="7" t="s">
        <v>67</v>
      </c>
      <c r="B85" s="8" t="s">
        <v>68</v>
      </c>
      <c r="C85" s="9" t="s">
        <v>80</v>
      </c>
      <c r="D85" s="9" t="s">
        <v>81</v>
      </c>
      <c r="E85" s="9" t="s">
        <v>82</v>
      </c>
      <c r="F85" s="7" t="s">
        <v>83</v>
      </c>
    </row>
    <row r="86" spans="1:7">
      <c r="A86" s="44" t="s">
        <v>283</v>
      </c>
      <c r="B86" s="11" t="s">
        <v>322</v>
      </c>
      <c r="C86" s="15">
        <v>4.1666666666666664E-2</v>
      </c>
      <c r="D86" s="16"/>
      <c r="E86" s="16"/>
      <c r="F86" s="16"/>
      <c r="G86" s="1" t="s">
        <v>84</v>
      </c>
    </row>
    <row r="87" spans="1:7">
      <c r="A87" s="16" t="s">
        <v>323</v>
      </c>
      <c r="B87" s="11" t="s">
        <v>322</v>
      </c>
      <c r="C87" s="15">
        <v>0.29166666666666669</v>
      </c>
      <c r="D87" s="16"/>
      <c r="E87" s="16"/>
      <c r="F87" s="16"/>
      <c r="G87" s="1" t="s">
        <v>85</v>
      </c>
    </row>
    <row r="88" spans="1:7">
      <c r="A88" s="16" t="s">
        <v>328</v>
      </c>
      <c r="B88" s="11" t="s">
        <v>322</v>
      </c>
      <c r="C88" s="15">
        <v>8.3333333333333329E-2</v>
      </c>
      <c r="D88" s="16"/>
      <c r="E88" s="16"/>
      <c r="F88" s="16"/>
      <c r="G88" s="1" t="s">
        <v>84</v>
      </c>
    </row>
    <row r="89" spans="1:7">
      <c r="B89" s="22" t="s">
        <v>79</v>
      </c>
      <c r="C89" s="23">
        <f>SUM(C86:C88)</f>
        <v>0.41666666666666669</v>
      </c>
    </row>
    <row r="90" spans="1:7" ht="26.25">
      <c r="A90" s="7" t="s">
        <v>67</v>
      </c>
      <c r="B90" s="8" t="s">
        <v>68</v>
      </c>
      <c r="C90" s="9" t="s">
        <v>80</v>
      </c>
      <c r="D90" s="9" t="s">
        <v>81</v>
      </c>
      <c r="E90" s="9" t="s">
        <v>82</v>
      </c>
      <c r="F90" s="7" t="s">
        <v>83</v>
      </c>
    </row>
    <row r="91" spans="1:7">
      <c r="A91" s="44" t="s">
        <v>283</v>
      </c>
      <c r="B91" s="11" t="s">
        <v>330</v>
      </c>
      <c r="C91" s="15">
        <v>4.1666666666666664E-2</v>
      </c>
      <c r="D91" s="16"/>
      <c r="E91" s="16"/>
      <c r="F91" s="16"/>
    </row>
    <row r="92" spans="1:7" ht="195">
      <c r="A92" s="27" t="s">
        <v>329</v>
      </c>
      <c r="B92" s="11" t="s">
        <v>330</v>
      </c>
      <c r="C92" s="15">
        <v>0.375</v>
      </c>
      <c r="D92" s="16"/>
      <c r="E92" s="16"/>
      <c r="F92" s="16"/>
    </row>
    <row r="93" spans="1:7">
      <c r="B93" s="22" t="s">
        <v>79</v>
      </c>
      <c r="C93" s="23">
        <f>SUM(C91:C92)</f>
        <v>0.41666666666666669</v>
      </c>
    </row>
    <row r="94" spans="1:7" ht="26.25">
      <c r="A94" s="7" t="s">
        <v>67</v>
      </c>
      <c r="B94" s="8" t="s">
        <v>68</v>
      </c>
      <c r="C94" s="9" t="s">
        <v>80</v>
      </c>
      <c r="D94" s="9" t="s">
        <v>81</v>
      </c>
      <c r="E94" s="9" t="s">
        <v>82</v>
      </c>
      <c r="F94" s="7" t="s">
        <v>83</v>
      </c>
    </row>
    <row r="95" spans="1:7">
      <c r="A95" s="44" t="s">
        <v>283</v>
      </c>
      <c r="B95" s="11" t="s">
        <v>333</v>
      </c>
      <c r="C95" s="15">
        <v>4.1666666666666664E-2</v>
      </c>
      <c r="D95" s="16"/>
      <c r="E95" s="16"/>
      <c r="F95" s="16"/>
    </row>
    <row r="96" spans="1:7">
      <c r="A96" s="44" t="s">
        <v>331</v>
      </c>
      <c r="B96" s="11" t="s">
        <v>333</v>
      </c>
      <c r="C96" s="15">
        <v>0.33333333333333331</v>
      </c>
    </row>
    <row r="97" spans="2:3">
      <c r="B97" s="22" t="s">
        <v>79</v>
      </c>
      <c r="C97" s="23">
        <f>SUM(C95:C96)</f>
        <v>0.375</v>
      </c>
    </row>
    <row r="98" spans="2:3">
      <c r="B98" s="49"/>
      <c r="C98" s="50"/>
    </row>
    <row r="99" spans="2:3">
      <c r="B99" s="49"/>
      <c r="C99" s="50"/>
    </row>
    <row r="100" spans="2:3">
      <c r="B100" s="49"/>
      <c r="C100" s="50"/>
    </row>
    <row r="101" spans="2:3">
      <c r="B101" s="49"/>
      <c r="C101" s="50"/>
    </row>
    <row r="102" spans="2:3">
      <c r="B102" s="49"/>
      <c r="C102" s="50"/>
    </row>
    <row r="103" spans="2:3">
      <c r="B103" s="49"/>
      <c r="C103" s="50"/>
    </row>
    <row r="104" spans="2:3">
      <c r="B104" s="49"/>
      <c r="C104" s="50"/>
    </row>
    <row r="105" spans="2:3">
      <c r="B105" s="49"/>
      <c r="C105" s="50"/>
    </row>
    <row r="106" spans="2:3">
      <c r="B106" s="49"/>
      <c r="C106" s="50"/>
    </row>
    <row r="107" spans="2:3">
      <c r="B107" s="49"/>
      <c r="C107" s="50"/>
    </row>
    <row r="108" spans="2:3">
      <c r="B108" s="49"/>
      <c r="C108" s="50"/>
    </row>
    <row r="109" spans="2:3">
      <c r="B109" s="49"/>
      <c r="C109" s="50"/>
    </row>
    <row r="113" spans="1:6">
      <c r="A113" s="29" t="s">
        <v>207</v>
      </c>
    </row>
    <row r="114" spans="1:6" ht="15.75" thickBot="1">
      <c r="A114" s="30" t="s">
        <v>208</v>
      </c>
      <c r="B114" s="48">
        <f>SUM(C11,C16,C21,C28,C33,C42,C47,C53,C58,C63,C68,C72,C79,C84,C89,C93,C97)</f>
        <v>6.5416666666666679</v>
      </c>
      <c r="C114" s="32" t="s">
        <v>209</v>
      </c>
      <c r="D114" s="32" t="s">
        <v>210</v>
      </c>
      <c r="E114" s="33">
        <v>25</v>
      </c>
      <c r="F114" s="32" t="s">
        <v>211</v>
      </c>
    </row>
    <row r="115" spans="1:6" ht="15.75" thickBot="1">
      <c r="A115" s="30" t="s">
        <v>212</v>
      </c>
      <c r="B115" s="47">
        <v>0</v>
      </c>
      <c r="C115" s="32" t="s">
        <v>209</v>
      </c>
      <c r="D115" s="32" t="s">
        <v>210</v>
      </c>
      <c r="E115" s="33">
        <v>23</v>
      </c>
      <c r="F115" s="32" t="s">
        <v>211</v>
      </c>
    </row>
    <row r="116" spans="1:6" ht="15.75" thickBot="1">
      <c r="A116" s="32" t="s">
        <v>213</v>
      </c>
      <c r="B116" s="46">
        <v>0</v>
      </c>
      <c r="C116" s="32" t="s">
        <v>209</v>
      </c>
      <c r="D116" s="32" t="s">
        <v>210</v>
      </c>
      <c r="E116" s="33" t="s">
        <v>206</v>
      </c>
      <c r="F116" s="32" t="s">
        <v>211</v>
      </c>
    </row>
    <row r="117" spans="1:6" ht="15.75" thickBot="1">
      <c r="A117" s="32" t="s">
        <v>214</v>
      </c>
      <c r="B117" s="48">
        <f>SUM(E71,E75)</f>
        <v>0</v>
      </c>
      <c r="C117" s="32" t="s">
        <v>209</v>
      </c>
      <c r="D117" s="32" t="s">
        <v>210</v>
      </c>
      <c r="E117" s="33" t="s">
        <v>215</v>
      </c>
      <c r="F117" s="32" t="s">
        <v>211</v>
      </c>
    </row>
    <row r="118" spans="1:6" ht="15.75" thickBot="1">
      <c r="A118" s="32" t="s">
        <v>216</v>
      </c>
      <c r="B118" s="48">
        <f>SUM(D71,D75)</f>
        <v>0</v>
      </c>
      <c r="C118" s="32" t="s">
        <v>209</v>
      </c>
      <c r="D118" s="32" t="s">
        <v>210</v>
      </c>
      <c r="E118" s="33">
        <v>15</v>
      </c>
      <c r="F118" s="32" t="s">
        <v>211</v>
      </c>
    </row>
    <row r="120" spans="1:6">
      <c r="A120" s="35"/>
      <c r="B120" s="35" t="s">
        <v>217</v>
      </c>
      <c r="C120" s="35"/>
      <c r="D120" s="35" t="s">
        <v>218</v>
      </c>
      <c r="E120" s="35" t="s">
        <v>219</v>
      </c>
      <c r="F120" s="36"/>
    </row>
    <row r="121" spans="1:6" ht="15.75" thickBot="1">
      <c r="A121" s="37" t="s">
        <v>220</v>
      </c>
      <c r="B121" s="38" t="s">
        <v>62</v>
      </c>
      <c r="C121" s="37"/>
      <c r="D121" s="39"/>
      <c r="E121" s="35"/>
      <c r="F121" s="36"/>
    </row>
    <row r="122" spans="1:6" ht="15.75" thickBot="1">
      <c r="A122" s="40" t="s">
        <v>221</v>
      </c>
      <c r="B122" s="35" t="s">
        <v>222</v>
      </c>
      <c r="C122" s="35"/>
      <c r="D122" s="41"/>
      <c r="E122" s="35"/>
      <c r="F122" s="36"/>
    </row>
  </sheetData>
  <pageMargins left="0.7" right="0.7" top="0.75" bottom="0.75" header="0.3" footer="0.3"/>
  <pageSetup paperSize="9" scale="50" fitToHeight="0" orientation="portrait" r:id="rId1"/>
  <colBreaks count="1" manualBreakCount="1">
    <brk id="6"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99"/>
  <sheetViews>
    <sheetView view="pageBreakPreview" topLeftCell="A70" zoomScale="85" zoomScaleNormal="100" zoomScaleSheetLayoutView="85" workbookViewId="0">
      <selection activeCell="B122" sqref="B122"/>
    </sheetView>
  </sheetViews>
  <sheetFormatPr defaultRowHeight="15"/>
  <cols>
    <col min="1" max="1" width="65.28515625" customWidth="1"/>
    <col min="2" max="2" width="12.42578125" customWidth="1"/>
    <col min="3" max="3" width="12.28515625" customWidth="1"/>
    <col min="4" max="4" width="11" customWidth="1"/>
    <col min="5" max="5" width="12" customWidth="1"/>
    <col min="6" max="6" width="14.42578125" bestFit="1" customWidth="1"/>
    <col min="7" max="7" width="10.28515625" customWidth="1"/>
    <col min="8" max="8" width="11.28515625" customWidth="1"/>
    <col min="11" max="11" width="9.140625" customWidth="1"/>
  </cols>
  <sheetData>
    <row r="1" spans="1:10" ht="15.75">
      <c r="A1" s="2" t="s">
        <v>58</v>
      </c>
      <c r="B1" s="6"/>
      <c r="C1" s="3"/>
      <c r="H1" s="28" t="s">
        <v>203</v>
      </c>
      <c r="I1" s="28" t="s">
        <v>204</v>
      </c>
      <c r="J1" s="28" t="s">
        <v>205</v>
      </c>
    </row>
    <row r="2" spans="1:10">
      <c r="A2" s="4" t="s">
        <v>59</v>
      </c>
      <c r="B2" s="3"/>
      <c r="C2" s="3"/>
      <c r="H2" s="28">
        <v>25</v>
      </c>
      <c r="I2" s="28">
        <v>15</v>
      </c>
      <c r="J2" s="28"/>
    </row>
    <row r="3" spans="1:10">
      <c r="A3" s="5" t="s">
        <v>60</v>
      </c>
      <c r="B3" s="6" t="s">
        <v>334</v>
      </c>
      <c r="C3" s="3"/>
      <c r="H3" s="28"/>
      <c r="I3" s="28"/>
      <c r="J3" s="28"/>
    </row>
    <row r="4" spans="1:10">
      <c r="A4" s="5" t="s">
        <v>61</v>
      </c>
      <c r="B4" s="6" t="s">
        <v>62</v>
      </c>
      <c r="C4" s="3"/>
    </row>
    <row r="5" spans="1:10">
      <c r="A5" s="5" t="s">
        <v>63</v>
      </c>
      <c r="B5" s="6" t="s">
        <v>64</v>
      </c>
      <c r="C5" s="3"/>
    </row>
    <row r="6" spans="1:10">
      <c r="A6" s="5" t="s">
        <v>65</v>
      </c>
      <c r="B6" s="6" t="s">
        <v>66</v>
      </c>
      <c r="C6" s="3"/>
      <c r="G6" s="1"/>
    </row>
    <row r="8" spans="1:10">
      <c r="G8" s="1"/>
    </row>
    <row r="9" spans="1:10" ht="26.25">
      <c r="A9" s="7" t="s">
        <v>67</v>
      </c>
      <c r="B9" s="8" t="s">
        <v>68</v>
      </c>
      <c r="C9" s="9" t="s">
        <v>80</v>
      </c>
      <c r="D9" s="9" t="s">
        <v>81</v>
      </c>
      <c r="E9" s="9" t="s">
        <v>82</v>
      </c>
      <c r="F9" s="7" t="s">
        <v>83</v>
      </c>
    </row>
    <row r="10" spans="1:10" ht="30">
      <c r="A10" s="27" t="s">
        <v>284</v>
      </c>
      <c r="B10" s="11" t="s">
        <v>335</v>
      </c>
      <c r="C10" s="15">
        <v>0.25</v>
      </c>
      <c r="D10" s="16"/>
      <c r="E10" s="16"/>
      <c r="F10" s="16"/>
    </row>
    <row r="11" spans="1:10">
      <c r="A11" s="44" t="s">
        <v>283</v>
      </c>
      <c r="B11" s="11" t="s">
        <v>336</v>
      </c>
      <c r="C11" s="15">
        <v>4.1666666666666664E-2</v>
      </c>
      <c r="D11" s="16"/>
      <c r="E11" s="16"/>
      <c r="F11" s="16"/>
      <c r="G11" s="1" t="s">
        <v>84</v>
      </c>
    </row>
    <row r="12" spans="1:10">
      <c r="A12" s="16" t="s">
        <v>332</v>
      </c>
      <c r="B12" s="11" t="s">
        <v>336</v>
      </c>
      <c r="C12" s="15">
        <v>0.33333333333333331</v>
      </c>
      <c r="D12" s="16"/>
      <c r="E12" s="16"/>
      <c r="F12" s="16"/>
      <c r="G12" s="1" t="s">
        <v>84</v>
      </c>
    </row>
    <row r="13" spans="1:10">
      <c r="B13" s="22" t="s">
        <v>79</v>
      </c>
      <c r="C13" s="23">
        <f>SUM(C10:C12)</f>
        <v>0.625</v>
      </c>
    </row>
    <row r="14" spans="1:10" ht="26.25">
      <c r="A14" s="7" t="s">
        <v>67</v>
      </c>
      <c r="B14" s="8" t="s">
        <v>68</v>
      </c>
      <c r="C14" s="9" t="s">
        <v>80</v>
      </c>
      <c r="D14" s="9" t="s">
        <v>81</v>
      </c>
      <c r="E14" s="9" t="s">
        <v>82</v>
      </c>
      <c r="F14" s="7" t="s">
        <v>83</v>
      </c>
    </row>
    <row r="15" spans="1:10">
      <c r="A15" s="16" t="s">
        <v>358</v>
      </c>
      <c r="B15" s="11" t="s">
        <v>337</v>
      </c>
      <c r="C15" s="15">
        <v>0</v>
      </c>
      <c r="D15" s="16"/>
      <c r="E15" s="16"/>
      <c r="F15" s="16"/>
    </row>
    <row r="16" spans="1:10">
      <c r="B16" s="22" t="s">
        <v>79</v>
      </c>
      <c r="C16" s="23">
        <f>SUM(C15:C15)</f>
        <v>0</v>
      </c>
      <c r="D16" s="16"/>
      <c r="E16" s="16"/>
      <c r="F16" s="16"/>
    </row>
    <row r="17" spans="1:7">
      <c r="A17" s="24"/>
      <c r="B17" s="24"/>
      <c r="C17" s="24"/>
      <c r="D17" s="24"/>
      <c r="E17" s="24"/>
      <c r="F17" s="24"/>
    </row>
    <row r="18" spans="1:7" ht="26.25">
      <c r="A18" s="7" t="s">
        <v>67</v>
      </c>
      <c r="B18" s="8" t="s">
        <v>68</v>
      </c>
      <c r="C18" s="9" t="s">
        <v>80</v>
      </c>
      <c r="D18" s="9" t="s">
        <v>81</v>
      </c>
      <c r="E18" s="9" t="s">
        <v>82</v>
      </c>
      <c r="F18" s="7" t="s">
        <v>83</v>
      </c>
    </row>
    <row r="19" spans="1:7">
      <c r="A19" s="16" t="s">
        <v>359</v>
      </c>
      <c r="B19" s="11" t="s">
        <v>338</v>
      </c>
      <c r="C19" s="15">
        <v>0.33333333333333331</v>
      </c>
      <c r="D19" s="16"/>
      <c r="E19" s="16"/>
      <c r="F19" s="16"/>
      <c r="G19" s="1" t="s">
        <v>84</v>
      </c>
    </row>
    <row r="20" spans="1:7">
      <c r="B20" s="22" t="s">
        <v>79</v>
      </c>
      <c r="C20" s="23">
        <f>SUM(C19:C19)</f>
        <v>0.33333333333333331</v>
      </c>
      <c r="D20" s="16"/>
      <c r="E20" s="16"/>
      <c r="F20" s="16"/>
    </row>
    <row r="21" spans="1:7" ht="26.25">
      <c r="A21" s="7" t="s">
        <v>67</v>
      </c>
      <c r="B21" s="8" t="s">
        <v>68</v>
      </c>
      <c r="C21" s="9" t="s">
        <v>80</v>
      </c>
      <c r="D21" s="9" t="s">
        <v>81</v>
      </c>
      <c r="E21" s="9" t="s">
        <v>82</v>
      </c>
      <c r="F21" s="7" t="s">
        <v>83</v>
      </c>
    </row>
    <row r="22" spans="1:7">
      <c r="A22" s="16" t="s">
        <v>360</v>
      </c>
      <c r="B22" s="11" t="s">
        <v>339</v>
      </c>
      <c r="C22" s="15">
        <v>0</v>
      </c>
      <c r="D22" s="16"/>
      <c r="E22" s="16"/>
      <c r="F22" s="16"/>
    </row>
    <row r="23" spans="1:7">
      <c r="B23" s="22" t="s">
        <v>79</v>
      </c>
      <c r="C23" s="23">
        <f>SUM(C22:C22)</f>
        <v>0</v>
      </c>
      <c r="D23" s="16"/>
      <c r="E23" s="16"/>
      <c r="F23" s="16"/>
    </row>
    <row r="24" spans="1:7" ht="26.25">
      <c r="A24" s="7" t="s">
        <v>67</v>
      </c>
      <c r="B24" s="8" t="s">
        <v>68</v>
      </c>
      <c r="C24" s="9" t="s">
        <v>80</v>
      </c>
      <c r="D24" s="9" t="s">
        <v>81</v>
      </c>
      <c r="E24" s="9" t="s">
        <v>82</v>
      </c>
      <c r="F24" s="7" t="s">
        <v>83</v>
      </c>
    </row>
    <row r="25" spans="1:7">
      <c r="A25" s="16" t="s">
        <v>361</v>
      </c>
      <c r="B25" s="11" t="s">
        <v>340</v>
      </c>
      <c r="C25" s="15">
        <v>0.33333333333333331</v>
      </c>
      <c r="D25" s="16"/>
      <c r="E25" s="16"/>
      <c r="F25" s="16"/>
      <c r="G25" s="1" t="s">
        <v>85</v>
      </c>
    </row>
    <row r="26" spans="1:7">
      <c r="B26" s="22" t="s">
        <v>79</v>
      </c>
      <c r="C26" s="23">
        <f>SUM(C25:C25)</f>
        <v>0.33333333333333331</v>
      </c>
      <c r="D26" s="16"/>
      <c r="E26" s="16"/>
      <c r="F26" s="16"/>
    </row>
    <row r="27" spans="1:7" ht="26.25">
      <c r="A27" s="7" t="s">
        <v>67</v>
      </c>
      <c r="B27" s="8" t="s">
        <v>68</v>
      </c>
      <c r="C27" s="9" t="s">
        <v>80</v>
      </c>
      <c r="D27" s="9" t="s">
        <v>81</v>
      </c>
      <c r="E27" s="9" t="s">
        <v>82</v>
      </c>
      <c r="F27" s="7" t="s">
        <v>83</v>
      </c>
    </row>
    <row r="28" spans="1:7">
      <c r="A28" s="16" t="s">
        <v>361</v>
      </c>
      <c r="B28" s="11" t="s">
        <v>341</v>
      </c>
      <c r="C28" s="15">
        <v>0.33333333333333331</v>
      </c>
      <c r="D28" s="16"/>
      <c r="E28" s="16"/>
      <c r="F28" s="16"/>
      <c r="G28" s="1" t="s">
        <v>85</v>
      </c>
    </row>
    <row r="29" spans="1:7">
      <c r="B29" s="22" t="s">
        <v>79</v>
      </c>
      <c r="C29" s="23">
        <f>SUM(C28:C28)</f>
        <v>0.33333333333333331</v>
      </c>
      <c r="D29" s="16"/>
      <c r="E29" s="16"/>
      <c r="F29" s="16"/>
    </row>
    <row r="30" spans="1:7" ht="26.25">
      <c r="A30" s="7" t="s">
        <v>67</v>
      </c>
      <c r="B30" s="8" t="s">
        <v>68</v>
      </c>
      <c r="C30" s="9" t="s">
        <v>80</v>
      </c>
      <c r="D30" s="9" t="s">
        <v>81</v>
      </c>
      <c r="E30" s="9" t="s">
        <v>82</v>
      </c>
      <c r="F30" s="7" t="s">
        <v>83</v>
      </c>
    </row>
    <row r="31" spans="1:7">
      <c r="A31" s="16" t="s">
        <v>362</v>
      </c>
      <c r="B31" s="11" t="s">
        <v>342</v>
      </c>
      <c r="C31" s="15">
        <v>0.16666666666666666</v>
      </c>
      <c r="D31" s="16"/>
      <c r="E31" s="16"/>
      <c r="F31" s="16"/>
      <c r="G31" s="1" t="s">
        <v>84</v>
      </c>
    </row>
    <row r="32" spans="1:7">
      <c r="A32" s="16" t="s">
        <v>363</v>
      </c>
      <c r="B32" s="11" t="s">
        <v>342</v>
      </c>
      <c r="C32" s="15">
        <v>0.16666666666666666</v>
      </c>
      <c r="D32" s="16"/>
      <c r="E32" s="16"/>
      <c r="F32" s="16"/>
      <c r="G32" s="1" t="s">
        <v>84</v>
      </c>
    </row>
    <row r="33" spans="1:7">
      <c r="B33" s="22" t="s">
        <v>79</v>
      </c>
      <c r="C33" s="23">
        <f>SUM(C31:C32)</f>
        <v>0.33333333333333331</v>
      </c>
      <c r="D33" s="16"/>
      <c r="E33" s="16"/>
      <c r="F33" s="16"/>
    </row>
    <row r="34" spans="1:7">
      <c r="A34" s="24"/>
      <c r="B34" s="24"/>
      <c r="C34" s="24"/>
      <c r="D34" s="24"/>
      <c r="E34" s="24"/>
      <c r="F34" s="24"/>
    </row>
    <row r="35" spans="1:7" ht="26.25">
      <c r="A35" s="7" t="s">
        <v>67</v>
      </c>
      <c r="B35" s="8" t="s">
        <v>68</v>
      </c>
      <c r="C35" s="9" t="s">
        <v>80</v>
      </c>
      <c r="D35" s="9" t="s">
        <v>81</v>
      </c>
      <c r="E35" s="9" t="s">
        <v>82</v>
      </c>
      <c r="F35" s="7" t="s">
        <v>83</v>
      </c>
    </row>
    <row r="36" spans="1:7">
      <c r="A36" s="16" t="s">
        <v>361</v>
      </c>
      <c r="B36" s="11" t="s">
        <v>343</v>
      </c>
      <c r="C36" s="15">
        <v>0.33333333333333331</v>
      </c>
      <c r="D36" s="16"/>
      <c r="E36" s="16"/>
      <c r="F36" s="16"/>
      <c r="G36" s="1" t="s">
        <v>85</v>
      </c>
    </row>
    <row r="37" spans="1:7">
      <c r="B37" s="22" t="s">
        <v>79</v>
      </c>
      <c r="C37" s="23">
        <f>SUM(C36:C36)</f>
        <v>0.33333333333333331</v>
      </c>
      <c r="D37" s="16"/>
      <c r="E37" s="16"/>
      <c r="F37" s="16"/>
    </row>
    <row r="38" spans="1:7" ht="26.25">
      <c r="A38" s="7" t="s">
        <v>67</v>
      </c>
      <c r="B38" s="8" t="s">
        <v>68</v>
      </c>
      <c r="C38" s="9" t="s">
        <v>80</v>
      </c>
      <c r="D38" s="9" t="s">
        <v>81</v>
      </c>
      <c r="E38" s="9" t="s">
        <v>82</v>
      </c>
      <c r="F38" s="7" t="s">
        <v>83</v>
      </c>
    </row>
    <row r="39" spans="1:7">
      <c r="A39" s="16" t="s">
        <v>361</v>
      </c>
      <c r="B39" s="11" t="s">
        <v>344</v>
      </c>
      <c r="C39" s="15">
        <v>0.33333333333333331</v>
      </c>
      <c r="D39" s="16"/>
      <c r="E39" s="16"/>
      <c r="F39" s="16"/>
      <c r="G39" s="1" t="s">
        <v>85</v>
      </c>
    </row>
    <row r="40" spans="1:7">
      <c r="B40" s="22" t="s">
        <v>79</v>
      </c>
      <c r="C40" s="23">
        <f>SUM(C39:C39)</f>
        <v>0.33333333333333331</v>
      </c>
      <c r="D40" s="16"/>
      <c r="E40" s="16"/>
      <c r="F40" s="16"/>
    </row>
    <row r="41" spans="1:7" ht="26.25">
      <c r="A41" s="7" t="s">
        <v>67</v>
      </c>
      <c r="B41" s="8" t="s">
        <v>68</v>
      </c>
      <c r="C41" s="9" t="s">
        <v>80</v>
      </c>
      <c r="D41" s="9" t="s">
        <v>81</v>
      </c>
      <c r="E41" s="9" t="s">
        <v>82</v>
      </c>
      <c r="F41" s="7" t="s">
        <v>83</v>
      </c>
    </row>
    <row r="42" spans="1:7">
      <c r="A42" s="44" t="s">
        <v>283</v>
      </c>
      <c r="B42" s="11" t="s">
        <v>345</v>
      </c>
      <c r="C42" s="15">
        <v>4.1666666666666664E-2</v>
      </c>
      <c r="D42" s="16"/>
      <c r="E42" s="16"/>
      <c r="F42" s="16"/>
      <c r="G42" s="1" t="s">
        <v>84</v>
      </c>
    </row>
    <row r="43" spans="1:7" ht="30">
      <c r="A43" s="27" t="s">
        <v>368</v>
      </c>
      <c r="B43" s="11" t="s">
        <v>345</v>
      </c>
      <c r="C43" s="15">
        <v>0.33333333333333331</v>
      </c>
      <c r="D43" s="16"/>
      <c r="E43" s="16"/>
      <c r="F43" s="16"/>
      <c r="G43" s="1" t="s">
        <v>84</v>
      </c>
    </row>
    <row r="44" spans="1:7">
      <c r="B44" s="22" t="s">
        <v>79</v>
      </c>
      <c r="C44" s="23">
        <f>SUM(C42:C43)</f>
        <v>0.375</v>
      </c>
      <c r="D44" s="16"/>
      <c r="E44" s="16"/>
      <c r="F44" s="16"/>
    </row>
    <row r="45" spans="1:7" ht="26.25">
      <c r="A45" s="7" t="s">
        <v>67</v>
      </c>
      <c r="B45" s="8" t="s">
        <v>68</v>
      </c>
      <c r="C45" s="9" t="s">
        <v>80</v>
      </c>
      <c r="D45" s="9" t="s">
        <v>81</v>
      </c>
      <c r="E45" s="9" t="s">
        <v>82</v>
      </c>
      <c r="F45" s="7" t="s">
        <v>83</v>
      </c>
    </row>
    <row r="46" spans="1:7">
      <c r="A46" s="16" t="s">
        <v>364</v>
      </c>
      <c r="B46" s="11" t="s">
        <v>346</v>
      </c>
      <c r="C46" s="15">
        <v>0.29166666666666669</v>
      </c>
      <c r="D46" s="16"/>
      <c r="E46" s="16"/>
      <c r="F46" s="16"/>
      <c r="G46" s="1" t="s">
        <v>85</v>
      </c>
    </row>
    <row r="47" spans="1:7">
      <c r="B47" s="22" t="s">
        <v>79</v>
      </c>
      <c r="C47" s="23">
        <f>SUM(C46:C46)</f>
        <v>0.29166666666666669</v>
      </c>
      <c r="D47" s="16"/>
      <c r="E47" s="16"/>
      <c r="F47" s="16"/>
    </row>
    <row r="48" spans="1:7" ht="26.25">
      <c r="A48" s="7" t="s">
        <v>67</v>
      </c>
      <c r="B48" s="8" t="s">
        <v>68</v>
      </c>
      <c r="C48" s="9" t="s">
        <v>80</v>
      </c>
      <c r="D48" s="9" t="s">
        <v>81</v>
      </c>
      <c r="E48" s="9" t="s">
        <v>82</v>
      </c>
      <c r="F48" s="7" t="s">
        <v>83</v>
      </c>
    </row>
    <row r="49" spans="1:7">
      <c r="A49" s="16" t="s">
        <v>361</v>
      </c>
      <c r="B49" s="11" t="s">
        <v>347</v>
      </c>
      <c r="C49" s="15">
        <v>0.1875</v>
      </c>
      <c r="D49" s="16"/>
      <c r="E49" s="16"/>
      <c r="F49" s="16"/>
      <c r="G49" s="1" t="s">
        <v>85</v>
      </c>
    </row>
    <row r="50" spans="1:7">
      <c r="B50" s="22" t="s">
        <v>79</v>
      </c>
      <c r="C50" s="23">
        <f>SUM(C49:C49)</f>
        <v>0.1875</v>
      </c>
      <c r="D50" s="16"/>
      <c r="E50" s="16"/>
      <c r="F50" s="16"/>
    </row>
    <row r="51" spans="1:7">
      <c r="A51" s="24"/>
      <c r="B51" s="24"/>
      <c r="C51" s="24"/>
      <c r="D51" s="24"/>
      <c r="E51" s="24"/>
      <c r="F51" s="24"/>
    </row>
    <row r="52" spans="1:7" ht="26.25">
      <c r="A52" s="7" t="s">
        <v>67</v>
      </c>
      <c r="B52" s="8" t="s">
        <v>68</v>
      </c>
      <c r="C52" s="9" t="s">
        <v>80</v>
      </c>
      <c r="D52" s="9" t="s">
        <v>81</v>
      </c>
      <c r="E52" s="9" t="s">
        <v>82</v>
      </c>
      <c r="F52" s="7" t="s">
        <v>83</v>
      </c>
    </row>
    <row r="53" spans="1:7">
      <c r="A53" s="44" t="s">
        <v>283</v>
      </c>
      <c r="B53" s="11" t="s">
        <v>348</v>
      </c>
      <c r="C53" s="15">
        <v>4.1666666666666664E-2</v>
      </c>
      <c r="D53" s="16"/>
      <c r="E53" s="16"/>
      <c r="F53" s="16"/>
      <c r="G53" s="1" t="s">
        <v>84</v>
      </c>
    </row>
    <row r="54" spans="1:7">
      <c r="A54" s="16" t="s">
        <v>361</v>
      </c>
      <c r="B54" s="11" t="s">
        <v>348</v>
      </c>
      <c r="C54" s="15">
        <v>0.14583333333333334</v>
      </c>
      <c r="D54" s="16"/>
      <c r="E54" s="16"/>
      <c r="F54" s="16"/>
      <c r="G54" s="1" t="s">
        <v>85</v>
      </c>
    </row>
    <row r="55" spans="1:7">
      <c r="B55" s="22" t="s">
        <v>79</v>
      </c>
      <c r="C55" s="23">
        <f>SUM(C53:C54)</f>
        <v>0.1875</v>
      </c>
      <c r="D55" s="16"/>
      <c r="E55" s="16"/>
      <c r="F55" s="16"/>
    </row>
    <row r="56" spans="1:7" ht="26.25">
      <c r="A56" s="7" t="s">
        <v>67</v>
      </c>
      <c r="B56" s="8" t="s">
        <v>68</v>
      </c>
      <c r="C56" s="9" t="s">
        <v>80</v>
      </c>
      <c r="D56" s="9" t="s">
        <v>81</v>
      </c>
      <c r="E56" s="9" t="s">
        <v>82</v>
      </c>
      <c r="F56" s="7" t="s">
        <v>83</v>
      </c>
    </row>
    <row r="57" spans="1:7">
      <c r="A57" s="16" t="s">
        <v>366</v>
      </c>
      <c r="B57" s="11" t="s">
        <v>349</v>
      </c>
      <c r="C57" s="15">
        <v>0.33333333333333331</v>
      </c>
      <c r="D57" s="16"/>
      <c r="E57" s="16"/>
      <c r="F57" s="16"/>
      <c r="G57" s="1" t="s">
        <v>85</v>
      </c>
    </row>
    <row r="58" spans="1:7">
      <c r="B58" s="22" t="s">
        <v>79</v>
      </c>
      <c r="C58" s="23">
        <f>SUM(C57:C57)</f>
        <v>0.33333333333333331</v>
      </c>
      <c r="D58" s="16"/>
      <c r="E58" s="16"/>
      <c r="F58" s="16"/>
    </row>
    <row r="59" spans="1:7" ht="26.25">
      <c r="A59" s="7" t="s">
        <v>67</v>
      </c>
      <c r="B59" s="8" t="s">
        <v>68</v>
      </c>
      <c r="C59" s="9" t="s">
        <v>80</v>
      </c>
      <c r="D59" s="9" t="s">
        <v>81</v>
      </c>
      <c r="E59" s="9" t="s">
        <v>82</v>
      </c>
      <c r="F59" s="7" t="s">
        <v>83</v>
      </c>
    </row>
    <row r="60" spans="1:7">
      <c r="A60" s="44" t="s">
        <v>283</v>
      </c>
      <c r="B60" s="11" t="s">
        <v>350</v>
      </c>
      <c r="C60" s="15">
        <v>4.1666666666666664E-2</v>
      </c>
      <c r="D60" s="16"/>
      <c r="E60" s="16"/>
      <c r="F60" s="16"/>
      <c r="G60" s="1" t="s">
        <v>84</v>
      </c>
    </row>
    <row r="61" spans="1:7" ht="45">
      <c r="A61" s="27" t="s">
        <v>369</v>
      </c>
      <c r="B61" s="11" t="s">
        <v>350</v>
      </c>
      <c r="C61" s="15">
        <v>0.33333333333333331</v>
      </c>
      <c r="D61" s="16"/>
      <c r="E61" s="16"/>
      <c r="F61" s="16"/>
      <c r="G61" s="1" t="s">
        <v>85</v>
      </c>
    </row>
    <row r="62" spans="1:7">
      <c r="A62" s="42"/>
      <c r="B62" s="22" t="s">
        <v>79</v>
      </c>
      <c r="C62" s="23">
        <f>SUM(C60:C61)</f>
        <v>0.375</v>
      </c>
      <c r="D62" s="16"/>
      <c r="E62" s="16"/>
      <c r="F62" s="16"/>
    </row>
    <row r="63" spans="1:7" ht="26.25">
      <c r="A63" s="7" t="s">
        <v>67</v>
      </c>
      <c r="B63" s="8" t="s">
        <v>68</v>
      </c>
      <c r="C63" s="9" t="s">
        <v>80</v>
      </c>
      <c r="D63" s="9" t="s">
        <v>81</v>
      </c>
      <c r="E63" s="9" t="s">
        <v>82</v>
      </c>
      <c r="F63" s="7" t="s">
        <v>83</v>
      </c>
    </row>
    <row r="64" spans="1:7">
      <c r="A64" s="16" t="s">
        <v>361</v>
      </c>
      <c r="B64" s="11" t="s">
        <v>351</v>
      </c>
      <c r="C64" s="15">
        <v>0.33333333333333331</v>
      </c>
      <c r="D64" s="16"/>
      <c r="E64" s="16"/>
      <c r="F64" s="16"/>
      <c r="G64" s="1" t="s">
        <v>85</v>
      </c>
    </row>
    <row r="65" spans="1:7">
      <c r="B65" s="22" t="s">
        <v>79</v>
      </c>
      <c r="C65" s="23">
        <f>SUM(C64:C64)</f>
        <v>0.33333333333333331</v>
      </c>
      <c r="D65" s="16"/>
      <c r="E65" s="16"/>
      <c r="F65" s="16"/>
    </row>
    <row r="66" spans="1:7" ht="26.25">
      <c r="A66" s="7" t="s">
        <v>67</v>
      </c>
      <c r="B66" s="8" t="s">
        <v>68</v>
      </c>
      <c r="C66" s="9" t="s">
        <v>80</v>
      </c>
      <c r="D66" s="9" t="s">
        <v>81</v>
      </c>
      <c r="E66" s="9" t="s">
        <v>82</v>
      </c>
      <c r="F66" s="7" t="s">
        <v>83</v>
      </c>
    </row>
    <row r="67" spans="1:7">
      <c r="A67" s="44" t="s">
        <v>283</v>
      </c>
      <c r="B67" s="11" t="s">
        <v>352</v>
      </c>
      <c r="C67" s="15">
        <v>4.1666666666666664E-2</v>
      </c>
      <c r="D67" s="16"/>
      <c r="E67" s="16"/>
      <c r="F67" s="16"/>
      <c r="G67" s="1" t="s">
        <v>84</v>
      </c>
    </row>
    <row r="68" spans="1:7" ht="30">
      <c r="A68" s="27" t="s">
        <v>370</v>
      </c>
      <c r="B68" s="11" t="s">
        <v>352</v>
      </c>
      <c r="C68" s="15">
        <v>0.33333333333333331</v>
      </c>
      <c r="D68" s="16"/>
      <c r="E68" s="16"/>
      <c r="F68" s="16"/>
      <c r="G68" s="1" t="s">
        <v>85</v>
      </c>
    </row>
    <row r="69" spans="1:7">
      <c r="B69" s="22" t="s">
        <v>79</v>
      </c>
      <c r="C69" s="23">
        <f>SUM(C67:C68)</f>
        <v>0.375</v>
      </c>
      <c r="D69" s="16"/>
      <c r="E69" s="16"/>
      <c r="F69" s="16"/>
    </row>
    <row r="70" spans="1:7">
      <c r="A70" s="24"/>
      <c r="B70" s="24"/>
      <c r="C70" s="24"/>
      <c r="D70" s="24"/>
      <c r="E70" s="24"/>
      <c r="F70" s="24"/>
    </row>
    <row r="71" spans="1:7" ht="26.25">
      <c r="A71" s="7" t="s">
        <v>67</v>
      </c>
      <c r="B71" s="8" t="s">
        <v>68</v>
      </c>
      <c r="C71" s="9" t="s">
        <v>80</v>
      </c>
      <c r="D71" s="9" t="s">
        <v>81</v>
      </c>
      <c r="E71" s="9" t="s">
        <v>82</v>
      </c>
      <c r="F71" s="7" t="s">
        <v>83</v>
      </c>
    </row>
    <row r="72" spans="1:7">
      <c r="A72" s="16" t="s">
        <v>367</v>
      </c>
      <c r="B72" s="11" t="s">
        <v>353</v>
      </c>
      <c r="C72" s="15">
        <v>0.33333333333333331</v>
      </c>
      <c r="D72" s="16"/>
      <c r="E72" s="16"/>
      <c r="F72" s="16"/>
      <c r="G72" s="1" t="s">
        <v>85</v>
      </c>
    </row>
    <row r="73" spans="1:7">
      <c r="B73" s="22" t="s">
        <v>79</v>
      </c>
      <c r="C73" s="23">
        <f>SUM(C72:C72)</f>
        <v>0.33333333333333331</v>
      </c>
      <c r="D73" s="16"/>
      <c r="E73" s="16"/>
      <c r="F73" s="16"/>
    </row>
    <row r="74" spans="1:7" ht="26.25">
      <c r="A74" s="7" t="s">
        <v>67</v>
      </c>
      <c r="B74" s="8" t="s">
        <v>68</v>
      </c>
      <c r="C74" s="9" t="s">
        <v>80</v>
      </c>
      <c r="D74" s="9" t="s">
        <v>81</v>
      </c>
      <c r="E74" s="9" t="s">
        <v>82</v>
      </c>
      <c r="F74" s="7" t="s">
        <v>83</v>
      </c>
    </row>
    <row r="75" spans="1:7">
      <c r="A75" s="16" t="s">
        <v>371</v>
      </c>
      <c r="B75" s="11" t="s">
        <v>354</v>
      </c>
      <c r="C75" s="15">
        <v>0.375</v>
      </c>
      <c r="D75" s="16"/>
      <c r="E75" s="16"/>
      <c r="F75" s="16"/>
      <c r="G75" s="1" t="s">
        <v>85</v>
      </c>
    </row>
    <row r="76" spans="1:7">
      <c r="B76" s="22" t="s">
        <v>79</v>
      </c>
      <c r="C76" s="23">
        <f>SUM(C75:C75)</f>
        <v>0.375</v>
      </c>
      <c r="D76" s="16"/>
      <c r="E76" s="16"/>
      <c r="F76" s="16"/>
    </row>
    <row r="77" spans="1:7" ht="26.25">
      <c r="A77" s="7" t="s">
        <v>67</v>
      </c>
      <c r="B77" s="8" t="s">
        <v>68</v>
      </c>
      <c r="C77" s="9" t="s">
        <v>80</v>
      </c>
      <c r="D77" s="9" t="s">
        <v>81</v>
      </c>
      <c r="E77" s="9" t="s">
        <v>82</v>
      </c>
      <c r="F77" s="7" t="s">
        <v>83</v>
      </c>
    </row>
    <row r="78" spans="1:7">
      <c r="A78" s="16" t="s">
        <v>372</v>
      </c>
      <c r="B78" s="11" t="s">
        <v>355</v>
      </c>
      <c r="C78" s="15">
        <v>0.375</v>
      </c>
      <c r="D78" s="16"/>
      <c r="E78" s="16"/>
      <c r="F78" s="16"/>
      <c r="G78" s="1" t="s">
        <v>84</v>
      </c>
    </row>
    <row r="79" spans="1:7">
      <c r="B79" s="22" t="s">
        <v>79</v>
      </c>
      <c r="C79" s="23">
        <f>SUM(C78:C78)</f>
        <v>0.375</v>
      </c>
      <c r="D79" s="16"/>
      <c r="E79" s="16"/>
      <c r="F79" s="16"/>
    </row>
    <row r="80" spans="1:7" ht="26.25">
      <c r="A80" s="7" t="s">
        <v>67</v>
      </c>
      <c r="B80" s="8" t="s">
        <v>68</v>
      </c>
      <c r="C80" s="9" t="s">
        <v>80</v>
      </c>
      <c r="D80" s="9" t="s">
        <v>81</v>
      </c>
      <c r="E80" s="9" t="s">
        <v>82</v>
      </c>
      <c r="F80" s="7" t="s">
        <v>83</v>
      </c>
    </row>
    <row r="81" spans="1:7">
      <c r="A81" s="16" t="s">
        <v>365</v>
      </c>
      <c r="B81" s="11" t="s">
        <v>356</v>
      </c>
      <c r="C81" s="15">
        <v>0.375</v>
      </c>
      <c r="D81" s="16"/>
      <c r="E81" s="16"/>
      <c r="F81" s="16"/>
      <c r="G81" s="1" t="s">
        <v>84</v>
      </c>
    </row>
    <row r="82" spans="1:7">
      <c r="B82" s="22" t="s">
        <v>79</v>
      </c>
      <c r="C82" s="23">
        <f>SUM(C81:C81)</f>
        <v>0.375</v>
      </c>
      <c r="D82" s="16"/>
      <c r="E82" s="16"/>
      <c r="F82" s="16"/>
    </row>
    <row r="83" spans="1:7" ht="26.25">
      <c r="A83" s="7" t="s">
        <v>67</v>
      </c>
      <c r="B83" s="8" t="s">
        <v>68</v>
      </c>
      <c r="C83" s="9" t="s">
        <v>80</v>
      </c>
      <c r="D83" s="9" t="s">
        <v>81</v>
      </c>
      <c r="E83" s="9" t="s">
        <v>82</v>
      </c>
      <c r="F83" s="7" t="s">
        <v>83</v>
      </c>
    </row>
    <row r="84" spans="1:7">
      <c r="A84" s="7"/>
      <c r="B84" s="8"/>
      <c r="C84" s="9"/>
      <c r="D84" s="9"/>
      <c r="E84" s="9"/>
      <c r="F84" s="7"/>
    </row>
    <row r="85" spans="1:7">
      <c r="A85" s="44" t="s">
        <v>283</v>
      </c>
      <c r="B85" s="11" t="s">
        <v>357</v>
      </c>
      <c r="C85" s="15">
        <v>4.1666666666666664E-2</v>
      </c>
      <c r="D85" s="16"/>
      <c r="E85" s="16"/>
      <c r="F85" s="16"/>
      <c r="G85" s="1" t="s">
        <v>84</v>
      </c>
    </row>
    <row r="86" spans="1:7">
      <c r="A86" s="16" t="s">
        <v>366</v>
      </c>
      <c r="B86" s="11" t="s">
        <v>357</v>
      </c>
      <c r="C86" s="15">
        <v>0.29166666666666669</v>
      </c>
      <c r="D86" s="16"/>
      <c r="E86" s="16"/>
      <c r="F86" s="16"/>
      <c r="G86" s="1" t="s">
        <v>85</v>
      </c>
    </row>
    <row r="87" spans="1:7">
      <c r="B87" s="22" t="s">
        <v>79</v>
      </c>
      <c r="C87" s="23">
        <f>SUM(C85:C86)</f>
        <v>0.33333333333333337</v>
      </c>
    </row>
    <row r="88" spans="1:7">
      <c r="A88" s="24"/>
      <c r="B88" s="24"/>
      <c r="C88" s="24"/>
      <c r="D88" s="24"/>
      <c r="E88" s="24"/>
      <c r="F88" s="24"/>
    </row>
    <row r="90" spans="1:7">
      <c r="A90" s="29" t="s">
        <v>207</v>
      </c>
    </row>
    <row r="91" spans="1:7" ht="15.75" thickBot="1">
      <c r="A91" s="30" t="s">
        <v>208</v>
      </c>
      <c r="B91" s="48">
        <f>SUM(C13,C16,C20,C23,C26,C29,C33,C37,C40,C44,C47,C50,C55,C58,C62,C65,C69,C73,C76,C79,C82,C87)</f>
        <v>6.8749999999999991</v>
      </c>
      <c r="C91" s="32" t="s">
        <v>209</v>
      </c>
      <c r="D91" s="32" t="s">
        <v>210</v>
      </c>
      <c r="E91" s="33">
        <v>25</v>
      </c>
      <c r="F91" s="32" t="s">
        <v>211</v>
      </c>
    </row>
    <row r="92" spans="1:7" ht="15.75" thickBot="1">
      <c r="A92" s="30" t="s">
        <v>212</v>
      </c>
      <c r="B92" s="47">
        <v>0</v>
      </c>
      <c r="C92" s="32" t="s">
        <v>209</v>
      </c>
      <c r="D92" s="32" t="s">
        <v>210</v>
      </c>
      <c r="E92" s="33">
        <v>23</v>
      </c>
      <c r="F92" s="32" t="s">
        <v>211</v>
      </c>
    </row>
    <row r="93" spans="1:7" ht="15.75" thickBot="1">
      <c r="A93" s="32" t="s">
        <v>213</v>
      </c>
      <c r="B93" s="46">
        <v>0</v>
      </c>
      <c r="C93" s="32" t="s">
        <v>209</v>
      </c>
      <c r="D93" s="32" t="s">
        <v>210</v>
      </c>
      <c r="E93" s="33" t="s">
        <v>206</v>
      </c>
      <c r="F93" s="32" t="s">
        <v>211</v>
      </c>
    </row>
    <row r="94" spans="1:7" ht="15.75" thickBot="1">
      <c r="A94" s="32" t="s">
        <v>214</v>
      </c>
      <c r="B94" s="48" t="e">
        <f>SUM(#REF!,#REF!)</f>
        <v>#REF!</v>
      </c>
      <c r="C94" s="32" t="s">
        <v>209</v>
      </c>
      <c r="D94" s="32" t="s">
        <v>210</v>
      </c>
      <c r="E94" s="33" t="s">
        <v>215</v>
      </c>
      <c r="F94" s="32" t="s">
        <v>211</v>
      </c>
    </row>
    <row r="95" spans="1:7" ht="15.75" thickBot="1">
      <c r="A95" s="32" t="s">
        <v>216</v>
      </c>
      <c r="B95" s="48" t="e">
        <f>SUM(#REF!,#REF!)</f>
        <v>#REF!</v>
      </c>
      <c r="C95" s="32" t="s">
        <v>209</v>
      </c>
      <c r="D95" s="32" t="s">
        <v>210</v>
      </c>
      <c r="E95" s="33">
        <v>15</v>
      </c>
      <c r="F95" s="32" t="s">
        <v>211</v>
      </c>
    </row>
    <row r="97" spans="1:6">
      <c r="A97" s="35"/>
      <c r="B97" s="35" t="s">
        <v>217</v>
      </c>
      <c r="C97" s="35"/>
      <c r="D97" s="35" t="s">
        <v>218</v>
      </c>
      <c r="E97" s="35" t="s">
        <v>219</v>
      </c>
      <c r="F97" s="36"/>
    </row>
    <row r="98" spans="1:6" ht="15.75" thickBot="1">
      <c r="A98" s="37" t="s">
        <v>220</v>
      </c>
      <c r="B98" s="38" t="s">
        <v>62</v>
      </c>
      <c r="C98" s="37"/>
      <c r="D98" s="39"/>
      <c r="E98" s="35"/>
      <c r="F98" s="36"/>
    </row>
    <row r="99" spans="1:6" ht="15.75" thickBot="1">
      <c r="A99" s="40" t="s">
        <v>221</v>
      </c>
      <c r="B99" s="35" t="s">
        <v>222</v>
      </c>
      <c r="C99" s="35"/>
      <c r="D99" s="41"/>
      <c r="E99" s="35"/>
      <c r="F99" s="36"/>
    </row>
  </sheetData>
  <pageMargins left="0.7" right="0.7" top="0.75" bottom="0.75" header="0.3" footer="0.3"/>
  <pageSetup paperSize="9" scale="69" fitToHeight="0" orientation="portrait" r:id="rId1"/>
  <rowBreaks count="1" manualBreakCount="1">
    <brk id="88" max="5" man="1"/>
  </rowBreaks>
  <colBreaks count="1" manualBreakCount="1">
    <brk id="6"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106"/>
  <sheetViews>
    <sheetView view="pageBreakPreview" zoomScale="85" zoomScaleNormal="100" zoomScaleSheetLayoutView="85" workbookViewId="0">
      <selection activeCell="I67" sqref="I67"/>
    </sheetView>
  </sheetViews>
  <sheetFormatPr defaultRowHeight="15"/>
  <cols>
    <col min="1" max="1" width="65.28515625" customWidth="1"/>
    <col min="2" max="2" width="12.42578125" customWidth="1"/>
    <col min="3" max="3" width="12.28515625" customWidth="1"/>
    <col min="4" max="4" width="11" customWidth="1"/>
    <col min="5" max="5" width="12" customWidth="1"/>
    <col min="6" max="6" width="14.42578125" bestFit="1" customWidth="1"/>
    <col min="7" max="7" width="10.28515625" customWidth="1"/>
    <col min="8" max="8" width="11.28515625" customWidth="1"/>
    <col min="11" max="11" width="9.140625" customWidth="1"/>
  </cols>
  <sheetData>
    <row r="1" spans="1:10" ht="15.75">
      <c r="A1" s="2" t="s">
        <v>58</v>
      </c>
      <c r="B1" s="6"/>
      <c r="C1" s="3"/>
      <c r="H1" s="28" t="s">
        <v>203</v>
      </c>
      <c r="I1" s="28" t="s">
        <v>204</v>
      </c>
      <c r="J1" s="28" t="s">
        <v>205</v>
      </c>
    </row>
    <row r="2" spans="1:10">
      <c r="A2" s="4" t="s">
        <v>59</v>
      </c>
      <c r="B2" s="3"/>
      <c r="C2" s="3"/>
      <c r="H2" s="28">
        <v>25</v>
      </c>
      <c r="I2" s="28">
        <v>15</v>
      </c>
      <c r="J2" s="28"/>
    </row>
    <row r="3" spans="1:10">
      <c r="A3" s="5" t="s">
        <v>60</v>
      </c>
      <c r="B3" s="6" t="s">
        <v>373</v>
      </c>
      <c r="C3" s="3"/>
      <c r="H3" s="28"/>
      <c r="I3" s="28"/>
      <c r="J3" s="28"/>
    </row>
    <row r="4" spans="1:10">
      <c r="A4" s="5" t="s">
        <v>61</v>
      </c>
      <c r="B4" s="6" t="s">
        <v>62</v>
      </c>
      <c r="C4" s="3"/>
    </row>
    <row r="5" spans="1:10">
      <c r="A5" s="5" t="s">
        <v>63</v>
      </c>
      <c r="B5" s="6" t="s">
        <v>64</v>
      </c>
      <c r="C5" s="3"/>
    </row>
    <row r="6" spans="1:10">
      <c r="A6" s="5" t="s">
        <v>65</v>
      </c>
      <c r="B6" s="6" t="s">
        <v>66</v>
      </c>
      <c r="C6" s="3"/>
      <c r="G6" s="1"/>
    </row>
    <row r="8" spans="1:10">
      <c r="G8" s="1"/>
    </row>
    <row r="9" spans="1:10" ht="26.25">
      <c r="A9" s="7" t="s">
        <v>67</v>
      </c>
      <c r="B9" s="8" t="s">
        <v>68</v>
      </c>
      <c r="C9" s="9" t="s">
        <v>80</v>
      </c>
      <c r="D9" s="9" t="s">
        <v>81</v>
      </c>
      <c r="E9" s="9" t="s">
        <v>82</v>
      </c>
      <c r="F9" s="7" t="s">
        <v>83</v>
      </c>
    </row>
    <row r="10" spans="1:10">
      <c r="A10" s="44" t="s">
        <v>283</v>
      </c>
      <c r="B10" s="11" t="s">
        <v>374</v>
      </c>
      <c r="C10" s="15">
        <v>4.1666666666666664E-2</v>
      </c>
      <c r="D10" s="16"/>
      <c r="E10" s="16"/>
      <c r="F10" s="16"/>
      <c r="G10" s="1"/>
    </row>
    <row r="11" spans="1:10">
      <c r="A11" s="16" t="s">
        <v>377</v>
      </c>
      <c r="B11" s="58" t="s">
        <v>374</v>
      </c>
      <c r="C11" s="46">
        <v>0.29166666666666669</v>
      </c>
      <c r="D11" s="16"/>
      <c r="E11" s="16"/>
      <c r="F11" s="16"/>
      <c r="G11" s="1"/>
    </row>
    <row r="12" spans="1:10">
      <c r="B12" s="55" t="s">
        <v>79</v>
      </c>
      <c r="C12" s="56">
        <f>SUM(C10:C11)</f>
        <v>0.33333333333333337</v>
      </c>
    </row>
    <row r="13" spans="1:10" ht="26.25">
      <c r="A13" s="7" t="s">
        <v>67</v>
      </c>
      <c r="B13" s="8" t="s">
        <v>68</v>
      </c>
      <c r="C13" s="9" t="s">
        <v>80</v>
      </c>
      <c r="D13" s="9" t="s">
        <v>81</v>
      </c>
      <c r="E13" s="9" t="s">
        <v>82</v>
      </c>
      <c r="F13" s="7" t="s">
        <v>83</v>
      </c>
    </row>
    <row r="14" spans="1:10">
      <c r="A14" s="44" t="s">
        <v>283</v>
      </c>
      <c r="B14" s="11" t="s">
        <v>375</v>
      </c>
      <c r="C14" s="15">
        <v>4.1666666666666664E-2</v>
      </c>
      <c r="D14" s="16"/>
      <c r="E14" s="16"/>
      <c r="F14" s="16"/>
    </row>
    <row r="15" spans="1:10">
      <c r="A15" s="16" t="s">
        <v>378</v>
      </c>
      <c r="B15" s="58" t="s">
        <v>375</v>
      </c>
      <c r="C15" s="46">
        <v>0.29166666666666669</v>
      </c>
      <c r="D15" s="16"/>
      <c r="E15" s="16"/>
      <c r="F15" s="16"/>
    </row>
    <row r="16" spans="1:10">
      <c r="B16" s="55" t="s">
        <v>79</v>
      </c>
      <c r="C16" s="56">
        <f>SUM(C14:C15)</f>
        <v>0.33333333333333337</v>
      </c>
      <c r="D16" s="57"/>
      <c r="E16" s="16"/>
      <c r="F16" s="16"/>
    </row>
    <row r="17" spans="1:7" ht="26.25">
      <c r="A17" s="7" t="s">
        <v>67</v>
      </c>
      <c r="B17" s="8" t="s">
        <v>68</v>
      </c>
      <c r="C17" s="9" t="s">
        <v>80</v>
      </c>
      <c r="D17" s="9" t="s">
        <v>81</v>
      </c>
      <c r="E17" s="9" t="s">
        <v>82</v>
      </c>
      <c r="F17" s="7" t="s">
        <v>83</v>
      </c>
    </row>
    <row r="18" spans="1:7">
      <c r="A18" s="44" t="s">
        <v>283</v>
      </c>
      <c r="B18" s="11" t="s">
        <v>376</v>
      </c>
      <c r="C18" s="15">
        <v>4.1666666666666664E-2</v>
      </c>
      <c r="D18" s="16"/>
      <c r="E18" s="16"/>
      <c r="F18" s="16"/>
    </row>
    <row r="19" spans="1:7" ht="30">
      <c r="A19" s="51" t="s">
        <v>379</v>
      </c>
      <c r="B19" s="58" t="s">
        <v>376</v>
      </c>
      <c r="C19" s="46">
        <v>0.29166666666666669</v>
      </c>
      <c r="D19" s="16"/>
      <c r="E19" s="16"/>
      <c r="F19" s="16"/>
      <c r="G19" s="52"/>
    </row>
    <row r="20" spans="1:7">
      <c r="B20" s="55" t="s">
        <v>79</v>
      </c>
      <c r="C20" s="56">
        <f>SUM(C18:C19)</f>
        <v>0.33333333333333337</v>
      </c>
      <c r="D20" s="57"/>
      <c r="E20" s="16"/>
      <c r="F20" s="16"/>
    </row>
    <row r="21" spans="1:7" ht="26.25">
      <c r="A21" s="7" t="s">
        <v>67</v>
      </c>
      <c r="B21" s="8" t="s">
        <v>68</v>
      </c>
      <c r="C21" s="9" t="s">
        <v>80</v>
      </c>
      <c r="D21" s="9" t="s">
        <v>81</v>
      </c>
      <c r="E21" s="9" t="s">
        <v>82</v>
      </c>
      <c r="F21" s="7" t="s">
        <v>83</v>
      </c>
    </row>
    <row r="22" spans="1:7">
      <c r="A22" s="44" t="s">
        <v>283</v>
      </c>
      <c r="B22" s="11" t="s">
        <v>385</v>
      </c>
      <c r="C22" s="15">
        <v>4.1666666666666664E-2</v>
      </c>
      <c r="D22" s="16"/>
      <c r="E22" s="16"/>
      <c r="F22" s="16"/>
    </row>
    <row r="23" spans="1:7" ht="105">
      <c r="A23" s="27" t="s">
        <v>380</v>
      </c>
      <c r="B23" s="58" t="s">
        <v>385</v>
      </c>
      <c r="C23" s="46">
        <v>0.375</v>
      </c>
      <c r="D23" s="16"/>
      <c r="E23" s="16"/>
      <c r="F23" s="16"/>
    </row>
    <row r="24" spans="1:7">
      <c r="B24" s="55" t="s">
        <v>79</v>
      </c>
      <c r="C24" s="56">
        <f>SUM(C22:C23)</f>
        <v>0.41666666666666669</v>
      </c>
      <c r="D24" s="57"/>
      <c r="E24" s="16"/>
      <c r="F24" s="16"/>
    </row>
    <row r="25" spans="1:7">
      <c r="A25" s="24"/>
      <c r="B25" s="24"/>
      <c r="C25" s="24"/>
      <c r="D25" s="24"/>
      <c r="E25" s="24"/>
      <c r="F25" s="24"/>
    </row>
    <row r="26" spans="1:7" ht="26.25">
      <c r="A26" s="7" t="s">
        <v>67</v>
      </c>
      <c r="B26" s="8" t="s">
        <v>68</v>
      </c>
      <c r="C26" s="9" t="s">
        <v>80</v>
      </c>
      <c r="D26" s="9" t="s">
        <v>81</v>
      </c>
      <c r="E26" s="9" t="s">
        <v>82</v>
      </c>
      <c r="F26" s="7" t="s">
        <v>83</v>
      </c>
    </row>
    <row r="27" spans="1:7" ht="30">
      <c r="A27" s="27" t="s">
        <v>381</v>
      </c>
      <c r="B27" s="11" t="s">
        <v>386</v>
      </c>
      <c r="C27" s="15">
        <v>0.25</v>
      </c>
      <c r="D27" s="21"/>
      <c r="E27" s="21"/>
      <c r="F27" s="21"/>
    </row>
    <row r="28" spans="1:7">
      <c r="A28" s="44" t="s">
        <v>283</v>
      </c>
      <c r="B28" s="58" t="s">
        <v>386</v>
      </c>
      <c r="C28" s="46">
        <v>4.1666666666666664E-2</v>
      </c>
      <c r="D28" s="21"/>
      <c r="E28" s="21"/>
      <c r="F28" s="21"/>
    </row>
    <row r="29" spans="1:7">
      <c r="B29" s="55" t="s">
        <v>79</v>
      </c>
      <c r="C29" s="56">
        <f>SUM(C27:C28)</f>
        <v>0.29166666666666669</v>
      </c>
      <c r="D29" s="21"/>
      <c r="E29" s="21"/>
      <c r="F29" s="21"/>
    </row>
    <row r="30" spans="1:7" ht="26.25">
      <c r="A30" s="7" t="s">
        <v>67</v>
      </c>
      <c r="B30" s="8" t="s">
        <v>68</v>
      </c>
      <c r="C30" s="9" t="s">
        <v>80</v>
      </c>
      <c r="D30" s="9" t="s">
        <v>81</v>
      </c>
      <c r="E30" s="9" t="s">
        <v>82</v>
      </c>
      <c r="F30" s="7" t="s">
        <v>83</v>
      </c>
    </row>
    <row r="31" spans="1:7">
      <c r="A31" s="44" t="s">
        <v>283</v>
      </c>
      <c r="B31" s="11" t="s">
        <v>387</v>
      </c>
      <c r="C31" s="15">
        <v>4.1666666666666664E-2</v>
      </c>
      <c r="D31" s="21"/>
      <c r="E31" s="21"/>
      <c r="F31" s="21"/>
    </row>
    <row r="32" spans="1:7">
      <c r="A32" s="16" t="s">
        <v>391</v>
      </c>
      <c r="B32" s="11" t="s">
        <v>387</v>
      </c>
      <c r="C32" s="15">
        <v>4.1666666666666664E-2</v>
      </c>
      <c r="D32" s="21"/>
      <c r="E32" s="21"/>
      <c r="F32" s="21"/>
    </row>
    <row r="33" spans="1:6">
      <c r="A33" s="16" t="s">
        <v>392</v>
      </c>
      <c r="B33" s="11" t="s">
        <v>387</v>
      </c>
      <c r="C33" s="15">
        <v>8.3333333333333329E-2</v>
      </c>
      <c r="D33" s="21"/>
      <c r="E33" s="21"/>
      <c r="F33" s="21"/>
    </row>
    <row r="34" spans="1:6">
      <c r="A34" s="16" t="s">
        <v>393</v>
      </c>
      <c r="B34" s="58" t="s">
        <v>387</v>
      </c>
      <c r="C34" s="46">
        <v>0.125</v>
      </c>
      <c r="D34" s="21"/>
      <c r="E34" s="21"/>
      <c r="F34" s="21"/>
    </row>
    <row r="35" spans="1:6">
      <c r="B35" s="55" t="s">
        <v>79</v>
      </c>
      <c r="C35" s="56">
        <f>SUM(C31:C34)</f>
        <v>0.29166666666666663</v>
      </c>
      <c r="D35" s="21"/>
      <c r="E35" s="21"/>
      <c r="F35" s="21"/>
    </row>
    <row r="36" spans="1:6" ht="26.25">
      <c r="A36" s="7" t="s">
        <v>67</v>
      </c>
      <c r="B36" s="8" t="s">
        <v>68</v>
      </c>
      <c r="C36" s="9" t="s">
        <v>80</v>
      </c>
      <c r="D36" s="9" t="s">
        <v>81</v>
      </c>
      <c r="E36" s="9" t="s">
        <v>82</v>
      </c>
      <c r="F36" s="7" t="s">
        <v>83</v>
      </c>
    </row>
    <row r="37" spans="1:6">
      <c r="A37" s="44" t="s">
        <v>283</v>
      </c>
      <c r="B37" s="11" t="s">
        <v>389</v>
      </c>
      <c r="C37" s="15">
        <v>4.1666666666666664E-2</v>
      </c>
      <c r="D37" s="21"/>
      <c r="E37" s="21"/>
      <c r="F37" s="21"/>
    </row>
    <row r="38" spans="1:6">
      <c r="A38" s="16" t="s">
        <v>394</v>
      </c>
      <c r="B38" s="11" t="s">
        <v>389</v>
      </c>
      <c r="C38" s="15">
        <v>0.25</v>
      </c>
      <c r="D38" s="21"/>
      <c r="E38" s="21"/>
      <c r="F38" s="21"/>
    </row>
    <row r="39" spans="1:6">
      <c r="B39" s="22" t="s">
        <v>79</v>
      </c>
      <c r="C39" s="23">
        <f>SUM(C37:C38)</f>
        <v>0.29166666666666669</v>
      </c>
      <c r="D39" s="21"/>
      <c r="E39" s="21"/>
      <c r="F39" s="21"/>
    </row>
    <row r="40" spans="1:6" ht="26.25">
      <c r="A40" s="7" t="s">
        <v>67</v>
      </c>
      <c r="B40" s="8" t="s">
        <v>68</v>
      </c>
      <c r="C40" s="9" t="s">
        <v>80</v>
      </c>
      <c r="D40" s="9" t="s">
        <v>81</v>
      </c>
      <c r="E40" s="9" t="s">
        <v>82</v>
      </c>
      <c r="F40" s="7" t="s">
        <v>83</v>
      </c>
    </row>
    <row r="41" spans="1:6">
      <c r="A41" s="44" t="s">
        <v>283</v>
      </c>
      <c r="B41" s="11" t="s">
        <v>390</v>
      </c>
      <c r="C41" s="15">
        <v>4.1666666666666664E-2</v>
      </c>
      <c r="D41" s="21"/>
      <c r="E41" s="21"/>
      <c r="F41" s="21"/>
    </row>
    <row r="42" spans="1:6">
      <c r="A42" s="16" t="s">
        <v>395</v>
      </c>
      <c r="B42" s="11" t="s">
        <v>390</v>
      </c>
      <c r="C42" s="15">
        <v>0.125</v>
      </c>
      <c r="D42" s="21"/>
      <c r="E42" s="21"/>
      <c r="F42" s="21"/>
    </row>
    <row r="43" spans="1:6">
      <c r="A43" s="16" t="s">
        <v>382</v>
      </c>
      <c r="B43" s="11" t="s">
        <v>390</v>
      </c>
      <c r="C43" s="15">
        <v>4.1666666666666664E-2</v>
      </c>
    </row>
    <row r="44" spans="1:6">
      <c r="A44" s="16" t="s">
        <v>383</v>
      </c>
      <c r="B44" s="58" t="s">
        <v>390</v>
      </c>
      <c r="C44" s="46">
        <v>0.125</v>
      </c>
    </row>
    <row r="45" spans="1:6">
      <c r="B45" s="55" t="s">
        <v>79</v>
      </c>
      <c r="C45" s="56">
        <f>SUM(C41:C44)</f>
        <v>0.33333333333333331</v>
      </c>
    </row>
    <row r="46" spans="1:6" ht="26.25">
      <c r="A46" s="7" t="s">
        <v>67</v>
      </c>
      <c r="B46" s="8" t="s">
        <v>68</v>
      </c>
      <c r="C46" s="9" t="s">
        <v>80</v>
      </c>
      <c r="D46" s="9" t="s">
        <v>81</v>
      </c>
      <c r="E46" s="9" t="s">
        <v>82</v>
      </c>
      <c r="F46" s="7" t="s">
        <v>83</v>
      </c>
    </row>
    <row r="47" spans="1:6">
      <c r="A47" s="44" t="s">
        <v>425</v>
      </c>
      <c r="B47" s="11" t="s">
        <v>388</v>
      </c>
      <c r="C47" s="15">
        <v>0.16666666666666666</v>
      </c>
    </row>
    <row r="48" spans="1:6">
      <c r="A48" s="16" t="s">
        <v>384</v>
      </c>
      <c r="B48" s="58" t="s">
        <v>388</v>
      </c>
      <c r="C48" s="46">
        <v>0.20833333333333334</v>
      </c>
    </row>
    <row r="49" spans="1:6">
      <c r="B49" s="55" t="s">
        <v>79</v>
      </c>
      <c r="C49" s="56">
        <f>SUM(C47:C48)</f>
        <v>0.375</v>
      </c>
    </row>
    <row r="50" spans="1:6">
      <c r="A50" s="24"/>
      <c r="B50" s="24"/>
      <c r="C50" s="24"/>
      <c r="D50" s="24"/>
      <c r="E50" s="24"/>
      <c r="F50" s="24"/>
    </row>
    <row r="51" spans="1:6" ht="26.25">
      <c r="A51" s="7" t="s">
        <v>67</v>
      </c>
      <c r="B51" s="8" t="s">
        <v>68</v>
      </c>
      <c r="C51" s="9" t="s">
        <v>80</v>
      </c>
      <c r="D51" s="9" t="s">
        <v>81</v>
      </c>
      <c r="E51" s="9" t="s">
        <v>82</v>
      </c>
      <c r="F51" s="7" t="s">
        <v>83</v>
      </c>
    </row>
    <row r="52" spans="1:6">
      <c r="A52" t="s">
        <v>415</v>
      </c>
      <c r="B52" s="11" t="s">
        <v>397</v>
      </c>
      <c r="C52" s="15">
        <v>0.16666666666666666</v>
      </c>
    </row>
    <row r="53" spans="1:6">
      <c r="A53" s="60" t="s">
        <v>283</v>
      </c>
      <c r="B53" s="11" t="s">
        <v>397</v>
      </c>
      <c r="C53" s="15">
        <v>4.1666666666666664E-2</v>
      </c>
    </row>
    <row r="54" spans="1:6">
      <c r="A54" s="16" t="s">
        <v>396</v>
      </c>
      <c r="B54" s="58" t="s">
        <v>397</v>
      </c>
      <c r="C54" s="46">
        <v>0.125</v>
      </c>
    </row>
    <row r="55" spans="1:6">
      <c r="B55" s="55" t="s">
        <v>79</v>
      </c>
      <c r="C55" s="56">
        <f>SUM(C52:C54)</f>
        <v>0.33333333333333331</v>
      </c>
    </row>
    <row r="56" spans="1:6" ht="26.25">
      <c r="A56" s="7" t="s">
        <v>67</v>
      </c>
      <c r="B56" s="8" t="s">
        <v>68</v>
      </c>
      <c r="C56" s="9" t="s">
        <v>80</v>
      </c>
      <c r="D56" s="9" t="s">
        <v>81</v>
      </c>
      <c r="E56" s="9" t="s">
        <v>82</v>
      </c>
      <c r="F56" s="7" t="s">
        <v>83</v>
      </c>
    </row>
    <row r="57" spans="1:6">
      <c r="A57" s="44" t="s">
        <v>283</v>
      </c>
      <c r="B57" s="11" t="s">
        <v>398</v>
      </c>
      <c r="C57" s="15">
        <v>4.1666666666666664E-2</v>
      </c>
    </row>
    <row r="58" spans="1:6">
      <c r="A58" s="16" t="s">
        <v>399</v>
      </c>
      <c r="B58" s="11" t="s">
        <v>398</v>
      </c>
      <c r="C58" s="15">
        <v>0.125</v>
      </c>
    </row>
    <row r="59" spans="1:6" ht="30">
      <c r="A59" s="44" t="s">
        <v>400</v>
      </c>
      <c r="B59" s="58" t="s">
        <v>398</v>
      </c>
      <c r="C59" s="46">
        <v>0.16666666666666666</v>
      </c>
    </row>
    <row r="60" spans="1:6">
      <c r="B60" s="55" t="s">
        <v>79</v>
      </c>
      <c r="C60" s="56">
        <f>SUM(C57:C59)</f>
        <v>0.33333333333333331</v>
      </c>
    </row>
    <row r="61" spans="1:6" ht="26.25">
      <c r="A61" s="7" t="s">
        <v>67</v>
      </c>
      <c r="B61" s="8" t="s">
        <v>68</v>
      </c>
      <c r="C61" s="9" t="s">
        <v>80</v>
      </c>
      <c r="D61" s="9" t="s">
        <v>81</v>
      </c>
      <c r="E61" s="9" t="s">
        <v>82</v>
      </c>
      <c r="F61" s="7" t="s">
        <v>83</v>
      </c>
    </row>
    <row r="62" spans="1:6">
      <c r="A62" s="16" t="s">
        <v>401</v>
      </c>
      <c r="B62" s="11" t="s">
        <v>403</v>
      </c>
      <c r="C62" s="15">
        <v>0.125</v>
      </c>
    </row>
    <row r="63" spans="1:6">
      <c r="A63" s="16" t="s">
        <v>416</v>
      </c>
      <c r="B63" s="58" t="s">
        <v>403</v>
      </c>
      <c r="C63" s="46">
        <v>0.20833333333333334</v>
      </c>
    </row>
    <row r="64" spans="1:6">
      <c r="B64" s="55" t="s">
        <v>79</v>
      </c>
      <c r="C64" s="56">
        <f>SUM(C62:C63)</f>
        <v>0.33333333333333337</v>
      </c>
    </row>
    <row r="65" spans="1:6" ht="26.25">
      <c r="A65" s="7" t="s">
        <v>67</v>
      </c>
      <c r="B65" s="8" t="s">
        <v>68</v>
      </c>
      <c r="C65" s="9" t="s">
        <v>80</v>
      </c>
      <c r="D65" s="9" t="s">
        <v>81</v>
      </c>
      <c r="E65" s="9" t="s">
        <v>82</v>
      </c>
      <c r="F65" s="7" t="s">
        <v>83</v>
      </c>
    </row>
    <row r="66" spans="1:6">
      <c r="A66" s="44" t="s">
        <v>283</v>
      </c>
      <c r="B66" s="11" t="s">
        <v>402</v>
      </c>
      <c r="C66" s="15">
        <v>4.1666666666666664E-2</v>
      </c>
    </row>
    <row r="67" spans="1:6">
      <c r="A67" s="44" t="s">
        <v>414</v>
      </c>
      <c r="B67" s="58" t="s">
        <v>402</v>
      </c>
      <c r="C67" s="46">
        <v>0.20833333333333334</v>
      </c>
    </row>
    <row r="68" spans="1:6">
      <c r="A68" s="53"/>
      <c r="B68" s="55" t="s">
        <v>79</v>
      </c>
      <c r="C68" s="56">
        <f>SUM(C66:C67)</f>
        <v>0.25</v>
      </c>
    </row>
    <row r="69" spans="1:6" ht="26.25">
      <c r="A69" s="7" t="s">
        <v>67</v>
      </c>
      <c r="B69" s="8" t="s">
        <v>68</v>
      </c>
      <c r="C69" s="9" t="s">
        <v>80</v>
      </c>
      <c r="D69" s="9" t="s">
        <v>81</v>
      </c>
      <c r="E69" s="9" t="s">
        <v>82</v>
      </c>
      <c r="F69" s="7" t="s">
        <v>83</v>
      </c>
    </row>
    <row r="70" spans="1:6">
      <c r="A70" s="16" t="s">
        <v>405</v>
      </c>
      <c r="B70" s="58" t="s">
        <v>404</v>
      </c>
      <c r="C70" s="46">
        <v>0</v>
      </c>
    </row>
    <row r="71" spans="1:6">
      <c r="B71" s="55" t="s">
        <v>79</v>
      </c>
      <c r="C71" s="56">
        <f>SUM(C70:C70)</f>
        <v>0</v>
      </c>
    </row>
    <row r="72" spans="1:6">
      <c r="A72" s="24"/>
      <c r="B72" s="24"/>
      <c r="C72" s="24"/>
      <c r="D72" s="24"/>
      <c r="E72" s="24"/>
      <c r="F72" s="24"/>
    </row>
    <row r="73" spans="1:6" ht="26.25">
      <c r="A73" s="7" t="s">
        <v>67</v>
      </c>
      <c r="B73" s="8" t="s">
        <v>68</v>
      </c>
      <c r="C73" s="9" t="s">
        <v>80</v>
      </c>
      <c r="D73" s="9" t="s">
        <v>81</v>
      </c>
      <c r="E73" s="9" t="s">
        <v>82</v>
      </c>
      <c r="F73" s="7" t="s">
        <v>83</v>
      </c>
    </row>
    <row r="74" spans="1:6">
      <c r="A74" s="60" t="s">
        <v>283</v>
      </c>
      <c r="B74" s="11" t="s">
        <v>406</v>
      </c>
      <c r="C74" s="15">
        <v>4.1666666666666664E-2</v>
      </c>
    </row>
    <row r="75" spans="1:6" ht="60">
      <c r="A75" s="44" t="s">
        <v>418</v>
      </c>
      <c r="B75" s="59" t="s">
        <v>406</v>
      </c>
      <c r="C75" s="15">
        <v>0.29166666666666669</v>
      </c>
    </row>
    <row r="76" spans="1:6">
      <c r="B76" s="55" t="s">
        <v>79</v>
      </c>
      <c r="C76" s="56">
        <f>SUM(C74:C75)</f>
        <v>0.33333333333333337</v>
      </c>
    </row>
    <row r="77" spans="1:6" ht="26.25">
      <c r="A77" s="7" t="s">
        <v>67</v>
      </c>
      <c r="B77" s="8" t="s">
        <v>68</v>
      </c>
      <c r="C77" s="9" t="s">
        <v>80</v>
      </c>
      <c r="D77" s="9" t="s">
        <v>81</v>
      </c>
      <c r="E77" s="9" t="s">
        <v>82</v>
      </c>
      <c r="F77" s="7" t="s">
        <v>83</v>
      </c>
    </row>
    <row r="78" spans="1:6" ht="45">
      <c r="A78" s="44" t="s">
        <v>419</v>
      </c>
      <c r="B78" s="11" t="s">
        <v>410</v>
      </c>
      <c r="C78" s="15">
        <v>0.375</v>
      </c>
    </row>
    <row r="79" spans="1:6">
      <c r="B79" s="61" t="s">
        <v>79</v>
      </c>
      <c r="C79" s="62">
        <f>SUM(C78:C78)</f>
        <v>0.375</v>
      </c>
    </row>
    <row r="80" spans="1:6" ht="26.25">
      <c r="A80" s="7" t="s">
        <v>67</v>
      </c>
      <c r="B80" s="8" t="s">
        <v>68</v>
      </c>
      <c r="C80" s="9" t="s">
        <v>80</v>
      </c>
      <c r="D80" s="9" t="s">
        <v>81</v>
      </c>
      <c r="E80" s="9" t="s">
        <v>82</v>
      </c>
      <c r="F80" s="7" t="s">
        <v>83</v>
      </c>
    </row>
    <row r="81" spans="1:6" ht="60">
      <c r="A81" s="27" t="s">
        <v>420</v>
      </c>
      <c r="B81" s="11" t="s">
        <v>411</v>
      </c>
      <c r="C81" s="15">
        <v>0.41666666666666669</v>
      </c>
    </row>
    <row r="82" spans="1:6">
      <c r="B82" s="61" t="s">
        <v>79</v>
      </c>
      <c r="C82" s="62">
        <f>SUM(C81:C81)</f>
        <v>0.41666666666666669</v>
      </c>
    </row>
    <row r="83" spans="1:6" ht="26.25">
      <c r="A83" s="7" t="s">
        <v>67</v>
      </c>
      <c r="B83" s="8" t="s">
        <v>68</v>
      </c>
      <c r="C83" s="9" t="s">
        <v>80</v>
      </c>
      <c r="D83" s="9" t="s">
        <v>81</v>
      </c>
      <c r="E83" s="9" t="s">
        <v>82</v>
      </c>
      <c r="F83" s="7" t="s">
        <v>83</v>
      </c>
    </row>
    <row r="84" spans="1:6" ht="45">
      <c r="A84" s="44" t="s">
        <v>421</v>
      </c>
      <c r="B84" s="11" t="s">
        <v>412</v>
      </c>
      <c r="C84" s="15">
        <v>0.375</v>
      </c>
    </row>
    <row r="85" spans="1:6">
      <c r="B85" s="61" t="s">
        <v>79</v>
      </c>
      <c r="C85" s="62">
        <f>SUM(C84:C84)</f>
        <v>0.375</v>
      </c>
    </row>
    <row r="86" spans="1:6" ht="26.25">
      <c r="A86" s="7" t="s">
        <v>67</v>
      </c>
      <c r="B86" s="8" t="s">
        <v>68</v>
      </c>
      <c r="C86" s="9" t="s">
        <v>80</v>
      </c>
      <c r="D86" s="9" t="s">
        <v>81</v>
      </c>
      <c r="E86" s="9" t="s">
        <v>82</v>
      </c>
      <c r="F86" s="7" t="s">
        <v>83</v>
      </c>
    </row>
    <row r="87" spans="1:6" ht="30">
      <c r="A87" s="44" t="s">
        <v>422</v>
      </c>
      <c r="B87" s="11" t="s">
        <v>413</v>
      </c>
      <c r="C87" s="15">
        <v>0.375</v>
      </c>
    </row>
    <row r="88" spans="1:6">
      <c r="B88" s="61" t="s">
        <v>79</v>
      </c>
      <c r="C88" s="62">
        <f>SUM(C87:C87)</f>
        <v>0.375</v>
      </c>
    </row>
    <row r="89" spans="1:6">
      <c r="A89" s="24"/>
      <c r="B89" s="24"/>
      <c r="C89" s="24"/>
      <c r="D89" s="24"/>
      <c r="E89" s="24"/>
      <c r="F89" s="24"/>
    </row>
    <row r="90" spans="1:6" ht="26.25">
      <c r="A90" s="7" t="s">
        <v>67</v>
      </c>
      <c r="B90" s="8" t="s">
        <v>68</v>
      </c>
      <c r="C90" s="9" t="s">
        <v>80</v>
      </c>
      <c r="D90" s="9" t="s">
        <v>81</v>
      </c>
      <c r="E90" s="9" t="s">
        <v>82</v>
      </c>
      <c r="F90" s="7" t="s">
        <v>83</v>
      </c>
    </row>
    <row r="91" spans="1:6" ht="45">
      <c r="A91" s="44" t="s">
        <v>423</v>
      </c>
      <c r="B91" s="11" t="s">
        <v>407</v>
      </c>
      <c r="C91" s="15">
        <v>0.375</v>
      </c>
    </row>
    <row r="92" spans="1:6">
      <c r="B92" s="61" t="s">
        <v>79</v>
      </c>
      <c r="C92" s="62">
        <f>SUM(C91:C91)</f>
        <v>0.375</v>
      </c>
    </row>
    <row r="93" spans="1:6" ht="26.25">
      <c r="A93" s="7" t="s">
        <v>67</v>
      </c>
      <c r="B93" s="8" t="s">
        <v>68</v>
      </c>
      <c r="C93" s="9" t="s">
        <v>80</v>
      </c>
      <c r="D93" s="9" t="s">
        <v>81</v>
      </c>
      <c r="E93" s="9" t="s">
        <v>82</v>
      </c>
      <c r="F93" s="7" t="s">
        <v>83</v>
      </c>
    </row>
    <row r="94" spans="1:6" ht="75">
      <c r="A94" s="44" t="s">
        <v>424</v>
      </c>
      <c r="B94" s="11" t="s">
        <v>408</v>
      </c>
      <c r="C94" s="15">
        <v>0.375</v>
      </c>
    </row>
    <row r="95" spans="1:6">
      <c r="B95" s="61" t="s">
        <v>79</v>
      </c>
      <c r="C95" s="62">
        <f>SUM(C94:C94)</f>
        <v>0.375</v>
      </c>
    </row>
    <row r="97" spans="1:6">
      <c r="A97" s="29" t="s">
        <v>207</v>
      </c>
    </row>
    <row r="98" spans="1:6" ht="15.75" thickBot="1">
      <c r="A98" s="30" t="s">
        <v>208</v>
      </c>
      <c r="B98" s="48">
        <f>SUM(C12,C16,C20,C24,C29,C35,C39,C45,C49,C55,C60,C64,C68,C71,C76,C79,C82,C85,C88,C92,C95)</f>
        <v>6.875</v>
      </c>
      <c r="C98" s="32" t="s">
        <v>209</v>
      </c>
      <c r="D98" s="32" t="s">
        <v>210</v>
      </c>
      <c r="E98" s="33">
        <v>25</v>
      </c>
      <c r="F98" s="32" t="s">
        <v>211</v>
      </c>
    </row>
    <row r="99" spans="1:6" ht="15.75" thickBot="1">
      <c r="A99" s="30" t="s">
        <v>212</v>
      </c>
      <c r="B99" s="47">
        <v>0</v>
      </c>
      <c r="C99" s="32" t="s">
        <v>209</v>
      </c>
      <c r="D99" s="32" t="s">
        <v>210</v>
      </c>
      <c r="E99" s="33">
        <v>23</v>
      </c>
      <c r="F99" s="32" t="s">
        <v>211</v>
      </c>
    </row>
    <row r="100" spans="1:6" ht="15.75" thickBot="1">
      <c r="A100" s="32" t="s">
        <v>213</v>
      </c>
      <c r="B100" s="46">
        <v>0</v>
      </c>
      <c r="C100" s="32" t="s">
        <v>209</v>
      </c>
      <c r="D100" s="32" t="s">
        <v>210</v>
      </c>
      <c r="E100" s="33" t="s">
        <v>206</v>
      </c>
      <c r="F100" s="32" t="s">
        <v>211</v>
      </c>
    </row>
    <row r="101" spans="1:6" ht="15.75" thickBot="1">
      <c r="A101" s="32" t="s">
        <v>214</v>
      </c>
      <c r="B101" s="48" t="e">
        <f>SUM(#REF!,#REF!)</f>
        <v>#REF!</v>
      </c>
      <c r="C101" s="32" t="s">
        <v>209</v>
      </c>
      <c r="D101" s="32" t="s">
        <v>210</v>
      </c>
      <c r="E101" s="33" t="s">
        <v>215</v>
      </c>
      <c r="F101" s="32" t="s">
        <v>211</v>
      </c>
    </row>
    <row r="102" spans="1:6" ht="15.75" thickBot="1">
      <c r="A102" s="32" t="s">
        <v>216</v>
      </c>
      <c r="B102" s="48" t="e">
        <f>SUM(#REF!,#REF!)</f>
        <v>#REF!</v>
      </c>
      <c r="C102" s="32" t="s">
        <v>209</v>
      </c>
      <c r="D102" s="32" t="s">
        <v>210</v>
      </c>
      <c r="E102" s="33">
        <v>15</v>
      </c>
      <c r="F102" s="32" t="s">
        <v>211</v>
      </c>
    </row>
    <row r="104" spans="1:6">
      <c r="A104" s="35"/>
      <c r="B104" s="35" t="s">
        <v>217</v>
      </c>
      <c r="C104" s="35"/>
      <c r="D104" s="35" t="s">
        <v>218</v>
      </c>
      <c r="E104" s="35" t="s">
        <v>219</v>
      </c>
      <c r="F104" s="36"/>
    </row>
    <row r="105" spans="1:6" ht="15.75" thickBot="1">
      <c r="A105" s="37" t="s">
        <v>220</v>
      </c>
      <c r="B105" s="38" t="s">
        <v>62</v>
      </c>
      <c r="C105" s="37"/>
      <c r="D105" s="39"/>
      <c r="E105" s="35"/>
      <c r="F105" s="36"/>
    </row>
    <row r="106" spans="1:6" ht="15.75" thickBot="1">
      <c r="A106" s="40" t="s">
        <v>221</v>
      </c>
      <c r="B106" s="35" t="s">
        <v>222</v>
      </c>
      <c r="C106" s="35"/>
      <c r="D106" s="41"/>
      <c r="E106" s="35"/>
      <c r="F106" s="36"/>
    </row>
  </sheetData>
  <pageMargins left="0.7" right="0.7" top="0.75" bottom="0.75" header="0.3" footer="0.3"/>
  <pageSetup paperSize="9" scale="69" fitToHeight="0" orientation="portrait" r:id="rId1"/>
  <colBreaks count="1" manualBreakCount="1">
    <brk id="6"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J84"/>
  <sheetViews>
    <sheetView view="pageBreakPreview" zoomScale="85" zoomScaleNormal="100" zoomScaleSheetLayoutView="85" workbookViewId="0">
      <selection activeCell="B91" sqref="B91"/>
    </sheetView>
  </sheetViews>
  <sheetFormatPr defaultRowHeight="15"/>
  <cols>
    <col min="1" max="1" width="65.28515625" customWidth="1"/>
    <col min="2" max="2" width="12.42578125" customWidth="1"/>
    <col min="3" max="3" width="12.28515625" customWidth="1"/>
    <col min="4" max="4" width="11" customWidth="1"/>
    <col min="5" max="5" width="12" customWidth="1"/>
    <col min="6" max="6" width="14.42578125" bestFit="1" customWidth="1"/>
    <col min="7" max="7" width="10.28515625" customWidth="1"/>
    <col min="8" max="8" width="11.28515625" customWidth="1"/>
    <col min="11" max="11" width="9.140625" customWidth="1"/>
  </cols>
  <sheetData>
    <row r="1" spans="1:10" ht="15.75">
      <c r="A1" s="2" t="s">
        <v>58</v>
      </c>
      <c r="B1" s="6"/>
      <c r="C1" s="3"/>
      <c r="H1" s="28" t="s">
        <v>203</v>
      </c>
      <c r="I1" s="28" t="s">
        <v>204</v>
      </c>
      <c r="J1" s="28" t="s">
        <v>205</v>
      </c>
    </row>
    <row r="2" spans="1:10">
      <c r="A2" s="4" t="s">
        <v>59</v>
      </c>
      <c r="B2" s="3"/>
      <c r="C2" s="3"/>
      <c r="H2" s="28">
        <v>25</v>
      </c>
      <c r="I2" s="28">
        <v>15</v>
      </c>
      <c r="J2" s="28"/>
    </row>
    <row r="3" spans="1:10">
      <c r="A3" s="5" t="s">
        <v>60</v>
      </c>
      <c r="B3" s="6" t="s">
        <v>417</v>
      </c>
      <c r="C3" s="3"/>
      <c r="H3" s="28"/>
      <c r="I3" s="28"/>
      <c r="J3" s="28"/>
    </row>
    <row r="4" spans="1:10">
      <c r="A4" s="5" t="s">
        <v>61</v>
      </c>
      <c r="B4" s="6" t="s">
        <v>62</v>
      </c>
      <c r="C4" s="3"/>
    </row>
    <row r="5" spans="1:10">
      <c r="A5" s="5" t="s">
        <v>63</v>
      </c>
      <c r="B5" s="6" t="s">
        <v>64</v>
      </c>
      <c r="C5" s="3"/>
    </row>
    <row r="6" spans="1:10">
      <c r="A6" s="5" t="s">
        <v>65</v>
      </c>
      <c r="B6" s="6" t="s">
        <v>66</v>
      </c>
      <c r="C6" s="3"/>
      <c r="G6" s="1"/>
    </row>
    <row r="8" spans="1:10">
      <c r="G8" s="1"/>
    </row>
    <row r="9" spans="1:10" ht="26.25">
      <c r="A9" s="7" t="s">
        <v>67</v>
      </c>
      <c r="B9" s="8" t="s">
        <v>68</v>
      </c>
      <c r="C9" s="9" t="s">
        <v>80</v>
      </c>
      <c r="D9" s="9" t="s">
        <v>81</v>
      </c>
      <c r="E9" s="9" t="s">
        <v>82</v>
      </c>
      <c r="F9" s="7" t="s">
        <v>83</v>
      </c>
    </row>
    <row r="10" spans="1:10" ht="45">
      <c r="A10" s="54" t="s">
        <v>432</v>
      </c>
      <c r="B10" s="11" t="s">
        <v>409</v>
      </c>
      <c r="C10" s="15">
        <v>0.1875</v>
      </c>
    </row>
    <row r="11" spans="1:10">
      <c r="A11" s="54"/>
      <c r="B11" s="55" t="s">
        <v>79</v>
      </c>
      <c r="C11" s="56">
        <f>SUM(C10:C10)</f>
        <v>0.1875</v>
      </c>
    </row>
    <row r="12" spans="1:10" ht="26.25">
      <c r="A12" s="7" t="s">
        <v>67</v>
      </c>
      <c r="B12" s="8" t="s">
        <v>68</v>
      </c>
      <c r="C12" s="9" t="s">
        <v>80</v>
      </c>
      <c r="D12" s="9" t="s">
        <v>81</v>
      </c>
      <c r="E12" s="9" t="s">
        <v>82</v>
      </c>
      <c r="F12" s="7" t="s">
        <v>83</v>
      </c>
    </row>
    <row r="13" spans="1:10" ht="30">
      <c r="A13" s="54" t="s">
        <v>433</v>
      </c>
      <c r="B13" s="11" t="s">
        <v>434</v>
      </c>
      <c r="C13" s="15">
        <v>0.3125</v>
      </c>
    </row>
    <row r="14" spans="1:10">
      <c r="B14" s="55" t="s">
        <v>79</v>
      </c>
      <c r="C14" s="56">
        <f>SUM(C13:C13)</f>
        <v>0.3125</v>
      </c>
    </row>
    <row r="15" spans="1:10" ht="26.25">
      <c r="A15" s="7" t="s">
        <v>67</v>
      </c>
      <c r="B15" s="8" t="s">
        <v>68</v>
      </c>
      <c r="C15" s="9" t="s">
        <v>80</v>
      </c>
      <c r="D15" s="9" t="s">
        <v>81</v>
      </c>
      <c r="E15" s="9" t="s">
        <v>82</v>
      </c>
      <c r="F15" s="7" t="s">
        <v>83</v>
      </c>
    </row>
    <row r="16" spans="1:10" ht="30">
      <c r="A16" s="54" t="s">
        <v>429</v>
      </c>
      <c r="B16" s="11" t="s">
        <v>435</v>
      </c>
      <c r="C16" s="15">
        <v>0.33333333333333331</v>
      </c>
    </row>
    <row r="17" spans="1:6">
      <c r="B17" s="55" t="s">
        <v>79</v>
      </c>
      <c r="C17" s="56">
        <f>SUM(C16)</f>
        <v>0.33333333333333331</v>
      </c>
    </row>
    <row r="18" spans="1:6">
      <c r="A18" s="24"/>
      <c r="B18" s="24"/>
      <c r="C18" s="24"/>
      <c r="D18" s="24"/>
      <c r="E18" s="24"/>
      <c r="F18" s="24"/>
    </row>
    <row r="19" spans="1:6" ht="26.25">
      <c r="A19" s="7" t="s">
        <v>67</v>
      </c>
      <c r="B19" s="8" t="s">
        <v>68</v>
      </c>
      <c r="C19" s="9" t="s">
        <v>80</v>
      </c>
      <c r="D19" s="9" t="s">
        <v>81</v>
      </c>
      <c r="E19" s="9" t="s">
        <v>82</v>
      </c>
      <c r="F19" s="7" t="s">
        <v>83</v>
      </c>
    </row>
    <row r="20" spans="1:6" ht="30">
      <c r="A20" s="54" t="s">
        <v>452</v>
      </c>
      <c r="B20" s="11" t="s">
        <v>436</v>
      </c>
      <c r="C20" s="15">
        <v>0.35416666666666669</v>
      </c>
    </row>
    <row r="21" spans="1:6">
      <c r="B21" s="55" t="s">
        <v>79</v>
      </c>
      <c r="C21" s="56">
        <f>SUM(C20)</f>
        <v>0.35416666666666669</v>
      </c>
    </row>
    <row r="22" spans="1:6" ht="26.25">
      <c r="A22" s="7" t="s">
        <v>67</v>
      </c>
      <c r="B22" s="8" t="s">
        <v>68</v>
      </c>
      <c r="C22" s="9" t="s">
        <v>80</v>
      </c>
      <c r="D22" s="9" t="s">
        <v>81</v>
      </c>
      <c r="E22" s="9" t="s">
        <v>82</v>
      </c>
      <c r="F22" s="7" t="s">
        <v>83</v>
      </c>
    </row>
    <row r="23" spans="1:6" ht="45">
      <c r="A23" s="54" t="s">
        <v>453</v>
      </c>
      <c r="B23" s="11" t="s">
        <v>437</v>
      </c>
      <c r="C23" s="15">
        <v>0.39583333333333331</v>
      </c>
    </row>
    <row r="24" spans="1:6">
      <c r="B24" s="55" t="s">
        <v>79</v>
      </c>
      <c r="C24" s="56">
        <f>SUM(C23)</f>
        <v>0.39583333333333331</v>
      </c>
    </row>
    <row r="25" spans="1:6" ht="26.25">
      <c r="A25" s="7" t="s">
        <v>67</v>
      </c>
      <c r="B25" s="8" t="s">
        <v>68</v>
      </c>
      <c r="C25" s="9" t="s">
        <v>80</v>
      </c>
      <c r="D25" s="9" t="s">
        <v>81</v>
      </c>
      <c r="E25" s="9" t="s">
        <v>82</v>
      </c>
      <c r="F25" s="7" t="s">
        <v>83</v>
      </c>
    </row>
    <row r="26" spans="1:6" ht="75">
      <c r="A26" s="54" t="s">
        <v>454</v>
      </c>
      <c r="B26" s="11" t="s">
        <v>438</v>
      </c>
      <c r="C26" s="15">
        <v>0.16666666666666666</v>
      </c>
    </row>
    <row r="27" spans="1:6">
      <c r="B27" s="55" t="s">
        <v>79</v>
      </c>
      <c r="C27" s="56">
        <f>SUM(C26)</f>
        <v>0.16666666666666666</v>
      </c>
    </row>
    <row r="28" spans="1:6" ht="26.25">
      <c r="A28" s="7" t="s">
        <v>67</v>
      </c>
      <c r="B28" s="8" t="s">
        <v>68</v>
      </c>
      <c r="C28" s="9" t="s">
        <v>80</v>
      </c>
      <c r="D28" s="9" t="s">
        <v>81</v>
      </c>
      <c r="E28" s="9" t="s">
        <v>82</v>
      </c>
      <c r="F28" s="7" t="s">
        <v>83</v>
      </c>
    </row>
    <row r="29" spans="1:6" ht="150">
      <c r="A29" s="54" t="s">
        <v>426</v>
      </c>
      <c r="B29" s="11" t="s">
        <v>439</v>
      </c>
      <c r="C29" s="15">
        <v>0.33333333333333331</v>
      </c>
    </row>
    <row r="30" spans="1:6">
      <c r="B30" s="55" t="s">
        <v>79</v>
      </c>
      <c r="C30" s="56">
        <f>SUM(C29)</f>
        <v>0.33333333333333331</v>
      </c>
    </row>
    <row r="31" spans="1:6" ht="26.25">
      <c r="A31" s="7" t="s">
        <v>67</v>
      </c>
      <c r="B31" s="8" t="s">
        <v>68</v>
      </c>
      <c r="C31" s="9" t="s">
        <v>80</v>
      </c>
      <c r="D31" s="9" t="s">
        <v>81</v>
      </c>
      <c r="E31" s="9" t="s">
        <v>82</v>
      </c>
      <c r="F31" s="7" t="s">
        <v>83</v>
      </c>
    </row>
    <row r="32" spans="1:6" ht="30">
      <c r="A32" s="54" t="s">
        <v>430</v>
      </c>
      <c r="B32" s="11" t="s">
        <v>440</v>
      </c>
      <c r="C32" s="15">
        <v>0.375</v>
      </c>
    </row>
    <row r="33" spans="1:6">
      <c r="A33" s="54"/>
      <c r="B33" s="55" t="s">
        <v>79</v>
      </c>
      <c r="C33" s="56">
        <f>SUM(C32)</f>
        <v>0.375</v>
      </c>
    </row>
    <row r="34" spans="1:6">
      <c r="A34" s="24"/>
      <c r="B34" s="24"/>
      <c r="C34" s="24"/>
      <c r="D34" s="24"/>
      <c r="E34" s="24"/>
      <c r="F34" s="24"/>
    </row>
    <row r="35" spans="1:6" ht="26.25">
      <c r="A35" s="7" t="s">
        <v>67</v>
      </c>
      <c r="B35" s="8" t="s">
        <v>68</v>
      </c>
      <c r="C35" s="9" t="s">
        <v>80</v>
      </c>
      <c r="D35" s="9" t="s">
        <v>81</v>
      </c>
      <c r="E35" s="9" t="s">
        <v>82</v>
      </c>
      <c r="F35" s="7" t="s">
        <v>83</v>
      </c>
    </row>
    <row r="36" spans="1:6" ht="45">
      <c r="A36" s="54" t="s">
        <v>455</v>
      </c>
      <c r="B36" s="11" t="s">
        <v>441</v>
      </c>
      <c r="C36" s="15">
        <v>0.1875</v>
      </c>
    </row>
    <row r="37" spans="1:6">
      <c r="A37" s="54"/>
      <c r="B37" s="55" t="s">
        <v>79</v>
      </c>
      <c r="C37" s="56">
        <f>SUM(C36)</f>
        <v>0.1875</v>
      </c>
    </row>
    <row r="38" spans="1:6" ht="26.25">
      <c r="A38" s="7" t="s">
        <v>67</v>
      </c>
      <c r="B38" s="8" t="s">
        <v>68</v>
      </c>
      <c r="C38" s="9" t="s">
        <v>80</v>
      </c>
      <c r="D38" s="9" t="s">
        <v>81</v>
      </c>
      <c r="E38" s="9" t="s">
        <v>82</v>
      </c>
      <c r="F38" s="7" t="s">
        <v>83</v>
      </c>
    </row>
    <row r="39" spans="1:6" ht="30">
      <c r="A39" s="54" t="s">
        <v>456</v>
      </c>
      <c r="B39" s="11" t="s">
        <v>442</v>
      </c>
      <c r="C39" s="15">
        <v>0.375</v>
      </c>
    </row>
    <row r="40" spans="1:6">
      <c r="A40" s="54"/>
      <c r="B40" s="55" t="s">
        <v>79</v>
      </c>
      <c r="C40" s="56">
        <f>SUM(C39)</f>
        <v>0.375</v>
      </c>
    </row>
    <row r="41" spans="1:6" ht="26.25">
      <c r="A41" s="7" t="s">
        <v>67</v>
      </c>
      <c r="B41" s="8" t="s">
        <v>68</v>
      </c>
      <c r="C41" s="9" t="s">
        <v>80</v>
      </c>
      <c r="D41" s="9" t="s">
        <v>81</v>
      </c>
      <c r="E41" s="9" t="s">
        <v>82</v>
      </c>
      <c r="F41" s="7" t="s">
        <v>83</v>
      </c>
    </row>
    <row r="42" spans="1:6">
      <c r="A42" s="54" t="s">
        <v>463</v>
      </c>
      <c r="B42" s="11" t="s">
        <v>443</v>
      </c>
      <c r="C42" s="15">
        <v>4.1666666666666664E-2</v>
      </c>
    </row>
    <row r="43" spans="1:6">
      <c r="A43" s="54"/>
      <c r="B43" s="55" t="s">
        <v>79</v>
      </c>
      <c r="C43" s="56">
        <f>SUM(C42)</f>
        <v>4.1666666666666664E-2</v>
      </c>
    </row>
    <row r="44" spans="1:6" ht="26.25">
      <c r="A44" s="7" t="s">
        <v>67</v>
      </c>
      <c r="B44" s="8" t="s">
        <v>68</v>
      </c>
      <c r="C44" s="9" t="s">
        <v>80</v>
      </c>
      <c r="D44" s="9" t="s">
        <v>81</v>
      </c>
      <c r="E44" s="9" t="s">
        <v>82</v>
      </c>
      <c r="F44" s="7" t="s">
        <v>83</v>
      </c>
    </row>
    <row r="45" spans="1:6" ht="30">
      <c r="A45" s="54" t="s">
        <v>457</v>
      </c>
      <c r="B45" s="11" t="s">
        <v>444</v>
      </c>
      <c r="C45" s="15">
        <v>0.29166666666666669</v>
      </c>
    </row>
    <row r="46" spans="1:6">
      <c r="A46" s="54"/>
      <c r="B46" s="55" t="s">
        <v>79</v>
      </c>
      <c r="C46" s="56">
        <f>SUM(C45)</f>
        <v>0.29166666666666669</v>
      </c>
    </row>
    <row r="47" spans="1:6" ht="26.25">
      <c r="A47" s="7" t="s">
        <v>67</v>
      </c>
      <c r="B47" s="8" t="s">
        <v>68</v>
      </c>
      <c r="C47" s="9" t="s">
        <v>80</v>
      </c>
      <c r="D47" s="9" t="s">
        <v>81</v>
      </c>
      <c r="E47" s="9" t="s">
        <v>82</v>
      </c>
      <c r="F47" s="7" t="s">
        <v>83</v>
      </c>
    </row>
    <row r="48" spans="1:6" ht="30">
      <c r="A48" s="54" t="s">
        <v>458</v>
      </c>
      <c r="B48" s="11" t="s">
        <v>445</v>
      </c>
      <c r="C48" s="15">
        <v>0.1875</v>
      </c>
    </row>
    <row r="49" spans="1:6">
      <c r="B49" s="55" t="s">
        <v>79</v>
      </c>
      <c r="C49" s="56">
        <f>SUM(C48:C48)</f>
        <v>0.1875</v>
      </c>
    </row>
    <row r="50" spans="1:6">
      <c r="A50" s="24"/>
      <c r="B50" s="24"/>
      <c r="C50" s="24"/>
      <c r="D50" s="24"/>
      <c r="E50" s="24"/>
      <c r="F50" s="24"/>
    </row>
    <row r="51" spans="1:6" ht="26.25">
      <c r="A51" s="7" t="s">
        <v>67</v>
      </c>
      <c r="B51" s="8" t="s">
        <v>68</v>
      </c>
      <c r="C51" s="9" t="s">
        <v>80</v>
      </c>
      <c r="D51" s="9" t="s">
        <v>81</v>
      </c>
      <c r="E51" s="9" t="s">
        <v>82</v>
      </c>
      <c r="F51" s="7" t="s">
        <v>83</v>
      </c>
    </row>
    <row r="52" spans="1:6">
      <c r="A52" t="s">
        <v>459</v>
      </c>
      <c r="B52" s="11" t="s">
        <v>446</v>
      </c>
      <c r="C52" s="15">
        <v>0.1875</v>
      </c>
    </row>
    <row r="53" spans="1:6">
      <c r="B53" s="55" t="s">
        <v>79</v>
      </c>
      <c r="C53" s="56">
        <f>SUM(C52)</f>
        <v>0.1875</v>
      </c>
    </row>
    <row r="54" spans="1:6" ht="26.25">
      <c r="A54" s="7" t="s">
        <v>67</v>
      </c>
      <c r="B54" s="8" t="s">
        <v>68</v>
      </c>
      <c r="C54" s="9" t="s">
        <v>80</v>
      </c>
      <c r="D54" s="9" t="s">
        <v>81</v>
      </c>
      <c r="E54" s="9" t="s">
        <v>82</v>
      </c>
      <c r="F54" s="7" t="s">
        <v>83</v>
      </c>
    </row>
    <row r="55" spans="1:6">
      <c r="A55" t="s">
        <v>460</v>
      </c>
      <c r="B55" s="11" t="s">
        <v>447</v>
      </c>
      <c r="C55" s="15">
        <v>0.29166666666666669</v>
      </c>
    </row>
    <row r="56" spans="1:6">
      <c r="B56" s="55" t="s">
        <v>79</v>
      </c>
      <c r="C56" s="56">
        <f>SUM(C55)</f>
        <v>0.29166666666666669</v>
      </c>
    </row>
    <row r="57" spans="1:6" ht="26.25">
      <c r="A57" s="7" t="s">
        <v>67</v>
      </c>
      <c r="B57" s="8" t="s">
        <v>68</v>
      </c>
      <c r="C57" s="9" t="s">
        <v>80</v>
      </c>
      <c r="D57" s="9" t="s">
        <v>81</v>
      </c>
      <c r="E57" s="9" t="s">
        <v>82</v>
      </c>
      <c r="F57" s="7" t="s">
        <v>83</v>
      </c>
    </row>
    <row r="58" spans="1:6" ht="45">
      <c r="A58" s="54" t="s">
        <v>461</v>
      </c>
      <c r="B58" s="11" t="s">
        <v>448</v>
      </c>
      <c r="C58" s="15">
        <v>0.3125</v>
      </c>
    </row>
    <row r="59" spans="1:6">
      <c r="B59" s="55" t="s">
        <v>79</v>
      </c>
      <c r="C59" s="56">
        <f>SUM(C58)</f>
        <v>0.3125</v>
      </c>
    </row>
    <row r="60" spans="1:6" ht="26.25">
      <c r="A60" s="7" t="s">
        <v>67</v>
      </c>
      <c r="B60" s="8" t="s">
        <v>68</v>
      </c>
      <c r="C60" s="9" t="s">
        <v>80</v>
      </c>
      <c r="D60" s="9" t="s">
        <v>81</v>
      </c>
      <c r="E60" s="9" t="s">
        <v>82</v>
      </c>
      <c r="F60" s="7" t="s">
        <v>83</v>
      </c>
    </row>
    <row r="61" spans="1:6" ht="45">
      <c r="A61" s="54" t="s">
        <v>461</v>
      </c>
      <c r="B61" s="11" t="s">
        <v>449</v>
      </c>
      <c r="C61" s="15">
        <v>0.29166666666666669</v>
      </c>
    </row>
    <row r="62" spans="1:6">
      <c r="B62" s="55" t="s">
        <v>79</v>
      </c>
      <c r="C62" s="56">
        <f>SUM(C61)</f>
        <v>0.29166666666666669</v>
      </c>
    </row>
    <row r="63" spans="1:6" ht="26.25">
      <c r="A63" s="7" t="s">
        <v>67</v>
      </c>
      <c r="B63" s="8" t="s">
        <v>68</v>
      </c>
      <c r="C63" s="9" t="s">
        <v>80</v>
      </c>
      <c r="D63" s="9" t="s">
        <v>81</v>
      </c>
      <c r="E63" s="9" t="s">
        <v>82</v>
      </c>
      <c r="F63" s="7" t="s">
        <v>83</v>
      </c>
    </row>
    <row r="64" spans="1:6" ht="45">
      <c r="A64" s="54" t="s">
        <v>462</v>
      </c>
      <c r="B64" s="11" t="s">
        <v>450</v>
      </c>
      <c r="C64" s="15">
        <v>0.375</v>
      </c>
    </row>
    <row r="65" spans="1:6">
      <c r="B65" s="55" t="s">
        <v>79</v>
      </c>
      <c r="C65" s="56">
        <f>SUM(C64)</f>
        <v>0.375</v>
      </c>
    </row>
    <row r="66" spans="1:6">
      <c r="A66" s="24"/>
      <c r="B66" s="24"/>
      <c r="C66" s="24"/>
      <c r="D66" s="24"/>
      <c r="E66" s="24"/>
      <c r="F66" s="24"/>
    </row>
    <row r="67" spans="1:6" ht="26.25">
      <c r="A67" s="7" t="s">
        <v>67</v>
      </c>
      <c r="B67" s="8" t="s">
        <v>68</v>
      </c>
      <c r="C67" s="9" t="s">
        <v>80</v>
      </c>
      <c r="D67" s="9" t="s">
        <v>81</v>
      </c>
      <c r="E67" s="9" t="s">
        <v>82</v>
      </c>
      <c r="F67" s="7" t="s">
        <v>83</v>
      </c>
    </row>
    <row r="68" spans="1:6" ht="45">
      <c r="A68" s="54" t="s">
        <v>462</v>
      </c>
      <c r="B68" s="11" t="s">
        <v>428</v>
      </c>
      <c r="C68" s="15">
        <v>0.47916666666666669</v>
      </c>
    </row>
    <row r="69" spans="1:6">
      <c r="B69" s="55" t="s">
        <v>79</v>
      </c>
      <c r="C69" s="63">
        <f>SUM(C68)</f>
        <v>0.47916666666666669</v>
      </c>
    </row>
    <row r="70" spans="1:6" ht="26.25">
      <c r="A70" s="7" t="s">
        <v>67</v>
      </c>
      <c r="B70" s="8" t="s">
        <v>68</v>
      </c>
      <c r="C70" s="9" t="s">
        <v>80</v>
      </c>
      <c r="D70" s="9" t="s">
        <v>81</v>
      </c>
      <c r="E70" s="9" t="s">
        <v>82</v>
      </c>
      <c r="F70" s="7" t="s">
        <v>83</v>
      </c>
    </row>
    <row r="71" spans="1:6" ht="45">
      <c r="A71" s="54" t="s">
        <v>462</v>
      </c>
      <c r="B71" s="11" t="s">
        <v>451</v>
      </c>
      <c r="C71" s="15">
        <v>0.47916666666666669</v>
      </c>
    </row>
    <row r="72" spans="1:6">
      <c r="B72" s="55" t="s">
        <v>79</v>
      </c>
      <c r="C72" s="63">
        <f>SUM(C71)</f>
        <v>0.47916666666666669</v>
      </c>
    </row>
    <row r="73" spans="1:6">
      <c r="A73" s="24"/>
      <c r="B73" s="24"/>
      <c r="C73" s="24"/>
      <c r="D73" s="24"/>
      <c r="E73" s="24"/>
      <c r="F73" s="24"/>
    </row>
    <row r="75" spans="1:6">
      <c r="A75" s="29" t="s">
        <v>207</v>
      </c>
    </row>
    <row r="76" spans="1:6" ht="15.75" thickBot="1">
      <c r="A76" s="30" t="s">
        <v>208</v>
      </c>
      <c r="B76" s="48">
        <f>SUM(C11,C14,C17,C21,C24,C27,C30,C33,C37,C40,C43,C46,C49,C53,C56,C59,C62,C65,C69,C72)</f>
        <v>5.9583333333333339</v>
      </c>
      <c r="C76" s="32" t="s">
        <v>209</v>
      </c>
      <c r="D76" s="32" t="s">
        <v>210</v>
      </c>
      <c r="E76" s="33">
        <v>25</v>
      </c>
      <c r="F76" s="32" t="s">
        <v>211</v>
      </c>
    </row>
    <row r="77" spans="1:6" ht="15.75" thickBot="1">
      <c r="A77" s="30" t="s">
        <v>212</v>
      </c>
      <c r="B77" s="47">
        <v>0</v>
      </c>
      <c r="C77" s="32" t="s">
        <v>209</v>
      </c>
      <c r="D77" s="32" t="s">
        <v>210</v>
      </c>
      <c r="E77" s="33">
        <v>23</v>
      </c>
      <c r="F77" s="32" t="s">
        <v>211</v>
      </c>
    </row>
    <row r="78" spans="1:6" ht="15.75" thickBot="1">
      <c r="A78" s="32" t="s">
        <v>213</v>
      </c>
      <c r="B78" s="46">
        <v>0</v>
      </c>
      <c r="C78" s="32" t="s">
        <v>209</v>
      </c>
      <c r="D78" s="32" t="s">
        <v>210</v>
      </c>
      <c r="E78" s="33" t="s">
        <v>206</v>
      </c>
      <c r="F78" s="32" t="s">
        <v>211</v>
      </c>
    </row>
    <row r="79" spans="1:6" ht="15.75" thickBot="1">
      <c r="A79" s="32" t="s">
        <v>214</v>
      </c>
      <c r="B79" s="48" t="e">
        <f>SUM(#REF!,#REF!)</f>
        <v>#REF!</v>
      </c>
      <c r="C79" s="32" t="s">
        <v>209</v>
      </c>
      <c r="D79" s="32" t="s">
        <v>210</v>
      </c>
      <c r="E79" s="33" t="s">
        <v>215</v>
      </c>
      <c r="F79" s="32" t="s">
        <v>211</v>
      </c>
    </row>
    <row r="80" spans="1:6" ht="15.75" thickBot="1">
      <c r="A80" s="32" t="s">
        <v>216</v>
      </c>
      <c r="B80" s="48" t="e">
        <f>SUM(#REF!,#REF!)</f>
        <v>#REF!</v>
      </c>
      <c r="C80" s="32" t="s">
        <v>209</v>
      </c>
      <c r="D80" s="32" t="s">
        <v>210</v>
      </c>
      <c r="E80" s="33">
        <v>15</v>
      </c>
      <c r="F80" s="32" t="s">
        <v>211</v>
      </c>
    </row>
    <row r="82" spans="1:6">
      <c r="A82" s="35"/>
      <c r="B82" s="35" t="s">
        <v>217</v>
      </c>
      <c r="C82" s="35"/>
      <c r="D82" s="35" t="s">
        <v>218</v>
      </c>
      <c r="E82" s="35" t="s">
        <v>219</v>
      </c>
      <c r="F82" s="36"/>
    </row>
    <row r="83" spans="1:6" ht="15.75" thickBot="1">
      <c r="A83" s="37" t="s">
        <v>220</v>
      </c>
      <c r="B83" s="38" t="s">
        <v>62</v>
      </c>
      <c r="C83" s="37"/>
      <c r="D83" s="39"/>
      <c r="E83" s="35"/>
      <c r="F83" s="36"/>
    </row>
    <row r="84" spans="1:6" ht="15.75" thickBot="1">
      <c r="A84" s="40" t="s">
        <v>221</v>
      </c>
      <c r="B84" s="35" t="s">
        <v>222</v>
      </c>
      <c r="C84" s="35"/>
      <c r="D84" s="41"/>
      <c r="E84" s="35"/>
      <c r="F84" s="36"/>
    </row>
  </sheetData>
  <pageMargins left="0.7" right="0.7" top="0.75" bottom="0.75" header="0.3" footer="0.3"/>
  <pageSetup paperSize="9" scale="69" fitToHeight="0" orientation="portrait" r:id="rId1"/>
  <rowBreaks count="1" manualBreakCount="1">
    <brk id="73" max="5" man="1"/>
  </rowBreaks>
  <colBreaks count="1" manualBreakCount="1">
    <brk id="6"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J84"/>
  <sheetViews>
    <sheetView view="pageBreakPreview" zoomScale="85" zoomScaleNormal="100" zoomScaleSheetLayoutView="85" workbookViewId="0">
      <selection activeCell="A11" sqref="A11"/>
    </sheetView>
  </sheetViews>
  <sheetFormatPr defaultRowHeight="15"/>
  <cols>
    <col min="1" max="1" width="65.28515625" customWidth="1"/>
    <col min="2" max="2" width="12.42578125" customWidth="1"/>
    <col min="3" max="3" width="12.28515625" customWidth="1"/>
    <col min="4" max="4" width="11" customWidth="1"/>
    <col min="5" max="5" width="12" customWidth="1"/>
    <col min="6" max="6" width="14.42578125" bestFit="1" customWidth="1"/>
    <col min="7" max="7" width="10.28515625" customWidth="1"/>
    <col min="8" max="8" width="11.28515625" customWidth="1"/>
    <col min="11" max="11" width="9.140625" customWidth="1"/>
  </cols>
  <sheetData>
    <row r="1" spans="1:10" ht="15.75">
      <c r="A1" s="2" t="s">
        <v>58</v>
      </c>
      <c r="B1" s="6"/>
      <c r="C1" s="3"/>
      <c r="H1" s="28" t="s">
        <v>203</v>
      </c>
      <c r="I1" s="28" t="s">
        <v>204</v>
      </c>
      <c r="J1" s="28" t="s">
        <v>205</v>
      </c>
    </row>
    <row r="2" spans="1:10">
      <c r="A2" s="4" t="s">
        <v>59</v>
      </c>
      <c r="B2" s="3"/>
      <c r="C2" s="3"/>
      <c r="H2" s="28">
        <v>25</v>
      </c>
      <c r="I2" s="28">
        <v>15</v>
      </c>
      <c r="J2" s="28"/>
    </row>
    <row r="3" spans="1:10">
      <c r="A3" s="5" t="s">
        <v>60</v>
      </c>
      <c r="B3" s="6" t="s">
        <v>417</v>
      </c>
      <c r="C3" s="3"/>
      <c r="H3" s="28"/>
      <c r="I3" s="28"/>
      <c r="J3" s="28"/>
    </row>
    <row r="4" spans="1:10">
      <c r="A4" s="5" t="s">
        <v>61</v>
      </c>
      <c r="B4" s="6" t="s">
        <v>62</v>
      </c>
      <c r="C4" s="3"/>
    </row>
    <row r="5" spans="1:10">
      <c r="A5" s="5" t="s">
        <v>63</v>
      </c>
      <c r="B5" s="6" t="s">
        <v>64</v>
      </c>
      <c r="C5" s="3"/>
    </row>
    <row r="6" spans="1:10">
      <c r="A6" s="5" t="s">
        <v>65</v>
      </c>
      <c r="B6" s="6" t="s">
        <v>66</v>
      </c>
      <c r="C6" s="3"/>
      <c r="G6" s="1"/>
    </row>
    <row r="8" spans="1:10">
      <c r="G8" s="1"/>
    </row>
    <row r="9" spans="1:10" ht="26.25">
      <c r="A9" s="7" t="s">
        <v>67</v>
      </c>
      <c r="B9" s="8" t="s">
        <v>68</v>
      </c>
      <c r="C9" s="9" t="s">
        <v>80</v>
      </c>
      <c r="D9" s="9" t="s">
        <v>81</v>
      </c>
      <c r="E9" s="9" t="s">
        <v>82</v>
      </c>
      <c r="F9" s="7" t="s">
        <v>83</v>
      </c>
    </row>
    <row r="10" spans="1:10" ht="45">
      <c r="A10" s="54" t="s">
        <v>432</v>
      </c>
      <c r="B10" s="11" t="s">
        <v>409</v>
      </c>
      <c r="C10" s="15">
        <v>0</v>
      </c>
      <c r="F10">
        <v>4.5</v>
      </c>
    </row>
    <row r="11" spans="1:10">
      <c r="A11" s="54"/>
      <c r="B11" s="55" t="s">
        <v>79</v>
      </c>
      <c r="C11" s="56">
        <f>SUM(C10:C10)</f>
        <v>0</v>
      </c>
    </row>
    <row r="12" spans="1:10" ht="26.25">
      <c r="A12" s="7" t="s">
        <v>67</v>
      </c>
      <c r="B12" s="8" t="s">
        <v>68</v>
      </c>
      <c r="C12" s="9" t="s">
        <v>80</v>
      </c>
      <c r="D12" s="9" t="s">
        <v>81</v>
      </c>
      <c r="E12" s="9" t="s">
        <v>82</v>
      </c>
      <c r="F12" s="7" t="s">
        <v>83</v>
      </c>
    </row>
    <row r="13" spans="1:10" ht="30">
      <c r="A13" s="54" t="s">
        <v>433</v>
      </c>
      <c r="B13" s="11" t="s">
        <v>434</v>
      </c>
      <c r="C13" s="15">
        <v>0.3125</v>
      </c>
    </row>
    <row r="14" spans="1:10">
      <c r="B14" s="55" t="s">
        <v>79</v>
      </c>
      <c r="C14" s="56">
        <f>SUM(C13:C13)</f>
        <v>0.3125</v>
      </c>
    </row>
    <row r="15" spans="1:10" ht="26.25">
      <c r="A15" s="7" t="s">
        <v>67</v>
      </c>
      <c r="B15" s="8" t="s">
        <v>68</v>
      </c>
      <c r="C15" s="9" t="s">
        <v>80</v>
      </c>
      <c r="D15" s="9" t="s">
        <v>81</v>
      </c>
      <c r="E15" s="9" t="s">
        <v>82</v>
      </c>
      <c r="F15" s="7" t="s">
        <v>83</v>
      </c>
    </row>
    <row r="16" spans="1:10" ht="30">
      <c r="A16" s="54" t="s">
        <v>429</v>
      </c>
      <c r="B16" s="11" t="s">
        <v>435</v>
      </c>
      <c r="C16" s="15">
        <v>0.33333333333333331</v>
      </c>
    </row>
    <row r="17" spans="1:6">
      <c r="B17" s="55" t="s">
        <v>79</v>
      </c>
      <c r="C17" s="56">
        <f>SUM(C16)</f>
        <v>0.33333333333333331</v>
      </c>
    </row>
    <row r="18" spans="1:6">
      <c r="A18" s="24"/>
      <c r="B18" s="24"/>
      <c r="C18" s="24"/>
      <c r="D18" s="24"/>
      <c r="E18" s="24"/>
      <c r="F18" s="24"/>
    </row>
    <row r="19" spans="1:6" ht="26.25">
      <c r="A19" s="7" t="s">
        <v>67</v>
      </c>
      <c r="B19" s="8" t="s">
        <v>68</v>
      </c>
      <c r="C19" s="9" t="s">
        <v>80</v>
      </c>
      <c r="D19" s="9" t="s">
        <v>81</v>
      </c>
      <c r="E19" s="9" t="s">
        <v>82</v>
      </c>
      <c r="F19" s="7" t="s">
        <v>83</v>
      </c>
    </row>
    <row r="20" spans="1:6" ht="30">
      <c r="A20" s="54" t="s">
        <v>452</v>
      </c>
      <c r="B20" s="11" t="s">
        <v>436</v>
      </c>
      <c r="C20" s="15">
        <v>0.35416666666666669</v>
      </c>
    </row>
    <row r="21" spans="1:6">
      <c r="B21" s="55" t="s">
        <v>79</v>
      </c>
      <c r="C21" s="56">
        <f>SUM(C20)</f>
        <v>0.35416666666666669</v>
      </c>
    </row>
    <row r="22" spans="1:6" ht="26.25">
      <c r="A22" s="7" t="s">
        <v>67</v>
      </c>
      <c r="B22" s="8" t="s">
        <v>68</v>
      </c>
      <c r="C22" s="9" t="s">
        <v>80</v>
      </c>
      <c r="D22" s="9" t="s">
        <v>81</v>
      </c>
      <c r="E22" s="9" t="s">
        <v>82</v>
      </c>
      <c r="F22" s="7" t="s">
        <v>83</v>
      </c>
    </row>
    <row r="23" spans="1:6" ht="45">
      <c r="A23" s="54" t="s">
        <v>453</v>
      </c>
      <c r="B23" s="11" t="s">
        <v>437</v>
      </c>
      <c r="C23" s="15">
        <v>0.39583333333333331</v>
      </c>
    </row>
    <row r="24" spans="1:6">
      <c r="B24" s="55" t="s">
        <v>79</v>
      </c>
      <c r="C24" s="56">
        <f>SUM(C23)</f>
        <v>0.39583333333333331</v>
      </c>
    </row>
    <row r="25" spans="1:6" ht="26.25">
      <c r="A25" s="7" t="s">
        <v>67</v>
      </c>
      <c r="B25" s="8" t="s">
        <v>68</v>
      </c>
      <c r="C25" s="9" t="s">
        <v>80</v>
      </c>
      <c r="D25" s="9" t="s">
        <v>81</v>
      </c>
      <c r="E25" s="9" t="s">
        <v>82</v>
      </c>
      <c r="F25" s="7" t="s">
        <v>83</v>
      </c>
    </row>
    <row r="26" spans="1:6" ht="75">
      <c r="A26" s="54" t="s">
        <v>454</v>
      </c>
      <c r="B26" s="11" t="s">
        <v>438</v>
      </c>
      <c r="C26" s="15">
        <v>0</v>
      </c>
      <c r="F26">
        <v>4</v>
      </c>
    </row>
    <row r="27" spans="1:6">
      <c r="B27" s="55" t="s">
        <v>79</v>
      </c>
      <c r="C27" s="56">
        <f>SUM(C26)</f>
        <v>0</v>
      </c>
    </row>
    <row r="28" spans="1:6" ht="26.25">
      <c r="A28" s="7" t="s">
        <v>67</v>
      </c>
      <c r="B28" s="8" t="s">
        <v>68</v>
      </c>
      <c r="C28" s="9" t="s">
        <v>80</v>
      </c>
      <c r="D28" s="9" t="s">
        <v>81</v>
      </c>
      <c r="E28" s="9" t="s">
        <v>82</v>
      </c>
      <c r="F28" s="7" t="s">
        <v>83</v>
      </c>
    </row>
    <row r="29" spans="1:6" ht="150">
      <c r="A29" s="54" t="s">
        <v>426</v>
      </c>
      <c r="B29" s="11" t="s">
        <v>439</v>
      </c>
      <c r="C29" s="15">
        <v>0.33333333333333331</v>
      </c>
    </row>
    <row r="30" spans="1:6">
      <c r="B30" s="55" t="s">
        <v>79</v>
      </c>
      <c r="C30" s="56">
        <f>SUM(C29)</f>
        <v>0.33333333333333331</v>
      </c>
    </row>
    <row r="31" spans="1:6" ht="26.25">
      <c r="A31" s="7" t="s">
        <v>67</v>
      </c>
      <c r="B31" s="8" t="s">
        <v>68</v>
      </c>
      <c r="C31" s="9" t="s">
        <v>80</v>
      </c>
      <c r="D31" s="9" t="s">
        <v>81</v>
      </c>
      <c r="E31" s="9" t="s">
        <v>82</v>
      </c>
      <c r="F31" s="7" t="s">
        <v>83</v>
      </c>
    </row>
    <row r="32" spans="1:6" ht="30">
      <c r="A32" s="54" t="s">
        <v>430</v>
      </c>
      <c r="B32" s="11" t="s">
        <v>440</v>
      </c>
      <c r="C32" s="15">
        <v>0.375</v>
      </c>
    </row>
    <row r="33" spans="1:6">
      <c r="A33" s="54"/>
      <c r="B33" s="55" t="s">
        <v>79</v>
      </c>
      <c r="C33" s="56">
        <f>SUM(C32)</f>
        <v>0.375</v>
      </c>
    </row>
    <row r="34" spans="1:6">
      <c r="A34" s="24"/>
      <c r="B34" s="24"/>
      <c r="C34" s="24"/>
      <c r="D34" s="24"/>
      <c r="E34" s="24"/>
      <c r="F34" s="24"/>
    </row>
    <row r="35" spans="1:6" ht="26.25">
      <c r="A35" s="7" t="s">
        <v>67</v>
      </c>
      <c r="B35" s="8" t="s">
        <v>68</v>
      </c>
      <c r="C35" s="9" t="s">
        <v>80</v>
      </c>
      <c r="D35" s="9" t="s">
        <v>81</v>
      </c>
      <c r="E35" s="9" t="s">
        <v>82</v>
      </c>
      <c r="F35" s="7" t="s">
        <v>83</v>
      </c>
    </row>
    <row r="36" spans="1:6" ht="45">
      <c r="A36" s="54" t="s">
        <v>455</v>
      </c>
      <c r="B36" s="11" t="s">
        <v>441</v>
      </c>
      <c r="C36" s="15">
        <v>0.1875</v>
      </c>
    </row>
    <row r="37" spans="1:6">
      <c r="A37" s="54"/>
      <c r="B37" s="55" t="s">
        <v>79</v>
      </c>
      <c r="C37" s="56">
        <f>SUM(C36)</f>
        <v>0.1875</v>
      </c>
    </row>
    <row r="38" spans="1:6" ht="26.25">
      <c r="A38" s="7" t="s">
        <v>67</v>
      </c>
      <c r="B38" s="8" t="s">
        <v>68</v>
      </c>
      <c r="C38" s="9" t="s">
        <v>80</v>
      </c>
      <c r="D38" s="9" t="s">
        <v>81</v>
      </c>
      <c r="E38" s="9" t="s">
        <v>82</v>
      </c>
      <c r="F38" s="7" t="s">
        <v>83</v>
      </c>
    </row>
    <row r="39" spans="1:6" ht="30">
      <c r="A39" s="54" t="s">
        <v>456</v>
      </c>
      <c r="B39" s="11" t="s">
        <v>442</v>
      </c>
      <c r="C39" s="15">
        <v>0.375</v>
      </c>
    </row>
    <row r="40" spans="1:6">
      <c r="A40" s="54"/>
      <c r="B40" s="55" t="s">
        <v>79</v>
      </c>
      <c r="C40" s="56">
        <f>SUM(C39)</f>
        <v>0.375</v>
      </c>
    </row>
    <row r="41" spans="1:6" ht="26.25">
      <c r="A41" s="7" t="s">
        <v>67</v>
      </c>
      <c r="B41" s="8" t="s">
        <v>68</v>
      </c>
      <c r="C41" s="9" t="s">
        <v>80</v>
      </c>
      <c r="D41" s="9" t="s">
        <v>81</v>
      </c>
      <c r="E41" s="9" t="s">
        <v>82</v>
      </c>
      <c r="F41" s="7" t="s">
        <v>83</v>
      </c>
    </row>
    <row r="42" spans="1:6">
      <c r="A42" s="54" t="s">
        <v>463</v>
      </c>
      <c r="B42" s="11" t="s">
        <v>443</v>
      </c>
      <c r="C42" s="15">
        <v>4.1666666666666664E-2</v>
      </c>
    </row>
    <row r="43" spans="1:6">
      <c r="A43" s="54"/>
      <c r="B43" s="55" t="s">
        <v>79</v>
      </c>
      <c r="C43" s="56">
        <f>SUM(C42)</f>
        <v>4.1666666666666664E-2</v>
      </c>
    </row>
    <row r="44" spans="1:6" ht="26.25">
      <c r="A44" s="7" t="s">
        <v>67</v>
      </c>
      <c r="B44" s="8" t="s">
        <v>68</v>
      </c>
      <c r="C44" s="9" t="s">
        <v>80</v>
      </c>
      <c r="D44" s="9" t="s">
        <v>81</v>
      </c>
      <c r="E44" s="9" t="s">
        <v>82</v>
      </c>
      <c r="F44" s="7" t="s">
        <v>83</v>
      </c>
    </row>
    <row r="45" spans="1:6" ht="30">
      <c r="A45" s="54" t="s">
        <v>457</v>
      </c>
      <c r="B45" s="11" t="s">
        <v>444</v>
      </c>
      <c r="C45" s="15">
        <v>0.29166666666666669</v>
      </c>
    </row>
    <row r="46" spans="1:6">
      <c r="A46" s="54"/>
      <c r="B46" s="55" t="s">
        <v>79</v>
      </c>
      <c r="C46" s="56">
        <f>SUM(C45)</f>
        <v>0.29166666666666669</v>
      </c>
    </row>
    <row r="47" spans="1:6" ht="26.25">
      <c r="A47" s="7" t="s">
        <v>67</v>
      </c>
      <c r="B47" s="8" t="s">
        <v>68</v>
      </c>
      <c r="C47" s="9" t="s">
        <v>80</v>
      </c>
      <c r="D47" s="9" t="s">
        <v>81</v>
      </c>
      <c r="E47" s="9" t="s">
        <v>82</v>
      </c>
      <c r="F47" s="7" t="s">
        <v>83</v>
      </c>
    </row>
    <row r="48" spans="1:6" ht="30">
      <c r="A48" s="54" t="s">
        <v>458</v>
      </c>
      <c r="B48" s="11" t="s">
        <v>445</v>
      </c>
      <c r="C48" s="15">
        <v>0.1875</v>
      </c>
    </row>
    <row r="49" spans="1:6">
      <c r="B49" s="55" t="s">
        <v>79</v>
      </c>
      <c r="C49" s="56">
        <f>SUM(C48:C48)</f>
        <v>0.1875</v>
      </c>
    </row>
    <row r="50" spans="1:6">
      <c r="A50" s="24"/>
      <c r="B50" s="24"/>
      <c r="C50" s="24"/>
      <c r="D50" s="24"/>
      <c r="E50" s="24"/>
      <c r="F50" s="24"/>
    </row>
    <row r="51" spans="1:6" ht="26.25">
      <c r="A51" s="7" t="s">
        <v>67</v>
      </c>
      <c r="B51" s="8" t="s">
        <v>68</v>
      </c>
      <c r="C51" s="9" t="s">
        <v>80</v>
      </c>
      <c r="D51" s="9" t="s">
        <v>81</v>
      </c>
      <c r="E51" s="9" t="s">
        <v>82</v>
      </c>
      <c r="F51" s="7" t="s">
        <v>83</v>
      </c>
    </row>
    <row r="52" spans="1:6">
      <c r="A52" t="s">
        <v>459</v>
      </c>
      <c r="B52" s="11" t="s">
        <v>446</v>
      </c>
      <c r="C52" s="15">
        <v>0.1875</v>
      </c>
    </row>
    <row r="53" spans="1:6">
      <c r="B53" s="55" t="s">
        <v>79</v>
      </c>
      <c r="C53" s="56">
        <f>SUM(C52)</f>
        <v>0.1875</v>
      </c>
    </row>
    <row r="54" spans="1:6" ht="26.25">
      <c r="A54" s="7" t="s">
        <v>67</v>
      </c>
      <c r="B54" s="8" t="s">
        <v>68</v>
      </c>
      <c r="C54" s="9" t="s">
        <v>80</v>
      </c>
      <c r="D54" s="9" t="s">
        <v>81</v>
      </c>
      <c r="E54" s="9" t="s">
        <v>82</v>
      </c>
      <c r="F54" s="7" t="s">
        <v>83</v>
      </c>
    </row>
    <row r="55" spans="1:6">
      <c r="A55" t="s">
        <v>460</v>
      </c>
      <c r="B55" s="11" t="s">
        <v>447</v>
      </c>
      <c r="C55" s="15">
        <v>0.29166666666666669</v>
      </c>
    </row>
    <row r="56" spans="1:6">
      <c r="B56" s="55" t="s">
        <v>79</v>
      </c>
      <c r="C56" s="56">
        <f>SUM(C55)</f>
        <v>0.29166666666666669</v>
      </c>
    </row>
    <row r="57" spans="1:6" ht="26.25">
      <c r="A57" s="7" t="s">
        <v>67</v>
      </c>
      <c r="B57" s="8" t="s">
        <v>68</v>
      </c>
      <c r="C57" s="9" t="s">
        <v>80</v>
      </c>
      <c r="D57" s="9" t="s">
        <v>81</v>
      </c>
      <c r="E57" s="9" t="s">
        <v>82</v>
      </c>
      <c r="F57" s="7" t="s">
        <v>83</v>
      </c>
    </row>
    <row r="58" spans="1:6" ht="45">
      <c r="A58" s="54" t="s">
        <v>461</v>
      </c>
      <c r="B58" s="11" t="s">
        <v>448</v>
      </c>
      <c r="C58" s="15">
        <v>0.3125</v>
      </c>
    </row>
    <row r="59" spans="1:6">
      <c r="B59" s="55" t="s">
        <v>79</v>
      </c>
      <c r="C59" s="56">
        <f>SUM(C58)</f>
        <v>0.3125</v>
      </c>
    </row>
    <row r="60" spans="1:6" ht="26.25">
      <c r="A60" s="7" t="s">
        <v>67</v>
      </c>
      <c r="B60" s="8" t="s">
        <v>68</v>
      </c>
      <c r="C60" s="9" t="s">
        <v>80</v>
      </c>
      <c r="D60" s="9" t="s">
        <v>81</v>
      </c>
      <c r="E60" s="9" t="s">
        <v>82</v>
      </c>
      <c r="F60" s="7" t="s">
        <v>83</v>
      </c>
    </row>
    <row r="61" spans="1:6" ht="45">
      <c r="A61" s="54" t="s">
        <v>461</v>
      </c>
      <c r="B61" s="11" t="s">
        <v>449</v>
      </c>
      <c r="C61" s="15">
        <v>0.29166666666666669</v>
      </c>
    </row>
    <row r="62" spans="1:6">
      <c r="B62" s="55" t="s">
        <v>79</v>
      </c>
      <c r="C62" s="56">
        <f>SUM(C61)</f>
        <v>0.29166666666666669</v>
      </c>
    </row>
    <row r="63" spans="1:6" ht="26.25">
      <c r="A63" s="7" t="s">
        <v>67</v>
      </c>
      <c r="B63" s="8" t="s">
        <v>68</v>
      </c>
      <c r="C63" s="9" t="s">
        <v>80</v>
      </c>
      <c r="D63" s="9" t="s">
        <v>81</v>
      </c>
      <c r="E63" s="9" t="s">
        <v>82</v>
      </c>
      <c r="F63" s="7" t="s">
        <v>83</v>
      </c>
    </row>
    <row r="64" spans="1:6" ht="45">
      <c r="A64" s="54" t="s">
        <v>462</v>
      </c>
      <c r="B64" s="11" t="s">
        <v>450</v>
      </c>
      <c r="C64" s="15">
        <v>0.375</v>
      </c>
    </row>
    <row r="65" spans="1:6">
      <c r="B65" s="55" t="s">
        <v>79</v>
      </c>
      <c r="C65" s="56">
        <f>SUM(C64)</f>
        <v>0.375</v>
      </c>
    </row>
    <row r="66" spans="1:6">
      <c r="A66" s="24"/>
      <c r="B66" s="24"/>
      <c r="C66" s="24"/>
      <c r="D66" s="24"/>
      <c r="E66" s="24"/>
      <c r="F66" s="24"/>
    </row>
    <row r="67" spans="1:6" ht="26.25">
      <c r="A67" s="7" t="s">
        <v>67</v>
      </c>
      <c r="B67" s="8" t="s">
        <v>68</v>
      </c>
      <c r="C67" s="9" t="s">
        <v>80</v>
      </c>
      <c r="D67" s="9" t="s">
        <v>81</v>
      </c>
      <c r="E67" s="9" t="s">
        <v>82</v>
      </c>
      <c r="F67" s="7" t="s">
        <v>83</v>
      </c>
    </row>
    <row r="68" spans="1:6" ht="45">
      <c r="A68" s="54" t="s">
        <v>462</v>
      </c>
      <c r="B68" s="11" t="s">
        <v>428</v>
      </c>
      <c r="C68" s="15">
        <v>0.47916666666666669</v>
      </c>
    </row>
    <row r="69" spans="1:6">
      <c r="B69" s="55" t="s">
        <v>79</v>
      </c>
      <c r="C69" s="63">
        <f>SUM(C68)</f>
        <v>0.47916666666666669</v>
      </c>
    </row>
    <row r="70" spans="1:6" ht="26.25">
      <c r="A70" s="7" t="s">
        <v>67</v>
      </c>
      <c r="B70" s="8" t="s">
        <v>68</v>
      </c>
      <c r="C70" s="9" t="s">
        <v>80</v>
      </c>
      <c r="D70" s="9" t="s">
        <v>81</v>
      </c>
      <c r="E70" s="9" t="s">
        <v>82</v>
      </c>
      <c r="F70" s="7" t="s">
        <v>83</v>
      </c>
    </row>
    <row r="71" spans="1:6" ht="45">
      <c r="A71" s="54" t="s">
        <v>462</v>
      </c>
      <c r="B71" s="11" t="s">
        <v>451</v>
      </c>
      <c r="C71" s="15">
        <v>0.47916666666666669</v>
      </c>
    </row>
    <row r="72" spans="1:6">
      <c r="B72" s="55" t="s">
        <v>79</v>
      </c>
      <c r="C72" s="63">
        <f>SUM(C71)</f>
        <v>0.47916666666666669</v>
      </c>
    </row>
    <row r="73" spans="1:6">
      <c r="A73" s="24"/>
      <c r="B73" s="24"/>
      <c r="C73" s="24"/>
      <c r="D73" s="24"/>
      <c r="E73" s="24"/>
      <c r="F73" s="24"/>
    </row>
    <row r="75" spans="1:6">
      <c r="A75" s="29" t="s">
        <v>207</v>
      </c>
    </row>
    <row r="76" spans="1:6" ht="15.75" thickBot="1">
      <c r="A76" s="30" t="s">
        <v>208</v>
      </c>
      <c r="B76" s="48">
        <f>SUM(C11,C14,C17,C21,C24,C27,C30,C33,C37,C40,C43,C46,C49,C53,C56,C59,C62,C65,C69,C72)</f>
        <v>5.604166666666667</v>
      </c>
      <c r="C76" s="32" t="s">
        <v>209</v>
      </c>
      <c r="D76" s="32" t="s">
        <v>210</v>
      </c>
      <c r="E76" s="33">
        <v>25</v>
      </c>
      <c r="F76" s="32" t="s">
        <v>211</v>
      </c>
    </row>
    <row r="77" spans="1:6" ht="15.75" thickBot="1">
      <c r="A77" s="30" t="s">
        <v>212</v>
      </c>
      <c r="B77" s="47">
        <v>0</v>
      </c>
      <c r="C77" s="32" t="s">
        <v>209</v>
      </c>
      <c r="D77" s="32" t="s">
        <v>210</v>
      </c>
      <c r="E77" s="33">
        <v>23</v>
      </c>
      <c r="F77" s="32" t="s">
        <v>211</v>
      </c>
    </row>
    <row r="78" spans="1:6" ht="15.75" thickBot="1">
      <c r="A78" s="32" t="s">
        <v>213</v>
      </c>
      <c r="B78" s="46">
        <v>0</v>
      </c>
      <c r="C78" s="32" t="s">
        <v>209</v>
      </c>
      <c r="D78" s="32" t="s">
        <v>210</v>
      </c>
      <c r="E78" s="33" t="s">
        <v>206</v>
      </c>
      <c r="F78" s="32" t="s">
        <v>211</v>
      </c>
    </row>
    <row r="79" spans="1:6" ht="15.75" thickBot="1">
      <c r="A79" s="32" t="s">
        <v>214</v>
      </c>
      <c r="B79" s="48" t="e">
        <f>SUM(#REF!,#REF!)</f>
        <v>#REF!</v>
      </c>
      <c r="C79" s="32" t="s">
        <v>209</v>
      </c>
      <c r="D79" s="32" t="s">
        <v>210</v>
      </c>
      <c r="E79" s="33" t="s">
        <v>215</v>
      </c>
      <c r="F79" s="32" t="s">
        <v>211</v>
      </c>
    </row>
    <row r="80" spans="1:6" ht="15.75" thickBot="1">
      <c r="A80" s="32" t="s">
        <v>216</v>
      </c>
      <c r="B80" s="48" t="e">
        <f>SUM(#REF!,#REF!)</f>
        <v>#REF!</v>
      </c>
      <c r="C80" s="32" t="s">
        <v>209</v>
      </c>
      <c r="D80" s="32" t="s">
        <v>210</v>
      </c>
      <c r="E80" s="33">
        <v>15</v>
      </c>
      <c r="F80" s="32" t="s">
        <v>211</v>
      </c>
    </row>
    <row r="82" spans="1:6">
      <c r="A82" s="35"/>
      <c r="B82" s="35" t="s">
        <v>217</v>
      </c>
      <c r="C82" s="35"/>
      <c r="D82" s="35" t="s">
        <v>218</v>
      </c>
      <c r="E82" s="35" t="s">
        <v>219</v>
      </c>
      <c r="F82" s="36"/>
    </row>
    <row r="83" spans="1:6" ht="15.75" thickBot="1">
      <c r="A83" s="37" t="s">
        <v>220</v>
      </c>
      <c r="B83" s="38" t="s">
        <v>62</v>
      </c>
      <c r="C83" s="37"/>
      <c r="D83" s="39"/>
      <c r="E83" s="35"/>
      <c r="F83" s="36"/>
    </row>
    <row r="84" spans="1:6" ht="15.75" thickBot="1">
      <c r="A84" s="40" t="s">
        <v>221</v>
      </c>
      <c r="B84" s="35" t="s">
        <v>222</v>
      </c>
      <c r="C84" s="35"/>
      <c r="D84" s="41"/>
      <c r="E84" s="35"/>
      <c r="F84" s="36"/>
    </row>
  </sheetData>
  <pageMargins left="0.7" right="0.7" top="0.5" bottom="0.5" header="0.3" footer="0.3"/>
  <pageSetup paperSize="9" scale="69" fitToHeight="2" orientation="portrait" r:id="rId1"/>
  <rowBreaks count="1" manualBreakCount="1">
    <brk id="73" max="5" man="1"/>
  </rowBreaks>
  <colBreaks count="1" manualBreakCount="1">
    <brk id="6"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117"/>
  <sheetViews>
    <sheetView view="pageBreakPreview" topLeftCell="A9" zoomScale="85" zoomScaleNormal="100" zoomScaleSheetLayoutView="85" workbookViewId="0">
      <selection activeCell="I13" sqref="I13"/>
    </sheetView>
  </sheetViews>
  <sheetFormatPr defaultRowHeight="15"/>
  <cols>
    <col min="1" max="1" width="65.28515625" customWidth="1"/>
    <col min="2" max="2" width="12.42578125" customWidth="1"/>
    <col min="3" max="3" width="12.28515625" customWidth="1"/>
    <col min="4" max="4" width="11" customWidth="1"/>
    <col min="5" max="5" width="12" customWidth="1"/>
    <col min="6" max="6" width="14.42578125" bestFit="1" customWidth="1"/>
    <col min="7" max="7" width="10.28515625" customWidth="1"/>
    <col min="8" max="8" width="11.28515625" customWidth="1"/>
    <col min="11" max="11" width="9.140625" customWidth="1"/>
  </cols>
  <sheetData>
    <row r="1" spans="1:11" ht="15.75">
      <c r="A1" s="2" t="s">
        <v>58</v>
      </c>
      <c r="B1" s="6"/>
      <c r="C1" s="3"/>
      <c r="H1" s="28" t="s">
        <v>203</v>
      </c>
      <c r="I1" s="28" t="s">
        <v>204</v>
      </c>
      <c r="J1" s="28" t="s">
        <v>205</v>
      </c>
    </row>
    <row r="2" spans="1:11">
      <c r="A2" s="4" t="s">
        <v>59</v>
      </c>
      <c r="B2" s="3"/>
      <c r="C2" s="3"/>
      <c r="H2" s="28">
        <v>25</v>
      </c>
      <c r="I2" s="28">
        <v>15</v>
      </c>
      <c r="J2" s="28"/>
    </row>
    <row r="3" spans="1:11">
      <c r="A3" s="5" t="s">
        <v>60</v>
      </c>
      <c r="B3" s="6" t="s">
        <v>485</v>
      </c>
      <c r="C3" s="3"/>
      <c r="H3" s="28"/>
      <c r="I3" s="28"/>
      <c r="J3" s="28"/>
    </row>
    <row r="4" spans="1:11">
      <c r="A4" s="5" t="s">
        <v>61</v>
      </c>
      <c r="B4" s="6" t="s">
        <v>62</v>
      </c>
      <c r="C4" s="3"/>
    </row>
    <row r="5" spans="1:11">
      <c r="A5" s="5" t="s">
        <v>63</v>
      </c>
      <c r="B5" s="6" t="s">
        <v>64</v>
      </c>
      <c r="C5" s="3"/>
    </row>
    <row r="6" spans="1:11">
      <c r="A6" s="5" t="s">
        <v>65</v>
      </c>
      <c r="B6" s="6" t="s">
        <v>66</v>
      </c>
      <c r="C6" s="3"/>
      <c r="G6" s="1"/>
    </row>
    <row r="8" spans="1:11">
      <c r="G8" s="1"/>
    </row>
    <row r="9" spans="1:11" ht="26.25">
      <c r="A9" s="7" t="s">
        <v>67</v>
      </c>
      <c r="B9" s="8" t="s">
        <v>68</v>
      </c>
      <c r="C9" s="9" t="s">
        <v>80</v>
      </c>
      <c r="D9" s="9" t="s">
        <v>81</v>
      </c>
      <c r="E9" s="9" t="s">
        <v>82</v>
      </c>
      <c r="F9" s="7" t="s">
        <v>83</v>
      </c>
      <c r="H9" s="11" t="s">
        <v>517</v>
      </c>
      <c r="I9" t="s">
        <v>519</v>
      </c>
      <c r="K9" s="15">
        <v>4.1666666666666664E-2</v>
      </c>
    </row>
    <row r="10" spans="1:11" ht="45">
      <c r="A10" s="44" t="s">
        <v>506</v>
      </c>
      <c r="B10" s="11" t="s">
        <v>483</v>
      </c>
      <c r="C10" s="15">
        <v>0.49305555555555558</v>
      </c>
      <c r="H10" s="11" t="s">
        <v>518</v>
      </c>
      <c r="I10" t="s">
        <v>467</v>
      </c>
      <c r="K10" s="15">
        <v>0.16666666666666666</v>
      </c>
    </row>
    <row r="11" spans="1:11">
      <c r="A11" s="54"/>
      <c r="B11" s="55" t="s">
        <v>79</v>
      </c>
      <c r="C11" s="56">
        <f>SUM(C10:C10)</f>
        <v>0.49305555555555558</v>
      </c>
      <c r="H11" s="11" t="s">
        <v>492</v>
      </c>
      <c r="I11" s="16" t="s">
        <v>520</v>
      </c>
      <c r="K11" s="15">
        <v>8.3333333333333329E-2</v>
      </c>
    </row>
    <row r="12" spans="1:11" ht="26.25">
      <c r="A12" s="7" t="s">
        <v>67</v>
      </c>
      <c r="B12" s="8" t="s">
        <v>68</v>
      </c>
      <c r="C12" s="9" t="s">
        <v>80</v>
      </c>
      <c r="D12" s="9" t="s">
        <v>81</v>
      </c>
      <c r="E12" s="9" t="s">
        <v>82</v>
      </c>
      <c r="F12" s="7" t="s">
        <v>83</v>
      </c>
      <c r="H12" s="11" t="s">
        <v>494</v>
      </c>
      <c r="I12" t="s">
        <v>522</v>
      </c>
      <c r="K12" s="15">
        <v>0.125</v>
      </c>
    </row>
    <row r="13" spans="1:11" ht="45">
      <c r="A13" s="44" t="s">
        <v>506</v>
      </c>
      <c r="B13" s="11" t="s">
        <v>484</v>
      </c>
      <c r="C13" s="15">
        <v>0.47916666666666669</v>
      </c>
      <c r="H13" s="11" t="s">
        <v>495</v>
      </c>
      <c r="I13" t="s">
        <v>521</v>
      </c>
      <c r="K13" s="15">
        <v>0.16666666666666666</v>
      </c>
    </row>
    <row r="14" spans="1:11">
      <c r="B14" s="55" t="s">
        <v>79</v>
      </c>
      <c r="C14" s="56">
        <f>SUM(C13:C13)</f>
        <v>0.47916666666666669</v>
      </c>
    </row>
    <row r="15" spans="1:11" ht="26.25">
      <c r="A15" s="7" t="s">
        <v>67</v>
      </c>
      <c r="B15" s="8" t="s">
        <v>68</v>
      </c>
      <c r="C15" s="9" t="s">
        <v>80</v>
      </c>
      <c r="D15" s="9" t="s">
        <v>81</v>
      </c>
      <c r="E15" s="9" t="s">
        <v>82</v>
      </c>
      <c r="F15" s="7" t="s">
        <v>83</v>
      </c>
    </row>
    <row r="16" spans="1:11" ht="45">
      <c r="A16" s="44" t="s">
        <v>506</v>
      </c>
      <c r="B16" s="11" t="s">
        <v>435</v>
      </c>
      <c r="C16" s="15">
        <v>0.44444444444444442</v>
      </c>
    </row>
    <row r="17" spans="1:13">
      <c r="B17" s="55" t="s">
        <v>79</v>
      </c>
      <c r="C17" s="56">
        <f>SUM(C16)</f>
        <v>0.44444444444444442</v>
      </c>
    </row>
    <row r="18" spans="1:13">
      <c r="A18" s="24"/>
      <c r="B18" s="24"/>
      <c r="C18" s="24"/>
      <c r="D18" s="24"/>
      <c r="E18" s="24"/>
      <c r="F18" s="24"/>
    </row>
    <row r="19" spans="1:13" ht="26.25">
      <c r="A19" s="7" t="s">
        <v>67</v>
      </c>
      <c r="B19" s="8" t="s">
        <v>68</v>
      </c>
      <c r="C19" s="9" t="s">
        <v>80</v>
      </c>
      <c r="D19" s="9" t="s">
        <v>81</v>
      </c>
      <c r="E19" s="9" t="s">
        <v>82</v>
      </c>
      <c r="F19" s="7" t="s">
        <v>83</v>
      </c>
    </row>
    <row r="20" spans="1:13" ht="45">
      <c r="A20" s="51" t="s">
        <v>507</v>
      </c>
      <c r="B20" s="11" t="s">
        <v>486</v>
      </c>
      <c r="C20" s="15">
        <v>0.39583333333333331</v>
      </c>
    </row>
    <row r="21" spans="1:13">
      <c r="B21" s="55" t="s">
        <v>79</v>
      </c>
      <c r="C21" s="56">
        <f>SUM(C20)</f>
        <v>0.39583333333333331</v>
      </c>
    </row>
    <row r="22" spans="1:13" ht="26.25">
      <c r="A22" s="7" t="s">
        <v>67</v>
      </c>
      <c r="B22" s="8" t="s">
        <v>68</v>
      </c>
      <c r="C22" s="9" t="s">
        <v>80</v>
      </c>
      <c r="D22" s="9" t="s">
        <v>81</v>
      </c>
      <c r="E22" s="9" t="s">
        <v>82</v>
      </c>
      <c r="F22" s="7" t="s">
        <v>83</v>
      </c>
    </row>
    <row r="23" spans="1:13" ht="30">
      <c r="A23" s="51" t="s">
        <v>508</v>
      </c>
      <c r="B23" s="11" t="s">
        <v>487</v>
      </c>
      <c r="C23" s="15">
        <v>0.35416666666666669</v>
      </c>
    </row>
    <row r="24" spans="1:13">
      <c r="B24" s="55" t="s">
        <v>79</v>
      </c>
      <c r="C24" s="56">
        <f>SUM(C23)</f>
        <v>0.35416666666666669</v>
      </c>
      <c r="M24" s="65"/>
    </row>
    <row r="25" spans="1:13" ht="26.25">
      <c r="A25" s="7" t="s">
        <v>67</v>
      </c>
      <c r="B25" s="8" t="s">
        <v>68</v>
      </c>
      <c r="C25" s="9" t="s">
        <v>80</v>
      </c>
      <c r="D25" s="9" t="s">
        <v>81</v>
      </c>
      <c r="E25" s="9" t="s">
        <v>82</v>
      </c>
      <c r="F25" s="7" t="s">
        <v>83</v>
      </c>
      <c r="M25" s="65"/>
    </row>
    <row r="26" spans="1:13" ht="30">
      <c r="A26" s="51" t="s">
        <v>509</v>
      </c>
      <c r="B26" s="11" t="s">
        <v>488</v>
      </c>
      <c r="C26" s="15">
        <v>0.35416666666666669</v>
      </c>
    </row>
    <row r="27" spans="1:13">
      <c r="B27" s="55" t="s">
        <v>79</v>
      </c>
      <c r="C27" s="56">
        <f>SUM(C26)</f>
        <v>0.35416666666666669</v>
      </c>
    </row>
    <row r="28" spans="1:13" ht="26.25">
      <c r="A28" s="7" t="s">
        <v>67</v>
      </c>
      <c r="B28" s="8" t="s">
        <v>68</v>
      </c>
      <c r="C28" s="9" t="s">
        <v>80</v>
      </c>
      <c r="D28" s="9" t="s">
        <v>81</v>
      </c>
      <c r="E28" s="9" t="s">
        <v>82</v>
      </c>
      <c r="F28" s="7" t="s">
        <v>83</v>
      </c>
    </row>
    <row r="29" spans="1:13" ht="60">
      <c r="A29" s="51" t="s">
        <v>510</v>
      </c>
      <c r="B29" s="11" t="s">
        <v>489</v>
      </c>
      <c r="C29" s="15">
        <v>0.375</v>
      </c>
      <c r="M29" s="64"/>
    </row>
    <row r="30" spans="1:13">
      <c r="B30" s="55" t="s">
        <v>79</v>
      </c>
      <c r="C30" s="56">
        <f>SUM(C29)</f>
        <v>0.375</v>
      </c>
      <c r="M30" s="64"/>
    </row>
    <row r="31" spans="1:13" ht="26.25">
      <c r="A31" s="7" t="s">
        <v>67</v>
      </c>
      <c r="B31" s="8" t="s">
        <v>68</v>
      </c>
      <c r="C31" s="9" t="s">
        <v>80</v>
      </c>
      <c r="D31" s="9" t="s">
        <v>81</v>
      </c>
      <c r="E31" s="9" t="s">
        <v>82</v>
      </c>
      <c r="F31" s="7" t="s">
        <v>83</v>
      </c>
    </row>
    <row r="32" spans="1:13">
      <c r="A32" s="16" t="s">
        <v>511</v>
      </c>
      <c r="B32" s="11" t="s">
        <v>490</v>
      </c>
      <c r="C32" s="15">
        <v>0.39583333333333331</v>
      </c>
    </row>
    <row r="33" spans="1:11">
      <c r="B33" s="55" t="s">
        <v>79</v>
      </c>
      <c r="C33" s="56">
        <f>SUM(C32)</f>
        <v>0.39583333333333331</v>
      </c>
    </row>
    <row r="34" spans="1:11">
      <c r="A34" s="24"/>
      <c r="B34" s="24"/>
      <c r="C34" s="24"/>
      <c r="D34" s="24"/>
      <c r="E34" s="24"/>
      <c r="F34" s="24"/>
    </row>
    <row r="35" spans="1:11" ht="26.25">
      <c r="A35" s="7" t="s">
        <v>67</v>
      </c>
      <c r="B35" s="8" t="s">
        <v>68</v>
      </c>
      <c r="C35" s="9" t="s">
        <v>80</v>
      </c>
      <c r="D35" s="9" t="s">
        <v>81</v>
      </c>
      <c r="E35" s="9" t="s">
        <v>82</v>
      </c>
      <c r="F35" s="7" t="s">
        <v>83</v>
      </c>
    </row>
    <row r="36" spans="1:11" ht="45">
      <c r="A36" s="68" t="s">
        <v>512</v>
      </c>
      <c r="B36" s="11" t="s">
        <v>491</v>
      </c>
      <c r="C36" s="15">
        <v>0.35416666666666669</v>
      </c>
    </row>
    <row r="37" spans="1:11">
      <c r="B37" s="55" t="s">
        <v>79</v>
      </c>
      <c r="C37" s="56">
        <f>SUM(C36)</f>
        <v>0.35416666666666669</v>
      </c>
    </row>
    <row r="38" spans="1:11" ht="26.25">
      <c r="A38" s="7" t="s">
        <v>67</v>
      </c>
      <c r="B38" s="8" t="s">
        <v>68</v>
      </c>
      <c r="C38" s="9" t="s">
        <v>80</v>
      </c>
      <c r="D38" s="9" t="s">
        <v>81</v>
      </c>
      <c r="E38" s="9" t="s">
        <v>82</v>
      </c>
      <c r="F38" s="7" t="s">
        <v>83</v>
      </c>
    </row>
    <row r="39" spans="1:11">
      <c r="A39" s="16" t="s">
        <v>524</v>
      </c>
      <c r="B39" s="11" t="s">
        <v>492</v>
      </c>
      <c r="C39" s="15">
        <v>4.1666666666666664E-2</v>
      </c>
    </row>
    <row r="40" spans="1:11" ht="135">
      <c r="A40" s="66" t="s">
        <v>523</v>
      </c>
      <c r="B40" s="11" t="s">
        <v>492</v>
      </c>
      <c r="C40" s="15">
        <v>0.3125</v>
      </c>
    </row>
    <row r="41" spans="1:11">
      <c r="B41" s="55" t="s">
        <v>79</v>
      </c>
      <c r="C41" s="56">
        <f>SUM(C39:C40)</f>
        <v>0.35416666666666669</v>
      </c>
    </row>
    <row r="42" spans="1:11" ht="26.25">
      <c r="A42" s="7" t="s">
        <v>67</v>
      </c>
      <c r="B42" s="8" t="s">
        <v>68</v>
      </c>
      <c r="C42" s="9" t="s">
        <v>80</v>
      </c>
      <c r="D42" s="9" t="s">
        <v>81</v>
      </c>
      <c r="E42" s="9" t="s">
        <v>82</v>
      </c>
      <c r="F42" s="7" t="s">
        <v>83</v>
      </c>
    </row>
    <row r="43" spans="1:11">
      <c r="A43" s="16" t="s">
        <v>524</v>
      </c>
      <c r="B43" s="11" t="s">
        <v>493</v>
      </c>
      <c r="C43" s="15">
        <v>4.1666666666666664E-2</v>
      </c>
    </row>
    <row r="44" spans="1:11" ht="120">
      <c r="A44" s="67" t="s">
        <v>513</v>
      </c>
      <c r="B44" s="11" t="s">
        <v>493</v>
      </c>
      <c r="C44" s="15">
        <v>0.3125</v>
      </c>
    </row>
    <row r="45" spans="1:11">
      <c r="B45" s="55" t="s">
        <v>79</v>
      </c>
      <c r="C45" s="56">
        <f>SUM(C43:C44)</f>
        <v>0.35416666666666669</v>
      </c>
    </row>
    <row r="46" spans="1:11" ht="26.25">
      <c r="A46" s="7" t="s">
        <v>67</v>
      </c>
      <c r="B46" s="8" t="s">
        <v>68</v>
      </c>
      <c r="C46" s="9" t="s">
        <v>80</v>
      </c>
      <c r="D46" s="9" t="s">
        <v>81</v>
      </c>
      <c r="E46" s="9" t="s">
        <v>82</v>
      </c>
      <c r="F46" s="7" t="s">
        <v>83</v>
      </c>
      <c r="K46" s="69"/>
    </row>
    <row r="47" spans="1:11" ht="18">
      <c r="A47" s="16" t="s">
        <v>514</v>
      </c>
      <c r="B47" s="11" t="s">
        <v>494</v>
      </c>
      <c r="C47" s="15">
        <v>0</v>
      </c>
      <c r="K47" s="70"/>
    </row>
    <row r="48" spans="1:11">
      <c r="B48" s="55" t="s">
        <v>79</v>
      </c>
      <c r="C48" s="56">
        <f>SUM(C47)</f>
        <v>0</v>
      </c>
    </row>
    <row r="49" spans="1:11" ht="26.25">
      <c r="A49" s="7" t="s">
        <v>67</v>
      </c>
      <c r="B49" s="8" t="s">
        <v>68</v>
      </c>
      <c r="C49" s="9" t="s">
        <v>80</v>
      </c>
      <c r="D49" s="9" t="s">
        <v>81</v>
      </c>
      <c r="E49" s="9" t="s">
        <v>82</v>
      </c>
      <c r="F49" s="7" t="s">
        <v>83</v>
      </c>
      <c r="K49" s="69"/>
    </row>
    <row r="50" spans="1:11" ht="105">
      <c r="A50" s="71" t="s">
        <v>516</v>
      </c>
      <c r="B50" s="11" t="s">
        <v>495</v>
      </c>
      <c r="C50" s="15">
        <v>0.33333333333333331</v>
      </c>
    </row>
    <row r="51" spans="1:11" ht="18">
      <c r="B51" s="55" t="s">
        <v>79</v>
      </c>
      <c r="C51" s="56">
        <f>SUM(C50)</f>
        <v>0.33333333333333331</v>
      </c>
      <c r="K51" s="70"/>
    </row>
    <row r="52" spans="1:11">
      <c r="A52" s="24"/>
      <c r="B52" s="24"/>
      <c r="C52" s="24"/>
      <c r="D52" s="24"/>
      <c r="E52" s="24"/>
      <c r="F52" s="24"/>
    </row>
    <row r="53" spans="1:11" ht="26.25">
      <c r="A53" s="7" t="s">
        <v>67</v>
      </c>
      <c r="B53" s="8" t="s">
        <v>68</v>
      </c>
      <c r="C53" s="9" t="s">
        <v>80</v>
      </c>
      <c r="D53" s="9" t="s">
        <v>81</v>
      </c>
      <c r="E53" s="9" t="s">
        <v>82</v>
      </c>
      <c r="F53" s="7" t="s">
        <v>83</v>
      </c>
    </row>
    <row r="54" spans="1:11">
      <c r="A54" s="16" t="s">
        <v>515</v>
      </c>
      <c r="B54" s="11" t="s">
        <v>496</v>
      </c>
      <c r="C54" s="15">
        <v>0</v>
      </c>
    </row>
    <row r="55" spans="1:11">
      <c r="B55" s="55" t="s">
        <v>79</v>
      </c>
      <c r="C55" s="56">
        <f>SUM(C54)</f>
        <v>0</v>
      </c>
    </row>
    <row r="56" spans="1:11" ht="26.25">
      <c r="A56" s="7" t="s">
        <v>67</v>
      </c>
      <c r="B56" s="8" t="s">
        <v>68</v>
      </c>
      <c r="C56" s="9" t="s">
        <v>80</v>
      </c>
      <c r="D56" s="9" t="s">
        <v>81</v>
      </c>
      <c r="E56" s="9" t="s">
        <v>82</v>
      </c>
      <c r="F56" s="7" t="s">
        <v>83</v>
      </c>
    </row>
    <row r="57" spans="1:11">
      <c r="A57" s="16" t="s">
        <v>515</v>
      </c>
      <c r="B57" s="11" t="s">
        <v>497</v>
      </c>
      <c r="C57" s="15">
        <v>0</v>
      </c>
    </row>
    <row r="58" spans="1:11">
      <c r="B58" s="55" t="s">
        <v>79</v>
      </c>
      <c r="C58" s="56">
        <f>SUM(C57)</f>
        <v>0</v>
      </c>
    </row>
    <row r="59" spans="1:11" ht="26.25">
      <c r="A59" s="7" t="s">
        <v>67</v>
      </c>
      <c r="B59" s="8" t="s">
        <v>68</v>
      </c>
      <c r="C59" s="9" t="s">
        <v>80</v>
      </c>
      <c r="D59" s="9" t="s">
        <v>81</v>
      </c>
      <c r="E59" s="9" t="s">
        <v>82</v>
      </c>
      <c r="F59" s="7" t="s">
        <v>83</v>
      </c>
    </row>
    <row r="60" spans="1:11">
      <c r="A60" s="16" t="s">
        <v>515</v>
      </c>
      <c r="B60" s="11" t="s">
        <v>498</v>
      </c>
      <c r="C60" s="15">
        <v>0</v>
      </c>
    </row>
    <row r="61" spans="1:11">
      <c r="B61" s="55" t="s">
        <v>79</v>
      </c>
      <c r="C61" s="56">
        <f>SUM(C60)</f>
        <v>0</v>
      </c>
    </row>
    <row r="62" spans="1:11" ht="26.25">
      <c r="A62" s="7" t="s">
        <v>67</v>
      </c>
      <c r="B62" s="8" t="s">
        <v>68</v>
      </c>
      <c r="C62" s="9" t="s">
        <v>80</v>
      </c>
      <c r="D62" s="9" t="s">
        <v>81</v>
      </c>
      <c r="E62" s="9" t="s">
        <v>82</v>
      </c>
      <c r="F62" s="7" t="s">
        <v>83</v>
      </c>
    </row>
    <row r="63" spans="1:11">
      <c r="A63" s="16" t="s">
        <v>515</v>
      </c>
      <c r="B63" s="11" t="s">
        <v>499</v>
      </c>
      <c r="C63" s="15">
        <v>0</v>
      </c>
    </row>
    <row r="64" spans="1:11">
      <c r="A64" s="72" t="s">
        <v>525</v>
      </c>
      <c r="B64" s="73" t="s">
        <v>499</v>
      </c>
      <c r="C64" s="74">
        <v>4.1666666666666664E-2</v>
      </c>
    </row>
    <row r="65" spans="1:6" ht="30">
      <c r="A65" s="75" t="s">
        <v>526</v>
      </c>
      <c r="B65" s="73" t="s">
        <v>499</v>
      </c>
      <c r="C65" s="74">
        <v>8.3333333333333329E-2</v>
      </c>
    </row>
    <row r="66" spans="1:6">
      <c r="B66" s="55" t="s">
        <v>79</v>
      </c>
      <c r="C66" s="56">
        <f>SUM(C63:C65)</f>
        <v>0.125</v>
      </c>
    </row>
    <row r="67" spans="1:6" ht="26.25">
      <c r="A67" s="7" t="s">
        <v>67</v>
      </c>
      <c r="B67" s="8" t="s">
        <v>68</v>
      </c>
      <c r="C67" s="9" t="s">
        <v>80</v>
      </c>
      <c r="D67" s="9" t="s">
        <v>81</v>
      </c>
      <c r="E67" s="9" t="s">
        <v>82</v>
      </c>
      <c r="F67" s="7" t="s">
        <v>83</v>
      </c>
    </row>
    <row r="68" spans="1:6">
      <c r="A68" s="16" t="s">
        <v>515</v>
      </c>
      <c r="B68" s="11" t="s">
        <v>500</v>
      </c>
      <c r="C68" s="15">
        <v>0</v>
      </c>
    </row>
    <row r="69" spans="1:6">
      <c r="B69" s="55" t="s">
        <v>79</v>
      </c>
      <c r="C69" s="56">
        <f>SUM(C68)</f>
        <v>0</v>
      </c>
    </row>
    <row r="70" spans="1:6">
      <c r="A70" s="24"/>
      <c r="B70" s="24"/>
      <c r="C70" s="24"/>
      <c r="D70" s="24"/>
      <c r="E70" s="24"/>
      <c r="F70" s="24"/>
    </row>
    <row r="71" spans="1:6" ht="26.25">
      <c r="A71" s="7" t="s">
        <v>67</v>
      </c>
      <c r="B71" s="8" t="s">
        <v>68</v>
      </c>
      <c r="C71" s="9" t="s">
        <v>80</v>
      </c>
      <c r="D71" s="9" t="s">
        <v>81</v>
      </c>
      <c r="E71" s="9" t="s">
        <v>82</v>
      </c>
      <c r="F71" s="7" t="s">
        <v>83</v>
      </c>
    </row>
    <row r="72" spans="1:6">
      <c r="A72" s="7"/>
      <c r="B72" s="8"/>
      <c r="C72" s="9"/>
      <c r="D72" s="9"/>
      <c r="E72" s="9"/>
      <c r="F72" s="7"/>
    </row>
    <row r="73" spans="1:6" ht="45">
      <c r="A73" s="27" t="s">
        <v>527</v>
      </c>
      <c r="B73" s="11" t="s">
        <v>501</v>
      </c>
      <c r="C73" s="15">
        <v>6.25E-2</v>
      </c>
    </row>
    <row r="74" spans="1:6" ht="30">
      <c r="A74" s="27" t="s">
        <v>528</v>
      </c>
      <c r="B74" s="11" t="s">
        <v>501</v>
      </c>
      <c r="C74" s="15">
        <v>2.0833333333333332E-2</v>
      </c>
    </row>
    <row r="75" spans="1:6" ht="30">
      <c r="A75" s="27" t="s">
        <v>529</v>
      </c>
      <c r="B75" s="11" t="s">
        <v>501</v>
      </c>
      <c r="C75" s="15">
        <v>4.1666666666666664E-2</v>
      </c>
    </row>
    <row r="76" spans="1:6" ht="45">
      <c r="A76" s="27" t="s">
        <v>530</v>
      </c>
      <c r="B76" s="11" t="s">
        <v>501</v>
      </c>
      <c r="C76" s="15">
        <v>4.1666666666666664E-2</v>
      </c>
    </row>
    <row r="77" spans="1:6">
      <c r="A77" s="16" t="s">
        <v>532</v>
      </c>
      <c r="B77" s="11" t="s">
        <v>501</v>
      </c>
      <c r="C77" s="15">
        <v>3.125E-2</v>
      </c>
    </row>
    <row r="78" spans="1:6">
      <c r="A78" s="16" t="s">
        <v>533</v>
      </c>
      <c r="B78" s="11" t="s">
        <v>501</v>
      </c>
      <c r="C78" s="15">
        <v>3.125E-2</v>
      </c>
    </row>
    <row r="79" spans="1:6">
      <c r="A79" s="16" t="s">
        <v>534</v>
      </c>
      <c r="B79" s="11" t="s">
        <v>501</v>
      </c>
      <c r="C79" s="15">
        <v>8.3333333333333329E-2</v>
      </c>
    </row>
    <row r="80" spans="1:6">
      <c r="A80" s="27" t="s">
        <v>531</v>
      </c>
      <c r="B80" s="11" t="s">
        <v>501</v>
      </c>
      <c r="C80" s="15">
        <v>4.1666666666666664E-2</v>
      </c>
    </row>
    <row r="81" spans="1:6">
      <c r="B81" s="55" t="s">
        <v>79</v>
      </c>
      <c r="C81" s="56">
        <f>SUM(C73:C80)</f>
        <v>0.35416666666666669</v>
      </c>
    </row>
    <row r="82" spans="1:6" ht="26.25">
      <c r="A82" s="7" t="s">
        <v>67</v>
      </c>
      <c r="B82" s="8" t="s">
        <v>68</v>
      </c>
      <c r="C82" s="9" t="s">
        <v>80</v>
      </c>
      <c r="D82" s="9" t="s">
        <v>81</v>
      </c>
      <c r="E82" s="9" t="s">
        <v>82</v>
      </c>
      <c r="F82" s="7" t="s">
        <v>83</v>
      </c>
    </row>
    <row r="83" spans="1:6" ht="90">
      <c r="A83" s="27" t="s">
        <v>535</v>
      </c>
      <c r="B83" s="11" t="s">
        <v>502</v>
      </c>
      <c r="C83" s="15">
        <v>8.3333333333333329E-2</v>
      </c>
    </row>
    <row r="84" spans="1:6" ht="75">
      <c r="A84" s="27" t="s">
        <v>536</v>
      </c>
      <c r="B84" s="11" t="s">
        <v>502</v>
      </c>
      <c r="C84" s="15">
        <v>8.3333333333333329E-2</v>
      </c>
    </row>
    <row r="85" spans="1:6" ht="30">
      <c r="A85" s="71" t="s">
        <v>547</v>
      </c>
      <c r="B85" s="11" t="s">
        <v>502</v>
      </c>
      <c r="C85" s="15">
        <v>6.25E-2</v>
      </c>
    </row>
    <row r="86" spans="1:6" ht="45">
      <c r="A86" s="71" t="s">
        <v>537</v>
      </c>
      <c r="B86" s="11" t="s">
        <v>502</v>
      </c>
      <c r="C86" s="15">
        <v>4.1666666666666664E-2</v>
      </c>
    </row>
    <row r="87" spans="1:6">
      <c r="A87" s="71" t="s">
        <v>538</v>
      </c>
      <c r="B87" s="11" t="s">
        <v>502</v>
      </c>
      <c r="C87" s="15">
        <v>4.1666666666666664E-2</v>
      </c>
    </row>
    <row r="88" spans="1:6">
      <c r="B88" s="61" t="s">
        <v>79</v>
      </c>
      <c r="C88" s="62">
        <f>SUM(C83:C87)</f>
        <v>0.3125</v>
      </c>
    </row>
    <row r="89" spans="1:6" ht="26.25">
      <c r="A89" s="7" t="s">
        <v>67</v>
      </c>
      <c r="B89" s="8" t="s">
        <v>68</v>
      </c>
      <c r="C89" s="9" t="s">
        <v>80</v>
      </c>
      <c r="D89" s="9" t="s">
        <v>81</v>
      </c>
      <c r="E89" s="9" t="s">
        <v>82</v>
      </c>
      <c r="F89" s="7" t="s">
        <v>83</v>
      </c>
    </row>
    <row r="90" spans="1:6">
      <c r="A90" s="16" t="s">
        <v>524</v>
      </c>
      <c r="B90" s="11" t="s">
        <v>503</v>
      </c>
      <c r="C90" s="15">
        <v>4.1666666666666664E-2</v>
      </c>
    </row>
    <row r="91" spans="1:6">
      <c r="A91" s="16" t="s">
        <v>539</v>
      </c>
      <c r="B91" s="11" t="s">
        <v>503</v>
      </c>
      <c r="C91" s="15">
        <v>6.25E-2</v>
      </c>
    </row>
    <row r="92" spans="1:6" ht="45">
      <c r="A92" s="71" t="s">
        <v>540</v>
      </c>
      <c r="B92" s="11" t="s">
        <v>503</v>
      </c>
      <c r="C92" s="15">
        <v>0.16666666666666666</v>
      </c>
    </row>
    <row r="93" spans="1:6" ht="30">
      <c r="A93" s="27" t="s">
        <v>541</v>
      </c>
      <c r="B93" s="11" t="s">
        <v>503</v>
      </c>
      <c r="C93" s="15">
        <v>2.0833333333333332E-2</v>
      </c>
    </row>
    <row r="94" spans="1:6">
      <c r="A94" s="71" t="s">
        <v>542</v>
      </c>
      <c r="B94" s="11" t="s">
        <v>503</v>
      </c>
      <c r="C94" s="15">
        <v>2.0833333333333332E-2</v>
      </c>
    </row>
    <row r="95" spans="1:6" ht="30">
      <c r="A95" s="71" t="s">
        <v>543</v>
      </c>
      <c r="B95" s="11" t="s">
        <v>503</v>
      </c>
      <c r="C95" s="15">
        <v>4.1666666666666664E-2</v>
      </c>
    </row>
    <row r="96" spans="1:6" ht="75">
      <c r="A96" s="71" t="s">
        <v>544</v>
      </c>
      <c r="B96" s="11" t="s">
        <v>503</v>
      </c>
      <c r="C96" s="15">
        <v>4.1666666666666664E-2</v>
      </c>
    </row>
    <row r="97" spans="1:13">
      <c r="B97" s="55" t="s">
        <v>79</v>
      </c>
      <c r="C97" s="56">
        <f>SUM(C90:C96)</f>
        <v>0.39583333333333331</v>
      </c>
    </row>
    <row r="98" spans="1:13" ht="26.25">
      <c r="A98" s="7" t="s">
        <v>67</v>
      </c>
      <c r="B98" s="8" t="s">
        <v>68</v>
      </c>
      <c r="C98" s="9" t="s">
        <v>80</v>
      </c>
      <c r="D98" s="9" t="s">
        <v>81</v>
      </c>
      <c r="E98" s="9" t="s">
        <v>82</v>
      </c>
      <c r="F98" s="7" t="s">
        <v>83</v>
      </c>
    </row>
    <row r="99" spans="1:13" ht="45">
      <c r="A99" s="71" t="s">
        <v>545</v>
      </c>
      <c r="B99" s="11" t="s">
        <v>504</v>
      </c>
      <c r="C99" s="15">
        <v>0.29166666666666669</v>
      </c>
      <c r="G99" t="s">
        <v>546</v>
      </c>
    </row>
    <row r="100" spans="1:13">
      <c r="B100" s="55" t="s">
        <v>79</v>
      </c>
      <c r="C100" s="56">
        <f>SUM(C99)</f>
        <v>0.29166666666666669</v>
      </c>
    </row>
    <row r="101" spans="1:13" ht="26.25">
      <c r="A101" s="7" t="s">
        <v>67</v>
      </c>
      <c r="B101" s="8" t="s">
        <v>68</v>
      </c>
      <c r="C101" s="9" t="s">
        <v>80</v>
      </c>
      <c r="D101" s="9" t="s">
        <v>81</v>
      </c>
      <c r="E101" s="9" t="s">
        <v>82</v>
      </c>
      <c r="F101" s="7" t="s">
        <v>83</v>
      </c>
    </row>
    <row r="102" spans="1:13">
      <c r="A102" s="16" t="s">
        <v>514</v>
      </c>
      <c r="B102" s="11" t="s">
        <v>505</v>
      </c>
      <c r="C102" s="15">
        <v>0</v>
      </c>
    </row>
    <row r="103" spans="1:13">
      <c r="B103" s="55" t="s">
        <v>79</v>
      </c>
      <c r="C103" s="56">
        <f>SUM(C102)</f>
        <v>0</v>
      </c>
    </row>
    <row r="104" spans="1:13">
      <c r="A104" s="24"/>
      <c r="B104" s="24"/>
      <c r="C104" s="24"/>
      <c r="D104" s="24"/>
      <c r="E104" s="24"/>
      <c r="F104" s="24"/>
    </row>
    <row r="108" spans="1:13">
      <c r="A108" s="29" t="s">
        <v>207</v>
      </c>
    </row>
    <row r="109" spans="1:13" ht="15.75" thickBot="1">
      <c r="A109" s="30" t="s">
        <v>208</v>
      </c>
      <c r="B109" s="48">
        <f>SUM(C11,C14,C17,C21,C24,C27,C30,C33,C37,C41,C45,C48,C51,C55,C58,C61,C66,C69,C81,C88,C97,C100,C103)</f>
        <v>6.1666666666666661</v>
      </c>
      <c r="C109" s="32" t="s">
        <v>209</v>
      </c>
      <c r="D109" s="32" t="s">
        <v>210</v>
      </c>
      <c r="E109" s="33">
        <v>25</v>
      </c>
      <c r="F109" s="32" t="s">
        <v>211</v>
      </c>
    </row>
    <row r="110" spans="1:13" ht="15.75" thickBot="1">
      <c r="A110" s="30" t="s">
        <v>212</v>
      </c>
      <c r="B110" s="47">
        <v>0</v>
      </c>
      <c r="C110" s="32" t="s">
        <v>209</v>
      </c>
      <c r="D110" s="32" t="s">
        <v>210</v>
      </c>
      <c r="E110" s="33">
        <v>23</v>
      </c>
      <c r="F110" s="32" t="s">
        <v>211</v>
      </c>
    </row>
    <row r="111" spans="1:13" ht="15.75" thickBot="1">
      <c r="A111" s="32" t="s">
        <v>213</v>
      </c>
      <c r="B111" s="46">
        <v>0</v>
      </c>
      <c r="C111" s="32" t="s">
        <v>209</v>
      </c>
      <c r="D111" s="32" t="s">
        <v>210</v>
      </c>
      <c r="E111" s="33" t="s">
        <v>206</v>
      </c>
      <c r="F111" s="32" t="s">
        <v>211</v>
      </c>
      <c r="M111" s="65"/>
    </row>
    <row r="112" spans="1:13" ht="15.75" thickBot="1">
      <c r="A112" s="32" t="s">
        <v>214</v>
      </c>
      <c r="B112" s="48" t="e">
        <f>SUM(#REF!,#REF!)</f>
        <v>#REF!</v>
      </c>
      <c r="C112" s="32" t="s">
        <v>209</v>
      </c>
      <c r="D112" s="32" t="s">
        <v>210</v>
      </c>
      <c r="E112" s="33" t="s">
        <v>215</v>
      </c>
      <c r="F112" s="32" t="s">
        <v>211</v>
      </c>
      <c r="M112" s="65"/>
    </row>
    <row r="113" spans="1:13" ht="15.75" thickBot="1">
      <c r="A113" s="32" t="s">
        <v>216</v>
      </c>
      <c r="B113" s="48" t="e">
        <f>SUM(#REF!,#REF!)</f>
        <v>#REF!</v>
      </c>
      <c r="C113" s="32" t="s">
        <v>209</v>
      </c>
      <c r="D113" s="32" t="s">
        <v>210</v>
      </c>
      <c r="E113" s="33">
        <v>15</v>
      </c>
      <c r="F113" s="32" t="s">
        <v>211</v>
      </c>
    </row>
    <row r="115" spans="1:13">
      <c r="A115" s="35"/>
      <c r="B115" s="35" t="s">
        <v>217</v>
      </c>
      <c r="C115" s="35"/>
      <c r="D115" s="35" t="s">
        <v>218</v>
      </c>
      <c r="E115" s="35" t="s">
        <v>219</v>
      </c>
      <c r="F115" s="36"/>
    </row>
    <row r="116" spans="1:13" ht="15.75" thickBot="1">
      <c r="A116" s="37" t="s">
        <v>220</v>
      </c>
      <c r="B116" s="38" t="s">
        <v>62</v>
      </c>
      <c r="C116" s="37"/>
      <c r="D116" s="39"/>
      <c r="E116" s="35"/>
      <c r="F116" s="36"/>
      <c r="M116" s="64"/>
    </row>
    <row r="117" spans="1:13" ht="15.75" thickBot="1">
      <c r="A117" s="40" t="s">
        <v>221</v>
      </c>
      <c r="B117" s="35" t="s">
        <v>222</v>
      </c>
      <c r="C117" s="35"/>
      <c r="D117" s="41"/>
      <c r="E117" s="35"/>
      <c r="F117" s="36"/>
      <c r="M117" s="64"/>
    </row>
  </sheetData>
  <pageMargins left="0.7" right="0.7" top="0.75" bottom="0.75" header="0.3" footer="0.3"/>
  <pageSetup paperSize="9" scale="69" fitToHeight="0" orientation="portrait" r:id="rId1"/>
  <rowBreaks count="1" manualBreakCount="1">
    <brk id="106" max="5" man="1"/>
  </rowBreaks>
  <colBreaks count="1" manualBreakCount="1">
    <brk id="6"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M122"/>
  <sheetViews>
    <sheetView view="pageBreakPreview" topLeftCell="A88" zoomScale="85" zoomScaleNormal="100" zoomScaleSheetLayoutView="85" workbookViewId="0">
      <selection activeCell="H87" sqref="H87"/>
    </sheetView>
  </sheetViews>
  <sheetFormatPr defaultRowHeight="15"/>
  <cols>
    <col min="1" max="1" width="65.28515625" customWidth="1"/>
    <col min="2" max="2" width="12.42578125" customWidth="1"/>
    <col min="3" max="3" width="12.28515625" customWidth="1"/>
    <col min="4" max="4" width="11" customWidth="1"/>
    <col min="5" max="5" width="12" customWidth="1"/>
    <col min="6" max="6" width="14.42578125" bestFit="1" customWidth="1"/>
    <col min="7" max="7" width="10.28515625" customWidth="1"/>
    <col min="8" max="8" width="11.28515625" customWidth="1"/>
    <col min="9" max="9" width="75.5703125" customWidth="1"/>
    <col min="11" max="11" width="9.140625" customWidth="1"/>
  </cols>
  <sheetData>
    <row r="1" spans="1:10" ht="15.75">
      <c r="A1" s="2" t="s">
        <v>58</v>
      </c>
      <c r="B1" s="6"/>
      <c r="C1" s="3"/>
      <c r="H1" s="28" t="s">
        <v>203</v>
      </c>
      <c r="I1" s="28" t="s">
        <v>204</v>
      </c>
      <c r="J1" s="28" t="s">
        <v>205</v>
      </c>
    </row>
    <row r="2" spans="1:10">
      <c r="A2" s="4" t="s">
        <v>59</v>
      </c>
      <c r="B2" s="3"/>
      <c r="C2" s="3"/>
      <c r="H2" s="28">
        <v>25</v>
      </c>
      <c r="I2" s="28">
        <v>15</v>
      </c>
      <c r="J2" s="28"/>
    </row>
    <row r="3" spans="1:10">
      <c r="A3" s="5" t="s">
        <v>60</v>
      </c>
      <c r="B3" s="6" t="s">
        <v>568</v>
      </c>
      <c r="C3" s="3"/>
      <c r="H3" s="28"/>
      <c r="I3" s="28"/>
      <c r="J3" s="28"/>
    </row>
    <row r="4" spans="1:10">
      <c r="A4" s="5" t="s">
        <v>61</v>
      </c>
      <c r="B4" s="6" t="s">
        <v>62</v>
      </c>
      <c r="C4" s="3"/>
    </row>
    <row r="5" spans="1:10">
      <c r="A5" s="5" t="s">
        <v>63</v>
      </c>
      <c r="B5" s="6" t="s">
        <v>64</v>
      </c>
      <c r="C5" s="3"/>
    </row>
    <row r="6" spans="1:10">
      <c r="A6" s="5" t="s">
        <v>65</v>
      </c>
      <c r="B6" s="6" t="s">
        <v>66</v>
      </c>
      <c r="C6" s="3"/>
      <c r="G6" s="1"/>
    </row>
    <row r="8" spans="1:10">
      <c r="G8" s="1"/>
    </row>
    <row r="9" spans="1:10" ht="26.25">
      <c r="A9" s="7" t="s">
        <v>67</v>
      </c>
      <c r="B9" s="8" t="s">
        <v>68</v>
      </c>
      <c r="C9" s="9" t="s">
        <v>80</v>
      </c>
      <c r="D9" s="9" t="s">
        <v>81</v>
      </c>
      <c r="E9" s="9" t="s">
        <v>82</v>
      </c>
      <c r="F9" s="7" t="s">
        <v>83</v>
      </c>
    </row>
    <row r="10" spans="1:10" ht="30">
      <c r="A10" s="44" t="s">
        <v>569</v>
      </c>
      <c r="B10" s="11" t="s">
        <v>548</v>
      </c>
      <c r="C10" s="15">
        <v>0.29166666666666669</v>
      </c>
    </row>
    <row r="11" spans="1:10">
      <c r="A11" s="44" t="s">
        <v>531</v>
      </c>
      <c r="B11" s="11" t="s">
        <v>548</v>
      </c>
      <c r="C11" s="15">
        <v>8.3333333333333329E-2</v>
      </c>
    </row>
    <row r="12" spans="1:10">
      <c r="A12" s="54"/>
      <c r="B12" s="55" t="s">
        <v>79</v>
      </c>
      <c r="C12" s="56">
        <f>SUM(C10:C11)</f>
        <v>0.375</v>
      </c>
    </row>
    <row r="13" spans="1:10" ht="26.25">
      <c r="A13" s="7" t="s">
        <v>67</v>
      </c>
      <c r="B13" s="8" t="s">
        <v>68</v>
      </c>
      <c r="C13" s="9" t="s">
        <v>80</v>
      </c>
      <c r="D13" s="9" t="s">
        <v>81</v>
      </c>
      <c r="E13" s="9" t="s">
        <v>82</v>
      </c>
      <c r="F13" s="7" t="s">
        <v>83</v>
      </c>
    </row>
    <row r="14" spans="1:10" ht="45">
      <c r="A14" s="44" t="s">
        <v>570</v>
      </c>
      <c r="B14" s="11" t="s">
        <v>549</v>
      </c>
      <c r="C14" s="15">
        <v>0.375</v>
      </c>
    </row>
    <row r="15" spans="1:10">
      <c r="A15" s="54"/>
      <c r="B15" s="55" t="s">
        <v>79</v>
      </c>
      <c r="C15" s="56">
        <f>SUM(C14:C14)</f>
        <v>0.375</v>
      </c>
    </row>
    <row r="16" spans="1:10" ht="26.25">
      <c r="A16" s="7" t="s">
        <v>67</v>
      </c>
      <c r="B16" s="8" t="s">
        <v>68</v>
      </c>
      <c r="C16" s="9" t="s">
        <v>80</v>
      </c>
      <c r="D16" s="9" t="s">
        <v>81</v>
      </c>
      <c r="E16" s="9" t="s">
        <v>82</v>
      </c>
      <c r="F16" s="7" t="s">
        <v>83</v>
      </c>
    </row>
    <row r="17" spans="1:7">
      <c r="A17" s="16" t="s">
        <v>524</v>
      </c>
      <c r="B17" s="11" t="s">
        <v>550</v>
      </c>
      <c r="C17" s="15">
        <v>2.0833333333333332E-2</v>
      </c>
    </row>
    <row r="18" spans="1:7" ht="90">
      <c r="A18" s="76" t="s">
        <v>571</v>
      </c>
      <c r="B18" s="11" t="s">
        <v>550</v>
      </c>
      <c r="C18" s="15">
        <v>0.125</v>
      </c>
    </row>
    <row r="19" spans="1:7" ht="45">
      <c r="A19" s="27" t="s">
        <v>573</v>
      </c>
      <c r="B19" s="11" t="s">
        <v>550</v>
      </c>
      <c r="C19" s="15">
        <v>4.1666666666666664E-2</v>
      </c>
    </row>
    <row r="20" spans="1:7">
      <c r="A20" s="27" t="s">
        <v>572</v>
      </c>
      <c r="B20" s="11" t="s">
        <v>550</v>
      </c>
      <c r="C20" s="15">
        <v>2.0833333333333332E-2</v>
      </c>
    </row>
    <row r="21" spans="1:7" ht="30">
      <c r="A21" s="27" t="s">
        <v>574</v>
      </c>
      <c r="B21" s="11" t="s">
        <v>550</v>
      </c>
      <c r="C21" s="15">
        <v>2.0833333333333332E-2</v>
      </c>
    </row>
    <row r="22" spans="1:7">
      <c r="A22" s="77" t="s">
        <v>575</v>
      </c>
      <c r="B22" s="11" t="s">
        <v>550</v>
      </c>
      <c r="C22" s="15">
        <v>2.0833333333333332E-2</v>
      </c>
    </row>
    <row r="23" spans="1:7">
      <c r="A23" s="54"/>
      <c r="B23" s="55" t="s">
        <v>79</v>
      </c>
      <c r="C23" s="56">
        <f>SUM(C17:C22)</f>
        <v>0.25</v>
      </c>
      <c r="G23" t="s">
        <v>576</v>
      </c>
    </row>
    <row r="24" spans="1:7" ht="26.25">
      <c r="A24" s="7" t="s">
        <v>67</v>
      </c>
      <c r="B24" s="8" t="s">
        <v>68</v>
      </c>
      <c r="C24" s="9" t="s">
        <v>80</v>
      </c>
      <c r="D24" s="9" t="s">
        <v>81</v>
      </c>
      <c r="E24" s="9" t="s">
        <v>82</v>
      </c>
      <c r="F24" s="7" t="s">
        <v>83</v>
      </c>
    </row>
    <row r="25" spans="1:7">
      <c r="A25" s="27" t="s">
        <v>524</v>
      </c>
      <c r="B25" s="11" t="s">
        <v>551</v>
      </c>
      <c r="C25" s="15">
        <v>2.0833333333333332E-2</v>
      </c>
    </row>
    <row r="26" spans="1:7" ht="60">
      <c r="A26" s="78" t="s">
        <v>577</v>
      </c>
      <c r="B26" s="11" t="s">
        <v>551</v>
      </c>
      <c r="C26" s="15">
        <v>0.125</v>
      </c>
    </row>
    <row r="27" spans="1:7" ht="30">
      <c r="A27" s="79" t="s">
        <v>578</v>
      </c>
      <c r="B27" s="11" t="s">
        <v>551</v>
      </c>
      <c r="C27" s="15">
        <v>2.0833333333333332E-2</v>
      </c>
    </row>
    <row r="28" spans="1:7" ht="45">
      <c r="A28" s="78" t="s">
        <v>579</v>
      </c>
      <c r="B28" s="11" t="s">
        <v>551</v>
      </c>
      <c r="C28" s="15">
        <v>4.1666666666666664E-2</v>
      </c>
    </row>
    <row r="29" spans="1:7" ht="120">
      <c r="A29" s="78" t="s">
        <v>580</v>
      </c>
      <c r="B29" s="11" t="s">
        <v>551</v>
      </c>
      <c r="C29" s="15">
        <v>4.1666666666666664E-2</v>
      </c>
    </row>
    <row r="30" spans="1:7">
      <c r="A30" s="54"/>
      <c r="B30" s="55" t="s">
        <v>79</v>
      </c>
      <c r="C30" s="56">
        <f>SUM(C25:C29)</f>
        <v>0.25</v>
      </c>
      <c r="G30" t="s">
        <v>581</v>
      </c>
    </row>
    <row r="31" spans="1:7" ht="26.25">
      <c r="A31" s="7" t="s">
        <v>67</v>
      </c>
      <c r="B31" s="8" t="s">
        <v>68</v>
      </c>
      <c r="C31" s="9" t="s">
        <v>80</v>
      </c>
      <c r="D31" s="9" t="s">
        <v>81</v>
      </c>
      <c r="E31" s="9" t="s">
        <v>82</v>
      </c>
      <c r="F31" s="7" t="s">
        <v>83</v>
      </c>
    </row>
    <row r="32" spans="1:7">
      <c r="A32" s="27" t="s">
        <v>524</v>
      </c>
      <c r="B32" s="11" t="s">
        <v>552</v>
      </c>
      <c r="C32" s="15">
        <v>2.0833333333333332E-2</v>
      </c>
    </row>
    <row r="33" spans="1:9" ht="30">
      <c r="A33" s="71" t="s">
        <v>582</v>
      </c>
      <c r="B33" s="11" t="s">
        <v>552</v>
      </c>
      <c r="C33" s="15">
        <v>0.3125</v>
      </c>
      <c r="G33" t="s">
        <v>583</v>
      </c>
    </row>
    <row r="34" spans="1:9">
      <c r="A34" s="54"/>
      <c r="B34" s="55" t="s">
        <v>79</v>
      </c>
      <c r="C34" s="56">
        <f>SUM(C32:C33)</f>
        <v>0.33333333333333331</v>
      </c>
    </row>
    <row r="35" spans="1:9">
      <c r="A35" s="24"/>
      <c r="B35" s="24"/>
      <c r="C35" s="24"/>
      <c r="D35" s="24"/>
      <c r="E35" s="24"/>
      <c r="F35" s="24"/>
    </row>
    <row r="36" spans="1:9" ht="26.25">
      <c r="A36" s="7" t="s">
        <v>67</v>
      </c>
      <c r="B36" s="8" t="s">
        <v>68</v>
      </c>
      <c r="C36" s="9" t="s">
        <v>80</v>
      </c>
      <c r="D36" s="9" t="s">
        <v>81</v>
      </c>
      <c r="E36" s="9" t="s">
        <v>82</v>
      </c>
      <c r="F36" s="7" t="s">
        <v>83</v>
      </c>
    </row>
    <row r="37" spans="1:9">
      <c r="A37" s="27" t="s">
        <v>524</v>
      </c>
      <c r="B37" s="11" t="s">
        <v>553</v>
      </c>
      <c r="C37" s="15">
        <v>2.0833333333333332E-2</v>
      </c>
    </row>
    <row r="38" spans="1:9" ht="30">
      <c r="A38" s="71" t="s">
        <v>584</v>
      </c>
      <c r="B38" s="11" t="s">
        <v>553</v>
      </c>
      <c r="C38" s="15">
        <v>0.125</v>
      </c>
    </row>
    <row r="39" spans="1:9">
      <c r="A39" s="71" t="s">
        <v>585</v>
      </c>
      <c r="B39" s="11" t="s">
        <v>553</v>
      </c>
      <c r="C39" s="15">
        <v>2.0833333333333332E-2</v>
      </c>
    </row>
    <row r="40" spans="1:9">
      <c r="A40" s="27" t="s">
        <v>531</v>
      </c>
      <c r="B40" s="11" t="s">
        <v>553</v>
      </c>
      <c r="C40" s="15">
        <v>0.125</v>
      </c>
      <c r="H40" s="15"/>
      <c r="I40" s="45"/>
    </row>
    <row r="41" spans="1:9">
      <c r="A41" s="54"/>
      <c r="B41" s="55" t="s">
        <v>79</v>
      </c>
      <c r="C41" s="56">
        <f>SUM(C37:C40)</f>
        <v>0.29166666666666669</v>
      </c>
    </row>
    <row r="42" spans="1:9" ht="26.25">
      <c r="A42" s="7" t="s">
        <v>67</v>
      </c>
      <c r="B42" s="8" t="s">
        <v>68</v>
      </c>
      <c r="C42" s="9" t="s">
        <v>80</v>
      </c>
      <c r="D42" s="9" t="s">
        <v>81</v>
      </c>
      <c r="E42" s="9" t="s">
        <v>82</v>
      </c>
      <c r="F42" s="7" t="s">
        <v>83</v>
      </c>
    </row>
    <row r="43" spans="1:9">
      <c r="A43" s="27" t="s">
        <v>524</v>
      </c>
      <c r="B43" s="11" t="s">
        <v>554</v>
      </c>
      <c r="C43" s="15">
        <v>2.0833333333333332E-2</v>
      </c>
      <c r="H43" s="15"/>
    </row>
    <row r="44" spans="1:9" ht="30">
      <c r="A44" s="80" t="s">
        <v>586</v>
      </c>
      <c r="B44" s="11" t="s">
        <v>554</v>
      </c>
      <c r="C44" s="15">
        <v>2.0833333333333332E-2</v>
      </c>
    </row>
    <row r="45" spans="1:9">
      <c r="A45" s="44" t="s">
        <v>587</v>
      </c>
      <c r="B45" s="11" t="s">
        <v>554</v>
      </c>
      <c r="C45" s="15">
        <v>2.0833333333333332E-2</v>
      </c>
    </row>
    <row r="46" spans="1:9">
      <c r="A46" s="44" t="s">
        <v>588</v>
      </c>
      <c r="B46" s="11" t="s">
        <v>554</v>
      </c>
      <c r="C46" s="15">
        <v>6.25E-2</v>
      </c>
    </row>
    <row r="47" spans="1:9">
      <c r="A47" s="44" t="s">
        <v>591</v>
      </c>
      <c r="B47" s="11" t="s">
        <v>554</v>
      </c>
      <c r="C47" s="15">
        <v>4.1666666666666664E-2</v>
      </c>
    </row>
    <row r="48" spans="1:9" ht="30">
      <c r="A48" s="82" t="s">
        <v>596</v>
      </c>
      <c r="B48" s="11" t="s">
        <v>554</v>
      </c>
      <c r="C48" s="15">
        <v>0.1875</v>
      </c>
    </row>
    <row r="49" spans="1:9">
      <c r="A49" s="54"/>
      <c r="B49" s="55" t="s">
        <v>79</v>
      </c>
      <c r="C49" s="56">
        <f>SUM(C43:C48)</f>
        <v>0.35416666666666663</v>
      </c>
      <c r="G49" s="64"/>
      <c r="H49" s="64">
        <v>2.2930555555555556</v>
      </c>
    </row>
    <row r="50" spans="1:9" ht="26.25">
      <c r="A50" s="7" t="s">
        <v>67</v>
      </c>
      <c r="B50" s="8" t="s">
        <v>68</v>
      </c>
      <c r="C50" s="9" t="s">
        <v>80</v>
      </c>
      <c r="D50" s="9" t="s">
        <v>81</v>
      </c>
      <c r="E50" s="9" t="s">
        <v>82</v>
      </c>
      <c r="F50" s="7" t="s">
        <v>83</v>
      </c>
    </row>
    <row r="51" spans="1:9">
      <c r="A51" s="27" t="s">
        <v>524</v>
      </c>
      <c r="B51" s="11" t="s">
        <v>555</v>
      </c>
      <c r="C51" s="15">
        <v>2.0833333333333332E-2</v>
      </c>
      <c r="G51" t="s">
        <v>589</v>
      </c>
      <c r="H51" s="64">
        <v>2.7090277777777776</v>
      </c>
    </row>
    <row r="52" spans="1:9">
      <c r="A52" s="27" t="s">
        <v>592</v>
      </c>
      <c r="B52" s="11" t="s">
        <v>555</v>
      </c>
      <c r="C52" s="15">
        <v>8.3333333333333329E-2</v>
      </c>
      <c r="H52" s="64"/>
    </row>
    <row r="53" spans="1:9">
      <c r="A53" s="44" t="s">
        <v>593</v>
      </c>
      <c r="B53" s="11" t="s">
        <v>555</v>
      </c>
      <c r="C53" s="15">
        <v>2.0833333333333332E-2</v>
      </c>
      <c r="H53" s="64"/>
    </row>
    <row r="54" spans="1:9" ht="60">
      <c r="A54" s="44" t="s">
        <v>594</v>
      </c>
      <c r="B54" s="11" t="s">
        <v>555</v>
      </c>
      <c r="C54" s="15">
        <v>0.29166666666666669</v>
      </c>
      <c r="H54" s="64"/>
    </row>
    <row r="55" spans="1:9">
      <c r="A55" s="54"/>
      <c r="B55" s="55" t="s">
        <v>79</v>
      </c>
      <c r="C55" s="56">
        <f>SUM(C51:C54)</f>
        <v>0.41666666666666669</v>
      </c>
      <c r="G55" s="64"/>
    </row>
    <row r="56" spans="1:9" ht="26.25">
      <c r="A56" s="7" t="s">
        <v>67</v>
      </c>
      <c r="B56" s="8" t="s">
        <v>68</v>
      </c>
      <c r="C56" s="9" t="s">
        <v>80</v>
      </c>
      <c r="D56" s="9" t="s">
        <v>81</v>
      </c>
      <c r="E56" s="9" t="s">
        <v>82</v>
      </c>
      <c r="F56" s="7" t="s">
        <v>83</v>
      </c>
    </row>
    <row r="57" spans="1:9">
      <c r="A57" s="27" t="s">
        <v>524</v>
      </c>
      <c r="B57" s="11" t="s">
        <v>556</v>
      </c>
      <c r="C57" s="15">
        <v>2.0833333333333332E-2</v>
      </c>
      <c r="G57" t="s">
        <v>590</v>
      </c>
      <c r="H57" s="64">
        <v>3.0708333333333333</v>
      </c>
      <c r="I57" s="64"/>
    </row>
    <row r="58" spans="1:9">
      <c r="A58" s="44" t="s">
        <v>593</v>
      </c>
      <c r="B58" s="11" t="s">
        <v>556</v>
      </c>
      <c r="C58" s="15">
        <v>2.0833333333333332E-2</v>
      </c>
      <c r="H58" s="64"/>
      <c r="I58" s="64"/>
    </row>
    <row r="59" spans="1:9" ht="60">
      <c r="A59" s="81" t="s">
        <v>595</v>
      </c>
      <c r="B59" s="11" t="s">
        <v>556</v>
      </c>
      <c r="C59" s="15">
        <v>0.33333333333333331</v>
      </c>
    </row>
    <row r="60" spans="1:9">
      <c r="A60" s="54"/>
      <c r="B60" s="55" t="s">
        <v>79</v>
      </c>
      <c r="C60" s="56">
        <f>SUM(C57:C59)</f>
        <v>0.375</v>
      </c>
      <c r="G60" s="64"/>
    </row>
    <row r="61" spans="1:9" ht="26.25">
      <c r="A61" s="7" t="s">
        <v>67</v>
      </c>
      <c r="B61" s="8" t="s">
        <v>68</v>
      </c>
      <c r="C61" s="9" t="s">
        <v>80</v>
      </c>
      <c r="D61" s="9" t="s">
        <v>81</v>
      </c>
      <c r="E61" s="9" t="s">
        <v>82</v>
      </c>
      <c r="F61" s="7" t="s">
        <v>83</v>
      </c>
    </row>
    <row r="62" spans="1:9">
      <c r="A62" s="27" t="s">
        <v>524</v>
      </c>
      <c r="B62" s="11" t="s">
        <v>557</v>
      </c>
      <c r="C62" s="15">
        <v>2.0833333333333332E-2</v>
      </c>
    </row>
    <row r="63" spans="1:9" ht="45">
      <c r="A63" s="82" t="s">
        <v>597</v>
      </c>
      <c r="B63" s="11" t="s">
        <v>557</v>
      </c>
      <c r="C63" s="15">
        <v>0.125</v>
      </c>
    </row>
    <row r="64" spans="1:9" ht="30">
      <c r="A64" s="82" t="s">
        <v>602</v>
      </c>
      <c r="B64" s="11" t="s">
        <v>557</v>
      </c>
      <c r="C64" s="15">
        <v>4.1666666666666664E-2</v>
      </c>
    </row>
    <row r="65" spans="1:8" ht="30">
      <c r="A65" s="82" t="s">
        <v>603</v>
      </c>
      <c r="B65" s="11" t="s">
        <v>557</v>
      </c>
      <c r="C65" s="15">
        <v>4.1666666666666664E-2</v>
      </c>
    </row>
    <row r="66" spans="1:8">
      <c r="A66" s="82" t="s">
        <v>604</v>
      </c>
      <c r="B66" s="11" t="s">
        <v>557</v>
      </c>
      <c r="C66" s="15">
        <v>4.1666666666666664E-2</v>
      </c>
    </row>
    <row r="67" spans="1:8">
      <c r="A67" s="82" t="s">
        <v>598</v>
      </c>
      <c r="B67" s="11" t="s">
        <v>557</v>
      </c>
      <c r="C67" s="15">
        <v>0.16666666666666666</v>
      </c>
      <c r="H67" s="64" t="s">
        <v>599</v>
      </c>
    </row>
    <row r="68" spans="1:8">
      <c r="A68" s="54"/>
      <c r="B68" s="55" t="s">
        <v>79</v>
      </c>
      <c r="C68" s="56">
        <f>SUM(C62:C67)</f>
        <v>0.4375</v>
      </c>
    </row>
    <row r="69" spans="1:8">
      <c r="A69" s="24"/>
      <c r="B69" s="24"/>
      <c r="C69" s="24"/>
      <c r="D69" s="24"/>
      <c r="E69" s="24"/>
      <c r="F69" s="24"/>
    </row>
    <row r="70" spans="1:8" ht="26.25">
      <c r="A70" s="7" t="s">
        <v>67</v>
      </c>
      <c r="B70" s="8" t="s">
        <v>68</v>
      </c>
      <c r="C70" s="9" t="s">
        <v>80</v>
      </c>
      <c r="D70" s="9" t="s">
        <v>81</v>
      </c>
      <c r="E70" s="9" t="s">
        <v>82</v>
      </c>
      <c r="F70" s="7" t="s">
        <v>83</v>
      </c>
    </row>
    <row r="71" spans="1:8">
      <c r="A71" s="44" t="s">
        <v>600</v>
      </c>
      <c r="B71" s="11" t="s">
        <v>558</v>
      </c>
      <c r="C71" s="15">
        <v>0</v>
      </c>
    </row>
    <row r="72" spans="1:8">
      <c r="A72" s="54"/>
      <c r="B72" s="55" t="s">
        <v>79</v>
      </c>
      <c r="C72" s="56">
        <f>SUM(C71:C71)</f>
        <v>0</v>
      </c>
    </row>
    <row r="73" spans="1:8" ht="26.25">
      <c r="A73" s="7" t="s">
        <v>67</v>
      </c>
      <c r="B73" s="8" t="s">
        <v>68</v>
      </c>
      <c r="C73" s="9" t="s">
        <v>80</v>
      </c>
      <c r="D73" s="9" t="s">
        <v>81</v>
      </c>
      <c r="E73" s="9" t="s">
        <v>82</v>
      </c>
      <c r="F73" s="7" t="s">
        <v>83</v>
      </c>
    </row>
    <row r="74" spans="1:8">
      <c r="A74" s="27" t="s">
        <v>524</v>
      </c>
      <c r="B74" s="11" t="s">
        <v>559</v>
      </c>
      <c r="C74" s="15">
        <v>2.0833333333333332E-2</v>
      </c>
    </row>
    <row r="75" spans="1:8">
      <c r="A75" s="27" t="s">
        <v>601</v>
      </c>
      <c r="B75" s="11" t="s">
        <v>559</v>
      </c>
      <c r="C75" s="15">
        <v>0.10416666666666667</v>
      </c>
    </row>
    <row r="76" spans="1:8">
      <c r="A76" s="27" t="s">
        <v>610</v>
      </c>
      <c r="B76" s="11" t="s">
        <v>559</v>
      </c>
      <c r="C76" s="15">
        <v>0.125</v>
      </c>
    </row>
    <row r="77" spans="1:8">
      <c r="A77" s="54"/>
      <c r="B77" s="55" t="s">
        <v>79</v>
      </c>
      <c r="C77" s="56">
        <f>SUM(C74:C76)</f>
        <v>0.25</v>
      </c>
    </row>
    <row r="78" spans="1:8" ht="26.25">
      <c r="A78" s="7" t="s">
        <v>67</v>
      </c>
      <c r="B78" s="8" t="s">
        <v>68</v>
      </c>
      <c r="C78" s="9" t="s">
        <v>80</v>
      </c>
      <c r="D78" s="9" t="s">
        <v>81</v>
      </c>
      <c r="E78" s="9" t="s">
        <v>82</v>
      </c>
      <c r="F78" s="7" t="s">
        <v>83</v>
      </c>
    </row>
    <row r="79" spans="1:8">
      <c r="A79" s="27" t="s">
        <v>524</v>
      </c>
      <c r="B79" s="11" t="s">
        <v>560</v>
      </c>
      <c r="C79" s="15">
        <v>2.0833333333333332E-2</v>
      </c>
    </row>
    <row r="80" spans="1:8" ht="30">
      <c r="A80" s="44" t="s">
        <v>605</v>
      </c>
      <c r="B80" s="11" t="s">
        <v>560</v>
      </c>
      <c r="C80" s="15">
        <v>0.25</v>
      </c>
    </row>
    <row r="81" spans="1:8">
      <c r="A81" s="54"/>
      <c r="B81" s="55" t="s">
        <v>79</v>
      </c>
      <c r="C81" s="56">
        <f>SUM(C79:C80)</f>
        <v>0.27083333333333331</v>
      </c>
      <c r="G81" t="s">
        <v>606</v>
      </c>
    </row>
    <row r="82" spans="1:8" ht="26.25">
      <c r="A82" s="7" t="s">
        <v>67</v>
      </c>
      <c r="B82" s="8" t="s">
        <v>68</v>
      </c>
      <c r="C82" s="9" t="s">
        <v>80</v>
      </c>
      <c r="D82" s="9" t="s">
        <v>81</v>
      </c>
      <c r="E82" s="9" t="s">
        <v>82</v>
      </c>
      <c r="F82" s="7" t="s">
        <v>83</v>
      </c>
    </row>
    <row r="83" spans="1:8">
      <c r="A83" s="27" t="s">
        <v>524</v>
      </c>
      <c r="B83" s="11" t="s">
        <v>561</v>
      </c>
      <c r="C83" s="15">
        <v>2.0833333333333332E-2</v>
      </c>
    </row>
    <row r="84" spans="1:8" ht="60">
      <c r="A84" s="27" t="s">
        <v>611</v>
      </c>
      <c r="B84" s="11" t="s">
        <v>561</v>
      </c>
      <c r="C84" s="15">
        <v>0.41666666666666669</v>
      </c>
    </row>
    <row r="85" spans="1:8">
      <c r="A85" s="54"/>
      <c r="B85" s="55" t="s">
        <v>79</v>
      </c>
      <c r="C85" s="56">
        <f>SUM(C83:C84)</f>
        <v>0.4375</v>
      </c>
    </row>
    <row r="86" spans="1:8" ht="26.25">
      <c r="A86" s="7" t="s">
        <v>67</v>
      </c>
      <c r="B86" s="8" t="s">
        <v>68</v>
      </c>
      <c r="C86" s="9" t="s">
        <v>80</v>
      </c>
      <c r="D86" s="9" t="s">
        <v>81</v>
      </c>
      <c r="E86" s="9" t="s">
        <v>82</v>
      </c>
      <c r="F86" s="7" t="s">
        <v>83</v>
      </c>
    </row>
    <row r="87" spans="1:8">
      <c r="A87" s="27" t="s">
        <v>524</v>
      </c>
      <c r="B87" s="11" t="s">
        <v>562</v>
      </c>
      <c r="C87" s="15">
        <v>2.0833333333333332E-2</v>
      </c>
      <c r="G87" t="s">
        <v>607</v>
      </c>
      <c r="H87" t="s">
        <v>608</v>
      </c>
    </row>
    <row r="88" spans="1:8" ht="90">
      <c r="A88" s="27" t="s">
        <v>612</v>
      </c>
      <c r="B88" s="11" t="s">
        <v>562</v>
      </c>
      <c r="C88" s="15">
        <v>0.39583333333333331</v>
      </c>
    </row>
    <row r="89" spans="1:8">
      <c r="A89" s="54"/>
      <c r="B89" s="55" t="s">
        <v>79</v>
      </c>
      <c r="C89" s="56">
        <f>SUM(C87:C88)</f>
        <v>0.41666666666666663</v>
      </c>
      <c r="G89" s="64">
        <v>4.9208333333333334</v>
      </c>
    </row>
    <row r="90" spans="1:8">
      <c r="A90" s="24"/>
      <c r="B90" s="24"/>
      <c r="C90" s="24"/>
      <c r="D90" s="24"/>
      <c r="E90" s="24"/>
      <c r="F90" s="24"/>
    </row>
    <row r="91" spans="1:8" ht="26.25">
      <c r="A91" s="7" t="s">
        <v>67</v>
      </c>
      <c r="B91" s="8" t="s">
        <v>68</v>
      </c>
      <c r="C91" s="9" t="s">
        <v>80</v>
      </c>
      <c r="D91" s="9" t="s">
        <v>81</v>
      </c>
      <c r="E91" s="9" t="s">
        <v>82</v>
      </c>
      <c r="F91" s="7" t="s">
        <v>83</v>
      </c>
    </row>
    <row r="92" spans="1:8">
      <c r="A92" s="27" t="s">
        <v>524</v>
      </c>
      <c r="B92" s="11" t="s">
        <v>563</v>
      </c>
      <c r="C92" s="15">
        <v>2.0833333333333332E-2</v>
      </c>
    </row>
    <row r="93" spans="1:8" ht="75">
      <c r="A93" s="27" t="s">
        <v>613</v>
      </c>
      <c r="B93" s="11" t="s">
        <v>563</v>
      </c>
      <c r="C93" s="15">
        <v>0.39583333333333331</v>
      </c>
    </row>
    <row r="94" spans="1:8">
      <c r="A94" s="54"/>
      <c r="B94" s="55" t="s">
        <v>79</v>
      </c>
      <c r="C94" s="56">
        <f>SUM(C92:C93)</f>
        <v>0.41666666666666663</v>
      </c>
      <c r="G94" s="64">
        <v>5.2944444444444443</v>
      </c>
    </row>
    <row r="95" spans="1:8" ht="26.25">
      <c r="A95" s="7" t="s">
        <v>67</v>
      </c>
      <c r="B95" s="8" t="s">
        <v>68</v>
      </c>
      <c r="C95" s="9" t="s">
        <v>80</v>
      </c>
      <c r="D95" s="9" t="s">
        <v>81</v>
      </c>
      <c r="E95" s="9" t="s">
        <v>82</v>
      </c>
      <c r="F95" s="7" t="s">
        <v>83</v>
      </c>
    </row>
    <row r="96" spans="1:8">
      <c r="A96" s="27" t="s">
        <v>524</v>
      </c>
      <c r="B96" s="11" t="s">
        <v>564</v>
      </c>
      <c r="C96" s="15">
        <v>2.0833333333333332E-2</v>
      </c>
      <c r="G96" t="s">
        <v>609</v>
      </c>
    </row>
    <row r="97" spans="1:7" ht="105">
      <c r="A97" s="27" t="s">
        <v>614</v>
      </c>
      <c r="B97" s="11" t="s">
        <v>564</v>
      </c>
      <c r="C97" s="15">
        <v>0.41666666666666669</v>
      </c>
    </row>
    <row r="98" spans="1:7">
      <c r="A98" s="54"/>
      <c r="B98" s="55" t="s">
        <v>79</v>
      </c>
      <c r="C98" s="56">
        <f>SUM(C96:C97)</f>
        <v>0.4375</v>
      </c>
      <c r="G98" s="64">
        <v>5.7263888888888888</v>
      </c>
    </row>
    <row r="99" spans="1:7" ht="26.25">
      <c r="A99" s="7" t="s">
        <v>67</v>
      </c>
      <c r="B99" s="8" t="s">
        <v>68</v>
      </c>
      <c r="C99" s="9" t="s">
        <v>80</v>
      </c>
      <c r="D99" s="9" t="s">
        <v>81</v>
      </c>
      <c r="E99" s="9" t="s">
        <v>82</v>
      </c>
      <c r="F99" s="7" t="s">
        <v>83</v>
      </c>
    </row>
    <row r="100" spans="1:7">
      <c r="A100" s="27" t="s">
        <v>524</v>
      </c>
      <c r="B100" s="11" t="s">
        <v>565</v>
      </c>
      <c r="C100" s="15">
        <v>2.0833333333333332E-2</v>
      </c>
    </row>
    <row r="101" spans="1:7" ht="60">
      <c r="A101" s="27" t="s">
        <v>615</v>
      </c>
      <c r="B101" s="11" t="s">
        <v>565</v>
      </c>
      <c r="C101" s="15">
        <v>0.41666666666666669</v>
      </c>
    </row>
    <row r="102" spans="1:7">
      <c r="A102" s="54"/>
      <c r="B102" s="55" t="s">
        <v>79</v>
      </c>
      <c r="C102" s="56">
        <f>SUM(C100:C101)</f>
        <v>0.4375</v>
      </c>
      <c r="G102" s="64">
        <v>6.1590277777777773</v>
      </c>
    </row>
    <row r="103" spans="1:7" ht="26.25">
      <c r="A103" s="7" t="s">
        <v>67</v>
      </c>
      <c r="B103" s="8" t="s">
        <v>68</v>
      </c>
      <c r="C103" s="9" t="s">
        <v>80</v>
      </c>
      <c r="D103" s="9" t="s">
        <v>81</v>
      </c>
      <c r="E103" s="9" t="s">
        <v>82</v>
      </c>
      <c r="F103" s="7" t="s">
        <v>83</v>
      </c>
    </row>
    <row r="104" spans="1:7">
      <c r="A104" s="44" t="s">
        <v>600</v>
      </c>
      <c r="B104" s="11" t="s">
        <v>566</v>
      </c>
      <c r="C104" s="15">
        <v>0</v>
      </c>
    </row>
    <row r="105" spans="1:7">
      <c r="A105" s="54"/>
      <c r="B105" s="55" t="s">
        <v>79</v>
      </c>
      <c r="C105" s="56">
        <f>SUM(C104:C104)</f>
        <v>0</v>
      </c>
    </row>
    <row r="106" spans="1:7" ht="26.25">
      <c r="A106" s="7" t="s">
        <v>67</v>
      </c>
      <c r="B106" s="8" t="s">
        <v>68</v>
      </c>
      <c r="C106" s="9" t="s">
        <v>80</v>
      </c>
      <c r="D106" s="9" t="s">
        <v>81</v>
      </c>
      <c r="E106" s="9" t="s">
        <v>82</v>
      </c>
      <c r="F106" s="7" t="s">
        <v>83</v>
      </c>
    </row>
    <row r="107" spans="1:7">
      <c r="A107" s="27" t="s">
        <v>524</v>
      </c>
      <c r="B107" s="11" t="s">
        <v>567</v>
      </c>
      <c r="C107" s="15">
        <v>2.0833333333333332E-2</v>
      </c>
    </row>
    <row r="108" spans="1:7">
      <c r="A108" s="53" t="s">
        <v>616</v>
      </c>
      <c r="B108" s="11" t="s">
        <v>567</v>
      </c>
      <c r="C108" s="15">
        <v>0.125</v>
      </c>
    </row>
    <row r="109" spans="1:7" ht="45">
      <c r="A109" s="27" t="s">
        <v>617</v>
      </c>
      <c r="B109" s="11" t="s">
        <v>567</v>
      </c>
      <c r="C109" s="15">
        <v>0.16666666666666666</v>
      </c>
    </row>
    <row r="110" spans="1:7">
      <c r="A110" s="54"/>
      <c r="B110" s="55" t="s">
        <v>79</v>
      </c>
      <c r="C110" s="56">
        <f>SUM(C107:C109)</f>
        <v>0.3125</v>
      </c>
    </row>
    <row r="111" spans="1:7">
      <c r="A111" s="24"/>
      <c r="B111" s="24"/>
      <c r="C111" s="24"/>
      <c r="D111" s="24"/>
      <c r="E111" s="24"/>
      <c r="F111" s="24"/>
    </row>
    <row r="113" spans="1:13">
      <c r="A113" s="29" t="s">
        <v>207</v>
      </c>
    </row>
    <row r="114" spans="1:13" ht="15.75" thickBot="1">
      <c r="A114" s="30" t="s">
        <v>208</v>
      </c>
      <c r="B114" s="48">
        <f>SUM(C12,C15,C23,C30,C34,C41,C49,C55,C60,C68,C72,C77,C81,C85,C89,C94,C98,C102,C105,C110)</f>
        <v>6.4375</v>
      </c>
      <c r="C114" s="32" t="s">
        <v>209</v>
      </c>
      <c r="D114" s="32" t="s">
        <v>210</v>
      </c>
      <c r="E114" s="33">
        <v>25</v>
      </c>
      <c r="F114" s="32" t="s">
        <v>211</v>
      </c>
    </row>
    <row r="115" spans="1:13" ht="15.75" thickBot="1">
      <c r="A115" s="30" t="s">
        <v>212</v>
      </c>
      <c r="B115" s="47">
        <v>0</v>
      </c>
      <c r="C115" s="32" t="s">
        <v>209</v>
      </c>
      <c r="D115" s="32" t="s">
        <v>210</v>
      </c>
      <c r="E115" s="33">
        <v>23</v>
      </c>
      <c r="F115" s="32" t="s">
        <v>211</v>
      </c>
    </row>
    <row r="116" spans="1:13" ht="15.75" thickBot="1">
      <c r="A116" s="32" t="s">
        <v>213</v>
      </c>
      <c r="B116" s="46">
        <v>0</v>
      </c>
      <c r="C116" s="32" t="s">
        <v>209</v>
      </c>
      <c r="D116" s="32" t="s">
        <v>210</v>
      </c>
      <c r="E116" s="33" t="s">
        <v>206</v>
      </c>
      <c r="F116" s="32" t="s">
        <v>211</v>
      </c>
      <c r="M116" s="65"/>
    </row>
    <row r="117" spans="1:13" ht="15.75" thickBot="1">
      <c r="A117" s="32" t="s">
        <v>214</v>
      </c>
      <c r="B117" s="48" t="e">
        <f>SUM(#REF!,#REF!)</f>
        <v>#REF!</v>
      </c>
      <c r="C117" s="32" t="s">
        <v>209</v>
      </c>
      <c r="D117" s="32" t="s">
        <v>210</v>
      </c>
      <c r="E117" s="33" t="s">
        <v>215</v>
      </c>
      <c r="F117" s="32" t="s">
        <v>211</v>
      </c>
      <c r="M117" s="65"/>
    </row>
    <row r="118" spans="1:13" ht="15.75" thickBot="1">
      <c r="A118" s="32" t="s">
        <v>216</v>
      </c>
      <c r="B118" s="48" t="e">
        <f>SUM(#REF!,#REF!)</f>
        <v>#REF!</v>
      </c>
      <c r="C118" s="32" t="s">
        <v>209</v>
      </c>
      <c r="D118" s="32" t="s">
        <v>210</v>
      </c>
      <c r="E118" s="33">
        <v>15</v>
      </c>
      <c r="F118" s="32" t="s">
        <v>211</v>
      </c>
    </row>
    <row r="120" spans="1:13">
      <c r="A120" s="35"/>
      <c r="B120" s="35" t="s">
        <v>217</v>
      </c>
      <c r="C120" s="35"/>
      <c r="D120" s="35" t="s">
        <v>218</v>
      </c>
      <c r="E120" s="35" t="s">
        <v>219</v>
      </c>
      <c r="F120" s="36"/>
    </row>
    <row r="121" spans="1:13" ht="15.75" thickBot="1">
      <c r="A121" s="37" t="s">
        <v>220</v>
      </c>
      <c r="B121" s="38" t="s">
        <v>62</v>
      </c>
      <c r="C121" s="37"/>
      <c r="D121" s="39"/>
      <c r="E121" s="35"/>
      <c r="F121" s="36"/>
      <c r="M121" s="64"/>
    </row>
    <row r="122" spans="1:13" ht="15.75" thickBot="1">
      <c r="A122" s="40" t="s">
        <v>221</v>
      </c>
      <c r="B122" s="35" t="s">
        <v>222</v>
      </c>
      <c r="C122" s="35"/>
      <c r="D122" s="41"/>
      <c r="E122" s="35"/>
      <c r="F122" s="36"/>
      <c r="M122" s="64"/>
    </row>
  </sheetData>
  <pageMargins left="0.7" right="0.7" top="0.75" bottom="0.75" header="0.3" footer="0.3"/>
  <pageSetup paperSize="9" scale="69" fitToHeight="0" orientation="portrait" r:id="rId1"/>
  <rowBreaks count="1" manualBreakCount="1">
    <brk id="111" max="5" man="1"/>
  </rowBreaks>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21</vt:i4>
      </vt:variant>
    </vt:vector>
  </HeadingPairs>
  <TitlesOfParts>
    <vt:vector size="48" baseType="lpstr">
      <vt:lpstr>16-SEP</vt:lpstr>
      <vt:lpstr>16-OKT</vt:lpstr>
      <vt:lpstr>16-NOV</vt:lpstr>
      <vt:lpstr>16-DEC</vt:lpstr>
      <vt:lpstr>17-JAN</vt:lpstr>
      <vt:lpstr>17-FEB</vt:lpstr>
      <vt:lpstr>17-FEB (2)</vt:lpstr>
      <vt:lpstr>17-MAR</vt:lpstr>
      <vt:lpstr>17-APR</vt:lpstr>
      <vt:lpstr>17-MAJorigOBSOLETE</vt:lpstr>
      <vt:lpstr>17-MAJ (S)</vt:lpstr>
      <vt:lpstr>17-MAJ (066)</vt:lpstr>
      <vt:lpstr>17-MAJ (Sin-preostanek)</vt:lpstr>
      <vt:lpstr>17-MAJ (Sin)</vt:lpstr>
      <vt:lpstr>Sheet1</vt:lpstr>
      <vt:lpstr>17-JUN</vt:lpstr>
      <vt:lpstr>17-JUL OBSOLETE</vt:lpstr>
      <vt:lpstr>17-JUL (sinica)</vt:lpstr>
      <vt:lpstr>17-JUL (brnik)</vt:lpstr>
      <vt:lpstr>17-AVG</vt:lpstr>
      <vt:lpstr>17-SEP</vt:lpstr>
      <vt:lpstr>17-OKT</vt:lpstr>
      <vt:lpstr>TODO</vt:lpstr>
      <vt:lpstr>SinicaTASKs</vt:lpstr>
      <vt:lpstr>CALENDAR</vt:lpstr>
      <vt:lpstr>Opis dela</vt:lpstr>
      <vt:lpstr>thumbnails</vt:lpstr>
      <vt:lpstr>'16-DEC'!Print_Area</vt:lpstr>
      <vt:lpstr>'16-OKT'!Print_Area</vt:lpstr>
      <vt:lpstr>'16-SEP'!Print_Area</vt:lpstr>
      <vt:lpstr>'17-APR'!Print_Area</vt:lpstr>
      <vt:lpstr>'17-AVG'!Print_Area</vt:lpstr>
      <vt:lpstr>'17-FEB'!Print_Area</vt:lpstr>
      <vt:lpstr>'17-FEB (2)'!Print_Area</vt:lpstr>
      <vt:lpstr>'17-JAN'!Print_Area</vt:lpstr>
      <vt:lpstr>'17-JUL (brnik)'!Print_Area</vt:lpstr>
      <vt:lpstr>'17-JUL (sinica)'!Print_Area</vt:lpstr>
      <vt:lpstr>'17-JUL OBSOLETE'!Print_Area</vt:lpstr>
      <vt:lpstr>'17-JUN'!Print_Area</vt:lpstr>
      <vt:lpstr>'17-MAJ (066)'!Print_Area</vt:lpstr>
      <vt:lpstr>'17-MAJ (S)'!Print_Area</vt:lpstr>
      <vt:lpstr>'17-MAJ (Sin)'!Print_Area</vt:lpstr>
      <vt:lpstr>'17-MAJ (Sin-preostanek)'!Print_Area</vt:lpstr>
      <vt:lpstr>'17-MAJorigOBSOLETE'!Print_Area</vt:lpstr>
      <vt:lpstr>'17-MAR'!Print_Area</vt:lpstr>
      <vt:lpstr>'17-OKT'!Print_Area</vt:lpstr>
      <vt:lpstr>'17-SEP'!Print_Area</vt:lpstr>
      <vt:lpstr>'Opis dela'!Print_Area</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2017-10-06T10:13:27Z</cp:lastPrinted>
  <dcterms:created xsi:type="dcterms:W3CDTF">2016-09-07T08:31:50Z</dcterms:created>
  <dcterms:modified xsi:type="dcterms:W3CDTF">2017-10-06T13:52:43Z</dcterms:modified>
</cp:coreProperties>
</file>