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7c8b0f85b1eec56/Rowing/Equipment/Open-Source-Stroke-Coach/"/>
    </mc:Choice>
  </mc:AlternateContent>
  <xr:revisionPtr revIDLastSave="7" documentId="8_{182C466E-90EA-4B37-A7D3-0E10197025D6}" xr6:coauthVersionLast="45" xr6:coauthVersionMax="45" xr10:uidLastSave="{8CAB8743-CB92-4BD1-879F-51821357FDC5}"/>
  <bookViews>
    <workbookView xWindow="-120" yWindow="-120" windowWidth="29040" windowHeight="15840" tabRatio="884" firstSheet="2" activeTab="5" xr2:uid="{00000000-000D-0000-FFFF-FFFF00000000}"/>
  </bookViews>
  <sheets>
    <sheet name="1st Order" sheetId="65529" r:id="rId1"/>
    <sheet name="2nd Order" sheetId="65528" r:id="rId2"/>
    <sheet name="3rd Order" sheetId="65527" r:id="rId3"/>
    <sheet name="4th Order" sheetId="65526" r:id="rId4"/>
    <sheet name="10th Order" sheetId="2" r:id="rId5"/>
    <sheet name="Butterworth" sheetId="65530" r:id="rId6"/>
    <sheet name="Velocity and Acceleration" sheetId="65531" r:id="rId7"/>
    <sheet name="Sheet1" sheetId="65532" r:id="rId8"/>
    <sheet name="Comparison" sheetId="3" r:id="rId9"/>
  </sheets>
  <externalReferences>
    <externalReference r:id="rId10"/>
  </externalReferences>
  <definedNames>
    <definedName name="a.0" localSheetId="0">'1st Order'!#REF!</definedName>
    <definedName name="a.0" localSheetId="1">'2nd Order'!#REF!</definedName>
    <definedName name="a.0" localSheetId="2">'3rd Order'!#REF!</definedName>
    <definedName name="a.0" localSheetId="3">'4th Order'!#REF!</definedName>
    <definedName name="a.0" localSheetId="5">Butterworth!#REF!</definedName>
    <definedName name="a.0" localSheetId="6">'Velocity and Acceleration'!#REF!</definedName>
    <definedName name="a.0">'10th Order'!#REF!</definedName>
    <definedName name="a.1" localSheetId="0">'1st Order'!#REF!</definedName>
    <definedName name="a.1" localSheetId="1">'2nd Order'!#REF!</definedName>
    <definedName name="a.1" localSheetId="2">'3rd Order'!#REF!</definedName>
    <definedName name="a.1" localSheetId="3">'4th Order'!#REF!</definedName>
    <definedName name="a.1" localSheetId="5">Butterworth!#REF!</definedName>
    <definedName name="a.1" localSheetId="6">'Velocity and Acceleration'!#REF!</definedName>
    <definedName name="a.1">'10th Order'!#REF!</definedName>
    <definedName name="a.10" localSheetId="0">'1st Order'!#REF!</definedName>
    <definedName name="a.10" localSheetId="1">'2nd Order'!#REF!</definedName>
    <definedName name="a.10" localSheetId="2">'3rd Order'!#REF!</definedName>
    <definedName name="a.10" localSheetId="3">'4th Order'!#REF!</definedName>
    <definedName name="a.10" localSheetId="5">Butterworth!#REF!</definedName>
    <definedName name="a.10" localSheetId="6">'Velocity and Acceleration'!#REF!</definedName>
    <definedName name="a.10">'10th Order'!#REF!</definedName>
    <definedName name="a.2" localSheetId="0">'1st Order'!#REF!</definedName>
    <definedName name="a.2" localSheetId="1">'2nd Order'!#REF!</definedName>
    <definedName name="a.2" localSheetId="2">'3rd Order'!#REF!</definedName>
    <definedName name="a.2" localSheetId="3">'4th Order'!#REF!</definedName>
    <definedName name="a.2" localSheetId="5">Butterworth!#REF!</definedName>
    <definedName name="a.2" localSheetId="6">'Velocity and Acceleration'!#REF!</definedName>
    <definedName name="a.2">'10th Order'!#REF!</definedName>
    <definedName name="a.3" localSheetId="0">'1st Order'!#REF!</definedName>
    <definedName name="a.3" localSheetId="1">'2nd Order'!#REF!</definedName>
    <definedName name="a.3" localSheetId="2">'3rd Order'!#REF!</definedName>
    <definedName name="a.3" localSheetId="3">'4th Order'!#REF!</definedName>
    <definedName name="a.3" localSheetId="5">Butterworth!#REF!</definedName>
    <definedName name="a.3" localSheetId="6">'Velocity and Acceleration'!#REF!</definedName>
    <definedName name="a.3">'10th Order'!#REF!</definedName>
    <definedName name="a.4" localSheetId="0">'1st Order'!#REF!</definedName>
    <definedName name="a.4" localSheetId="1">'2nd Order'!#REF!</definedName>
    <definedName name="a.4" localSheetId="2">'3rd Order'!#REF!</definedName>
    <definedName name="a.4" localSheetId="3">'4th Order'!#REF!</definedName>
    <definedName name="a.4" localSheetId="5">Butterworth!#REF!</definedName>
    <definedName name="a.4" localSheetId="6">'Velocity and Acceleration'!#REF!</definedName>
    <definedName name="a.4">'10th Order'!#REF!</definedName>
    <definedName name="a.5" localSheetId="0">'1st Order'!#REF!</definedName>
    <definedName name="a.5" localSheetId="1">'2nd Order'!#REF!</definedName>
    <definedName name="a.5" localSheetId="2">'3rd Order'!#REF!</definedName>
    <definedName name="a.5" localSheetId="3">'4th Order'!#REF!</definedName>
    <definedName name="a.5" localSheetId="5">Butterworth!#REF!</definedName>
    <definedName name="a.5" localSheetId="6">'Velocity and Acceleration'!#REF!</definedName>
    <definedName name="a.5">'10th Order'!#REF!</definedName>
    <definedName name="a.6" localSheetId="0">'1st Order'!#REF!</definedName>
    <definedName name="a.6" localSheetId="1">'2nd Order'!#REF!</definedName>
    <definedName name="a.6" localSheetId="2">'3rd Order'!#REF!</definedName>
    <definedName name="a.6" localSheetId="3">'4th Order'!#REF!</definedName>
    <definedName name="a.6" localSheetId="5">Butterworth!#REF!</definedName>
    <definedName name="a.6" localSheetId="6">'Velocity and Acceleration'!#REF!</definedName>
    <definedName name="a.6">'10th Order'!#REF!</definedName>
    <definedName name="a.7" localSheetId="0">'1st Order'!#REF!</definedName>
    <definedName name="a.7" localSheetId="1">'2nd Order'!#REF!</definedName>
    <definedName name="a.7" localSheetId="2">'3rd Order'!#REF!</definedName>
    <definedName name="a.7" localSheetId="3">'4th Order'!#REF!</definedName>
    <definedName name="a.7" localSheetId="5">Butterworth!#REF!</definedName>
    <definedName name="a.7" localSheetId="6">'Velocity and Acceleration'!#REF!</definedName>
    <definedName name="a.7">'10th Order'!#REF!</definedName>
    <definedName name="a.8" localSheetId="0">'1st Order'!#REF!</definedName>
    <definedName name="a.8" localSheetId="1">'2nd Order'!#REF!</definedName>
    <definedName name="a.8" localSheetId="2">'3rd Order'!#REF!</definedName>
    <definedName name="a.8" localSheetId="3">'4th Order'!#REF!</definedName>
    <definedName name="a.8" localSheetId="5">Butterworth!#REF!</definedName>
    <definedName name="a.8" localSheetId="6">'Velocity and Acceleration'!#REF!</definedName>
    <definedName name="a.8">'10th Order'!#REF!</definedName>
    <definedName name="a.9" localSheetId="0">'1st Order'!#REF!</definedName>
    <definedName name="a.9" localSheetId="1">'2nd Order'!#REF!</definedName>
    <definedName name="a.9" localSheetId="2">'3rd Order'!#REF!</definedName>
    <definedName name="a.9" localSheetId="3">'4th Order'!#REF!</definedName>
    <definedName name="a.9" localSheetId="5">Butterworth!#REF!</definedName>
    <definedName name="a.9" localSheetId="6">'Velocity and Acceleration'!#REF!</definedName>
    <definedName name="a.9">'10th Order'!#REF!</definedName>
    <definedName name="A_0" localSheetId="5">Butterworth!$D$6</definedName>
    <definedName name="A_0" localSheetId="6">'Velocity and Acceleration'!$D$6</definedName>
    <definedName name="A_0">'10th Order'!$Z$6</definedName>
    <definedName name="A_1" localSheetId="5">Butterworth!$D$7</definedName>
    <definedName name="A_1" localSheetId="6">'Velocity and Acceleration'!$D$7</definedName>
    <definedName name="A_1">'10th Order'!$Z$7</definedName>
    <definedName name="A_2" localSheetId="5">Butterworth!$D$8</definedName>
    <definedName name="A_2" localSheetId="6">'Velocity and Acceleration'!$D$8</definedName>
    <definedName name="A_2">'10th Order'!$Z$8</definedName>
    <definedName name="b.1">[1]Butterworth!$K$11</definedName>
    <definedName name="b.2">[1]Butterworth!$K$12</definedName>
    <definedName name="B_1" localSheetId="5">Butterworth!$D$10</definedName>
    <definedName name="B_1" localSheetId="6">'Velocity and Acceleration'!$D$10</definedName>
    <definedName name="B_1">'10th Order'!$Z$10</definedName>
    <definedName name="B_2" localSheetId="5">Butterworth!$D$11</definedName>
    <definedName name="B_2" localSheetId="6">'Velocity and Acceleration'!$D$11</definedName>
    <definedName name="B_2">'10th Order'!$Z$11</definedName>
    <definedName name="k_1" localSheetId="5">Butterworth!$B$5</definedName>
    <definedName name="k_1" localSheetId="6">'Velocity and Acceleration'!$B$5</definedName>
    <definedName name="k_1">'10th Order'!$X$5</definedName>
    <definedName name="k_2" localSheetId="5">Butterworth!$B$6</definedName>
    <definedName name="k_2" localSheetId="6">'Velocity and Acceleration'!$B$6</definedName>
    <definedName name="k_2">'10th Order'!$X$6</definedName>
    <definedName name="k_3" localSheetId="5">Butterworth!$B$7</definedName>
    <definedName name="k_3" localSheetId="6">'Velocity and Acceleration'!$B$7</definedName>
    <definedName name="k_3">'10th Order'!$X$7</definedName>
    <definedName name="q.1" localSheetId="0">'1st Order'!#REF!</definedName>
    <definedName name="q.1" localSheetId="1">'2nd Order'!#REF!</definedName>
    <definedName name="q.1" localSheetId="2">'3rd Order'!#REF!</definedName>
    <definedName name="q.1" localSheetId="3">'4th Order'!#REF!</definedName>
    <definedName name="q.1" localSheetId="5">Butterworth!#REF!</definedName>
    <definedName name="q.1" localSheetId="6">'Velocity and Acceleration'!#REF!</definedName>
    <definedName name="q.1">'10th Order'!#REF!</definedName>
    <definedName name="q.10" localSheetId="0">'1st Order'!#REF!</definedName>
    <definedName name="q.10" localSheetId="1">'2nd Order'!#REF!</definedName>
    <definedName name="q.10" localSheetId="2">'3rd Order'!#REF!</definedName>
    <definedName name="q.10" localSheetId="3">'4th Order'!#REF!</definedName>
    <definedName name="q.10" localSheetId="5">Butterworth!#REF!</definedName>
    <definedName name="q.10" localSheetId="6">'Velocity and Acceleration'!#REF!</definedName>
    <definedName name="q.10">'10th Order'!#REF!</definedName>
    <definedName name="q.2" localSheetId="0">'1st Order'!#REF!</definedName>
    <definedName name="q.2" localSheetId="1">'2nd Order'!#REF!</definedName>
    <definedName name="q.2" localSheetId="2">'3rd Order'!#REF!</definedName>
    <definedName name="q.2" localSheetId="3">'4th Order'!#REF!</definedName>
    <definedName name="q.2" localSheetId="5">Butterworth!#REF!</definedName>
    <definedName name="q.2" localSheetId="6">'Velocity and Acceleration'!#REF!</definedName>
    <definedName name="q.2">'10th Order'!#REF!</definedName>
    <definedName name="q.3" localSheetId="0">'1st Order'!#REF!</definedName>
    <definedName name="q.3" localSheetId="1">'2nd Order'!#REF!</definedName>
    <definedName name="q.3" localSheetId="2">'3rd Order'!#REF!</definedName>
    <definedName name="q.3" localSheetId="3">'4th Order'!#REF!</definedName>
    <definedName name="q.3" localSheetId="5">Butterworth!#REF!</definedName>
    <definedName name="q.3" localSheetId="6">'Velocity and Acceleration'!#REF!</definedName>
    <definedName name="q.3">'10th Order'!#REF!</definedName>
    <definedName name="q.4" localSheetId="0">'1st Order'!#REF!</definedName>
    <definedName name="q.4" localSheetId="1">'2nd Order'!#REF!</definedName>
    <definedName name="q.4" localSheetId="2">'3rd Order'!#REF!</definedName>
    <definedName name="q.4" localSheetId="3">'4th Order'!#REF!</definedName>
    <definedName name="q.4" localSheetId="5">Butterworth!#REF!</definedName>
    <definedName name="q.4" localSheetId="6">'Velocity and Acceleration'!#REF!</definedName>
    <definedName name="q.4">'10th Order'!#REF!</definedName>
    <definedName name="q.5" localSheetId="0">'1st Order'!#REF!</definedName>
    <definedName name="q.5" localSheetId="1">'2nd Order'!#REF!</definedName>
    <definedName name="q.5" localSheetId="2">'3rd Order'!#REF!</definedName>
    <definedName name="q.5" localSheetId="3">'4th Order'!#REF!</definedName>
    <definedName name="q.5" localSheetId="5">Butterworth!#REF!</definedName>
    <definedName name="q.5" localSheetId="6">'Velocity and Acceleration'!#REF!</definedName>
    <definedName name="q.5">'10th Order'!#REF!</definedName>
    <definedName name="q.6" localSheetId="0">'1st Order'!#REF!</definedName>
    <definedName name="q.6" localSheetId="1">'2nd Order'!#REF!</definedName>
    <definedName name="q.6" localSheetId="2">'3rd Order'!#REF!</definedName>
    <definedName name="q.6" localSheetId="3">'4th Order'!#REF!</definedName>
    <definedName name="q.6" localSheetId="5">Butterworth!#REF!</definedName>
    <definedName name="q.6" localSheetId="6">'Velocity and Acceleration'!#REF!</definedName>
    <definedName name="q.6">'10th Order'!#REF!</definedName>
    <definedName name="q.7" localSheetId="0">'1st Order'!#REF!</definedName>
    <definedName name="q.7" localSheetId="1">'2nd Order'!#REF!</definedName>
    <definedName name="q.7" localSheetId="2">'3rd Order'!#REF!</definedName>
    <definedName name="q.7" localSheetId="3">'4th Order'!#REF!</definedName>
    <definedName name="q.7" localSheetId="5">Butterworth!#REF!</definedName>
    <definedName name="q.7" localSheetId="6">'Velocity and Acceleration'!#REF!</definedName>
    <definedName name="q.7">'10th Order'!#REF!</definedName>
    <definedName name="q.8" localSheetId="0">'1st Order'!#REF!</definedName>
    <definedName name="q.8" localSheetId="1">'2nd Order'!#REF!</definedName>
    <definedName name="q.8" localSheetId="2">'3rd Order'!#REF!</definedName>
    <definedName name="q.8" localSheetId="3">'4th Order'!#REF!</definedName>
    <definedName name="q.8" localSheetId="5">Butterworth!#REF!</definedName>
    <definedName name="q.8" localSheetId="6">'Velocity and Acceleration'!#REF!</definedName>
    <definedName name="q.8">'10th Order'!#REF!</definedName>
    <definedName name="q.9" localSheetId="0">'1st Order'!#REF!</definedName>
    <definedName name="q.9" localSheetId="1">'2nd Order'!#REF!</definedName>
    <definedName name="q.9" localSheetId="2">'3rd Order'!#REF!</definedName>
    <definedName name="q.9" localSheetId="3">'4th Order'!#REF!</definedName>
    <definedName name="q.9" localSheetId="5">Butterworth!#REF!</definedName>
    <definedName name="q.9" localSheetId="6">'Velocity and Acceleration'!#REF!</definedName>
    <definedName name="q.9">'10th Order'!#REF!</definedName>
    <definedName name="solver_adj" localSheetId="4" hidden="1">'10th Order'!$G$5:$G$25</definedName>
    <definedName name="solver_adj" localSheetId="0" hidden="1">'1st Order'!$G$5:$G$7</definedName>
    <definedName name="solver_adj" localSheetId="1" hidden="1">'2nd Order'!$G$5:$G$9</definedName>
    <definedName name="solver_adj" localSheetId="2" hidden="1">'3rd Order'!$G$5:$G$11</definedName>
    <definedName name="solver_adj" localSheetId="3" hidden="1">'4th Order'!$G$5:$G$13</definedName>
    <definedName name="solver_adj" localSheetId="5" hidden="1">Butterworth!#REF!</definedName>
    <definedName name="solver_adj" localSheetId="6" hidden="1">'Velocity and Acceleration'!#REF!</definedName>
    <definedName name="solver_cvg" localSheetId="4" hidden="1">0.001</definedName>
    <definedName name="solver_cvg" localSheetId="0" hidden="1">0.001</definedName>
    <definedName name="solver_cvg" localSheetId="1" hidden="1">0.001</definedName>
    <definedName name="solver_cvg" localSheetId="2" hidden="1">0.001</definedName>
    <definedName name="solver_cvg" localSheetId="3" hidden="1">0.001</definedName>
    <definedName name="solver_cvg" localSheetId="5" hidden="1">0.001</definedName>
    <definedName name="solver_cvg" localSheetId="6" hidden="1">0.001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4" hidden="1">10000</definedName>
    <definedName name="solver_itr" localSheetId="0" hidden="1">10000</definedName>
    <definedName name="solver_itr" localSheetId="1" hidden="1">10000</definedName>
    <definedName name="solver_itr" localSheetId="2" hidden="1">10000</definedName>
    <definedName name="solver_itr" localSheetId="3" hidden="1">10000</definedName>
    <definedName name="solver_itr" localSheetId="5" hidden="1">10000</definedName>
    <definedName name="solver_itr" localSheetId="6" hidden="1">10000</definedName>
    <definedName name="solver_lin" localSheetId="4" hidden="1">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neg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5" hidden="1">2</definedName>
    <definedName name="solver_neg" localSheetId="6" hidden="1">2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4" hidden="1">'10th Order'!$E$2</definedName>
    <definedName name="solver_opt" localSheetId="0" hidden="1">'1st Order'!$E$2</definedName>
    <definedName name="solver_opt" localSheetId="1" hidden="1">'2nd Order'!$E$2</definedName>
    <definedName name="solver_opt" localSheetId="2" hidden="1">'3rd Order'!$E$2</definedName>
    <definedName name="solver_opt" localSheetId="3" hidden="1">'4th Order'!$E$2</definedName>
    <definedName name="solver_opt" localSheetId="5" hidden="1">Butterworth!#REF!</definedName>
    <definedName name="solver_opt" localSheetId="6" hidden="1">'Velocity and Acceleration'!#REF!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tim" localSheetId="4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5" hidden="1">100</definedName>
    <definedName name="solver_tim" localSheetId="6" hidden="1">100</definedName>
    <definedName name="solver_tol" localSheetId="4" hidden="1">0.000001</definedName>
    <definedName name="solver_tol" localSheetId="0" hidden="1">0.000001</definedName>
    <definedName name="solver_tol" localSheetId="1" hidden="1">0.000001</definedName>
    <definedName name="solver_tol" localSheetId="2" hidden="1">0.000001</definedName>
    <definedName name="solver_tol" localSheetId="3" hidden="1">0.000001</definedName>
    <definedName name="solver_tol" localSheetId="5" hidden="1">0.000001</definedName>
    <definedName name="solver_tol" localSheetId="6" hidden="1">0.000001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5532" l="1"/>
  <c r="F3" i="65532"/>
  <c r="F4" i="65532"/>
  <c r="F5" i="65532"/>
  <c r="F6" i="65532"/>
  <c r="F7" i="65532"/>
  <c r="F8" i="65532"/>
  <c r="F9" i="65532"/>
  <c r="F10" i="65532"/>
  <c r="F11" i="65532"/>
  <c r="F12" i="65532"/>
  <c r="F13" i="65532"/>
  <c r="F14" i="65532"/>
  <c r="F15" i="65532"/>
  <c r="F16" i="65532"/>
  <c r="F17" i="65532"/>
  <c r="F18" i="65532"/>
  <c r="F19" i="65532"/>
  <c r="F20" i="65532"/>
  <c r="F21" i="65532"/>
  <c r="F22" i="65532"/>
  <c r="F23" i="65532"/>
  <c r="F24" i="65532"/>
  <c r="F25" i="65532"/>
  <c r="F26" i="65532"/>
  <c r="F27" i="65532"/>
  <c r="F28" i="65532"/>
  <c r="F29" i="65532"/>
  <c r="F30" i="65532"/>
  <c r="F31" i="65532"/>
  <c r="F32" i="65532"/>
  <c r="F33" i="65532"/>
  <c r="F34" i="65532"/>
  <c r="F35" i="65532"/>
  <c r="F36" i="65532"/>
  <c r="F37" i="65532"/>
  <c r="F38" i="65532"/>
  <c r="F39" i="65532"/>
  <c r="F40" i="65532"/>
  <c r="F41" i="65532"/>
  <c r="F42" i="65532"/>
  <c r="F43" i="65532"/>
  <c r="F44" i="65532"/>
  <c r="F45" i="65532"/>
  <c r="F46" i="65532"/>
  <c r="F47" i="65532"/>
  <c r="F48" i="65532"/>
  <c r="F49" i="65532"/>
  <c r="F50" i="65532"/>
  <c r="F51" i="65532"/>
  <c r="F52" i="65532"/>
  <c r="F53" i="65532"/>
  <c r="F54" i="65532"/>
  <c r="F55" i="65532"/>
  <c r="F56" i="65532"/>
  <c r="F57" i="65532"/>
  <c r="F58" i="65532"/>
  <c r="F59" i="65532"/>
  <c r="F60" i="65532"/>
  <c r="F61" i="65532"/>
  <c r="F62" i="65532"/>
  <c r="F63" i="65532"/>
  <c r="F64" i="65532"/>
  <c r="F65" i="65532"/>
  <c r="F66" i="65532"/>
  <c r="F67" i="65532"/>
  <c r="F68" i="65532"/>
  <c r="F69" i="65532"/>
  <c r="F70" i="65532"/>
  <c r="F71" i="65532"/>
  <c r="F72" i="65532"/>
  <c r="F73" i="65532"/>
  <c r="F74" i="65532"/>
  <c r="F75" i="65532"/>
  <c r="F76" i="65532"/>
  <c r="F77" i="65532"/>
  <c r="F78" i="65532"/>
  <c r="F79" i="65532"/>
  <c r="F80" i="65532"/>
  <c r="F81" i="65532"/>
  <c r="F82" i="65532"/>
  <c r="F83" i="65532"/>
  <c r="F84" i="65532"/>
  <c r="F85" i="65532"/>
  <c r="F86" i="65532"/>
  <c r="F87" i="65532"/>
  <c r="F88" i="65532"/>
  <c r="F89" i="65532"/>
  <c r="F90" i="65532"/>
  <c r="F91" i="65532"/>
  <c r="F92" i="65532"/>
  <c r="F93" i="65532"/>
  <c r="F94" i="65532"/>
  <c r="F95" i="65532"/>
  <c r="F96" i="65532"/>
  <c r="F97" i="65532"/>
  <c r="F98" i="65532"/>
  <c r="F99" i="65532"/>
  <c r="F100" i="65532"/>
  <c r="F101" i="65532"/>
  <c r="F102" i="65532"/>
  <c r="F103" i="65532"/>
  <c r="F104" i="65532"/>
  <c r="F105" i="65532"/>
  <c r="F106" i="65532"/>
  <c r="F107" i="65532"/>
  <c r="F108" i="65532"/>
  <c r="F109" i="65532"/>
  <c r="F110" i="65532"/>
  <c r="F111" i="65532"/>
  <c r="F112" i="65532"/>
  <c r="F113" i="65532"/>
  <c r="F114" i="65532"/>
  <c r="F115" i="65532"/>
  <c r="F116" i="65532"/>
  <c r="F117" i="65532"/>
  <c r="F118" i="65532"/>
  <c r="F119" i="65532"/>
  <c r="F120" i="65532"/>
  <c r="F121" i="65532"/>
  <c r="F122" i="65532"/>
  <c r="F123" i="65532"/>
  <c r="F124" i="65532"/>
  <c r="F125" i="65532"/>
  <c r="F126" i="65532"/>
  <c r="F127" i="65532"/>
  <c r="F128" i="65532"/>
  <c r="F129" i="65532"/>
  <c r="F130" i="65532"/>
  <c r="F131" i="65532"/>
  <c r="F132" i="65532"/>
  <c r="F133" i="65532"/>
  <c r="F134" i="65532"/>
  <c r="F135" i="65532"/>
  <c r="F136" i="65532"/>
  <c r="F137" i="65532"/>
  <c r="F138" i="65532"/>
  <c r="F139" i="65532"/>
  <c r="F140" i="65532"/>
  <c r="F141" i="65532"/>
  <c r="F142" i="65532"/>
  <c r="F143" i="65532"/>
  <c r="F144" i="65532"/>
  <c r="F145" i="65532"/>
  <c r="F146" i="65532"/>
  <c r="F147" i="65532"/>
  <c r="F148" i="65532"/>
  <c r="F149" i="65532"/>
  <c r="F150" i="65532"/>
  <c r="F151" i="65532"/>
  <c r="F152" i="65532"/>
  <c r="F153" i="65532"/>
  <c r="F154" i="65532"/>
  <c r="F155" i="65532"/>
  <c r="F156" i="65532"/>
  <c r="F157" i="65532"/>
  <c r="F158" i="65532"/>
  <c r="F159" i="65532"/>
  <c r="F160" i="65532"/>
  <c r="F161" i="65532"/>
  <c r="F162" i="65532"/>
  <c r="F163" i="65532"/>
  <c r="F164" i="65532"/>
  <c r="F165" i="65532"/>
  <c r="F166" i="65532"/>
  <c r="F167" i="65532"/>
  <c r="F168" i="65532"/>
  <c r="F169" i="65532"/>
  <c r="F170" i="65532"/>
  <c r="F171" i="65532"/>
  <c r="F172" i="65532"/>
  <c r="F173" i="65532"/>
  <c r="F174" i="65532"/>
  <c r="F175" i="65532"/>
  <c r="F176" i="65532"/>
  <c r="F177" i="65532"/>
  <c r="F178" i="65532"/>
  <c r="F179" i="65532"/>
  <c r="F180" i="65532"/>
  <c r="F181" i="65532"/>
  <c r="F182" i="65532"/>
  <c r="F183" i="65532"/>
  <c r="F184" i="65532"/>
  <c r="F185" i="65532"/>
  <c r="F186" i="65532"/>
  <c r="F187" i="65532"/>
  <c r="F188" i="65532"/>
  <c r="F189" i="65532"/>
  <c r="F190" i="65532"/>
  <c r="F191" i="65532"/>
  <c r="F192" i="65532"/>
  <c r="F193" i="65532"/>
  <c r="F194" i="65532"/>
  <c r="F195" i="65532"/>
  <c r="F196" i="65532"/>
  <c r="F197" i="65532"/>
  <c r="F198" i="65532"/>
  <c r="F199" i="65532"/>
  <c r="F200" i="65532"/>
  <c r="F201" i="65532"/>
  <c r="F202" i="65532"/>
  <c r="F203" i="65532"/>
  <c r="F204" i="65532"/>
  <c r="F205" i="65532"/>
  <c r="F206" i="65532"/>
  <c r="F207" i="65532"/>
  <c r="F208" i="65532"/>
  <c r="F209" i="65532"/>
  <c r="F210" i="65532"/>
  <c r="F211" i="65532"/>
  <c r="F212" i="65532"/>
  <c r="F213" i="65532"/>
  <c r="F214" i="65532"/>
  <c r="F215" i="65532"/>
  <c r="F216" i="65532"/>
  <c r="F217" i="65532"/>
  <c r="F218" i="65532"/>
  <c r="F219" i="65532"/>
  <c r="F220" i="65532"/>
  <c r="F221" i="65532"/>
  <c r="F222" i="65532"/>
  <c r="F223" i="65532"/>
  <c r="F224" i="65532"/>
  <c r="F225" i="65532"/>
  <c r="F226" i="65532"/>
  <c r="F227" i="65532"/>
  <c r="F228" i="65532"/>
  <c r="F229" i="65532"/>
  <c r="F230" i="65532"/>
  <c r="F231" i="65532"/>
  <c r="F232" i="65532"/>
  <c r="F233" i="65532"/>
  <c r="F234" i="65532"/>
  <c r="F235" i="65532"/>
  <c r="F236" i="65532"/>
  <c r="F237" i="65532"/>
  <c r="F238" i="65532"/>
  <c r="F239" i="65532"/>
  <c r="F240" i="65532"/>
  <c r="F241" i="65532"/>
  <c r="F242" i="65532"/>
  <c r="F243" i="65532"/>
  <c r="F244" i="65532"/>
  <c r="F245" i="65532"/>
  <c r="F246" i="65532"/>
  <c r="F247" i="65532"/>
  <c r="F248" i="65532"/>
  <c r="F249" i="65532"/>
  <c r="F250" i="65532"/>
  <c r="F251" i="65532"/>
  <c r="F252" i="65532"/>
  <c r="F253" i="65532"/>
  <c r="F254" i="65532"/>
  <c r="F255" i="65532"/>
  <c r="F256" i="65532"/>
  <c r="F257" i="65532"/>
  <c r="F258" i="65532"/>
  <c r="F259" i="65532"/>
  <c r="F260" i="65532"/>
  <c r="F261" i="65532"/>
  <c r="F262" i="65532"/>
  <c r="F263" i="65532"/>
  <c r="F264" i="65532"/>
  <c r="F265" i="65532"/>
  <c r="F266" i="65532"/>
  <c r="F267" i="65532"/>
  <c r="F268" i="65532"/>
  <c r="F269" i="65532"/>
  <c r="F270" i="65532"/>
  <c r="F271" i="65532"/>
  <c r="F272" i="65532"/>
  <c r="F273" i="65532"/>
  <c r="F274" i="65532"/>
  <c r="F275" i="65532"/>
  <c r="F276" i="65532"/>
  <c r="F277" i="65532"/>
  <c r="F278" i="65532"/>
  <c r="F279" i="65532"/>
  <c r="F280" i="65532"/>
  <c r="F281" i="65532"/>
  <c r="F282" i="65532"/>
  <c r="F283" i="65532"/>
  <c r="F284" i="65532"/>
  <c r="F285" i="65532"/>
  <c r="F286" i="65532"/>
  <c r="F287" i="65532"/>
  <c r="F288" i="65532"/>
  <c r="F289" i="65532"/>
  <c r="F290" i="65532"/>
  <c r="F291" i="65532"/>
  <c r="F292" i="65532"/>
  <c r="F293" i="65532"/>
  <c r="F294" i="65532"/>
  <c r="F295" i="65532"/>
  <c r="F296" i="65532"/>
  <c r="F297" i="65532"/>
  <c r="F298" i="65532"/>
  <c r="F299" i="65532"/>
  <c r="F300" i="65532"/>
  <c r="F301" i="65532"/>
  <c r="F302" i="65532"/>
  <c r="F303" i="65532"/>
  <c r="F304" i="65532"/>
  <c r="F305" i="65532"/>
  <c r="F306" i="65532"/>
  <c r="F307" i="65532"/>
  <c r="F308" i="65532"/>
  <c r="F309" i="65532"/>
  <c r="F310" i="65532"/>
  <c r="F311" i="65532"/>
  <c r="F312" i="65532"/>
  <c r="F313" i="65532"/>
  <c r="F314" i="65532"/>
  <c r="F315" i="65532"/>
  <c r="F316" i="65532"/>
  <c r="F317" i="65532"/>
  <c r="F318" i="65532"/>
  <c r="F319" i="65532"/>
  <c r="F320" i="65532"/>
  <c r="F321" i="65532"/>
  <c r="F322" i="65532"/>
  <c r="F323" i="65532"/>
  <c r="F324" i="65532"/>
  <c r="F325" i="65532"/>
  <c r="F326" i="65532"/>
  <c r="F327" i="65532"/>
  <c r="F328" i="65532"/>
  <c r="F329" i="65532"/>
  <c r="F330" i="65532"/>
  <c r="F331" i="65532"/>
  <c r="F332" i="65532"/>
  <c r="F333" i="65532"/>
  <c r="F334" i="65532"/>
  <c r="F335" i="65532"/>
  <c r="F336" i="65532"/>
  <c r="F337" i="65532"/>
  <c r="F338" i="65532"/>
  <c r="F339" i="65532"/>
  <c r="F340" i="65532"/>
  <c r="F341" i="65532"/>
  <c r="F342" i="65532"/>
  <c r="F343" i="65532"/>
  <c r="F344" i="65532"/>
  <c r="F345" i="65532"/>
  <c r="F346" i="65532"/>
  <c r="F347" i="65532"/>
  <c r="F348" i="65532"/>
  <c r="F349" i="65532"/>
  <c r="F350" i="65532"/>
  <c r="F351" i="65532"/>
  <c r="F352" i="65532"/>
  <c r="F353" i="65532"/>
  <c r="F354" i="65532"/>
  <c r="F355" i="65532"/>
  <c r="F356" i="65532"/>
  <c r="F357" i="65532"/>
  <c r="F358" i="65532"/>
  <c r="F359" i="65532"/>
  <c r="F360" i="65532"/>
  <c r="F361" i="65532"/>
  <c r="F362" i="65532"/>
  <c r="F363" i="65532"/>
  <c r="F364" i="65532"/>
  <c r="F365" i="65532"/>
  <c r="F366" i="65532"/>
  <c r="F367" i="65532"/>
  <c r="F368" i="65532"/>
  <c r="F369" i="65532"/>
  <c r="F370" i="65532"/>
  <c r="F371" i="65532"/>
  <c r="F372" i="65532"/>
  <c r="F373" i="65532"/>
  <c r="F374" i="65532"/>
  <c r="F375" i="65532"/>
  <c r="F376" i="65532"/>
  <c r="F377" i="65532"/>
  <c r="F378" i="65532"/>
  <c r="F379" i="65532"/>
  <c r="F380" i="65532"/>
  <c r="F381" i="65532"/>
  <c r="F382" i="65532"/>
  <c r="F383" i="65532"/>
  <c r="F384" i="65532"/>
  <c r="F385" i="65532"/>
  <c r="F386" i="65532"/>
  <c r="F387" i="65532"/>
  <c r="F388" i="65532"/>
  <c r="F389" i="65532"/>
  <c r="F390" i="65532"/>
  <c r="F391" i="65532"/>
  <c r="F392" i="65532"/>
  <c r="F393" i="65532"/>
  <c r="F394" i="65532"/>
  <c r="F395" i="65532"/>
  <c r="F396" i="65532"/>
  <c r="F397" i="65532"/>
  <c r="F398" i="65532"/>
  <c r="F399" i="65532"/>
  <c r="F400" i="65532"/>
  <c r="F401" i="65532"/>
  <c r="F402" i="65532"/>
  <c r="F403" i="65532"/>
  <c r="F404" i="65532"/>
  <c r="F405" i="65532"/>
  <c r="F406" i="65532"/>
  <c r="F407" i="65532"/>
  <c r="F408" i="65532"/>
  <c r="F409" i="65532"/>
  <c r="F410" i="65532"/>
  <c r="F411" i="65532"/>
  <c r="F412" i="65532"/>
  <c r="F413" i="65532"/>
  <c r="F414" i="65532"/>
  <c r="F415" i="65532"/>
  <c r="F416" i="65532"/>
  <c r="F417" i="65532"/>
  <c r="F418" i="65532"/>
  <c r="F419" i="65532"/>
  <c r="F420" i="65532"/>
  <c r="F421" i="65532"/>
  <c r="F422" i="65532"/>
  <c r="F423" i="65532"/>
  <c r="F424" i="65532"/>
  <c r="F425" i="65532"/>
  <c r="F426" i="65532"/>
  <c r="F427" i="65532"/>
  <c r="F428" i="65532"/>
  <c r="F429" i="65532"/>
  <c r="F430" i="65532"/>
  <c r="F431" i="65532"/>
  <c r="F432" i="65532"/>
  <c r="F433" i="65532"/>
  <c r="F434" i="65532"/>
  <c r="F435" i="65532"/>
  <c r="F436" i="65532"/>
  <c r="F437" i="65532"/>
  <c r="F438" i="65532"/>
  <c r="F439" i="65532"/>
  <c r="F440" i="65532"/>
  <c r="F441" i="65532"/>
  <c r="F442" i="65532"/>
  <c r="F443" i="65532"/>
  <c r="F444" i="65532"/>
  <c r="F445" i="65532"/>
  <c r="F446" i="65532"/>
  <c r="F447" i="65532"/>
  <c r="F448" i="65532"/>
  <c r="F449" i="65532"/>
  <c r="F450" i="65532"/>
  <c r="F451" i="65532"/>
  <c r="F452" i="65532"/>
  <c r="F453" i="65532"/>
  <c r="F454" i="65532"/>
  <c r="F455" i="65532"/>
  <c r="F456" i="65532"/>
  <c r="F457" i="65532"/>
  <c r="F458" i="65532"/>
  <c r="F459" i="65532"/>
  <c r="F460" i="65532"/>
  <c r="F461" i="65532"/>
  <c r="F462" i="65532"/>
  <c r="F463" i="65532"/>
  <c r="F464" i="65532"/>
  <c r="F465" i="65532"/>
  <c r="F466" i="65532"/>
  <c r="F467" i="65532"/>
  <c r="F468" i="65532"/>
  <c r="F469" i="65532"/>
  <c r="F470" i="65532"/>
  <c r="F471" i="65532"/>
  <c r="F472" i="65532"/>
  <c r="F473" i="65532"/>
  <c r="F474" i="65532"/>
  <c r="F475" i="65532"/>
  <c r="F476" i="65532"/>
  <c r="F477" i="65532"/>
  <c r="F478" i="65532"/>
  <c r="F479" i="65532"/>
  <c r="F480" i="65532"/>
  <c r="F481" i="65532"/>
  <c r="F482" i="65532"/>
  <c r="F483" i="65532"/>
  <c r="F484" i="65532"/>
  <c r="F485" i="65532"/>
  <c r="F486" i="65532"/>
  <c r="F487" i="65532"/>
  <c r="F488" i="65532"/>
  <c r="F489" i="65532"/>
  <c r="F490" i="65532"/>
  <c r="F491" i="65532"/>
  <c r="F492" i="65532"/>
  <c r="F493" i="65532"/>
  <c r="F494" i="65532"/>
  <c r="F495" i="65532"/>
  <c r="F496" i="65532"/>
  <c r="F497" i="65532"/>
  <c r="F498" i="65532"/>
  <c r="F499" i="65532"/>
  <c r="F500" i="65532"/>
  <c r="F501" i="65532"/>
  <c r="F502" i="65532"/>
  <c r="F503" i="65532"/>
  <c r="F504" i="65532"/>
  <c r="F505" i="65532"/>
  <c r="F506" i="65532"/>
  <c r="F507" i="65532"/>
  <c r="F508" i="65532"/>
  <c r="F509" i="65532"/>
  <c r="F510" i="65532"/>
  <c r="F511" i="65532"/>
  <c r="F512" i="65532"/>
  <c r="F513" i="65532"/>
  <c r="F514" i="65532"/>
  <c r="F515" i="65532"/>
  <c r="F516" i="65532"/>
  <c r="F517" i="65532"/>
  <c r="F518" i="65532"/>
  <c r="F519" i="65532"/>
  <c r="F520" i="65532"/>
  <c r="F521" i="65532"/>
  <c r="F522" i="65532"/>
  <c r="F523" i="65532"/>
  <c r="F524" i="65532"/>
  <c r="F525" i="65532"/>
  <c r="F526" i="65532"/>
  <c r="F527" i="65532"/>
  <c r="F528" i="65532"/>
  <c r="F529" i="65532"/>
  <c r="F530" i="65532"/>
  <c r="F531" i="65532"/>
  <c r="F532" i="65532"/>
  <c r="F533" i="65532"/>
  <c r="F534" i="65532"/>
  <c r="F535" i="65532"/>
  <c r="F536" i="65532"/>
  <c r="F537" i="65532"/>
  <c r="F538" i="65532"/>
  <c r="F539" i="65532"/>
  <c r="F540" i="65532"/>
  <c r="F541" i="65532"/>
  <c r="F542" i="65532"/>
  <c r="F543" i="65532"/>
  <c r="F544" i="65532"/>
  <c r="F545" i="65532"/>
  <c r="F546" i="65532"/>
  <c r="F547" i="65532"/>
  <c r="F548" i="65532"/>
  <c r="F549" i="65532"/>
  <c r="F550" i="65532"/>
  <c r="F551" i="65532"/>
  <c r="F552" i="65532"/>
  <c r="F553" i="65532"/>
  <c r="F554" i="65532"/>
  <c r="F555" i="65532"/>
  <c r="F556" i="65532"/>
  <c r="F557" i="65532"/>
  <c r="F558" i="65532"/>
  <c r="F559" i="65532"/>
  <c r="F560" i="65532"/>
  <c r="F561" i="65532"/>
  <c r="F562" i="65532"/>
  <c r="F563" i="65532"/>
  <c r="F564" i="65532"/>
  <c r="F565" i="65532"/>
  <c r="F566" i="65532"/>
  <c r="F567" i="65532"/>
  <c r="F568" i="65532"/>
  <c r="F569" i="65532"/>
  <c r="F570" i="65532"/>
  <c r="F571" i="65532"/>
  <c r="F572" i="65532"/>
  <c r="F573" i="65532"/>
  <c r="F574" i="65532"/>
  <c r="F575" i="65532"/>
  <c r="F576" i="65532"/>
  <c r="F577" i="65532"/>
  <c r="F578" i="65532"/>
  <c r="F579" i="65532"/>
  <c r="F580" i="65532"/>
  <c r="F581" i="65532"/>
  <c r="F582" i="65532"/>
  <c r="F583" i="65532"/>
  <c r="F584" i="65532"/>
  <c r="F585" i="65532"/>
  <c r="F586" i="65532"/>
  <c r="F587" i="65532"/>
  <c r="F588" i="65532"/>
  <c r="F589" i="65532"/>
  <c r="F590" i="65532"/>
  <c r="F591" i="65532"/>
  <c r="F592" i="65532"/>
  <c r="F593" i="65532"/>
  <c r="F594" i="65532"/>
  <c r="F595" i="65532"/>
  <c r="F596" i="65532"/>
  <c r="F597" i="65532"/>
  <c r="F598" i="65532"/>
  <c r="F599" i="65532"/>
  <c r="F600" i="65532"/>
  <c r="F601" i="65532"/>
  <c r="F602" i="65532"/>
  <c r="F603" i="65532"/>
  <c r="F604" i="65532"/>
  <c r="F605" i="65532"/>
  <c r="F606" i="65532"/>
  <c r="F607" i="65532"/>
  <c r="F608" i="65532"/>
  <c r="F609" i="65532"/>
  <c r="F610" i="65532"/>
  <c r="F611" i="65532"/>
  <c r="F612" i="65532"/>
  <c r="F613" i="65532"/>
  <c r="F614" i="65532"/>
  <c r="F615" i="65532"/>
  <c r="F616" i="65532"/>
  <c r="F617" i="65532"/>
  <c r="F618" i="65532"/>
  <c r="F619" i="65532"/>
  <c r="F620" i="65532"/>
  <c r="F621" i="65532"/>
  <c r="F622" i="65532"/>
  <c r="F623" i="65532"/>
  <c r="F624" i="65532"/>
  <c r="F625" i="65532"/>
  <c r="F626" i="65532"/>
  <c r="F627" i="65532"/>
  <c r="F628" i="65532"/>
  <c r="F629" i="65532"/>
  <c r="F630" i="65532"/>
  <c r="F631" i="65532"/>
  <c r="F632" i="65532"/>
  <c r="F633" i="65532"/>
  <c r="F634" i="65532"/>
  <c r="F635" i="65532"/>
  <c r="F636" i="65532"/>
  <c r="F637" i="65532"/>
  <c r="F638" i="65532"/>
  <c r="F639" i="65532"/>
  <c r="F640" i="65532"/>
  <c r="F641" i="65532"/>
  <c r="F642" i="65532"/>
  <c r="F643" i="65532"/>
  <c r="F644" i="65532"/>
  <c r="F645" i="65532"/>
  <c r="F646" i="65532"/>
  <c r="F647" i="65532"/>
  <c r="F648" i="65532"/>
  <c r="F649" i="65532"/>
  <c r="F650" i="65532"/>
  <c r="F651" i="65532"/>
  <c r="F652" i="65532"/>
  <c r="F653" i="65532"/>
  <c r="F654" i="65532"/>
  <c r="F655" i="65532"/>
  <c r="F656" i="65532"/>
  <c r="F657" i="65532"/>
  <c r="F658" i="65532"/>
  <c r="F659" i="65532"/>
  <c r="F660" i="65532"/>
  <c r="F661" i="65532"/>
  <c r="F662" i="65532"/>
  <c r="F663" i="65532"/>
  <c r="F664" i="65532"/>
  <c r="F665" i="65532"/>
  <c r="F666" i="65532"/>
  <c r="F667" i="65532"/>
  <c r="F668" i="65532"/>
  <c r="F669" i="65532"/>
  <c r="F670" i="65532"/>
  <c r="F671" i="65532"/>
  <c r="F672" i="65532"/>
  <c r="F673" i="65532"/>
  <c r="F674" i="65532"/>
  <c r="F675" i="65532"/>
  <c r="F676" i="65532"/>
  <c r="F677" i="65532"/>
  <c r="F678" i="65532"/>
  <c r="F679" i="65532"/>
  <c r="F680" i="65532"/>
  <c r="F681" i="65532"/>
  <c r="F682" i="65532"/>
  <c r="F683" i="65532"/>
  <c r="F684" i="65532"/>
  <c r="F685" i="65532"/>
  <c r="F686" i="65532"/>
  <c r="F687" i="65532"/>
  <c r="F688" i="65532"/>
  <c r="F689" i="65532"/>
  <c r="F690" i="65532"/>
  <c r="F691" i="65532"/>
  <c r="F692" i="65532"/>
  <c r="F693" i="65532"/>
  <c r="F694" i="65532"/>
  <c r="F695" i="65532"/>
  <c r="F696" i="65532"/>
  <c r="F697" i="65532"/>
  <c r="F698" i="65532"/>
  <c r="F699" i="65532"/>
  <c r="F700" i="65532"/>
  <c r="F701" i="65532"/>
  <c r="F702" i="65532"/>
  <c r="F703" i="65532"/>
  <c r="F704" i="65532"/>
  <c r="F705" i="65532"/>
  <c r="F706" i="65532"/>
  <c r="F707" i="65532"/>
  <c r="F708" i="65532"/>
  <c r="F709" i="65532"/>
  <c r="F710" i="65532"/>
  <c r="F711" i="65532"/>
  <c r="F712" i="65532"/>
  <c r="F713" i="65532"/>
  <c r="F714" i="65532"/>
  <c r="F715" i="65532"/>
  <c r="F1" i="65532"/>
  <c r="E2" i="65532"/>
  <c r="E3" i="65532"/>
  <c r="E4" i="65532"/>
  <c r="E5" i="65532"/>
  <c r="E6" i="65532"/>
  <c r="E7" i="65532"/>
  <c r="E8" i="65532"/>
  <c r="E9" i="65532"/>
  <c r="E10" i="65532"/>
  <c r="E11" i="65532"/>
  <c r="E12" i="65532"/>
  <c r="E13" i="65532"/>
  <c r="E14" i="65532"/>
  <c r="E15" i="65532"/>
  <c r="E16" i="65532"/>
  <c r="E17" i="65532"/>
  <c r="E18" i="65532"/>
  <c r="E19" i="65532"/>
  <c r="E20" i="65532"/>
  <c r="E21" i="65532"/>
  <c r="E22" i="65532"/>
  <c r="E23" i="65532"/>
  <c r="E24" i="65532"/>
  <c r="E25" i="65532"/>
  <c r="E26" i="65532"/>
  <c r="E27" i="65532"/>
  <c r="E28" i="65532"/>
  <c r="E29" i="65532"/>
  <c r="E30" i="65532"/>
  <c r="E31" i="65532"/>
  <c r="E32" i="65532"/>
  <c r="E33" i="65532"/>
  <c r="E34" i="65532"/>
  <c r="E35" i="65532"/>
  <c r="E36" i="65532"/>
  <c r="E37" i="65532"/>
  <c r="E38" i="65532"/>
  <c r="E39" i="65532"/>
  <c r="E40" i="65532"/>
  <c r="E41" i="65532"/>
  <c r="E42" i="65532"/>
  <c r="E43" i="65532"/>
  <c r="E44" i="65532"/>
  <c r="E45" i="65532"/>
  <c r="E46" i="65532"/>
  <c r="E47" i="65532"/>
  <c r="E48" i="65532"/>
  <c r="E49" i="65532"/>
  <c r="E50" i="65532"/>
  <c r="E51" i="65532"/>
  <c r="E52" i="65532"/>
  <c r="E53" i="65532"/>
  <c r="E54" i="65532"/>
  <c r="E55" i="65532"/>
  <c r="E56" i="65532"/>
  <c r="E57" i="65532"/>
  <c r="E58" i="65532"/>
  <c r="E59" i="65532"/>
  <c r="E60" i="65532"/>
  <c r="E61" i="65532"/>
  <c r="E62" i="65532"/>
  <c r="E63" i="65532"/>
  <c r="E64" i="65532"/>
  <c r="E65" i="65532"/>
  <c r="E66" i="65532"/>
  <c r="E67" i="65532"/>
  <c r="E68" i="65532"/>
  <c r="E69" i="65532"/>
  <c r="E70" i="65532"/>
  <c r="E71" i="65532"/>
  <c r="E72" i="65532"/>
  <c r="E73" i="65532"/>
  <c r="E74" i="65532"/>
  <c r="E75" i="65532"/>
  <c r="E76" i="65532"/>
  <c r="E77" i="65532"/>
  <c r="E78" i="65532"/>
  <c r="E79" i="65532"/>
  <c r="E80" i="65532"/>
  <c r="E81" i="65532"/>
  <c r="E82" i="65532"/>
  <c r="E83" i="65532"/>
  <c r="E84" i="65532"/>
  <c r="E85" i="65532"/>
  <c r="E86" i="65532"/>
  <c r="E87" i="65532"/>
  <c r="E88" i="65532"/>
  <c r="E89" i="65532"/>
  <c r="E90" i="65532"/>
  <c r="E91" i="65532"/>
  <c r="E92" i="65532"/>
  <c r="E93" i="65532"/>
  <c r="E94" i="65532"/>
  <c r="E95" i="65532"/>
  <c r="E96" i="65532"/>
  <c r="E97" i="65532"/>
  <c r="E98" i="65532"/>
  <c r="E99" i="65532"/>
  <c r="E100" i="65532"/>
  <c r="E101" i="65532"/>
  <c r="E102" i="65532"/>
  <c r="E103" i="65532"/>
  <c r="E104" i="65532"/>
  <c r="E105" i="65532"/>
  <c r="E106" i="65532"/>
  <c r="E107" i="65532"/>
  <c r="E108" i="65532"/>
  <c r="E109" i="65532"/>
  <c r="E110" i="65532"/>
  <c r="E111" i="65532"/>
  <c r="E112" i="65532"/>
  <c r="E113" i="65532"/>
  <c r="E114" i="65532"/>
  <c r="E115" i="65532"/>
  <c r="E116" i="65532"/>
  <c r="E117" i="65532"/>
  <c r="E118" i="65532"/>
  <c r="E119" i="65532"/>
  <c r="E120" i="65532"/>
  <c r="E121" i="65532"/>
  <c r="E122" i="65532"/>
  <c r="E123" i="65532"/>
  <c r="E124" i="65532"/>
  <c r="E125" i="65532"/>
  <c r="E126" i="65532"/>
  <c r="E127" i="65532"/>
  <c r="E128" i="65532"/>
  <c r="E129" i="65532"/>
  <c r="E130" i="65532"/>
  <c r="E131" i="65532"/>
  <c r="E132" i="65532"/>
  <c r="E133" i="65532"/>
  <c r="E134" i="65532"/>
  <c r="E135" i="65532"/>
  <c r="E136" i="65532"/>
  <c r="E137" i="65532"/>
  <c r="E138" i="65532"/>
  <c r="E139" i="65532"/>
  <c r="E140" i="65532"/>
  <c r="E141" i="65532"/>
  <c r="E142" i="65532"/>
  <c r="E143" i="65532"/>
  <c r="E144" i="65532"/>
  <c r="E145" i="65532"/>
  <c r="E146" i="65532"/>
  <c r="E147" i="65532"/>
  <c r="E148" i="65532"/>
  <c r="E149" i="65532"/>
  <c r="E150" i="65532"/>
  <c r="E151" i="65532"/>
  <c r="E152" i="65532"/>
  <c r="E153" i="65532"/>
  <c r="E154" i="65532"/>
  <c r="E155" i="65532"/>
  <c r="E156" i="65532"/>
  <c r="E157" i="65532"/>
  <c r="E158" i="65532"/>
  <c r="E159" i="65532"/>
  <c r="E160" i="65532"/>
  <c r="E161" i="65532"/>
  <c r="E162" i="65532"/>
  <c r="E163" i="65532"/>
  <c r="E164" i="65532"/>
  <c r="E165" i="65532"/>
  <c r="E166" i="65532"/>
  <c r="E167" i="65532"/>
  <c r="E168" i="65532"/>
  <c r="E169" i="65532"/>
  <c r="E170" i="65532"/>
  <c r="E171" i="65532"/>
  <c r="E172" i="65532"/>
  <c r="E173" i="65532"/>
  <c r="E174" i="65532"/>
  <c r="E175" i="65532"/>
  <c r="E176" i="65532"/>
  <c r="E177" i="65532"/>
  <c r="E178" i="65532"/>
  <c r="E179" i="65532"/>
  <c r="E180" i="65532"/>
  <c r="E181" i="65532"/>
  <c r="E182" i="65532"/>
  <c r="E183" i="65532"/>
  <c r="E184" i="65532"/>
  <c r="E185" i="65532"/>
  <c r="E186" i="65532"/>
  <c r="E187" i="65532"/>
  <c r="E188" i="65532"/>
  <c r="E189" i="65532"/>
  <c r="E190" i="65532"/>
  <c r="E191" i="65532"/>
  <c r="E192" i="65532"/>
  <c r="E193" i="65532"/>
  <c r="E194" i="65532"/>
  <c r="E195" i="65532"/>
  <c r="E196" i="65532"/>
  <c r="E197" i="65532"/>
  <c r="E198" i="65532"/>
  <c r="E199" i="65532"/>
  <c r="E200" i="65532"/>
  <c r="E201" i="65532"/>
  <c r="E202" i="65532"/>
  <c r="E203" i="65532"/>
  <c r="E204" i="65532"/>
  <c r="E205" i="65532"/>
  <c r="E206" i="65532"/>
  <c r="E207" i="65532"/>
  <c r="E208" i="65532"/>
  <c r="E209" i="65532"/>
  <c r="E210" i="65532"/>
  <c r="E211" i="65532"/>
  <c r="E212" i="65532"/>
  <c r="E213" i="65532"/>
  <c r="E214" i="65532"/>
  <c r="E215" i="65532"/>
  <c r="E216" i="65532"/>
  <c r="E217" i="65532"/>
  <c r="E218" i="65532"/>
  <c r="E219" i="65532"/>
  <c r="E220" i="65532"/>
  <c r="E221" i="65532"/>
  <c r="E222" i="65532"/>
  <c r="E223" i="65532"/>
  <c r="E224" i="65532"/>
  <c r="E225" i="65532"/>
  <c r="E226" i="65532"/>
  <c r="E227" i="65532"/>
  <c r="E228" i="65532"/>
  <c r="E229" i="65532"/>
  <c r="E230" i="65532"/>
  <c r="E231" i="65532"/>
  <c r="E232" i="65532"/>
  <c r="E233" i="65532"/>
  <c r="E234" i="65532"/>
  <c r="E235" i="65532"/>
  <c r="E236" i="65532"/>
  <c r="E237" i="65532"/>
  <c r="E238" i="65532"/>
  <c r="E239" i="65532"/>
  <c r="E240" i="65532"/>
  <c r="E241" i="65532"/>
  <c r="E242" i="65532"/>
  <c r="E243" i="65532"/>
  <c r="E244" i="65532"/>
  <c r="E245" i="65532"/>
  <c r="E246" i="65532"/>
  <c r="E247" i="65532"/>
  <c r="E248" i="65532"/>
  <c r="E249" i="65532"/>
  <c r="E250" i="65532"/>
  <c r="E251" i="65532"/>
  <c r="E252" i="65532"/>
  <c r="E253" i="65532"/>
  <c r="E254" i="65532"/>
  <c r="E255" i="65532"/>
  <c r="E256" i="65532"/>
  <c r="E257" i="65532"/>
  <c r="E258" i="65532"/>
  <c r="E259" i="65532"/>
  <c r="E260" i="65532"/>
  <c r="E261" i="65532"/>
  <c r="E262" i="65532"/>
  <c r="E263" i="65532"/>
  <c r="E264" i="65532"/>
  <c r="E265" i="65532"/>
  <c r="E266" i="65532"/>
  <c r="E267" i="65532"/>
  <c r="E268" i="65532"/>
  <c r="E269" i="65532"/>
  <c r="E270" i="65532"/>
  <c r="E271" i="65532"/>
  <c r="E272" i="65532"/>
  <c r="E273" i="65532"/>
  <c r="E274" i="65532"/>
  <c r="E275" i="65532"/>
  <c r="E276" i="65532"/>
  <c r="E277" i="65532"/>
  <c r="E278" i="65532"/>
  <c r="E279" i="65532"/>
  <c r="E280" i="65532"/>
  <c r="E281" i="65532"/>
  <c r="E282" i="65532"/>
  <c r="E283" i="65532"/>
  <c r="E284" i="65532"/>
  <c r="E285" i="65532"/>
  <c r="E286" i="65532"/>
  <c r="E287" i="65532"/>
  <c r="E288" i="65532"/>
  <c r="E289" i="65532"/>
  <c r="E290" i="65532"/>
  <c r="E291" i="65532"/>
  <c r="E292" i="65532"/>
  <c r="E293" i="65532"/>
  <c r="E294" i="65532"/>
  <c r="E295" i="65532"/>
  <c r="E296" i="65532"/>
  <c r="E297" i="65532"/>
  <c r="E298" i="65532"/>
  <c r="E299" i="65532"/>
  <c r="E300" i="65532"/>
  <c r="E301" i="65532"/>
  <c r="E302" i="65532"/>
  <c r="E303" i="65532"/>
  <c r="E304" i="65532"/>
  <c r="E305" i="65532"/>
  <c r="E306" i="65532"/>
  <c r="E307" i="65532"/>
  <c r="E308" i="65532"/>
  <c r="E309" i="65532"/>
  <c r="E310" i="65532"/>
  <c r="E311" i="65532"/>
  <c r="E312" i="65532"/>
  <c r="E313" i="65532"/>
  <c r="E314" i="65532"/>
  <c r="E315" i="65532"/>
  <c r="E316" i="65532"/>
  <c r="E317" i="65532"/>
  <c r="E318" i="65532"/>
  <c r="E319" i="65532"/>
  <c r="E320" i="65532"/>
  <c r="E321" i="65532"/>
  <c r="E322" i="65532"/>
  <c r="E323" i="65532"/>
  <c r="E324" i="65532"/>
  <c r="E325" i="65532"/>
  <c r="E326" i="65532"/>
  <c r="E327" i="65532"/>
  <c r="E328" i="65532"/>
  <c r="E329" i="65532"/>
  <c r="E330" i="65532"/>
  <c r="E331" i="65532"/>
  <c r="E332" i="65532"/>
  <c r="E333" i="65532"/>
  <c r="E334" i="65532"/>
  <c r="E335" i="65532"/>
  <c r="E336" i="65532"/>
  <c r="E337" i="65532"/>
  <c r="E338" i="65532"/>
  <c r="E339" i="65532"/>
  <c r="E340" i="65532"/>
  <c r="E341" i="65532"/>
  <c r="E342" i="65532"/>
  <c r="E343" i="65532"/>
  <c r="E344" i="65532"/>
  <c r="E345" i="65532"/>
  <c r="E346" i="65532"/>
  <c r="E347" i="65532"/>
  <c r="E348" i="65532"/>
  <c r="E349" i="65532"/>
  <c r="E350" i="65532"/>
  <c r="E351" i="65532"/>
  <c r="E352" i="65532"/>
  <c r="E353" i="65532"/>
  <c r="E354" i="65532"/>
  <c r="E355" i="65532"/>
  <c r="E356" i="65532"/>
  <c r="E357" i="65532"/>
  <c r="E358" i="65532"/>
  <c r="E359" i="65532"/>
  <c r="E360" i="65532"/>
  <c r="E361" i="65532"/>
  <c r="E362" i="65532"/>
  <c r="E363" i="65532"/>
  <c r="E364" i="65532"/>
  <c r="E365" i="65532"/>
  <c r="E366" i="65532"/>
  <c r="E367" i="65532"/>
  <c r="E368" i="65532"/>
  <c r="E369" i="65532"/>
  <c r="E370" i="65532"/>
  <c r="E371" i="65532"/>
  <c r="E372" i="65532"/>
  <c r="E373" i="65532"/>
  <c r="E374" i="65532"/>
  <c r="E375" i="65532"/>
  <c r="E376" i="65532"/>
  <c r="E377" i="65532"/>
  <c r="E378" i="65532"/>
  <c r="E379" i="65532"/>
  <c r="E380" i="65532"/>
  <c r="E381" i="65532"/>
  <c r="E382" i="65532"/>
  <c r="E383" i="65532"/>
  <c r="E384" i="65532"/>
  <c r="E385" i="65532"/>
  <c r="E386" i="65532"/>
  <c r="E387" i="65532"/>
  <c r="E388" i="65532"/>
  <c r="E389" i="65532"/>
  <c r="E390" i="65532"/>
  <c r="E391" i="65532"/>
  <c r="E392" i="65532"/>
  <c r="E393" i="65532"/>
  <c r="E394" i="65532"/>
  <c r="E395" i="65532"/>
  <c r="E396" i="65532"/>
  <c r="E397" i="65532"/>
  <c r="E398" i="65532"/>
  <c r="E399" i="65532"/>
  <c r="E400" i="65532"/>
  <c r="E401" i="65532"/>
  <c r="E402" i="65532"/>
  <c r="E403" i="65532"/>
  <c r="E404" i="65532"/>
  <c r="E405" i="65532"/>
  <c r="E406" i="65532"/>
  <c r="E407" i="65532"/>
  <c r="E408" i="65532"/>
  <c r="E409" i="65532"/>
  <c r="E410" i="65532"/>
  <c r="E411" i="65532"/>
  <c r="E412" i="65532"/>
  <c r="E413" i="65532"/>
  <c r="E414" i="65532"/>
  <c r="E415" i="65532"/>
  <c r="E416" i="65532"/>
  <c r="E417" i="65532"/>
  <c r="E418" i="65532"/>
  <c r="E419" i="65532"/>
  <c r="E420" i="65532"/>
  <c r="E421" i="65532"/>
  <c r="E422" i="65532"/>
  <c r="E423" i="65532"/>
  <c r="E424" i="65532"/>
  <c r="E425" i="65532"/>
  <c r="E426" i="65532"/>
  <c r="E427" i="65532"/>
  <c r="E428" i="65532"/>
  <c r="E429" i="65532"/>
  <c r="E430" i="65532"/>
  <c r="E431" i="65532"/>
  <c r="E432" i="65532"/>
  <c r="E433" i="65532"/>
  <c r="E434" i="65532"/>
  <c r="E435" i="65532"/>
  <c r="E436" i="65532"/>
  <c r="E437" i="65532"/>
  <c r="E438" i="65532"/>
  <c r="E439" i="65532"/>
  <c r="E440" i="65532"/>
  <c r="E441" i="65532"/>
  <c r="E442" i="65532"/>
  <c r="E443" i="65532"/>
  <c r="E444" i="65532"/>
  <c r="E445" i="65532"/>
  <c r="E446" i="65532"/>
  <c r="E447" i="65532"/>
  <c r="E448" i="65532"/>
  <c r="E449" i="65532"/>
  <c r="E450" i="65532"/>
  <c r="E451" i="65532"/>
  <c r="E452" i="65532"/>
  <c r="E453" i="65532"/>
  <c r="E454" i="65532"/>
  <c r="E455" i="65532"/>
  <c r="E456" i="65532"/>
  <c r="E457" i="65532"/>
  <c r="E458" i="65532"/>
  <c r="E459" i="65532"/>
  <c r="E460" i="65532"/>
  <c r="E461" i="65532"/>
  <c r="E462" i="65532"/>
  <c r="E463" i="65532"/>
  <c r="E464" i="65532"/>
  <c r="E465" i="65532"/>
  <c r="E466" i="65532"/>
  <c r="E467" i="65532"/>
  <c r="E468" i="65532"/>
  <c r="E469" i="65532"/>
  <c r="E470" i="65532"/>
  <c r="E471" i="65532"/>
  <c r="E472" i="65532"/>
  <c r="E473" i="65532"/>
  <c r="E474" i="65532"/>
  <c r="E475" i="65532"/>
  <c r="E476" i="65532"/>
  <c r="E477" i="65532"/>
  <c r="E478" i="65532"/>
  <c r="E479" i="65532"/>
  <c r="E480" i="65532"/>
  <c r="E481" i="65532"/>
  <c r="E482" i="65532"/>
  <c r="E483" i="65532"/>
  <c r="E484" i="65532"/>
  <c r="E485" i="65532"/>
  <c r="E486" i="65532"/>
  <c r="E487" i="65532"/>
  <c r="E488" i="65532"/>
  <c r="E489" i="65532"/>
  <c r="E490" i="65532"/>
  <c r="E491" i="65532"/>
  <c r="E492" i="65532"/>
  <c r="E493" i="65532"/>
  <c r="E494" i="65532"/>
  <c r="E495" i="65532"/>
  <c r="E496" i="65532"/>
  <c r="E497" i="65532"/>
  <c r="E498" i="65532"/>
  <c r="E499" i="65532"/>
  <c r="E500" i="65532"/>
  <c r="E501" i="65532"/>
  <c r="E502" i="65532"/>
  <c r="E503" i="65532"/>
  <c r="E504" i="65532"/>
  <c r="E505" i="65532"/>
  <c r="E506" i="65532"/>
  <c r="E507" i="65532"/>
  <c r="E508" i="65532"/>
  <c r="E509" i="65532"/>
  <c r="E510" i="65532"/>
  <c r="E511" i="65532"/>
  <c r="E512" i="65532"/>
  <c r="E513" i="65532"/>
  <c r="E514" i="65532"/>
  <c r="E515" i="65532"/>
  <c r="E516" i="65532"/>
  <c r="E517" i="65532"/>
  <c r="E518" i="65532"/>
  <c r="E519" i="65532"/>
  <c r="E520" i="65532"/>
  <c r="E521" i="65532"/>
  <c r="E522" i="65532"/>
  <c r="E523" i="65532"/>
  <c r="E524" i="65532"/>
  <c r="E525" i="65532"/>
  <c r="E526" i="65532"/>
  <c r="E527" i="65532"/>
  <c r="E528" i="65532"/>
  <c r="E529" i="65532"/>
  <c r="E530" i="65532"/>
  <c r="E531" i="65532"/>
  <c r="E532" i="65532"/>
  <c r="E533" i="65532"/>
  <c r="E534" i="65532"/>
  <c r="E535" i="65532"/>
  <c r="E536" i="65532"/>
  <c r="E537" i="65532"/>
  <c r="E538" i="65532"/>
  <c r="E539" i="65532"/>
  <c r="E540" i="65532"/>
  <c r="E541" i="65532"/>
  <c r="E542" i="65532"/>
  <c r="E543" i="65532"/>
  <c r="E544" i="65532"/>
  <c r="E545" i="65532"/>
  <c r="E546" i="65532"/>
  <c r="E547" i="65532"/>
  <c r="E548" i="65532"/>
  <c r="E549" i="65532"/>
  <c r="E550" i="65532"/>
  <c r="E551" i="65532"/>
  <c r="E552" i="65532"/>
  <c r="E553" i="65532"/>
  <c r="E554" i="65532"/>
  <c r="E555" i="65532"/>
  <c r="E556" i="65532"/>
  <c r="E557" i="65532"/>
  <c r="E558" i="65532"/>
  <c r="E559" i="65532"/>
  <c r="E560" i="65532"/>
  <c r="E561" i="65532"/>
  <c r="E562" i="65532"/>
  <c r="E563" i="65532"/>
  <c r="E564" i="65532"/>
  <c r="E565" i="65532"/>
  <c r="E566" i="65532"/>
  <c r="E567" i="65532"/>
  <c r="E568" i="65532"/>
  <c r="E569" i="65532"/>
  <c r="E570" i="65532"/>
  <c r="E571" i="65532"/>
  <c r="E572" i="65532"/>
  <c r="E573" i="65532"/>
  <c r="E574" i="65532"/>
  <c r="E575" i="65532"/>
  <c r="E576" i="65532"/>
  <c r="E577" i="65532"/>
  <c r="E578" i="65532"/>
  <c r="E579" i="65532"/>
  <c r="E580" i="65532"/>
  <c r="E581" i="65532"/>
  <c r="E582" i="65532"/>
  <c r="E583" i="65532"/>
  <c r="E584" i="65532"/>
  <c r="E585" i="65532"/>
  <c r="E586" i="65532"/>
  <c r="E587" i="65532"/>
  <c r="E588" i="65532"/>
  <c r="E589" i="65532"/>
  <c r="E590" i="65532"/>
  <c r="E591" i="65532"/>
  <c r="E592" i="65532"/>
  <c r="E593" i="65532"/>
  <c r="E594" i="65532"/>
  <c r="E595" i="65532"/>
  <c r="E596" i="65532"/>
  <c r="E597" i="65532"/>
  <c r="E598" i="65532"/>
  <c r="E599" i="65532"/>
  <c r="E600" i="65532"/>
  <c r="E601" i="65532"/>
  <c r="E602" i="65532"/>
  <c r="E603" i="65532"/>
  <c r="E604" i="65532"/>
  <c r="E605" i="65532"/>
  <c r="E606" i="65532"/>
  <c r="E607" i="65532"/>
  <c r="E608" i="65532"/>
  <c r="E609" i="65532"/>
  <c r="E610" i="65532"/>
  <c r="E611" i="65532"/>
  <c r="E612" i="65532"/>
  <c r="E613" i="65532"/>
  <c r="E614" i="65532"/>
  <c r="E615" i="65532"/>
  <c r="E616" i="65532"/>
  <c r="E617" i="65532"/>
  <c r="E618" i="65532"/>
  <c r="E619" i="65532"/>
  <c r="E620" i="65532"/>
  <c r="E621" i="65532"/>
  <c r="E622" i="65532"/>
  <c r="E623" i="65532"/>
  <c r="E624" i="65532"/>
  <c r="E625" i="65532"/>
  <c r="E626" i="65532"/>
  <c r="E627" i="65532"/>
  <c r="E628" i="65532"/>
  <c r="E629" i="65532"/>
  <c r="E630" i="65532"/>
  <c r="E631" i="65532"/>
  <c r="E632" i="65532"/>
  <c r="E633" i="65532"/>
  <c r="E634" i="65532"/>
  <c r="E635" i="65532"/>
  <c r="E636" i="65532"/>
  <c r="E637" i="65532"/>
  <c r="E638" i="65532"/>
  <c r="E639" i="65532"/>
  <c r="E640" i="65532"/>
  <c r="E641" i="65532"/>
  <c r="E642" i="65532"/>
  <c r="E643" i="65532"/>
  <c r="E644" i="65532"/>
  <c r="E645" i="65532"/>
  <c r="E646" i="65532"/>
  <c r="E647" i="65532"/>
  <c r="E648" i="65532"/>
  <c r="E649" i="65532"/>
  <c r="E650" i="65532"/>
  <c r="E651" i="65532"/>
  <c r="E652" i="65532"/>
  <c r="E653" i="65532"/>
  <c r="E654" i="65532"/>
  <c r="E655" i="65532"/>
  <c r="E656" i="65532"/>
  <c r="E657" i="65532"/>
  <c r="E658" i="65532"/>
  <c r="E659" i="65532"/>
  <c r="E660" i="65532"/>
  <c r="E661" i="65532"/>
  <c r="E662" i="65532"/>
  <c r="E663" i="65532"/>
  <c r="E664" i="65532"/>
  <c r="E665" i="65532"/>
  <c r="E666" i="65532"/>
  <c r="E667" i="65532"/>
  <c r="E668" i="65532"/>
  <c r="E669" i="65532"/>
  <c r="E670" i="65532"/>
  <c r="E671" i="65532"/>
  <c r="E672" i="65532"/>
  <c r="E673" i="65532"/>
  <c r="E674" i="65532"/>
  <c r="E675" i="65532"/>
  <c r="E676" i="65532"/>
  <c r="E677" i="65532"/>
  <c r="E678" i="65532"/>
  <c r="E679" i="65532"/>
  <c r="E680" i="65532"/>
  <c r="E681" i="65532"/>
  <c r="E682" i="65532"/>
  <c r="E683" i="65532"/>
  <c r="E684" i="65532"/>
  <c r="E685" i="65532"/>
  <c r="E686" i="65532"/>
  <c r="E687" i="65532"/>
  <c r="E688" i="65532"/>
  <c r="E689" i="65532"/>
  <c r="E690" i="65532"/>
  <c r="E691" i="65532"/>
  <c r="E692" i="65532"/>
  <c r="E693" i="65532"/>
  <c r="E694" i="65532"/>
  <c r="E695" i="65532"/>
  <c r="E696" i="65532"/>
  <c r="E697" i="65532"/>
  <c r="E698" i="65532"/>
  <c r="E699" i="65532"/>
  <c r="E700" i="65532"/>
  <c r="E701" i="65532"/>
  <c r="E702" i="65532"/>
  <c r="E703" i="65532"/>
  <c r="E704" i="65532"/>
  <c r="E705" i="65532"/>
  <c r="E706" i="65532"/>
  <c r="E707" i="65532"/>
  <c r="E708" i="65532"/>
  <c r="E709" i="65532"/>
  <c r="E710" i="65532"/>
  <c r="E711" i="65532"/>
  <c r="E712" i="65532"/>
  <c r="E713" i="65532"/>
  <c r="E714" i="65532"/>
  <c r="E715" i="65532"/>
  <c r="E1" i="65532"/>
  <c r="C122" i="65529"/>
  <c r="D122" i="65529" s="1"/>
  <c r="C123" i="65529"/>
  <c r="D123" i="65529" s="1"/>
  <c r="C124" i="65529"/>
  <c r="D124" i="65529"/>
  <c r="C125" i="65529"/>
  <c r="D125" i="65529"/>
  <c r="C126" i="65529"/>
  <c r="D126" i="65529" s="1"/>
  <c r="C127" i="65529"/>
  <c r="D127" i="65529"/>
  <c r="C128" i="65529"/>
  <c r="D128" i="65529"/>
  <c r="C129" i="65529"/>
  <c r="D129" i="65529" s="1"/>
  <c r="C130" i="65529"/>
  <c r="D130" i="65529" s="1"/>
  <c r="C131" i="65529"/>
  <c r="D131" i="65529"/>
  <c r="C132" i="65529"/>
  <c r="D132" i="65529" s="1"/>
  <c r="C133" i="65529"/>
  <c r="D133" i="65529" s="1"/>
  <c r="C134" i="65529"/>
  <c r="D134" i="65529"/>
  <c r="C135" i="65529"/>
  <c r="D135" i="65529" s="1"/>
  <c r="C136" i="65529"/>
  <c r="D136" i="65529"/>
  <c r="C137" i="65529"/>
  <c r="D137" i="65529" s="1"/>
  <c r="C138" i="65529"/>
  <c r="D138" i="65529" s="1"/>
  <c r="C139" i="65529"/>
  <c r="D139" i="65529"/>
  <c r="C140" i="65529"/>
  <c r="D140" i="65529" s="1"/>
  <c r="C141" i="65529"/>
  <c r="D141" i="65529" s="1"/>
  <c r="C142" i="65529"/>
  <c r="D142" i="65529"/>
  <c r="C143" i="65529"/>
  <c r="D143" i="65529"/>
  <c r="C144" i="65529"/>
  <c r="D144" i="65529" s="1"/>
  <c r="C145" i="65529"/>
  <c r="D145" i="65529"/>
  <c r="C146" i="65529"/>
  <c r="D146" i="65529"/>
  <c r="C147" i="65529"/>
  <c r="D147" i="65529" s="1"/>
  <c r="C148" i="65529"/>
  <c r="D148" i="65529" s="1"/>
  <c r="C149" i="65529"/>
  <c r="D149" i="65529"/>
  <c r="C150" i="65529"/>
  <c r="D150" i="65529" s="1"/>
  <c r="C151" i="65529"/>
  <c r="D151" i="65529" s="1"/>
  <c r="C152" i="65529"/>
  <c r="D152" i="65529"/>
  <c r="C153" i="65529"/>
  <c r="D153" i="65529" s="1"/>
  <c r="C154" i="65529"/>
  <c r="D154" i="65529"/>
  <c r="C155" i="65529"/>
  <c r="D155" i="65529" s="1"/>
  <c r="C156" i="65529"/>
  <c r="D156" i="65529" s="1"/>
  <c r="C157" i="65529"/>
  <c r="D157" i="65529"/>
  <c r="C158" i="65529"/>
  <c r="D158" i="65529" s="1"/>
  <c r="C159" i="65529"/>
  <c r="D159" i="65529" s="1"/>
  <c r="C160" i="65529"/>
  <c r="D160" i="65529"/>
  <c r="C161" i="65529"/>
  <c r="D161" i="65529"/>
  <c r="C162" i="65529"/>
  <c r="D162" i="65529" s="1"/>
  <c r="C163" i="65529"/>
  <c r="D163" i="65529"/>
  <c r="C164" i="65529"/>
  <c r="D164" i="65529"/>
  <c r="C165" i="65529"/>
  <c r="D165" i="65529" s="1"/>
  <c r="C166" i="65529"/>
  <c r="D166" i="65529" s="1"/>
  <c r="C167" i="65529"/>
  <c r="D167" i="65529"/>
  <c r="C168" i="65529"/>
  <c r="D168" i="65529" s="1"/>
  <c r="C169" i="65529"/>
  <c r="D169" i="65529" s="1"/>
  <c r="C170" i="65529"/>
  <c r="D170" i="65529"/>
  <c r="C171" i="65529"/>
  <c r="D171" i="65529" s="1"/>
  <c r="C172" i="65529"/>
  <c r="D172" i="65529"/>
  <c r="C173" i="65529"/>
  <c r="D173" i="65529" s="1"/>
  <c r="C174" i="65529"/>
  <c r="D174" i="65529" s="1"/>
  <c r="C175" i="65529"/>
  <c r="D175" i="65529"/>
  <c r="C176" i="65529"/>
  <c r="D176" i="65529" s="1"/>
  <c r="C177" i="65529"/>
  <c r="D177" i="65529" s="1"/>
  <c r="C178" i="65529"/>
  <c r="D178" i="65529"/>
  <c r="C179" i="65529"/>
  <c r="D179" i="65529"/>
  <c r="C180" i="65529"/>
  <c r="D180" i="65529" s="1"/>
  <c r="C181" i="65529"/>
  <c r="D181" i="65529"/>
  <c r="C182" i="65529"/>
  <c r="D182" i="65529"/>
  <c r="C183" i="65529"/>
  <c r="D183" i="65529" s="1"/>
  <c r="C184" i="65529"/>
  <c r="D184" i="65529" s="1"/>
  <c r="C185" i="65529"/>
  <c r="D185" i="65529"/>
  <c r="C186" i="65529"/>
  <c r="D186" i="65529" s="1"/>
  <c r="C187" i="65529"/>
  <c r="D187" i="65529" s="1"/>
  <c r="C188" i="65529"/>
  <c r="D188" i="65529"/>
  <c r="C189" i="65529"/>
  <c r="D189" i="65529" s="1"/>
  <c r="C190" i="65529"/>
  <c r="D190" i="65529"/>
  <c r="C191" i="65529"/>
  <c r="D191" i="65529" s="1"/>
  <c r="C192" i="65529"/>
  <c r="D192" i="65529" s="1"/>
  <c r="C193" i="65529"/>
  <c r="D193" i="65529"/>
  <c r="C194" i="65529"/>
  <c r="D194" i="65529" s="1"/>
  <c r="C195" i="65529"/>
  <c r="D195" i="65529" s="1"/>
  <c r="C196" i="65529"/>
  <c r="D196" i="65529"/>
  <c r="C197" i="65529"/>
  <c r="D197" i="65529"/>
  <c r="C198" i="65529"/>
  <c r="D198" i="65529" s="1"/>
  <c r="C199" i="65529"/>
  <c r="D199" i="65529"/>
  <c r="C200" i="65529"/>
  <c r="D200" i="65529"/>
  <c r="C201" i="65529"/>
  <c r="D201" i="65529" s="1"/>
  <c r="C202" i="65529"/>
  <c r="D202" i="65529" s="1"/>
  <c r="C203" i="65529"/>
  <c r="D203" i="65529"/>
  <c r="C204" i="65529"/>
  <c r="D204" i="65529" s="1"/>
  <c r="C205" i="65529"/>
  <c r="D205" i="65529" s="1"/>
  <c r="C206" i="65529"/>
  <c r="D206" i="65529"/>
  <c r="C207" i="65529"/>
  <c r="D207" i="65529" s="1"/>
  <c r="C208" i="65529"/>
  <c r="D208" i="65529"/>
  <c r="C209" i="65529"/>
  <c r="D209" i="65529" s="1"/>
  <c r="C210" i="65529"/>
  <c r="D210" i="65529" s="1"/>
  <c r="C211" i="65529"/>
  <c r="D211" i="65529"/>
  <c r="C212" i="65529"/>
  <c r="D212" i="65529" s="1"/>
  <c r="C213" i="65529"/>
  <c r="D213" i="65529" s="1"/>
  <c r="C214" i="65529"/>
  <c r="D214" i="65529"/>
  <c r="C215" i="65529"/>
  <c r="D215" i="65529"/>
  <c r="C216" i="65529"/>
  <c r="D216" i="65529" s="1"/>
  <c r="C217" i="65529"/>
  <c r="D217" i="65529"/>
  <c r="C218" i="65529"/>
  <c r="D218" i="65529"/>
  <c r="C219" i="65529"/>
  <c r="D219" i="65529" s="1"/>
  <c r="C220" i="65529"/>
  <c r="D220" i="65529" s="1"/>
  <c r="C221" i="65529"/>
  <c r="D221" i="65529"/>
  <c r="C222" i="65529"/>
  <c r="D222" i="65529" s="1"/>
  <c r="C223" i="65529"/>
  <c r="D223" i="65529" s="1"/>
  <c r="C224" i="65529"/>
  <c r="D224" i="65529"/>
  <c r="C225" i="65529"/>
  <c r="D225" i="65529" s="1"/>
  <c r="C226" i="65529"/>
  <c r="D226" i="65529"/>
  <c r="C227" i="65529"/>
  <c r="D227" i="65529" s="1"/>
  <c r="C228" i="65529"/>
  <c r="D228" i="65529" s="1"/>
  <c r="C229" i="65529"/>
  <c r="D229" i="65529"/>
  <c r="C230" i="65529"/>
  <c r="D230" i="65529" s="1"/>
  <c r="C231" i="65529"/>
  <c r="D231" i="65529" s="1"/>
  <c r="C232" i="65529"/>
  <c r="D232" i="65529"/>
  <c r="C233" i="65529"/>
  <c r="D233" i="65529"/>
  <c r="C234" i="65529"/>
  <c r="D234" i="65529" s="1"/>
  <c r="C235" i="65529"/>
  <c r="D235" i="65529"/>
  <c r="C236" i="65529"/>
  <c r="D236" i="65529"/>
  <c r="C237" i="65529"/>
  <c r="D237" i="65529" s="1"/>
  <c r="C238" i="65529"/>
  <c r="D238" i="65529" s="1"/>
  <c r="C239" i="65529"/>
  <c r="D239" i="65529"/>
  <c r="C240" i="65529"/>
  <c r="D240" i="65529" s="1"/>
  <c r="C241" i="65529"/>
  <c r="D241" i="65529" s="1"/>
  <c r="C242" i="65529"/>
  <c r="D242" i="65529"/>
  <c r="C243" i="65529"/>
  <c r="D243" i="65529" s="1"/>
  <c r="C244" i="65529"/>
  <c r="D244" i="65529"/>
  <c r="C245" i="65529"/>
  <c r="D245" i="65529" s="1"/>
  <c r="C246" i="65529"/>
  <c r="D246" i="65529" s="1"/>
  <c r="C247" i="65529"/>
  <c r="D247" i="65529"/>
  <c r="C248" i="65529"/>
  <c r="D248" i="65529" s="1"/>
  <c r="C249" i="65529"/>
  <c r="D249" i="65529" s="1"/>
  <c r="C250" i="65529"/>
  <c r="D250" i="65529"/>
  <c r="C251" i="65529"/>
  <c r="D251" i="65529"/>
  <c r="C252" i="65529"/>
  <c r="D252" i="65529" s="1"/>
  <c r="C253" i="65529"/>
  <c r="D253" i="65529"/>
  <c r="C254" i="65529"/>
  <c r="D254" i="65529"/>
  <c r="C255" i="65529"/>
  <c r="D255" i="65529" s="1"/>
  <c r="C256" i="65529"/>
  <c r="D256" i="65529" s="1"/>
  <c r="C257" i="65529"/>
  <c r="D257" i="65529"/>
  <c r="C258" i="65529"/>
  <c r="D258" i="65529" s="1"/>
  <c r="C259" i="65529"/>
  <c r="D259" i="65529" s="1"/>
  <c r="C260" i="65529"/>
  <c r="D260" i="65529"/>
  <c r="C261" i="65529"/>
  <c r="D261" i="65529" s="1"/>
  <c r="C262" i="65529"/>
  <c r="D262" i="65529"/>
  <c r="C263" i="65529"/>
  <c r="D263" i="65529" s="1"/>
  <c r="C264" i="65529"/>
  <c r="D264" i="65529" s="1"/>
  <c r="C265" i="65529"/>
  <c r="D265" i="65529"/>
  <c r="C266" i="65529"/>
  <c r="D266" i="65529" s="1"/>
  <c r="C267" i="65529"/>
  <c r="D267" i="65529" s="1"/>
  <c r="C268" i="65529"/>
  <c r="D268" i="65529"/>
  <c r="C269" i="65529"/>
  <c r="D269" i="65529"/>
  <c r="C270" i="65529"/>
  <c r="D270" i="65529" s="1"/>
  <c r="C271" i="65529"/>
  <c r="D271" i="65529"/>
  <c r="C272" i="65529"/>
  <c r="D272" i="65529"/>
  <c r="C273" i="65529"/>
  <c r="D273" i="65529" s="1"/>
  <c r="C274" i="65529"/>
  <c r="D274" i="65529" s="1"/>
  <c r="C275" i="65529"/>
  <c r="D275" i="65529"/>
  <c r="C276" i="65529"/>
  <c r="D276" i="65529" s="1"/>
  <c r="C277" i="65529"/>
  <c r="D277" i="65529" s="1"/>
  <c r="C278" i="65529"/>
  <c r="D278" i="65529"/>
  <c r="C279" i="65529"/>
  <c r="D279" i="65529" s="1"/>
  <c r="C280" i="65529"/>
  <c r="D280" i="65529"/>
  <c r="C281" i="65529"/>
  <c r="D281" i="65529" s="1"/>
  <c r="C282" i="65529"/>
  <c r="D282" i="65529" s="1"/>
  <c r="C283" i="65529"/>
  <c r="D283" i="65529"/>
  <c r="C284" i="65529"/>
  <c r="D284" i="65529" s="1"/>
  <c r="C285" i="65529"/>
  <c r="D285" i="65529" s="1"/>
  <c r="C286" i="65529"/>
  <c r="D286" i="65529"/>
  <c r="C287" i="65529"/>
  <c r="D287" i="65529"/>
  <c r="C288" i="65529"/>
  <c r="D288" i="65529" s="1"/>
  <c r="C289" i="65529"/>
  <c r="D289" i="65529"/>
  <c r="C290" i="65529"/>
  <c r="D290" i="65529"/>
  <c r="C291" i="65529"/>
  <c r="D291" i="65529" s="1"/>
  <c r="C292" i="65529"/>
  <c r="D292" i="65529" s="1"/>
  <c r="C293" i="65529"/>
  <c r="D293" i="65529"/>
  <c r="C294" i="65529"/>
  <c r="D294" i="65529" s="1"/>
  <c r="C295" i="65529"/>
  <c r="D295" i="65529" s="1"/>
  <c r="C296" i="65529"/>
  <c r="D296" i="65529"/>
  <c r="C297" i="65529"/>
  <c r="D297" i="65529" s="1"/>
  <c r="C298" i="65529"/>
  <c r="D298" i="65529"/>
  <c r="C299" i="65529"/>
  <c r="D299" i="65529" s="1"/>
  <c r="C300" i="65529"/>
  <c r="D300" i="65529" s="1"/>
  <c r="C301" i="65529"/>
  <c r="D301" i="65529"/>
  <c r="C302" i="65529"/>
  <c r="D302" i="65529" s="1"/>
  <c r="C303" i="65529"/>
  <c r="D303" i="65529" s="1"/>
  <c r="C304" i="65529"/>
  <c r="D304" i="65529"/>
  <c r="C305" i="65529"/>
  <c r="D305" i="65529"/>
  <c r="C306" i="65529"/>
  <c r="D306" i="65529" s="1"/>
  <c r="C307" i="65529"/>
  <c r="D307" i="65529" s="1"/>
  <c r="C308" i="65529"/>
  <c r="D308" i="65529"/>
  <c r="C309" i="65529"/>
  <c r="D309" i="65529" s="1"/>
  <c r="C310" i="65529"/>
  <c r="D310" i="65529" s="1"/>
  <c r="C311" i="65529"/>
  <c r="D311" i="65529"/>
  <c r="C312" i="65529"/>
  <c r="D312" i="65529" s="1"/>
  <c r="C313" i="65529"/>
  <c r="D313" i="65529" s="1"/>
  <c r="C314" i="65529"/>
  <c r="D314" i="65529" s="1"/>
  <c r="C315" i="65529"/>
  <c r="D315" i="65529" s="1"/>
  <c r="C316" i="65529"/>
  <c r="D316" i="65529"/>
  <c r="C317" i="65529"/>
  <c r="D317" i="65529"/>
  <c r="C318" i="65529"/>
  <c r="D318" i="65529" s="1"/>
  <c r="C319" i="65529"/>
  <c r="D319" i="65529"/>
  <c r="C320" i="65529"/>
  <c r="D320" i="65529" s="1"/>
  <c r="C321" i="65529"/>
  <c r="D321" i="65529" s="1"/>
  <c r="C322" i="65529"/>
  <c r="D322" i="65529"/>
  <c r="C323" i="65529"/>
  <c r="D323" i="65529"/>
  <c r="C324" i="65529"/>
  <c r="D324" i="65529" s="1"/>
  <c r="C325" i="65529"/>
  <c r="D325" i="65529" s="1"/>
  <c r="C326" i="65529"/>
  <c r="D326" i="65529"/>
  <c r="C327" i="65529"/>
  <c r="D327" i="65529" s="1"/>
  <c r="C328" i="65529"/>
  <c r="D328" i="65529"/>
  <c r="C329" i="65529"/>
  <c r="D329" i="65529"/>
  <c r="C330" i="65529"/>
  <c r="D330" i="65529" s="1"/>
  <c r="C331" i="65529"/>
  <c r="D331" i="65529" s="1"/>
  <c r="C332" i="65529"/>
  <c r="D332" i="65529" s="1"/>
  <c r="C333" i="65529"/>
  <c r="D333" i="65529" s="1"/>
  <c r="C334" i="65529"/>
  <c r="D334" i="65529"/>
  <c r="C335" i="65529"/>
  <c r="D335" i="65529"/>
  <c r="C336" i="65529"/>
  <c r="D336" i="65529" s="1"/>
  <c r="C337" i="65529"/>
  <c r="D337" i="65529"/>
  <c r="C338" i="65529"/>
  <c r="D338" i="65529" s="1"/>
  <c r="C339" i="65529"/>
  <c r="D339" i="65529" s="1"/>
  <c r="C340" i="65529"/>
  <c r="D340" i="65529"/>
  <c r="C341" i="65529"/>
  <c r="D341" i="65529"/>
  <c r="C342" i="65529"/>
  <c r="D342" i="65529" s="1"/>
  <c r="C343" i="65529"/>
  <c r="D343" i="65529" s="1"/>
  <c r="C344" i="65529"/>
  <c r="D344" i="65529"/>
  <c r="C345" i="65529"/>
  <c r="D345" i="65529" s="1"/>
  <c r="C346" i="65529"/>
  <c r="D346" i="65529"/>
  <c r="C347" i="65529"/>
  <c r="D347" i="65529"/>
  <c r="C348" i="65529"/>
  <c r="D348" i="65529" s="1"/>
  <c r="C349" i="65529"/>
  <c r="D349" i="65529" s="1"/>
  <c r="C350" i="65529"/>
  <c r="D350" i="65529" s="1"/>
  <c r="C351" i="65529"/>
  <c r="D351" i="65529" s="1"/>
  <c r="C352" i="65529"/>
  <c r="D352" i="65529"/>
  <c r="C353" i="65529"/>
  <c r="D353" i="65529"/>
  <c r="C354" i="65529"/>
  <c r="D354" i="65529" s="1"/>
  <c r="C355" i="65529"/>
  <c r="D355" i="65529"/>
  <c r="C356" i="65529"/>
  <c r="D356" i="65529" s="1"/>
  <c r="C357" i="65529"/>
  <c r="D357" i="65529" s="1"/>
  <c r="C358" i="65529"/>
  <c r="D358" i="65529"/>
  <c r="C359" i="65529"/>
  <c r="D359" i="65529"/>
  <c r="C360" i="65529"/>
  <c r="D360" i="65529" s="1"/>
  <c r="C361" i="65529"/>
  <c r="D361" i="65529" s="1"/>
  <c r="C362" i="65529"/>
  <c r="D362" i="65529"/>
  <c r="C363" i="65529"/>
  <c r="D363" i="65529" s="1"/>
  <c r="C364" i="65529"/>
  <c r="D364" i="65529"/>
  <c r="C365" i="65529"/>
  <c r="D365" i="65529"/>
  <c r="C366" i="65529"/>
  <c r="D366" i="65529" s="1"/>
  <c r="C367" i="65529"/>
  <c r="D367" i="65529" s="1"/>
  <c r="C368" i="65529"/>
  <c r="D368" i="65529" s="1"/>
  <c r="C369" i="65529"/>
  <c r="D369" i="65529" s="1"/>
  <c r="C370" i="65529"/>
  <c r="D370" i="65529"/>
  <c r="C371" i="65529"/>
  <c r="D371" i="65529"/>
  <c r="C372" i="65529"/>
  <c r="D372" i="65529" s="1"/>
  <c r="C373" i="65529"/>
  <c r="D373" i="65529"/>
  <c r="C374" i="65529"/>
  <c r="D374" i="65529" s="1"/>
  <c r="C375" i="65529"/>
  <c r="D375" i="65529" s="1"/>
  <c r="C376" i="65529"/>
  <c r="D376" i="65529"/>
  <c r="C377" i="65529"/>
  <c r="D377" i="65529"/>
  <c r="C378" i="65529"/>
  <c r="D378" i="65529"/>
  <c r="C379" i="65529"/>
  <c r="D379" i="65529"/>
  <c r="C380" i="65529"/>
  <c r="D380" i="65529"/>
  <c r="C381" i="65529"/>
  <c r="D381" i="65529"/>
  <c r="C382" i="65529"/>
  <c r="D382" i="65529"/>
  <c r="C383" i="65529"/>
  <c r="D383" i="65529"/>
  <c r="C384" i="65529"/>
  <c r="D384" i="65529"/>
  <c r="C385" i="65529"/>
  <c r="D385" i="65529"/>
  <c r="C386" i="65529"/>
  <c r="D386" i="65529"/>
  <c r="C387" i="65529"/>
  <c r="D387" i="65529"/>
  <c r="C388" i="65529"/>
  <c r="D388" i="65529"/>
  <c r="C389" i="65529"/>
  <c r="D389" i="65529"/>
  <c r="C390" i="65529"/>
  <c r="D390" i="65529"/>
  <c r="C391" i="65529"/>
  <c r="D391" i="65529"/>
  <c r="C392" i="65529"/>
  <c r="D392" i="65529"/>
  <c r="C393" i="65529"/>
  <c r="D393" i="65529"/>
  <c r="C394" i="65529"/>
  <c r="D394" i="65529"/>
  <c r="C395" i="65529"/>
  <c r="D395" i="65529"/>
  <c r="C396" i="65529"/>
  <c r="D396" i="65529"/>
  <c r="C397" i="65529"/>
  <c r="D397" i="65529"/>
  <c r="C398" i="65529"/>
  <c r="D398" i="65529"/>
  <c r="C399" i="65529"/>
  <c r="D399" i="65529"/>
  <c r="C400" i="65529"/>
  <c r="D400" i="65529"/>
  <c r="C401" i="65529"/>
  <c r="D401" i="65529"/>
  <c r="C402" i="65529"/>
  <c r="D402" i="65529"/>
  <c r="C403" i="65529"/>
  <c r="D403" i="65529"/>
  <c r="C404" i="65529"/>
  <c r="D404" i="65529"/>
  <c r="C405" i="65529"/>
  <c r="D405" i="65529"/>
  <c r="C406" i="65529"/>
  <c r="D406" i="65529"/>
  <c r="C407" i="65529"/>
  <c r="D407" i="65529"/>
  <c r="C408" i="65529"/>
  <c r="D408" i="65529"/>
  <c r="C409" i="65529"/>
  <c r="D409" i="65529"/>
  <c r="C410" i="65529"/>
  <c r="D410" i="65529"/>
  <c r="C411" i="65529"/>
  <c r="D411" i="65529"/>
  <c r="C412" i="65529"/>
  <c r="D412" i="65529"/>
  <c r="C413" i="65529"/>
  <c r="D413" i="65529"/>
  <c r="C414" i="65529"/>
  <c r="D414" i="65529"/>
  <c r="C415" i="65529"/>
  <c r="D415" i="65529"/>
  <c r="C416" i="65529"/>
  <c r="D416" i="65529"/>
  <c r="C417" i="65529"/>
  <c r="D417" i="65529"/>
  <c r="C418" i="65529"/>
  <c r="D418" i="65529"/>
  <c r="C419" i="65529"/>
  <c r="D419" i="65529"/>
  <c r="C420" i="65529"/>
  <c r="D420" i="65529"/>
  <c r="C421" i="65529"/>
  <c r="D421" i="65529"/>
  <c r="C422" i="65529"/>
  <c r="D422" i="65529"/>
  <c r="C423" i="65529"/>
  <c r="D423" i="65529"/>
  <c r="C424" i="65529"/>
  <c r="D424" i="65529"/>
  <c r="C425" i="65529"/>
  <c r="D425" i="65529"/>
  <c r="C426" i="65529"/>
  <c r="D426" i="65529"/>
  <c r="C427" i="65529"/>
  <c r="D427" i="65529"/>
  <c r="C428" i="65529"/>
  <c r="D428" i="65529"/>
  <c r="C429" i="65529"/>
  <c r="D429" i="65529"/>
  <c r="C430" i="65529"/>
  <c r="D430" i="65529"/>
  <c r="C431" i="65529"/>
  <c r="D431" i="65529"/>
  <c r="C432" i="65529"/>
  <c r="D432" i="65529"/>
  <c r="C433" i="65529"/>
  <c r="D433" i="65529"/>
  <c r="C434" i="65529"/>
  <c r="D434" i="65529"/>
  <c r="C435" i="65529"/>
  <c r="D435" i="65529"/>
  <c r="C436" i="65529"/>
  <c r="D436" i="65529"/>
  <c r="C437" i="65529"/>
  <c r="D437" i="65529"/>
  <c r="C438" i="65529"/>
  <c r="D438" i="65529"/>
  <c r="C439" i="65529"/>
  <c r="D439" i="65529"/>
  <c r="C440" i="65529"/>
  <c r="D440" i="65529"/>
  <c r="C441" i="65529"/>
  <c r="D441" i="65529"/>
  <c r="C442" i="65529"/>
  <c r="D442" i="65529"/>
  <c r="C443" i="65529"/>
  <c r="D443" i="65529"/>
  <c r="C444" i="65529"/>
  <c r="D444" i="65529"/>
  <c r="C445" i="65529"/>
  <c r="D445" i="65529"/>
  <c r="C446" i="65529"/>
  <c r="D446" i="65529"/>
  <c r="C447" i="65529"/>
  <c r="D447" i="65529"/>
  <c r="C448" i="65529"/>
  <c r="D448" i="65529"/>
  <c r="C449" i="65529"/>
  <c r="D449" i="65529"/>
  <c r="C450" i="65529"/>
  <c r="D450" i="65529"/>
  <c r="C451" i="65529"/>
  <c r="D451" i="65529"/>
  <c r="C452" i="65529"/>
  <c r="D452" i="65529"/>
  <c r="C453" i="65529"/>
  <c r="D453" i="65529"/>
  <c r="C454" i="65529"/>
  <c r="D454" i="65529"/>
  <c r="C455" i="65529"/>
  <c r="D455" i="65529"/>
  <c r="C456" i="65529"/>
  <c r="D456" i="65529"/>
  <c r="C457" i="65529"/>
  <c r="D457" i="65529"/>
  <c r="C458" i="65529"/>
  <c r="D458" i="65529"/>
  <c r="C459" i="65529"/>
  <c r="D459" i="65529"/>
  <c r="C460" i="65529"/>
  <c r="D460" i="65529"/>
  <c r="C461" i="65529"/>
  <c r="D461" i="65529"/>
  <c r="C462" i="65529"/>
  <c r="D462" i="65529"/>
  <c r="C463" i="65529"/>
  <c r="D463" i="65529"/>
  <c r="C464" i="65529"/>
  <c r="D464" i="65529"/>
  <c r="C465" i="65529"/>
  <c r="D465" i="65529"/>
  <c r="C466" i="65529"/>
  <c r="D466" i="65529"/>
  <c r="C467" i="65529"/>
  <c r="D467" i="65529"/>
  <c r="C468" i="65529"/>
  <c r="D468" i="65529"/>
  <c r="C469" i="65529"/>
  <c r="D469" i="65529"/>
  <c r="C470" i="65529"/>
  <c r="D470" i="65529"/>
  <c r="C471" i="65529"/>
  <c r="D471" i="65529"/>
  <c r="C472" i="65529"/>
  <c r="D472" i="65529"/>
  <c r="C473" i="65529"/>
  <c r="D473" i="65529"/>
  <c r="C474" i="65529"/>
  <c r="D474" i="65529"/>
  <c r="C475" i="65529"/>
  <c r="D475" i="65529"/>
  <c r="C476" i="65529"/>
  <c r="D476" i="65529"/>
  <c r="C477" i="65529"/>
  <c r="D477" i="65529"/>
  <c r="C478" i="65529"/>
  <c r="D478" i="65529"/>
  <c r="C479" i="65529"/>
  <c r="D479" i="65529"/>
  <c r="C480" i="65529"/>
  <c r="D480" i="65529"/>
  <c r="C481" i="65529"/>
  <c r="D481" i="65529"/>
  <c r="C482" i="65529"/>
  <c r="D482" i="65529"/>
  <c r="C483" i="65529"/>
  <c r="D483" i="65529"/>
  <c r="C484" i="65529"/>
  <c r="D484" i="65529"/>
  <c r="C485" i="65529"/>
  <c r="D485" i="65529"/>
  <c r="C486" i="65529"/>
  <c r="D486" i="65529"/>
  <c r="C487" i="65529"/>
  <c r="D487" i="65529"/>
  <c r="C488" i="65529"/>
  <c r="D488" i="65529"/>
  <c r="C489" i="65529"/>
  <c r="D489" i="65529"/>
  <c r="C490" i="65529"/>
  <c r="D490" i="65529"/>
  <c r="C491" i="65529"/>
  <c r="D491" i="65529"/>
  <c r="C492" i="65529"/>
  <c r="D492" i="65529"/>
  <c r="C493" i="65529"/>
  <c r="D493" i="65529"/>
  <c r="C494" i="65529"/>
  <c r="D494" i="65529"/>
  <c r="C495" i="65529"/>
  <c r="D495" i="65529"/>
  <c r="C496" i="65529"/>
  <c r="D496" i="65529"/>
  <c r="C497" i="65529"/>
  <c r="D497" i="65529"/>
  <c r="C498" i="65529"/>
  <c r="D498" i="65529"/>
  <c r="C499" i="65529"/>
  <c r="D499" i="65529"/>
  <c r="C500" i="65529"/>
  <c r="D500" i="65529"/>
  <c r="C501" i="65529"/>
  <c r="D501" i="65529"/>
  <c r="C502" i="65529"/>
  <c r="D502" i="65529"/>
  <c r="C503" i="65529"/>
  <c r="D503" i="65529"/>
  <c r="C504" i="65529"/>
  <c r="D504" i="65529"/>
  <c r="C505" i="65529"/>
  <c r="D505" i="65529"/>
  <c r="C506" i="65529"/>
  <c r="D506" i="65529"/>
  <c r="C507" i="65529"/>
  <c r="D507" i="65529"/>
  <c r="C508" i="65529"/>
  <c r="D508" i="65529"/>
  <c r="C509" i="65529"/>
  <c r="D509" i="65529"/>
  <c r="C510" i="65529"/>
  <c r="D510" i="65529"/>
  <c r="C511" i="65529"/>
  <c r="D511" i="65529"/>
  <c r="C512" i="65529"/>
  <c r="D512" i="65529"/>
  <c r="C513" i="65529"/>
  <c r="D513" i="65529"/>
  <c r="C514" i="65529"/>
  <c r="D514" i="65529"/>
  <c r="C515" i="65529"/>
  <c r="D515" i="65529"/>
  <c r="C516" i="65529"/>
  <c r="D516" i="65529"/>
  <c r="G9" i="65529" l="1"/>
  <c r="B4" i="3"/>
  <c r="Z2" i="2"/>
  <c r="Z4" i="2" s="1"/>
  <c r="B6" i="3"/>
  <c r="B8" i="3"/>
  <c r="B10" i="3"/>
  <c r="B12" i="3"/>
  <c r="B14" i="3"/>
  <c r="B16" i="3"/>
  <c r="B18" i="3"/>
  <c r="B20" i="3"/>
  <c r="B22" i="3"/>
  <c r="B24" i="3"/>
  <c r="B26" i="3"/>
  <c r="B28" i="3"/>
  <c r="B30" i="3"/>
  <c r="B32" i="3"/>
  <c r="B34" i="3"/>
  <c r="B36" i="3"/>
  <c r="B38" i="3"/>
  <c r="B40" i="3"/>
  <c r="B42" i="3"/>
  <c r="B44" i="3"/>
  <c r="B46" i="3"/>
  <c r="B48" i="3"/>
  <c r="B50" i="3"/>
  <c r="B52" i="3"/>
  <c r="B54" i="3"/>
  <c r="B56" i="3"/>
  <c r="B58" i="3"/>
  <c r="B60" i="3"/>
  <c r="B62" i="3"/>
  <c r="B64" i="3"/>
  <c r="B66" i="3"/>
  <c r="B68" i="3"/>
  <c r="B70" i="3"/>
  <c r="B72" i="3"/>
  <c r="B74" i="3"/>
  <c r="B76" i="3"/>
  <c r="B78" i="3"/>
  <c r="B80" i="3"/>
  <c r="B82" i="3"/>
  <c r="B84" i="3"/>
  <c r="B86" i="3"/>
  <c r="B88" i="3"/>
  <c r="B90" i="3"/>
  <c r="B92" i="3"/>
  <c r="B94" i="3"/>
  <c r="B96" i="3"/>
  <c r="B98" i="3"/>
  <c r="B100" i="3"/>
  <c r="B102" i="3"/>
  <c r="B104" i="3"/>
  <c r="B106" i="3"/>
  <c r="B108" i="3"/>
  <c r="B110" i="3"/>
  <c r="B112" i="3"/>
  <c r="B114" i="3"/>
  <c r="B116" i="3"/>
  <c r="B118" i="3"/>
  <c r="B120" i="3"/>
  <c r="D4" i="65531"/>
  <c r="B6" i="65531" s="1"/>
  <c r="H21" i="65531"/>
  <c r="D4" i="65530"/>
  <c r="B6" i="65530" s="1"/>
  <c r="O28" i="65531"/>
  <c r="O29" i="65531"/>
  <c r="O27" i="65531"/>
  <c r="R28" i="65531"/>
  <c r="O30" i="65531"/>
  <c r="R29" i="65531" s="1"/>
  <c r="O31" i="65531"/>
  <c r="R30" i="65531"/>
  <c r="O32" i="65531"/>
  <c r="R31" i="65531"/>
  <c r="O33" i="65531"/>
  <c r="R32" i="65531" s="1"/>
  <c r="O34" i="65531"/>
  <c r="R33" i="65531"/>
  <c r="O35" i="65531"/>
  <c r="R34" i="65531"/>
  <c r="O36" i="65531"/>
  <c r="R35" i="65531" s="1"/>
  <c r="O37" i="65531"/>
  <c r="R36" i="65531"/>
  <c r="O38" i="65531"/>
  <c r="R37" i="65531"/>
  <c r="O39" i="65531"/>
  <c r="R38" i="65531" s="1"/>
  <c r="O40" i="65531"/>
  <c r="R39" i="65531"/>
  <c r="O41" i="65531"/>
  <c r="R40" i="65531"/>
  <c r="O42" i="65531"/>
  <c r="R41" i="65531" s="1"/>
  <c r="O43" i="65531"/>
  <c r="R42" i="65531"/>
  <c r="O44" i="65531"/>
  <c r="R43" i="65531"/>
  <c r="O45" i="65531"/>
  <c r="R44" i="65531" s="1"/>
  <c r="O46" i="65531"/>
  <c r="R45" i="65531"/>
  <c r="O47" i="65531"/>
  <c r="R46" i="65531"/>
  <c r="O48" i="65531"/>
  <c r="R47" i="65531" s="1"/>
  <c r="O49" i="65531"/>
  <c r="R48" i="65531"/>
  <c r="O50" i="65531"/>
  <c r="R49" i="65531"/>
  <c r="O51" i="65531"/>
  <c r="R50" i="65531" s="1"/>
  <c r="O52" i="65531"/>
  <c r="R51" i="65531"/>
  <c r="O53" i="65531"/>
  <c r="R52" i="65531"/>
  <c r="O54" i="65531"/>
  <c r="R53" i="65531" s="1"/>
  <c r="O55" i="65531"/>
  <c r="R54" i="65531"/>
  <c r="O56" i="65531"/>
  <c r="R55" i="65531"/>
  <c r="O57" i="65531"/>
  <c r="R56" i="65531" s="1"/>
  <c r="O58" i="65531"/>
  <c r="R57" i="65531"/>
  <c r="O59" i="65531"/>
  <c r="R58" i="65531"/>
  <c r="O60" i="65531"/>
  <c r="R59" i="65531" s="1"/>
  <c r="O61" i="65531"/>
  <c r="R60" i="65531"/>
  <c r="O62" i="65531"/>
  <c r="R61" i="65531"/>
  <c r="O63" i="65531"/>
  <c r="R62" i="65531" s="1"/>
  <c r="O64" i="65531"/>
  <c r="R63" i="65531"/>
  <c r="O65" i="65531"/>
  <c r="R64" i="65531"/>
  <c r="O66" i="65531"/>
  <c r="R65" i="65531" s="1"/>
  <c r="O67" i="65531"/>
  <c r="R66" i="65531"/>
  <c r="O68" i="65531"/>
  <c r="R67" i="65531"/>
  <c r="O69" i="65531"/>
  <c r="R68" i="65531" s="1"/>
  <c r="O70" i="65531"/>
  <c r="R69" i="65531"/>
  <c r="O71" i="65531"/>
  <c r="R70" i="65531"/>
  <c r="O72" i="65531"/>
  <c r="R71" i="65531" s="1"/>
  <c r="O73" i="65531"/>
  <c r="R72" i="65531"/>
  <c r="O74" i="65531"/>
  <c r="R73" i="65531"/>
  <c r="O75" i="65531"/>
  <c r="R74" i="65531" s="1"/>
  <c r="O76" i="65531"/>
  <c r="R75" i="65531"/>
  <c r="O77" i="65531"/>
  <c r="R76" i="65531"/>
  <c r="O78" i="65531"/>
  <c r="R77" i="65531" s="1"/>
  <c r="O79" i="65531"/>
  <c r="R78" i="65531"/>
  <c r="O80" i="65531"/>
  <c r="R79" i="65531"/>
  <c r="O81" i="65531"/>
  <c r="R80" i="65531" s="1"/>
  <c r="O82" i="65531"/>
  <c r="R81" i="65531"/>
  <c r="O83" i="65531"/>
  <c r="R82" i="65531"/>
  <c r="O84" i="65531"/>
  <c r="R83" i="65531" s="1"/>
  <c r="O85" i="65531"/>
  <c r="R84" i="65531"/>
  <c r="O86" i="65531"/>
  <c r="R85" i="65531"/>
  <c r="O87" i="65531"/>
  <c r="R86" i="65531" s="1"/>
  <c r="O88" i="65531"/>
  <c r="R87" i="65531"/>
  <c r="O89" i="65531"/>
  <c r="R88" i="65531"/>
  <c r="O90" i="65531"/>
  <c r="R89" i="65531" s="1"/>
  <c r="O91" i="65531"/>
  <c r="R90" i="65531"/>
  <c r="O92" i="65531"/>
  <c r="R91" i="65531"/>
  <c r="O93" i="65531"/>
  <c r="R92" i="65531" s="1"/>
  <c r="O94" i="65531"/>
  <c r="R93" i="65531"/>
  <c r="O95" i="65531"/>
  <c r="R94" i="65531"/>
  <c r="O96" i="65531"/>
  <c r="R95" i="65531" s="1"/>
  <c r="O97" i="65531"/>
  <c r="R96" i="65531"/>
  <c r="O98" i="65531"/>
  <c r="R97" i="65531"/>
  <c r="O99" i="65531"/>
  <c r="R98" i="65531" s="1"/>
  <c r="O100" i="65531"/>
  <c r="R99" i="65531"/>
  <c r="O101" i="65531"/>
  <c r="R100" i="65531"/>
  <c r="O102" i="65531"/>
  <c r="R101" i="65531" s="1"/>
  <c r="O103" i="65531"/>
  <c r="R102" i="65531"/>
  <c r="O104" i="65531"/>
  <c r="R103" i="65531"/>
  <c r="O105" i="65531"/>
  <c r="R104" i="65531" s="1"/>
  <c r="O106" i="65531"/>
  <c r="R105" i="65531"/>
  <c r="O107" i="65531"/>
  <c r="R106" i="65531"/>
  <c r="O108" i="65531"/>
  <c r="R107" i="65531" s="1"/>
  <c r="O109" i="65531"/>
  <c r="R108" i="65531"/>
  <c r="O110" i="65531"/>
  <c r="R109" i="65531"/>
  <c r="O111" i="65531"/>
  <c r="R110" i="65531" s="1"/>
  <c r="O112" i="65531"/>
  <c r="R111" i="65531"/>
  <c r="O113" i="65531"/>
  <c r="R112" i="65531"/>
  <c r="O114" i="65531"/>
  <c r="R113" i="65531" s="1"/>
  <c r="O115" i="65531"/>
  <c r="R114" i="65531"/>
  <c r="O116" i="65531"/>
  <c r="R115" i="65531"/>
  <c r="O117" i="65531"/>
  <c r="R116" i="65531" s="1"/>
  <c r="O118" i="65531"/>
  <c r="R117" i="65531"/>
  <c r="O119" i="65531"/>
  <c r="R118" i="65531"/>
  <c r="O120" i="65531"/>
  <c r="R119" i="65531" s="1"/>
  <c r="O121" i="65531"/>
  <c r="R120" i="65531"/>
  <c r="O122" i="65531"/>
  <c r="R121" i="65531"/>
  <c r="O123" i="65531"/>
  <c r="R122" i="65531" s="1"/>
  <c r="O124" i="65531"/>
  <c r="R123" i="65531"/>
  <c r="O125" i="65531"/>
  <c r="R124" i="65531"/>
  <c r="O126" i="65531"/>
  <c r="R125" i="65531" s="1"/>
  <c r="O127" i="65531"/>
  <c r="R126" i="65531"/>
  <c r="O128" i="65531"/>
  <c r="R127" i="65531"/>
  <c r="O129" i="65531"/>
  <c r="R128" i="65531" s="1"/>
  <c r="O130" i="65531"/>
  <c r="R129" i="65531"/>
  <c r="O131" i="65531"/>
  <c r="R130" i="65531"/>
  <c r="O132" i="65531"/>
  <c r="R131" i="65531" s="1"/>
  <c r="O133" i="65531"/>
  <c r="R132" i="65531"/>
  <c r="O134" i="65531"/>
  <c r="R133" i="65531"/>
  <c r="O135" i="65531"/>
  <c r="R134" i="65531" s="1"/>
  <c r="O136" i="65531"/>
  <c r="R135" i="65531"/>
  <c r="O26" i="65531"/>
  <c r="O24" i="65531"/>
  <c r="R25" i="65531" s="1"/>
  <c r="O25" i="65531"/>
  <c r="R26" i="65531" s="1"/>
  <c r="R27" i="65531"/>
  <c r="O23" i="65531"/>
  <c r="R24" i="65531"/>
  <c r="F138" i="65531"/>
  <c r="F21" i="65531"/>
  <c r="F20" i="65531"/>
  <c r="H20" i="65531" s="1"/>
  <c r="F19" i="65531"/>
  <c r="H19" i="65531" s="1"/>
  <c r="F18" i="65531"/>
  <c r="A15" i="65531"/>
  <c r="C18" i="65531"/>
  <c r="D18" i="65531"/>
  <c r="AB22" i="2"/>
  <c r="A3" i="2"/>
  <c r="AB23" i="2"/>
  <c r="A4" i="2"/>
  <c r="A5" i="2"/>
  <c r="A6" i="2" s="1"/>
  <c r="AB25" i="2"/>
  <c r="AB26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F21" i="65530"/>
  <c r="F20" i="65530" s="1"/>
  <c r="F19" i="65530" s="1"/>
  <c r="F18" i="65530" s="1"/>
  <c r="A15" i="65530"/>
  <c r="C18" i="65530"/>
  <c r="D18" i="65530" s="1"/>
  <c r="Y18" i="2"/>
  <c r="Z18" i="2" s="1"/>
  <c r="W15" i="2"/>
  <c r="I3" i="65526"/>
  <c r="I4" i="65526"/>
  <c r="I5" i="65526"/>
  <c r="I6" i="65526"/>
  <c r="I7" i="65526"/>
  <c r="I8" i="65526"/>
  <c r="I9" i="65526"/>
  <c r="I10" i="65526"/>
  <c r="I11" i="65526"/>
  <c r="I12" i="65526"/>
  <c r="I13" i="65526"/>
  <c r="I14" i="65526"/>
  <c r="I15" i="65526"/>
  <c r="I16" i="65526"/>
  <c r="I17" i="65526"/>
  <c r="I18" i="65526"/>
  <c r="I19" i="65526"/>
  <c r="I20" i="65526"/>
  <c r="I21" i="65526"/>
  <c r="I22" i="65526"/>
  <c r="I23" i="65526"/>
  <c r="I24" i="65526"/>
  <c r="I25" i="65526"/>
  <c r="I26" i="65526"/>
  <c r="I27" i="65526"/>
  <c r="I28" i="65526"/>
  <c r="I29" i="65526"/>
  <c r="I30" i="65526"/>
  <c r="I31" i="65526"/>
  <c r="I32" i="65526"/>
  <c r="I33" i="65526"/>
  <c r="I34" i="65526"/>
  <c r="I35" i="65526"/>
  <c r="I36" i="65526"/>
  <c r="I37" i="65526"/>
  <c r="I38" i="65526"/>
  <c r="I39" i="65526"/>
  <c r="I40" i="65526"/>
  <c r="I41" i="65526"/>
  <c r="I42" i="65526"/>
  <c r="I43" i="65526"/>
  <c r="I44" i="65526"/>
  <c r="I45" i="65526"/>
  <c r="I46" i="65526"/>
  <c r="I47" i="65526"/>
  <c r="I48" i="65526"/>
  <c r="I49" i="65526"/>
  <c r="I50" i="65526"/>
  <c r="I51" i="65526"/>
  <c r="I52" i="65526"/>
  <c r="I53" i="65526"/>
  <c r="I54" i="65526"/>
  <c r="I55" i="65526"/>
  <c r="I56" i="65526"/>
  <c r="I57" i="65526"/>
  <c r="I58" i="65526"/>
  <c r="I59" i="65526"/>
  <c r="I60" i="65526"/>
  <c r="I61" i="65526"/>
  <c r="I62" i="65526"/>
  <c r="I63" i="65526"/>
  <c r="I64" i="65526"/>
  <c r="I65" i="65526"/>
  <c r="I66" i="65526"/>
  <c r="I67" i="65526"/>
  <c r="I68" i="65526"/>
  <c r="I69" i="65526"/>
  <c r="I70" i="65526"/>
  <c r="I71" i="65526"/>
  <c r="I72" i="65526"/>
  <c r="I73" i="65526"/>
  <c r="I74" i="65526"/>
  <c r="I75" i="65526"/>
  <c r="I76" i="65526"/>
  <c r="I77" i="65526"/>
  <c r="I78" i="65526"/>
  <c r="I79" i="65526"/>
  <c r="I80" i="65526"/>
  <c r="I81" i="65526"/>
  <c r="I82" i="65526"/>
  <c r="I83" i="65526"/>
  <c r="I84" i="65526"/>
  <c r="I85" i="65526"/>
  <c r="I86" i="65526"/>
  <c r="I87" i="65526"/>
  <c r="I88" i="65526"/>
  <c r="I89" i="65526"/>
  <c r="I90" i="65526"/>
  <c r="I91" i="65526"/>
  <c r="I92" i="65526"/>
  <c r="I93" i="65526"/>
  <c r="I94" i="65526"/>
  <c r="I95" i="65526"/>
  <c r="I96" i="65526"/>
  <c r="I97" i="65526"/>
  <c r="I98" i="65526"/>
  <c r="I99" i="65526"/>
  <c r="I100" i="65526"/>
  <c r="I101" i="65526"/>
  <c r="I102" i="65526"/>
  <c r="I103" i="65526"/>
  <c r="I104" i="65526"/>
  <c r="I105" i="65526"/>
  <c r="I106" i="65526"/>
  <c r="I107" i="65526"/>
  <c r="I108" i="65526"/>
  <c r="I109" i="65526"/>
  <c r="I110" i="65526"/>
  <c r="I111" i="65526"/>
  <c r="I112" i="65526"/>
  <c r="I113" i="65526"/>
  <c r="I114" i="65526"/>
  <c r="I115" i="65526"/>
  <c r="I116" i="65526"/>
  <c r="I117" i="65526"/>
  <c r="I118" i="65526"/>
  <c r="I119" i="65526"/>
  <c r="I120" i="65526"/>
  <c r="I121" i="65526"/>
  <c r="I2" i="65526"/>
  <c r="J2" i="65526"/>
  <c r="M2" i="65526"/>
  <c r="S6" i="2"/>
  <c r="S7" i="2"/>
  <c r="S8" i="2"/>
  <c r="S9" i="2"/>
  <c r="S10" i="2"/>
  <c r="T15" i="2" s="1"/>
  <c r="S11" i="2"/>
  <c r="S12" i="2"/>
  <c r="S13" i="2"/>
  <c r="S14" i="2"/>
  <c r="S15" i="2"/>
  <c r="T6" i="2"/>
  <c r="S5" i="2"/>
  <c r="F4" i="2"/>
  <c r="F4" i="65526"/>
  <c r="F4" i="65527"/>
  <c r="F4" i="65528"/>
  <c r="F4" i="65529"/>
  <c r="A3" i="65526"/>
  <c r="A4" i="65526" s="1"/>
  <c r="A5" i="65526" s="1"/>
  <c r="A6" i="65526" s="1"/>
  <c r="A7" i="65526" s="1"/>
  <c r="A8" i="65526" s="1"/>
  <c r="A9" i="65526" s="1"/>
  <c r="A10" i="65526" s="1"/>
  <c r="A11" i="65526" s="1"/>
  <c r="A12" i="65526" s="1"/>
  <c r="A13" i="65526" s="1"/>
  <c r="A14" i="65526" s="1"/>
  <c r="A15" i="65526" s="1"/>
  <c r="A16" i="65526" s="1"/>
  <c r="A17" i="65526" s="1"/>
  <c r="A18" i="65526" s="1"/>
  <c r="A19" i="65526" s="1"/>
  <c r="A20" i="65526" s="1"/>
  <c r="A21" i="65526" s="1"/>
  <c r="A22" i="65526" s="1"/>
  <c r="A23" i="65526" s="1"/>
  <c r="A24" i="65526" s="1"/>
  <c r="A25" i="65526" s="1"/>
  <c r="A26" i="65526" s="1"/>
  <c r="A27" i="65526" s="1"/>
  <c r="A28" i="65526" s="1"/>
  <c r="A29" i="65526" s="1"/>
  <c r="A30" i="65526" s="1"/>
  <c r="A31" i="65526" s="1"/>
  <c r="A32" i="65526" s="1"/>
  <c r="A33" i="65526" s="1"/>
  <c r="A34" i="65526" s="1"/>
  <c r="A35" i="65526" s="1"/>
  <c r="A36" i="65526" s="1"/>
  <c r="A37" i="65526" s="1"/>
  <c r="A38" i="65526" s="1"/>
  <c r="A39" i="65526" s="1"/>
  <c r="A40" i="65526" s="1"/>
  <c r="A41" i="65526" s="1"/>
  <c r="A42" i="65526" s="1"/>
  <c r="A43" i="65526" s="1"/>
  <c r="A44" i="65526" s="1"/>
  <c r="A45" i="65526" s="1"/>
  <c r="A46" i="65526" s="1"/>
  <c r="A47" i="65526" s="1"/>
  <c r="A48" i="65526" s="1"/>
  <c r="A49" i="65526" s="1"/>
  <c r="A50" i="65526" s="1"/>
  <c r="A51" i="65526" s="1"/>
  <c r="A52" i="65526" s="1"/>
  <c r="A53" i="65526" s="1"/>
  <c r="A54" i="65526" s="1"/>
  <c r="A55" i="65526" s="1"/>
  <c r="A56" i="65526" s="1"/>
  <c r="A57" i="65526" s="1"/>
  <c r="A58" i="65526" s="1"/>
  <c r="A59" i="65526" s="1"/>
  <c r="A60" i="65526" s="1"/>
  <c r="A61" i="65526" s="1"/>
  <c r="A62" i="65526" s="1"/>
  <c r="A63" i="65526" s="1"/>
  <c r="A64" i="65526" s="1"/>
  <c r="A65" i="65526" s="1"/>
  <c r="A66" i="65526" s="1"/>
  <c r="A67" i="65526" s="1"/>
  <c r="A68" i="65526" s="1"/>
  <c r="A69" i="65526" s="1"/>
  <c r="A70" i="65526" s="1"/>
  <c r="A71" i="65526" s="1"/>
  <c r="A72" i="65526" s="1"/>
  <c r="A73" i="65526" s="1"/>
  <c r="A74" i="65526" s="1"/>
  <c r="A75" i="65526" s="1"/>
  <c r="A76" i="65526" s="1"/>
  <c r="A77" i="65526" s="1"/>
  <c r="A78" i="65526" s="1"/>
  <c r="A79" i="65526" s="1"/>
  <c r="A80" i="65526" s="1"/>
  <c r="A81" i="65526" s="1"/>
  <c r="A82" i="65526" s="1"/>
  <c r="A83" i="65526" s="1"/>
  <c r="A84" i="65526" s="1"/>
  <c r="A85" i="65526" s="1"/>
  <c r="A86" i="65526" s="1"/>
  <c r="A87" i="65526" s="1"/>
  <c r="A88" i="65526" s="1"/>
  <c r="A89" i="65526" s="1"/>
  <c r="A90" i="65526" s="1"/>
  <c r="A91" i="65526" s="1"/>
  <c r="J91" i="65526" s="1"/>
  <c r="A3" i="65527"/>
  <c r="A4" i="65527" s="1"/>
  <c r="A5" i="65527" s="1"/>
  <c r="A6" i="65527" s="1"/>
  <c r="A7" i="65527" s="1"/>
  <c r="A8" i="65527" s="1"/>
  <c r="A9" i="65527" s="1"/>
  <c r="A10" i="65527" s="1"/>
  <c r="A11" i="65527" s="1"/>
  <c r="A12" i="65527" s="1"/>
  <c r="A13" i="65527" s="1"/>
  <c r="A14" i="65527" s="1"/>
  <c r="A15" i="65527" s="1"/>
  <c r="A16" i="65527" s="1"/>
  <c r="A17" i="65527" s="1"/>
  <c r="A18" i="65527" s="1"/>
  <c r="A19" i="65527" s="1"/>
  <c r="A20" i="65527" s="1"/>
  <c r="A21" i="65527" s="1"/>
  <c r="A22" i="65527" s="1"/>
  <c r="A23" i="65527" s="1"/>
  <c r="A24" i="65527" s="1"/>
  <c r="A25" i="65527" s="1"/>
  <c r="A26" i="65527" s="1"/>
  <c r="A27" i="65527" s="1"/>
  <c r="A28" i="65527" s="1"/>
  <c r="A29" i="65527" s="1"/>
  <c r="A30" i="65527" s="1"/>
  <c r="A31" i="65527" s="1"/>
  <c r="A32" i="65527" s="1"/>
  <c r="A33" i="65527" s="1"/>
  <c r="A34" i="65527" s="1"/>
  <c r="A35" i="65527" s="1"/>
  <c r="A36" i="65527" s="1"/>
  <c r="A37" i="65527" s="1"/>
  <c r="A38" i="65527" s="1"/>
  <c r="A39" i="65527" s="1"/>
  <c r="A40" i="65527" s="1"/>
  <c r="A41" i="65527" s="1"/>
  <c r="A42" i="65527" s="1"/>
  <c r="A43" i="65527" s="1"/>
  <c r="A44" i="65527" s="1"/>
  <c r="A45" i="65527" s="1"/>
  <c r="A46" i="65527" s="1"/>
  <c r="A47" i="65527" s="1"/>
  <c r="A48" i="65527" s="1"/>
  <c r="A49" i="65527" s="1"/>
  <c r="A50" i="65527" s="1"/>
  <c r="A51" i="65527" s="1"/>
  <c r="A52" i="65527" s="1"/>
  <c r="A53" i="65527" s="1"/>
  <c r="A54" i="65527" s="1"/>
  <c r="A55" i="65527" s="1"/>
  <c r="A56" i="65527" s="1"/>
  <c r="A57" i="65527" s="1"/>
  <c r="A58" i="65527" s="1"/>
  <c r="A59" i="65527" s="1"/>
  <c r="A60" i="65527" s="1"/>
  <c r="A61" i="65527" s="1"/>
  <c r="A62" i="65527" s="1"/>
  <c r="A63" i="65527" s="1"/>
  <c r="A64" i="65527" s="1"/>
  <c r="A65" i="65527" s="1"/>
  <c r="A66" i="65527" s="1"/>
  <c r="A67" i="65527" s="1"/>
  <c r="A68" i="65527" s="1"/>
  <c r="A69" i="65527" s="1"/>
  <c r="A70" i="65527" s="1"/>
  <c r="A71" i="65527" s="1"/>
  <c r="A72" i="65527" s="1"/>
  <c r="A73" i="65527" s="1"/>
  <c r="A74" i="65527" s="1"/>
  <c r="A75" i="65527" s="1"/>
  <c r="A76" i="65527" s="1"/>
  <c r="A77" i="65527" s="1"/>
  <c r="A78" i="65527" s="1"/>
  <c r="A79" i="65527" s="1"/>
  <c r="A80" i="65527" s="1"/>
  <c r="A81" i="65527" s="1"/>
  <c r="A82" i="65527" s="1"/>
  <c r="A83" i="65527" s="1"/>
  <c r="A84" i="65527" s="1"/>
  <c r="A85" i="65527" s="1"/>
  <c r="A86" i="65527" s="1"/>
  <c r="A87" i="65527" s="1"/>
  <c r="A88" i="65527" s="1"/>
  <c r="A89" i="65527" s="1"/>
  <c r="A90" i="65527" s="1"/>
  <c r="A91" i="65527" s="1"/>
  <c r="A92" i="65527" s="1"/>
  <c r="A93" i="65527" s="1"/>
  <c r="A94" i="65527" s="1"/>
  <c r="A95" i="65527" s="1"/>
  <c r="A96" i="65527" s="1"/>
  <c r="A97" i="65527" s="1"/>
  <c r="A98" i="65527" s="1"/>
  <c r="A99" i="65527" s="1"/>
  <c r="A100" i="65527" s="1"/>
  <c r="A101" i="65527" s="1"/>
  <c r="A102" i="65527" s="1"/>
  <c r="A103" i="65527" s="1"/>
  <c r="A104" i="65527" s="1"/>
  <c r="A105" i="65527" s="1"/>
  <c r="A106" i="65527" s="1"/>
  <c r="A107" i="65527" s="1"/>
  <c r="A108" i="65527" s="1"/>
  <c r="A109" i="65527" s="1"/>
  <c r="A110" i="65527" s="1"/>
  <c r="A111" i="65527" s="1"/>
  <c r="A112" i="65527" s="1"/>
  <c r="A113" i="65527" s="1"/>
  <c r="A114" i="65527" s="1"/>
  <c r="A115" i="65527" s="1"/>
  <c r="A116" i="65527" s="1"/>
  <c r="A117" i="65527" s="1"/>
  <c r="A118" i="65527" s="1"/>
  <c r="A119" i="65527" s="1"/>
  <c r="A120" i="65527" s="1"/>
  <c r="A121" i="65527" s="1"/>
  <c r="A3" i="65528"/>
  <c r="A4" i="65528" s="1"/>
  <c r="A5" i="65528" s="1"/>
  <c r="A6" i="65528" s="1"/>
  <c r="A7" i="65528" s="1"/>
  <c r="A8" i="65528" s="1"/>
  <c r="A9" i="65528" s="1"/>
  <c r="A10" i="65528" s="1"/>
  <c r="A11" i="65528" s="1"/>
  <c r="A12" i="65528" s="1"/>
  <c r="A13" i="65528" s="1"/>
  <c r="A14" i="65528" s="1"/>
  <c r="A15" i="65528" s="1"/>
  <c r="A16" i="65528" s="1"/>
  <c r="A17" i="65528" s="1"/>
  <c r="A18" i="65528" s="1"/>
  <c r="A19" i="65528" s="1"/>
  <c r="A20" i="65528" s="1"/>
  <c r="A21" i="65528" s="1"/>
  <c r="A22" i="65528" s="1"/>
  <c r="A23" i="65528" s="1"/>
  <c r="A24" i="65528" s="1"/>
  <c r="A25" i="65528" s="1"/>
  <c r="A26" i="65528" s="1"/>
  <c r="A27" i="65528" s="1"/>
  <c r="A28" i="65528" s="1"/>
  <c r="A29" i="65528" s="1"/>
  <c r="A30" i="65528" s="1"/>
  <c r="A31" i="65528" s="1"/>
  <c r="A32" i="65528" s="1"/>
  <c r="A33" i="65528" s="1"/>
  <c r="A34" i="65528" s="1"/>
  <c r="A35" i="65528" s="1"/>
  <c r="A36" i="65528" s="1"/>
  <c r="A37" i="65528" s="1"/>
  <c r="A38" i="65528" s="1"/>
  <c r="A39" i="65528" s="1"/>
  <c r="A40" i="65528" s="1"/>
  <c r="A41" i="65528" s="1"/>
  <c r="A42" i="65528" s="1"/>
  <c r="A43" i="65528" s="1"/>
  <c r="A44" i="65528" s="1"/>
  <c r="A45" i="65528" s="1"/>
  <c r="A46" i="65528" s="1"/>
  <c r="A47" i="65528" s="1"/>
  <c r="A48" i="65528" s="1"/>
  <c r="A49" i="65528" s="1"/>
  <c r="A50" i="65528" s="1"/>
  <c r="A51" i="65528" s="1"/>
  <c r="A52" i="65528" s="1"/>
  <c r="A53" i="65528" s="1"/>
  <c r="A54" i="65528" s="1"/>
  <c r="A55" i="65528" s="1"/>
  <c r="A56" i="65528" s="1"/>
  <c r="A57" i="65528" s="1"/>
  <c r="A58" i="65528" s="1"/>
  <c r="A59" i="65528" s="1"/>
  <c r="A60" i="65528" s="1"/>
  <c r="A61" i="65528" s="1"/>
  <c r="A62" i="65528" s="1"/>
  <c r="A63" i="65528" s="1"/>
  <c r="A64" i="65528" s="1"/>
  <c r="A65" i="65528" s="1"/>
  <c r="A66" i="65528" s="1"/>
  <c r="A67" i="65528" s="1"/>
  <c r="A68" i="65528" s="1"/>
  <c r="A69" i="65528" s="1"/>
  <c r="A70" i="65528" s="1"/>
  <c r="A71" i="65528" s="1"/>
  <c r="A72" i="65528" s="1"/>
  <c r="A73" i="65528" s="1"/>
  <c r="A74" i="65528" s="1"/>
  <c r="A75" i="65528" s="1"/>
  <c r="A76" i="65528" s="1"/>
  <c r="A77" i="65528" s="1"/>
  <c r="A78" i="65528" s="1"/>
  <c r="A79" i="65528" s="1"/>
  <c r="A80" i="65528" s="1"/>
  <c r="A81" i="65528" s="1"/>
  <c r="A82" i="65528" s="1"/>
  <c r="A83" i="65528" s="1"/>
  <c r="A84" i="65528" s="1"/>
  <c r="A85" i="65528" s="1"/>
  <c r="A86" i="65528" s="1"/>
  <c r="A87" i="65528" s="1"/>
  <c r="A88" i="65528" s="1"/>
  <c r="A89" i="65528" s="1"/>
  <c r="A90" i="65528" s="1"/>
  <c r="A91" i="65528" s="1"/>
  <c r="A92" i="65528" s="1"/>
  <c r="A93" i="65528" s="1"/>
  <c r="A94" i="65528" s="1"/>
  <c r="A95" i="65528" s="1"/>
  <c r="A96" i="65528" s="1"/>
  <c r="A97" i="65528" s="1"/>
  <c r="A98" i="65528" s="1"/>
  <c r="A99" i="65528" s="1"/>
  <c r="A100" i="65528" s="1"/>
  <c r="A101" i="65528" s="1"/>
  <c r="A102" i="65528" s="1"/>
  <c r="A103" i="65528" s="1"/>
  <c r="A104" i="65528" s="1"/>
  <c r="A105" i="65528" s="1"/>
  <c r="A106" i="65528" s="1"/>
  <c r="A107" i="65528" s="1"/>
  <c r="A108" i="65528" s="1"/>
  <c r="A109" i="65528" s="1"/>
  <c r="A110" i="65528" s="1"/>
  <c r="A111" i="65528" s="1"/>
  <c r="A112" i="65528" s="1"/>
  <c r="A113" i="65528" s="1"/>
  <c r="A114" i="65528" s="1"/>
  <c r="A115" i="65528" s="1"/>
  <c r="A116" i="65528" s="1"/>
  <c r="A117" i="65528" s="1"/>
  <c r="A118" i="65528" s="1"/>
  <c r="A119" i="65528" s="1"/>
  <c r="A120" i="65528" s="1"/>
  <c r="A121" i="65528" s="1"/>
  <c r="A2" i="3"/>
  <c r="B2" i="3"/>
  <c r="D6" i="65530" l="1"/>
  <c r="T12" i="2"/>
  <c r="T7" i="2"/>
  <c r="L53" i="65526"/>
  <c r="M49" i="65526"/>
  <c r="L44" i="65526"/>
  <c r="L32" i="65526"/>
  <c r="T9" i="2"/>
  <c r="J88" i="65526"/>
  <c r="J85" i="65526"/>
  <c r="J82" i="65526"/>
  <c r="J79" i="65526"/>
  <c r="J76" i="65526"/>
  <c r="J73" i="65526"/>
  <c r="J70" i="65526"/>
  <c r="J67" i="65526"/>
  <c r="J64" i="65526"/>
  <c r="M91" i="65526"/>
  <c r="A92" i="65526"/>
  <c r="M31" i="65526"/>
  <c r="L26" i="65526"/>
  <c r="C6" i="65529"/>
  <c r="C7" i="65529"/>
  <c r="D7" i="65529" s="1"/>
  <c r="C13" i="65529"/>
  <c r="D13" i="65529" s="1"/>
  <c r="C19" i="65529"/>
  <c r="D19" i="65529" s="1"/>
  <c r="C25" i="65529"/>
  <c r="D25" i="65529" s="1"/>
  <c r="C31" i="65529"/>
  <c r="D31" i="65529" s="1"/>
  <c r="C8" i="65529"/>
  <c r="C15" i="65529"/>
  <c r="D15" i="65529" s="1"/>
  <c r="C22" i="65529"/>
  <c r="C29" i="65529"/>
  <c r="D29" i="65529" s="1"/>
  <c r="C36" i="65529"/>
  <c r="C42" i="65529"/>
  <c r="C48" i="65529"/>
  <c r="C54" i="65529"/>
  <c r="C60" i="65529"/>
  <c r="C66" i="65529"/>
  <c r="C72" i="65529"/>
  <c r="C78" i="65529"/>
  <c r="C84" i="65529"/>
  <c r="C90" i="65529"/>
  <c r="C96" i="65529"/>
  <c r="C102" i="65529"/>
  <c r="C108" i="65529"/>
  <c r="C114" i="65529"/>
  <c r="C120" i="65529"/>
  <c r="C9" i="65529"/>
  <c r="D9" i="65529" s="1"/>
  <c r="C16" i="65529"/>
  <c r="C23" i="65529"/>
  <c r="D23" i="65529" s="1"/>
  <c r="C30" i="65529"/>
  <c r="C37" i="65529"/>
  <c r="D37" i="65529" s="1"/>
  <c r="C43" i="65529"/>
  <c r="D43" i="65529" s="1"/>
  <c r="C49" i="65529"/>
  <c r="D49" i="65529" s="1"/>
  <c r="C55" i="65529"/>
  <c r="D55" i="65529" s="1"/>
  <c r="C61" i="65529"/>
  <c r="D61" i="65529" s="1"/>
  <c r="C67" i="65529"/>
  <c r="D67" i="65529" s="1"/>
  <c r="C73" i="65529"/>
  <c r="D73" i="65529" s="1"/>
  <c r="C79" i="65529"/>
  <c r="D79" i="65529" s="1"/>
  <c r="C85" i="65529"/>
  <c r="D85" i="65529" s="1"/>
  <c r="C91" i="65529"/>
  <c r="D91" i="65529" s="1"/>
  <c r="C97" i="65529"/>
  <c r="D97" i="65529" s="1"/>
  <c r="C103" i="65529"/>
  <c r="D103" i="65529" s="1"/>
  <c r="C109" i="65529"/>
  <c r="D109" i="65529" s="1"/>
  <c r="C115" i="65529"/>
  <c r="D115" i="65529" s="1"/>
  <c r="C121" i="65529"/>
  <c r="D121" i="65529" s="1"/>
  <c r="C10" i="65529"/>
  <c r="C17" i="65529"/>
  <c r="D17" i="65529" s="1"/>
  <c r="C24" i="65529"/>
  <c r="C32" i="65529"/>
  <c r="C38" i="65529"/>
  <c r="C44" i="65529"/>
  <c r="C50" i="65529"/>
  <c r="C56" i="65529"/>
  <c r="C62" i="65529"/>
  <c r="C68" i="65529"/>
  <c r="C74" i="65529"/>
  <c r="C80" i="65529"/>
  <c r="C86" i="65529"/>
  <c r="C92" i="65529"/>
  <c r="C98" i="65529"/>
  <c r="C104" i="65529"/>
  <c r="C110" i="65529"/>
  <c r="C116" i="65529"/>
  <c r="C2" i="65529"/>
  <c r="C3" i="65529"/>
  <c r="D3" i="65529" s="1"/>
  <c r="C11" i="65529"/>
  <c r="D11" i="65529" s="1"/>
  <c r="C18" i="65529"/>
  <c r="C26" i="65529"/>
  <c r="C33" i="65529"/>
  <c r="D33" i="65529" s="1"/>
  <c r="C39" i="65529"/>
  <c r="D39" i="65529" s="1"/>
  <c r="C45" i="65529"/>
  <c r="D45" i="65529" s="1"/>
  <c r="C51" i="65529"/>
  <c r="D51" i="65529" s="1"/>
  <c r="C57" i="65529"/>
  <c r="D57" i="65529" s="1"/>
  <c r="C63" i="65529"/>
  <c r="D63" i="65529" s="1"/>
  <c r="C69" i="65529"/>
  <c r="D69" i="65529" s="1"/>
  <c r="C75" i="65529"/>
  <c r="D75" i="65529" s="1"/>
  <c r="C81" i="65529"/>
  <c r="D81" i="65529" s="1"/>
  <c r="C87" i="65529"/>
  <c r="D87" i="65529" s="1"/>
  <c r="C93" i="65529"/>
  <c r="D93" i="65529" s="1"/>
  <c r="C99" i="65529"/>
  <c r="D99" i="65529" s="1"/>
  <c r="C105" i="65529"/>
  <c r="D105" i="65529" s="1"/>
  <c r="C111" i="65529"/>
  <c r="D111" i="65529" s="1"/>
  <c r="C117" i="65529"/>
  <c r="D117" i="65529" s="1"/>
  <c r="C21" i="65529"/>
  <c r="D21" i="65529" s="1"/>
  <c r="C41" i="65529"/>
  <c r="D41" i="65529" s="1"/>
  <c r="C59" i="65529"/>
  <c r="D59" i="65529" s="1"/>
  <c r="C77" i="65529"/>
  <c r="D77" i="65529" s="1"/>
  <c r="C95" i="65529"/>
  <c r="D95" i="65529" s="1"/>
  <c r="C113" i="65529"/>
  <c r="D113" i="65529" s="1"/>
  <c r="C4" i="65529"/>
  <c r="C27" i="65529"/>
  <c r="D27" i="65529" s="1"/>
  <c r="C46" i="65529"/>
  <c r="C64" i="65529"/>
  <c r="C82" i="65529"/>
  <c r="C100" i="65529"/>
  <c r="C118" i="65529"/>
  <c r="C5" i="65529"/>
  <c r="D5" i="65529" s="1"/>
  <c r="C28" i="65529"/>
  <c r="C47" i="65529"/>
  <c r="D47" i="65529" s="1"/>
  <c r="C65" i="65529"/>
  <c r="D65" i="65529" s="1"/>
  <c r="C83" i="65529"/>
  <c r="D83" i="65529" s="1"/>
  <c r="C101" i="65529"/>
  <c r="D101" i="65529" s="1"/>
  <c r="C119" i="65529"/>
  <c r="D119" i="65529" s="1"/>
  <c r="C12" i="65529"/>
  <c r="C34" i="65529"/>
  <c r="C52" i="65529"/>
  <c r="C70" i="65529"/>
  <c r="C88" i="65529"/>
  <c r="C106" i="65529"/>
  <c r="C14" i="65529"/>
  <c r="C35" i="65529"/>
  <c r="D35" i="65529" s="1"/>
  <c r="C53" i="65529"/>
  <c r="D53" i="65529" s="1"/>
  <c r="C71" i="65529"/>
  <c r="D71" i="65529" s="1"/>
  <c r="C89" i="65529"/>
  <c r="D89" i="65529" s="1"/>
  <c r="C107" i="65529"/>
  <c r="D107" i="65529" s="1"/>
  <c r="C20" i="65529"/>
  <c r="C40" i="65529"/>
  <c r="C58" i="65529"/>
  <c r="C76" i="65529"/>
  <c r="C94" i="65529"/>
  <c r="C112" i="65529"/>
  <c r="J90" i="65526"/>
  <c r="J87" i="65526"/>
  <c r="O87" i="65526" s="1"/>
  <c r="J84" i="65526"/>
  <c r="J81" i="65526"/>
  <c r="J78" i="65526"/>
  <c r="J75" i="65526"/>
  <c r="J72" i="65526"/>
  <c r="J69" i="65526"/>
  <c r="O69" i="65526" s="1"/>
  <c r="J66" i="65526"/>
  <c r="J63" i="65526"/>
  <c r="L55" i="65526"/>
  <c r="M51" i="65526"/>
  <c r="O42" i="65526"/>
  <c r="T13" i="2"/>
  <c r="T8" i="2"/>
  <c r="T14" i="2"/>
  <c r="T10" i="2"/>
  <c r="J89" i="65526"/>
  <c r="J86" i="65526"/>
  <c r="O86" i="65526" s="1"/>
  <c r="J83" i="65526"/>
  <c r="J80" i="65526"/>
  <c r="J77" i="65526"/>
  <c r="J74" i="65526"/>
  <c r="J71" i="65526"/>
  <c r="J68" i="65526"/>
  <c r="O68" i="65526" s="1"/>
  <c r="J65" i="65526"/>
  <c r="J62" i="65526"/>
  <c r="L58" i="65526"/>
  <c r="O24" i="65526"/>
  <c r="C6" i="2"/>
  <c r="C5" i="2"/>
  <c r="D5" i="2" s="1"/>
  <c r="C4" i="2"/>
  <c r="C3" i="2"/>
  <c r="D3" i="2" s="1"/>
  <c r="C7" i="2"/>
  <c r="D7" i="2" s="1"/>
  <c r="C2" i="2"/>
  <c r="T11" i="2"/>
  <c r="M59" i="65526"/>
  <c r="J58" i="65526"/>
  <c r="M56" i="65526"/>
  <c r="J55" i="65526"/>
  <c r="J53" i="65526"/>
  <c r="J49" i="65526"/>
  <c r="J41" i="65526"/>
  <c r="L36" i="65526"/>
  <c r="M33" i="65526"/>
  <c r="J31" i="65526"/>
  <c r="J23" i="65526"/>
  <c r="L20" i="65526"/>
  <c r="J13" i="65526"/>
  <c r="M9" i="65526"/>
  <c r="O6" i="65526"/>
  <c r="C120" i="65528"/>
  <c r="C114" i="65528"/>
  <c r="C108" i="65528"/>
  <c r="C102" i="65528"/>
  <c r="C96" i="65528"/>
  <c r="C118" i="65528"/>
  <c r="C112" i="65528"/>
  <c r="C106" i="65528"/>
  <c r="C100" i="65528"/>
  <c r="C94" i="65528"/>
  <c r="C88" i="65528"/>
  <c r="C82" i="65528"/>
  <c r="C76" i="65528"/>
  <c r="C70" i="65528"/>
  <c r="C64" i="65528"/>
  <c r="C58" i="65528"/>
  <c r="C52" i="65528"/>
  <c r="C46" i="65528"/>
  <c r="C40" i="65528"/>
  <c r="C34" i="65528"/>
  <c r="C28" i="65528"/>
  <c r="C22" i="65528"/>
  <c r="C16" i="65528"/>
  <c r="C10" i="65528"/>
  <c r="C4" i="65528"/>
  <c r="C117" i="65528"/>
  <c r="D117" i="65528" s="1"/>
  <c r="C111" i="65528"/>
  <c r="D111" i="65528" s="1"/>
  <c r="C105" i="65528"/>
  <c r="D105" i="65528" s="1"/>
  <c r="C99" i="65528"/>
  <c r="D99" i="65528" s="1"/>
  <c r="C93" i="65528"/>
  <c r="D93" i="65528" s="1"/>
  <c r="C87" i="65528"/>
  <c r="D87" i="65528" s="1"/>
  <c r="C81" i="65528"/>
  <c r="D81" i="65528" s="1"/>
  <c r="C75" i="65528"/>
  <c r="D75" i="65528" s="1"/>
  <c r="C69" i="65528"/>
  <c r="D69" i="65528" s="1"/>
  <c r="C63" i="65528"/>
  <c r="D63" i="65528" s="1"/>
  <c r="C57" i="65528"/>
  <c r="D57" i="65528" s="1"/>
  <c r="C51" i="65528"/>
  <c r="D51" i="65528" s="1"/>
  <c r="C45" i="65528"/>
  <c r="D45" i="65528" s="1"/>
  <c r="C39" i="65528"/>
  <c r="D39" i="65528" s="1"/>
  <c r="C33" i="65528"/>
  <c r="D33" i="65528" s="1"/>
  <c r="C27" i="65528"/>
  <c r="D27" i="65528" s="1"/>
  <c r="C21" i="65528"/>
  <c r="D21" i="65528" s="1"/>
  <c r="C15" i="65528"/>
  <c r="D15" i="65528" s="1"/>
  <c r="C9" i="65528"/>
  <c r="D9" i="65528" s="1"/>
  <c r="C3" i="65528"/>
  <c r="D3" i="65528" s="1"/>
  <c r="C121" i="65528"/>
  <c r="D121" i="65528" s="1"/>
  <c r="C109" i="65528"/>
  <c r="D109" i="65528" s="1"/>
  <c r="C97" i="65528"/>
  <c r="D97" i="65528" s="1"/>
  <c r="C86" i="65528"/>
  <c r="C78" i="65528"/>
  <c r="C68" i="65528"/>
  <c r="C60" i="65528"/>
  <c r="C50" i="65528"/>
  <c r="C42" i="65528"/>
  <c r="C32" i="65528"/>
  <c r="C24" i="65528"/>
  <c r="C14" i="65528"/>
  <c r="C6" i="65528"/>
  <c r="C119" i="65528"/>
  <c r="D119" i="65528" s="1"/>
  <c r="C107" i="65528"/>
  <c r="D107" i="65528" s="1"/>
  <c r="C95" i="65528"/>
  <c r="D95" i="65528" s="1"/>
  <c r="C85" i="65528"/>
  <c r="D85" i="65528" s="1"/>
  <c r="C77" i="65528"/>
  <c r="D77" i="65528" s="1"/>
  <c r="C67" i="65528"/>
  <c r="D67" i="65528" s="1"/>
  <c r="C59" i="65528"/>
  <c r="D59" i="65528" s="1"/>
  <c r="C49" i="65528"/>
  <c r="D49" i="65528" s="1"/>
  <c r="C41" i="65528"/>
  <c r="D41" i="65528" s="1"/>
  <c r="C31" i="65528"/>
  <c r="D31" i="65528" s="1"/>
  <c r="C23" i="65528"/>
  <c r="D23" i="65528" s="1"/>
  <c r="C13" i="65528"/>
  <c r="D13" i="65528" s="1"/>
  <c r="C5" i="65528"/>
  <c r="D5" i="65528" s="1"/>
  <c r="C116" i="65528"/>
  <c r="C104" i="65528"/>
  <c r="C92" i="65528"/>
  <c r="C84" i="65528"/>
  <c r="C74" i="65528"/>
  <c r="C66" i="65528"/>
  <c r="C56" i="65528"/>
  <c r="C48" i="65528"/>
  <c r="C38" i="65528"/>
  <c r="C30" i="65528"/>
  <c r="C20" i="65528"/>
  <c r="C12" i="65528"/>
  <c r="C2" i="65528"/>
  <c r="C115" i="65528"/>
  <c r="D115" i="65528" s="1"/>
  <c r="C103" i="65528"/>
  <c r="D103" i="65528" s="1"/>
  <c r="C91" i="65528"/>
  <c r="D91" i="65528" s="1"/>
  <c r="C83" i="65528"/>
  <c r="D83" i="65528" s="1"/>
  <c r="C73" i="65528"/>
  <c r="D73" i="65528" s="1"/>
  <c r="C65" i="65528"/>
  <c r="D65" i="65528" s="1"/>
  <c r="C55" i="65528"/>
  <c r="D55" i="65528" s="1"/>
  <c r="C47" i="65528"/>
  <c r="D47" i="65528" s="1"/>
  <c r="C37" i="65528"/>
  <c r="D37" i="65528" s="1"/>
  <c r="C29" i="65528"/>
  <c r="D29" i="65528" s="1"/>
  <c r="C19" i="65528"/>
  <c r="D19" i="65528" s="1"/>
  <c r="C11" i="65528"/>
  <c r="D11" i="65528" s="1"/>
  <c r="C89" i="65528"/>
  <c r="D89" i="65528" s="1"/>
  <c r="C61" i="65528"/>
  <c r="D61" i="65528" s="1"/>
  <c r="C35" i="65528"/>
  <c r="D35" i="65528" s="1"/>
  <c r="C7" i="65528"/>
  <c r="D7" i="65528" s="1"/>
  <c r="C113" i="65528"/>
  <c r="D113" i="65528" s="1"/>
  <c r="C80" i="65528"/>
  <c r="C54" i="65528"/>
  <c r="C26" i="65528"/>
  <c r="C110" i="65528"/>
  <c r="C79" i="65528"/>
  <c r="D79" i="65528" s="1"/>
  <c r="C53" i="65528"/>
  <c r="D53" i="65528" s="1"/>
  <c r="C25" i="65528"/>
  <c r="D25" i="65528" s="1"/>
  <c r="C101" i="65528"/>
  <c r="D101" i="65528" s="1"/>
  <c r="C72" i="65528"/>
  <c r="C44" i="65528"/>
  <c r="C18" i="65528"/>
  <c r="C98" i="65528"/>
  <c r="C71" i="65528"/>
  <c r="D71" i="65528" s="1"/>
  <c r="C43" i="65528"/>
  <c r="D43" i="65528" s="1"/>
  <c r="C17" i="65528"/>
  <c r="D17" i="65528" s="1"/>
  <c r="C90" i="65528"/>
  <c r="C62" i="65528"/>
  <c r="C36" i="65528"/>
  <c r="C8" i="65528"/>
  <c r="M60" i="65526"/>
  <c r="L59" i="65526"/>
  <c r="L56" i="65526"/>
  <c r="M43" i="65526"/>
  <c r="O41" i="65526"/>
  <c r="L38" i="65526"/>
  <c r="M25" i="65526"/>
  <c r="M90" i="65526"/>
  <c r="M89" i="65526"/>
  <c r="M88" i="65526"/>
  <c r="M87" i="65526"/>
  <c r="M86" i="65526"/>
  <c r="M85" i="65526"/>
  <c r="M84" i="65526"/>
  <c r="M83" i="65526"/>
  <c r="M82" i="65526"/>
  <c r="M81" i="65526"/>
  <c r="M80" i="65526"/>
  <c r="M79" i="65526"/>
  <c r="M78" i="65526"/>
  <c r="M77" i="65526"/>
  <c r="M76" i="65526"/>
  <c r="M75" i="65526"/>
  <c r="M74" i="65526"/>
  <c r="M73" i="65526"/>
  <c r="M72" i="65526"/>
  <c r="M71" i="65526"/>
  <c r="M70" i="65526"/>
  <c r="M69" i="65526"/>
  <c r="M68" i="65526"/>
  <c r="M67" i="65526"/>
  <c r="M66" i="65526"/>
  <c r="M65" i="65526"/>
  <c r="M64" i="65526"/>
  <c r="M63" i="65526"/>
  <c r="M62" i="65526"/>
  <c r="M61" i="65526"/>
  <c r="L60" i="65526"/>
  <c r="J59" i="65526"/>
  <c r="M57" i="65526"/>
  <c r="J56" i="65526"/>
  <c r="M54" i="65526"/>
  <c r="L50" i="65526"/>
  <c r="L48" i="65526"/>
  <c r="M45" i="65526"/>
  <c r="J43" i="65526"/>
  <c r="J35" i="65526"/>
  <c r="L30" i="65526"/>
  <c r="M27" i="65526"/>
  <c r="J25" i="65526"/>
  <c r="J19" i="65526"/>
  <c r="M15" i="65526"/>
  <c r="L8" i="65526"/>
  <c r="AB21" i="2"/>
  <c r="AB20" i="2" s="1"/>
  <c r="AB19" i="2" s="1"/>
  <c r="AB18" i="2" s="1"/>
  <c r="AB17" i="2" s="1"/>
  <c r="AB16" i="2" s="1"/>
  <c r="AB15" i="2" s="1"/>
  <c r="AB14" i="2" s="1"/>
  <c r="AB13" i="2" s="1"/>
  <c r="AB12" i="2" s="1"/>
  <c r="AB11" i="2" s="1"/>
  <c r="AB10" i="2" s="1"/>
  <c r="AB9" i="2" s="1"/>
  <c r="AB8" i="2" s="1"/>
  <c r="AB7" i="2" s="1"/>
  <c r="AB6" i="2" s="1"/>
  <c r="AB5" i="2" s="1"/>
  <c r="AB4" i="2" s="1"/>
  <c r="AB3" i="2" s="1"/>
  <c r="AB2" i="2" s="1"/>
  <c r="C120" i="65527"/>
  <c r="C114" i="65527"/>
  <c r="C108" i="65527"/>
  <c r="C102" i="65527"/>
  <c r="C96" i="65527"/>
  <c r="C90" i="65527"/>
  <c r="C84" i="65527"/>
  <c r="C78" i="65527"/>
  <c r="C72" i="65527"/>
  <c r="C66" i="65527"/>
  <c r="C60" i="65527"/>
  <c r="C54" i="65527"/>
  <c r="C48" i="65527"/>
  <c r="C42" i="65527"/>
  <c r="C36" i="65527"/>
  <c r="C30" i="65527"/>
  <c r="C24" i="65527"/>
  <c r="C18" i="65527"/>
  <c r="C12" i="65527"/>
  <c r="C6" i="65527"/>
  <c r="C119" i="65527"/>
  <c r="D119" i="65527" s="1"/>
  <c r="C113" i="65527"/>
  <c r="D113" i="65527" s="1"/>
  <c r="C107" i="65527"/>
  <c r="D107" i="65527" s="1"/>
  <c r="C101" i="65527"/>
  <c r="D101" i="65527" s="1"/>
  <c r="C95" i="65527"/>
  <c r="D95" i="65527" s="1"/>
  <c r="C89" i="65527"/>
  <c r="D89" i="65527" s="1"/>
  <c r="C83" i="65527"/>
  <c r="D83" i="65527" s="1"/>
  <c r="C77" i="65527"/>
  <c r="D77" i="65527" s="1"/>
  <c r="C71" i="65527"/>
  <c r="D71" i="65527" s="1"/>
  <c r="C65" i="65527"/>
  <c r="D65" i="65527" s="1"/>
  <c r="C59" i="65527"/>
  <c r="D59" i="65527" s="1"/>
  <c r="C53" i="65527"/>
  <c r="D53" i="65527" s="1"/>
  <c r="C47" i="65527"/>
  <c r="D47" i="65527" s="1"/>
  <c r="C41" i="65527"/>
  <c r="D41" i="65527" s="1"/>
  <c r="C35" i="65527"/>
  <c r="D35" i="65527" s="1"/>
  <c r="C118" i="65527"/>
  <c r="C112" i="65527"/>
  <c r="C106" i="65527"/>
  <c r="C100" i="65527"/>
  <c r="C94" i="65527"/>
  <c r="C88" i="65527"/>
  <c r="C82" i="65527"/>
  <c r="C76" i="65527"/>
  <c r="C70" i="65527"/>
  <c r="C64" i="65527"/>
  <c r="C58" i="65527"/>
  <c r="C52" i="65527"/>
  <c r="C46" i="65527"/>
  <c r="C40" i="65527"/>
  <c r="C34" i="65527"/>
  <c r="C28" i="65527"/>
  <c r="C22" i="65527"/>
  <c r="C16" i="65527"/>
  <c r="C10" i="65527"/>
  <c r="C4" i="65527"/>
  <c r="C117" i="65527"/>
  <c r="D117" i="65527" s="1"/>
  <c r="C111" i="65527"/>
  <c r="D111" i="65527" s="1"/>
  <c r="C105" i="65527"/>
  <c r="D105" i="65527" s="1"/>
  <c r="C99" i="65527"/>
  <c r="D99" i="65527" s="1"/>
  <c r="C93" i="65527"/>
  <c r="D93" i="65527" s="1"/>
  <c r="C87" i="65527"/>
  <c r="D87" i="65527" s="1"/>
  <c r="C81" i="65527"/>
  <c r="D81" i="65527" s="1"/>
  <c r="C75" i="65527"/>
  <c r="D75" i="65527" s="1"/>
  <c r="C69" i="65527"/>
  <c r="D69" i="65527" s="1"/>
  <c r="C63" i="65527"/>
  <c r="D63" i="65527" s="1"/>
  <c r="C57" i="65527"/>
  <c r="D57" i="65527" s="1"/>
  <c r="C51" i="65527"/>
  <c r="D51" i="65527" s="1"/>
  <c r="C45" i="65527"/>
  <c r="D45" i="65527" s="1"/>
  <c r="C39" i="65527"/>
  <c r="D39" i="65527" s="1"/>
  <c r="C33" i="65527"/>
  <c r="D33" i="65527" s="1"/>
  <c r="C27" i="65527"/>
  <c r="D27" i="65527" s="1"/>
  <c r="C21" i="65527"/>
  <c r="D21" i="65527" s="1"/>
  <c r="C15" i="65527"/>
  <c r="D15" i="65527" s="1"/>
  <c r="C9" i="65527"/>
  <c r="D9" i="65527" s="1"/>
  <c r="C3" i="65527"/>
  <c r="D3" i="65527" s="1"/>
  <c r="C110" i="65527"/>
  <c r="C92" i="65527"/>
  <c r="C74" i="65527"/>
  <c r="C56" i="65527"/>
  <c r="C38" i="65527"/>
  <c r="C25" i="65527"/>
  <c r="D25" i="65527" s="1"/>
  <c r="C13" i="65527"/>
  <c r="D13" i="65527" s="1"/>
  <c r="C109" i="65527"/>
  <c r="D109" i="65527" s="1"/>
  <c r="C91" i="65527"/>
  <c r="D91" i="65527" s="1"/>
  <c r="C73" i="65527"/>
  <c r="D73" i="65527" s="1"/>
  <c r="C55" i="65527"/>
  <c r="D55" i="65527" s="1"/>
  <c r="C37" i="65527"/>
  <c r="D37" i="65527" s="1"/>
  <c r="C23" i="65527"/>
  <c r="D23" i="65527" s="1"/>
  <c r="C11" i="65527"/>
  <c r="D11" i="65527" s="1"/>
  <c r="C104" i="65527"/>
  <c r="C86" i="65527"/>
  <c r="C68" i="65527"/>
  <c r="C50" i="65527"/>
  <c r="C32" i="65527"/>
  <c r="C20" i="65527"/>
  <c r="C8" i="65527"/>
  <c r="C121" i="65527"/>
  <c r="D121" i="65527" s="1"/>
  <c r="C103" i="65527"/>
  <c r="D103" i="65527" s="1"/>
  <c r="C85" i="65527"/>
  <c r="D85" i="65527" s="1"/>
  <c r="C67" i="65527"/>
  <c r="D67" i="65527" s="1"/>
  <c r="C49" i="65527"/>
  <c r="D49" i="65527" s="1"/>
  <c r="C31" i="65527"/>
  <c r="D31" i="65527" s="1"/>
  <c r="C19" i="65527"/>
  <c r="D19" i="65527" s="1"/>
  <c r="C7" i="65527"/>
  <c r="D7" i="65527" s="1"/>
  <c r="C97" i="65527"/>
  <c r="D97" i="65527" s="1"/>
  <c r="C43" i="65527"/>
  <c r="D43" i="65527" s="1"/>
  <c r="C2" i="65527"/>
  <c r="C80" i="65527"/>
  <c r="C29" i="65527"/>
  <c r="D29" i="65527" s="1"/>
  <c r="C79" i="65527"/>
  <c r="D79" i="65527" s="1"/>
  <c r="C26" i="65527"/>
  <c r="C116" i="65527"/>
  <c r="C62" i="65527"/>
  <c r="C17" i="65527"/>
  <c r="D17" i="65527" s="1"/>
  <c r="C115" i="65527"/>
  <c r="D115" i="65527" s="1"/>
  <c r="C61" i="65527"/>
  <c r="D61" i="65527" s="1"/>
  <c r="C14" i="65527"/>
  <c r="C44" i="65527"/>
  <c r="C5" i="65527"/>
  <c r="D5" i="65527" s="1"/>
  <c r="C98" i="65527"/>
  <c r="L2" i="65526"/>
  <c r="L92" i="65526"/>
  <c r="L91" i="65526"/>
  <c r="L90" i="65526"/>
  <c r="L89" i="65526"/>
  <c r="L88" i="65526"/>
  <c r="L87" i="65526"/>
  <c r="L86" i="65526"/>
  <c r="L85" i="65526"/>
  <c r="L84" i="65526"/>
  <c r="L83" i="65526"/>
  <c r="L82" i="65526"/>
  <c r="L81" i="65526"/>
  <c r="L80" i="65526"/>
  <c r="L79" i="65526"/>
  <c r="L78" i="65526"/>
  <c r="L77" i="65526"/>
  <c r="L76" i="65526"/>
  <c r="L75" i="65526"/>
  <c r="L74" i="65526"/>
  <c r="L73" i="65526"/>
  <c r="L72" i="65526"/>
  <c r="L71" i="65526"/>
  <c r="L70" i="65526"/>
  <c r="L69" i="65526"/>
  <c r="L68" i="65526"/>
  <c r="L67" i="65526"/>
  <c r="L66" i="65526"/>
  <c r="L65" i="65526"/>
  <c r="L64" i="65526"/>
  <c r="L63" i="65526"/>
  <c r="L62" i="65526"/>
  <c r="L61" i="65526"/>
  <c r="J60" i="65526"/>
  <c r="L57" i="65526"/>
  <c r="L54" i="65526"/>
  <c r="J52" i="65526"/>
  <c r="M37" i="65526"/>
  <c r="O35" i="65526"/>
  <c r="F17" i="65530"/>
  <c r="C90" i="65526"/>
  <c r="C84" i="65526"/>
  <c r="C78" i="65526"/>
  <c r="C72" i="65526"/>
  <c r="C66" i="65526"/>
  <c r="C60" i="65526"/>
  <c r="C54" i="65526"/>
  <c r="C48" i="65526"/>
  <c r="C42" i="65526"/>
  <c r="C36" i="65526"/>
  <c r="C30" i="65526"/>
  <c r="C24" i="65526"/>
  <c r="C18" i="65526"/>
  <c r="C12" i="65526"/>
  <c r="C6" i="65526"/>
  <c r="C89" i="65526"/>
  <c r="D89" i="65526" s="1"/>
  <c r="C83" i="65526"/>
  <c r="D83" i="65526" s="1"/>
  <c r="C77" i="65526"/>
  <c r="D77" i="65526" s="1"/>
  <c r="C71" i="65526"/>
  <c r="D71" i="65526" s="1"/>
  <c r="C65" i="65526"/>
  <c r="D65" i="65526" s="1"/>
  <c r="C59" i="65526"/>
  <c r="D59" i="65526" s="1"/>
  <c r="C53" i="65526"/>
  <c r="D53" i="65526" s="1"/>
  <c r="C47" i="65526"/>
  <c r="D47" i="65526" s="1"/>
  <c r="C41" i="65526"/>
  <c r="D41" i="65526" s="1"/>
  <c r="C35" i="65526"/>
  <c r="D35" i="65526" s="1"/>
  <c r="C29" i="65526"/>
  <c r="D29" i="65526" s="1"/>
  <c r="C23" i="65526"/>
  <c r="D23" i="65526" s="1"/>
  <c r="C17" i="65526"/>
  <c r="D17" i="65526" s="1"/>
  <c r="C11" i="65526"/>
  <c r="D11" i="65526" s="1"/>
  <c r="C5" i="65526"/>
  <c r="D5" i="65526" s="1"/>
  <c r="C88" i="65526"/>
  <c r="C82" i="65526"/>
  <c r="C76" i="65526"/>
  <c r="C70" i="65526"/>
  <c r="C64" i="65526"/>
  <c r="C58" i="65526"/>
  <c r="C52" i="65526"/>
  <c r="C46" i="65526"/>
  <c r="C40" i="65526"/>
  <c r="C34" i="65526"/>
  <c r="C28" i="65526"/>
  <c r="C22" i="65526"/>
  <c r="C16" i="65526"/>
  <c r="C10" i="65526"/>
  <c r="C4" i="65526"/>
  <c r="C87" i="65526"/>
  <c r="D87" i="65526" s="1"/>
  <c r="C81" i="65526"/>
  <c r="D81" i="65526" s="1"/>
  <c r="C75" i="65526"/>
  <c r="D75" i="65526" s="1"/>
  <c r="C69" i="65526"/>
  <c r="D69" i="65526" s="1"/>
  <c r="C63" i="65526"/>
  <c r="D63" i="65526" s="1"/>
  <c r="C57" i="65526"/>
  <c r="D57" i="65526" s="1"/>
  <c r="C51" i="65526"/>
  <c r="D51" i="65526" s="1"/>
  <c r="C45" i="65526"/>
  <c r="D45" i="65526" s="1"/>
  <c r="C39" i="65526"/>
  <c r="D39" i="65526" s="1"/>
  <c r="C33" i="65526"/>
  <c r="D33" i="65526" s="1"/>
  <c r="C27" i="65526"/>
  <c r="D27" i="65526" s="1"/>
  <c r="C21" i="65526"/>
  <c r="D21" i="65526" s="1"/>
  <c r="C15" i="65526"/>
  <c r="D15" i="65526" s="1"/>
  <c r="C9" i="65526"/>
  <c r="D9" i="65526" s="1"/>
  <c r="C3" i="65526"/>
  <c r="D3" i="65526" s="1"/>
  <c r="C80" i="65526"/>
  <c r="C62" i="65526"/>
  <c r="C44" i="65526"/>
  <c r="C26" i="65526"/>
  <c r="C8" i="65526"/>
  <c r="C79" i="65526"/>
  <c r="D79" i="65526" s="1"/>
  <c r="C61" i="65526"/>
  <c r="D61" i="65526" s="1"/>
  <c r="C43" i="65526"/>
  <c r="D43" i="65526" s="1"/>
  <c r="C25" i="65526"/>
  <c r="D25" i="65526" s="1"/>
  <c r="C7" i="65526"/>
  <c r="D7" i="65526" s="1"/>
  <c r="C92" i="65526"/>
  <c r="C74" i="65526"/>
  <c r="C56" i="65526"/>
  <c r="C38" i="65526"/>
  <c r="C20" i="65526"/>
  <c r="C2" i="65526"/>
  <c r="C91" i="65526"/>
  <c r="D91" i="65526" s="1"/>
  <c r="C73" i="65526"/>
  <c r="D73" i="65526" s="1"/>
  <c r="C55" i="65526"/>
  <c r="D55" i="65526" s="1"/>
  <c r="C37" i="65526"/>
  <c r="D37" i="65526" s="1"/>
  <c r="C19" i="65526"/>
  <c r="D19" i="65526" s="1"/>
  <c r="C85" i="65526"/>
  <c r="D85" i="65526" s="1"/>
  <c r="C31" i="65526"/>
  <c r="D31" i="65526" s="1"/>
  <c r="C68" i="65526"/>
  <c r="C14" i="65526"/>
  <c r="C67" i="65526"/>
  <c r="D67" i="65526" s="1"/>
  <c r="C13" i="65526"/>
  <c r="D13" i="65526" s="1"/>
  <c r="C50" i="65526"/>
  <c r="C49" i="65526"/>
  <c r="D49" i="65526" s="1"/>
  <c r="C86" i="65526"/>
  <c r="C32" i="65526"/>
  <c r="K3" i="65526"/>
  <c r="K4" i="65526"/>
  <c r="K5" i="65526"/>
  <c r="K6" i="65526"/>
  <c r="K7" i="65526"/>
  <c r="K8" i="65526"/>
  <c r="K9" i="65526"/>
  <c r="K10" i="65526"/>
  <c r="K11" i="65526"/>
  <c r="K12" i="65526"/>
  <c r="K13" i="65526"/>
  <c r="K14" i="65526"/>
  <c r="K15" i="65526"/>
  <c r="K16" i="65526"/>
  <c r="K17" i="65526"/>
  <c r="K18" i="65526"/>
  <c r="K19" i="65526"/>
  <c r="K20" i="65526"/>
  <c r="K21" i="65526"/>
  <c r="K22" i="65526"/>
  <c r="K23" i="65526"/>
  <c r="O23" i="65526" s="1"/>
  <c r="K24" i="65526"/>
  <c r="K25" i="65526"/>
  <c r="K26" i="65526"/>
  <c r="K27" i="65526"/>
  <c r="K28" i="65526"/>
  <c r="K29" i="65526"/>
  <c r="K30" i="65526"/>
  <c r="K31" i="65526"/>
  <c r="K32" i="65526"/>
  <c r="K33" i="65526"/>
  <c r="K34" i="65526"/>
  <c r="K35" i="65526"/>
  <c r="K36" i="65526"/>
  <c r="K37" i="65526"/>
  <c r="K38" i="65526"/>
  <c r="K39" i="65526"/>
  <c r="K40" i="65526"/>
  <c r="K41" i="65526"/>
  <c r="K42" i="65526"/>
  <c r="K43" i="65526"/>
  <c r="K44" i="65526"/>
  <c r="K45" i="65526"/>
  <c r="K46" i="65526"/>
  <c r="K47" i="65526"/>
  <c r="K48" i="65526"/>
  <c r="O48" i="65526" s="1"/>
  <c r="K49" i="65526"/>
  <c r="K50" i="65526"/>
  <c r="K51" i="65526"/>
  <c r="K52" i="65526"/>
  <c r="K53" i="65526"/>
  <c r="O53" i="65526" s="1"/>
  <c r="K54" i="65526"/>
  <c r="O54" i="65526" s="1"/>
  <c r="J6" i="65526"/>
  <c r="L7" i="65526"/>
  <c r="M8" i="65526"/>
  <c r="J12" i="65526"/>
  <c r="O12" i="65526" s="1"/>
  <c r="L13" i="65526"/>
  <c r="M14" i="65526"/>
  <c r="J18" i="65526"/>
  <c r="L19" i="65526"/>
  <c r="M20" i="65526"/>
  <c r="J24" i="65526"/>
  <c r="L25" i="65526"/>
  <c r="M26" i="65526"/>
  <c r="J30" i="65526"/>
  <c r="O30" i="65526" s="1"/>
  <c r="L31" i="65526"/>
  <c r="M32" i="65526"/>
  <c r="J36" i="65526"/>
  <c r="O36" i="65526" s="1"/>
  <c r="L37" i="65526"/>
  <c r="M38" i="65526"/>
  <c r="J42" i="65526"/>
  <c r="L43" i="65526"/>
  <c r="M44" i="65526"/>
  <c r="J48" i="65526"/>
  <c r="L49" i="65526"/>
  <c r="M50" i="65526"/>
  <c r="J54" i="65526"/>
  <c r="K55" i="65526"/>
  <c r="K56" i="65526"/>
  <c r="K57" i="65526"/>
  <c r="K58" i="65526"/>
  <c r="K59" i="65526"/>
  <c r="K60" i="65526"/>
  <c r="K61" i="65526"/>
  <c r="J5" i="65526"/>
  <c r="O5" i="65526" s="1"/>
  <c r="L6" i="65526"/>
  <c r="M7" i="65526"/>
  <c r="J11" i="65526"/>
  <c r="O11" i="65526" s="1"/>
  <c r="L12" i="65526"/>
  <c r="M13" i="65526"/>
  <c r="J17" i="65526"/>
  <c r="O17" i="65526" s="1"/>
  <c r="L18" i="65526"/>
  <c r="M19" i="65526"/>
  <c r="J4" i="65526"/>
  <c r="O4" i="65526" s="1"/>
  <c r="L5" i="65526"/>
  <c r="M6" i="65526"/>
  <c r="J10" i="65526"/>
  <c r="O10" i="65526" s="1"/>
  <c r="L11" i="65526"/>
  <c r="M12" i="65526"/>
  <c r="J16" i="65526"/>
  <c r="O16" i="65526" s="1"/>
  <c r="L17" i="65526"/>
  <c r="M18" i="65526"/>
  <c r="J22" i="65526"/>
  <c r="O22" i="65526" s="1"/>
  <c r="L23" i="65526"/>
  <c r="M24" i="65526"/>
  <c r="J28" i="65526"/>
  <c r="O28" i="65526" s="1"/>
  <c r="L29" i="65526"/>
  <c r="M30" i="65526"/>
  <c r="J34" i="65526"/>
  <c r="O34" i="65526" s="1"/>
  <c r="L35" i="65526"/>
  <c r="M36" i="65526"/>
  <c r="J40" i="65526"/>
  <c r="O40" i="65526" s="1"/>
  <c r="L41" i="65526"/>
  <c r="M42" i="65526"/>
  <c r="J46" i="65526"/>
  <c r="O46" i="65526" s="1"/>
  <c r="L47" i="65526"/>
  <c r="M48" i="65526"/>
  <c r="J3" i="65526"/>
  <c r="L4" i="65526"/>
  <c r="M5" i="65526"/>
  <c r="J9" i="65526"/>
  <c r="O9" i="65526" s="1"/>
  <c r="L10" i="65526"/>
  <c r="M11" i="65526"/>
  <c r="J15" i="65526"/>
  <c r="L16" i="65526"/>
  <c r="M17" i="65526"/>
  <c r="J21" i="65526"/>
  <c r="O21" i="65526" s="1"/>
  <c r="L22" i="65526"/>
  <c r="M23" i="65526"/>
  <c r="J27" i="65526"/>
  <c r="O27" i="65526" s="1"/>
  <c r="L28" i="65526"/>
  <c r="M29" i="65526"/>
  <c r="J33" i="65526"/>
  <c r="O33" i="65526" s="1"/>
  <c r="L34" i="65526"/>
  <c r="M35" i="65526"/>
  <c r="J39" i="65526"/>
  <c r="O39" i="65526" s="1"/>
  <c r="L40" i="65526"/>
  <c r="M41" i="65526"/>
  <c r="J45" i="65526"/>
  <c r="O45" i="65526" s="1"/>
  <c r="L46" i="65526"/>
  <c r="M47" i="65526"/>
  <c r="J51" i="65526"/>
  <c r="O51" i="65526" s="1"/>
  <c r="L52" i="65526"/>
  <c r="M53" i="65526"/>
  <c r="L3" i="65526"/>
  <c r="M4" i="65526"/>
  <c r="J8" i="65526"/>
  <c r="L9" i="65526"/>
  <c r="M10" i="65526"/>
  <c r="J14" i="65526"/>
  <c r="L15" i="65526"/>
  <c r="M16" i="65526"/>
  <c r="J20" i="65526"/>
  <c r="L21" i="65526"/>
  <c r="M22" i="65526"/>
  <c r="J26" i="65526"/>
  <c r="L27" i="65526"/>
  <c r="M28" i="65526"/>
  <c r="J32" i="65526"/>
  <c r="L33" i="65526"/>
  <c r="M34" i="65526"/>
  <c r="J38" i="65526"/>
  <c r="L39" i="65526"/>
  <c r="M40" i="65526"/>
  <c r="J44" i="65526"/>
  <c r="L45" i="65526"/>
  <c r="M46" i="65526"/>
  <c r="J50" i="65526"/>
  <c r="L51" i="65526"/>
  <c r="M52" i="65526"/>
  <c r="K2" i="65526"/>
  <c r="O2" i="65526" s="1"/>
  <c r="K92" i="65526"/>
  <c r="K91" i="65526"/>
  <c r="O91" i="65526" s="1"/>
  <c r="K90" i="65526"/>
  <c r="K89" i="65526"/>
  <c r="K88" i="65526"/>
  <c r="K87" i="65526"/>
  <c r="K86" i="65526"/>
  <c r="K85" i="65526"/>
  <c r="K84" i="65526"/>
  <c r="K83" i="65526"/>
  <c r="K82" i="65526"/>
  <c r="K81" i="65526"/>
  <c r="K80" i="65526"/>
  <c r="K79" i="65526"/>
  <c r="K78" i="65526"/>
  <c r="K77" i="65526"/>
  <c r="K76" i="65526"/>
  <c r="K75" i="65526"/>
  <c r="K74" i="65526"/>
  <c r="K73" i="65526"/>
  <c r="K72" i="65526"/>
  <c r="K71" i="65526"/>
  <c r="K70" i="65526"/>
  <c r="K69" i="65526"/>
  <c r="K68" i="65526"/>
  <c r="K67" i="65526"/>
  <c r="K66" i="65526"/>
  <c r="K65" i="65526"/>
  <c r="K64" i="65526"/>
  <c r="K63" i="65526"/>
  <c r="K62" i="65526"/>
  <c r="J61" i="65526"/>
  <c r="M58" i="65526"/>
  <c r="J57" i="65526"/>
  <c r="M55" i="65526"/>
  <c r="J47" i="65526"/>
  <c r="O47" i="65526" s="1"/>
  <c r="L42" i="65526"/>
  <c r="M39" i="65526"/>
  <c r="J37" i="65526"/>
  <c r="O37" i="65526" s="1"/>
  <c r="J29" i="65526"/>
  <c r="O29" i="65526" s="1"/>
  <c r="L24" i="65526"/>
  <c r="M21" i="65526"/>
  <c r="O18" i="65526"/>
  <c r="L14" i="65526"/>
  <c r="J7" i="65526"/>
  <c r="O7" i="65526" s="1"/>
  <c r="M3" i="65526"/>
  <c r="F139" i="65531"/>
  <c r="H138" i="65531"/>
  <c r="H18" i="65531"/>
  <c r="F17" i="65531"/>
  <c r="A6" i="3"/>
  <c r="A7" i="2"/>
  <c r="A4" i="3"/>
  <c r="AB24" i="2"/>
  <c r="B5" i="65531"/>
  <c r="D6" i="65531" s="1"/>
  <c r="X6" i="2"/>
  <c r="Z6" i="2" s="1"/>
  <c r="X5" i="2"/>
  <c r="D8" i="65530" l="1"/>
  <c r="D7" i="65530"/>
  <c r="B7" i="65530" s="1"/>
  <c r="D10" i="65531"/>
  <c r="D7" i="65531"/>
  <c r="B7" i="65531" s="1"/>
  <c r="D11" i="65531" s="1"/>
  <c r="D8" i="65531"/>
  <c r="D84" i="3"/>
  <c r="D84" i="65526"/>
  <c r="E110" i="3"/>
  <c r="D110" i="65527"/>
  <c r="E58" i="3"/>
  <c r="D58" i="65527"/>
  <c r="E30" i="3"/>
  <c r="D30" i="65527"/>
  <c r="F80" i="3"/>
  <c r="D80" i="65528"/>
  <c r="O55" i="65526"/>
  <c r="D66" i="3"/>
  <c r="D66" i="65526"/>
  <c r="E86" i="3"/>
  <c r="D86" i="65527"/>
  <c r="E56" i="3"/>
  <c r="D56" i="65527"/>
  <c r="E4" i="3"/>
  <c r="D4" i="65527"/>
  <c r="E40" i="3"/>
  <c r="D40" i="65527"/>
  <c r="E76" i="3"/>
  <c r="D76" i="65527"/>
  <c r="E112" i="3"/>
  <c r="D112" i="65527"/>
  <c r="E12" i="3"/>
  <c r="D12" i="65527"/>
  <c r="E48" i="3"/>
  <c r="D48" i="65527"/>
  <c r="E84" i="3"/>
  <c r="D84" i="65527"/>
  <c r="E120" i="3"/>
  <c r="D120" i="65527"/>
  <c r="O43" i="65526"/>
  <c r="F90" i="3"/>
  <c r="D90" i="65528"/>
  <c r="F44" i="3"/>
  <c r="D44" i="65528"/>
  <c r="F110" i="3"/>
  <c r="D110" i="65528"/>
  <c r="F30" i="3"/>
  <c r="D30" i="65528"/>
  <c r="F84" i="3"/>
  <c r="D84" i="65528"/>
  <c r="F14" i="3"/>
  <c r="D14" i="65528"/>
  <c r="F68" i="3"/>
  <c r="D68" i="65528"/>
  <c r="F28" i="3"/>
  <c r="D28" i="65528"/>
  <c r="F64" i="3"/>
  <c r="D64" i="65528"/>
  <c r="F100" i="3"/>
  <c r="D100" i="65528"/>
  <c r="F108" i="3"/>
  <c r="D108" i="65528"/>
  <c r="O49" i="65526"/>
  <c r="C6" i="3"/>
  <c r="D6" i="2"/>
  <c r="O77" i="65526"/>
  <c r="O78" i="65526"/>
  <c r="G94" i="3"/>
  <c r="D94" i="65529"/>
  <c r="G88" i="3"/>
  <c r="D88" i="65529"/>
  <c r="G118" i="3"/>
  <c r="D118" i="65529"/>
  <c r="G4" i="3"/>
  <c r="D4" i="65529"/>
  <c r="G98" i="3"/>
  <c r="D98" i="65529"/>
  <c r="G62" i="3"/>
  <c r="D62" i="65529"/>
  <c r="G24" i="3"/>
  <c r="D24" i="65529"/>
  <c r="G30" i="3"/>
  <c r="D30" i="65529"/>
  <c r="G108" i="3"/>
  <c r="D108" i="65529"/>
  <c r="G72" i="3"/>
  <c r="D72" i="65529"/>
  <c r="G36" i="3"/>
  <c r="D36" i="65529"/>
  <c r="O70" i="65526"/>
  <c r="O88" i="65526"/>
  <c r="Z10" i="2"/>
  <c r="Z7" i="2"/>
  <c r="X7" i="2" s="1"/>
  <c r="Z11" i="2" s="1"/>
  <c r="Z8" i="2"/>
  <c r="E116" i="3"/>
  <c r="D116" i="65527"/>
  <c r="E102" i="3"/>
  <c r="D102" i="65527"/>
  <c r="A8" i="2"/>
  <c r="AB27" i="2"/>
  <c r="O61" i="65526"/>
  <c r="O15" i="65526"/>
  <c r="D16" i="3"/>
  <c r="D16" i="65526"/>
  <c r="D88" i="3"/>
  <c r="D88" i="65526"/>
  <c r="D30" i="3"/>
  <c r="D30" i="65526"/>
  <c r="H139" i="65531"/>
  <c r="F140" i="65531"/>
  <c r="O44" i="65526"/>
  <c r="O8" i="65526"/>
  <c r="D8" i="3"/>
  <c r="D8" i="65526"/>
  <c r="D22" i="3"/>
  <c r="D22" i="65526"/>
  <c r="D58" i="3"/>
  <c r="D58" i="65526"/>
  <c r="D36" i="3"/>
  <c r="D36" i="65526"/>
  <c r="D72" i="3"/>
  <c r="D72" i="65526"/>
  <c r="O52" i="65526"/>
  <c r="E98" i="3"/>
  <c r="D98" i="65527"/>
  <c r="E80" i="3"/>
  <c r="D80" i="65527"/>
  <c r="E8" i="3"/>
  <c r="D8" i="65527"/>
  <c r="E104" i="3"/>
  <c r="D104" i="65527"/>
  <c r="E74" i="3"/>
  <c r="D74" i="65527"/>
  <c r="E10" i="3"/>
  <c r="D10" i="65527"/>
  <c r="E46" i="3"/>
  <c r="D46" i="65527"/>
  <c r="E82" i="3"/>
  <c r="D82" i="65527"/>
  <c r="E118" i="3"/>
  <c r="D118" i="65527"/>
  <c r="E18" i="3"/>
  <c r="D18" i="65527"/>
  <c r="E54" i="3"/>
  <c r="D54" i="65527"/>
  <c r="E90" i="3"/>
  <c r="D90" i="65527"/>
  <c r="O19" i="65526"/>
  <c r="O59" i="65526"/>
  <c r="F72" i="3"/>
  <c r="D72" i="65528"/>
  <c r="F26" i="3"/>
  <c r="D26" i="65528"/>
  <c r="F38" i="3"/>
  <c r="D38" i="65528"/>
  <c r="F92" i="3"/>
  <c r="D92" i="65528"/>
  <c r="F24" i="3"/>
  <c r="D24" i="65528"/>
  <c r="F78" i="3"/>
  <c r="D78" i="65528"/>
  <c r="F34" i="3"/>
  <c r="D34" i="65528"/>
  <c r="F70" i="3"/>
  <c r="D70" i="65528"/>
  <c r="F106" i="3"/>
  <c r="D106" i="65528"/>
  <c r="F114" i="3"/>
  <c r="D114" i="65528"/>
  <c r="O62" i="65526"/>
  <c r="O80" i="65526"/>
  <c r="O63" i="65526"/>
  <c r="O81" i="65526"/>
  <c r="G76" i="3"/>
  <c r="D76" i="65529"/>
  <c r="G70" i="3"/>
  <c r="D70" i="65529"/>
  <c r="G100" i="3"/>
  <c r="D100" i="65529"/>
  <c r="G92" i="3"/>
  <c r="D92" i="65529"/>
  <c r="G56" i="3"/>
  <c r="D56" i="65529"/>
  <c r="G102" i="3"/>
  <c r="D102" i="65529"/>
  <c r="G66" i="3"/>
  <c r="D66" i="65529"/>
  <c r="O73" i="65526"/>
  <c r="D70" i="3"/>
  <c r="D70" i="65526"/>
  <c r="D12" i="3"/>
  <c r="D12" i="65526"/>
  <c r="E44" i="3"/>
  <c r="D44" i="65527"/>
  <c r="E32" i="3"/>
  <c r="D32" i="65527"/>
  <c r="E94" i="3"/>
  <c r="D94" i="65527"/>
  <c r="E66" i="3"/>
  <c r="D66" i="65527"/>
  <c r="F2" i="3"/>
  <c r="D2" i="65528"/>
  <c r="F118" i="3"/>
  <c r="D118" i="65528"/>
  <c r="O3" i="65526"/>
  <c r="D20" i="3"/>
  <c r="D20" i="65526"/>
  <c r="D52" i="3"/>
  <c r="D52" i="65526"/>
  <c r="O32" i="65526"/>
  <c r="O20" i="65526"/>
  <c r="D14" i="3"/>
  <c r="D14" i="65526"/>
  <c r="D38" i="3"/>
  <c r="D38" i="65526"/>
  <c r="F16" i="65531"/>
  <c r="H17" i="65531"/>
  <c r="D50" i="3"/>
  <c r="D50" i="65526"/>
  <c r="D68" i="3"/>
  <c r="D68" i="65526"/>
  <c r="D56" i="3"/>
  <c r="D56" i="65526"/>
  <c r="D26" i="3"/>
  <c r="D26" i="65526"/>
  <c r="D28" i="3"/>
  <c r="D28" i="65526"/>
  <c r="D64" i="3"/>
  <c r="D64" i="65526"/>
  <c r="D6" i="3"/>
  <c r="D6" i="65526"/>
  <c r="D42" i="3"/>
  <c r="D42" i="65526"/>
  <c r="D78" i="3"/>
  <c r="D78" i="65526"/>
  <c r="E62" i="3"/>
  <c r="D62" i="65527"/>
  <c r="E2" i="3"/>
  <c r="D2" i="65527"/>
  <c r="E20" i="3"/>
  <c r="D20" i="65527"/>
  <c r="E92" i="3"/>
  <c r="D92" i="65527"/>
  <c r="E16" i="3"/>
  <c r="D16" i="65527"/>
  <c r="E52" i="3"/>
  <c r="D52" i="65527"/>
  <c r="E88" i="3"/>
  <c r="D88" i="65527"/>
  <c r="E24" i="3"/>
  <c r="D24" i="65527"/>
  <c r="E60" i="3"/>
  <c r="D60" i="65527"/>
  <c r="E96" i="3"/>
  <c r="D96" i="65527"/>
  <c r="O25" i="65526"/>
  <c r="F54" i="3"/>
  <c r="D54" i="65528"/>
  <c r="F48" i="3"/>
  <c r="D48" i="65528"/>
  <c r="F104" i="3"/>
  <c r="D104" i="65528"/>
  <c r="F32" i="3"/>
  <c r="D32" i="65528"/>
  <c r="F86" i="3"/>
  <c r="D86" i="65528"/>
  <c r="F4" i="3"/>
  <c r="D4" i="65528"/>
  <c r="F40" i="3"/>
  <c r="D40" i="65528"/>
  <c r="F76" i="3"/>
  <c r="D76" i="65528"/>
  <c r="F112" i="3"/>
  <c r="D112" i="65528"/>
  <c r="F120" i="3"/>
  <c r="D120" i="65528"/>
  <c r="O31" i="65526"/>
  <c r="C4" i="3"/>
  <c r="D4" i="2"/>
  <c r="O65" i="65526"/>
  <c r="O83" i="65526"/>
  <c r="O66" i="65526"/>
  <c r="O84" i="65526"/>
  <c r="G58" i="3"/>
  <c r="D58" i="65529"/>
  <c r="G52" i="3"/>
  <c r="D52" i="65529"/>
  <c r="G82" i="3"/>
  <c r="D82" i="65529"/>
  <c r="G2" i="3"/>
  <c r="D2" i="65529"/>
  <c r="G86" i="3"/>
  <c r="D86" i="65529"/>
  <c r="G50" i="3"/>
  <c r="D50" i="65529"/>
  <c r="G10" i="3"/>
  <c r="D10" i="65529"/>
  <c r="G16" i="3"/>
  <c r="D16" i="65529"/>
  <c r="G96" i="3"/>
  <c r="D96" i="65529"/>
  <c r="G60" i="3"/>
  <c r="D60" i="65529"/>
  <c r="G22" i="3"/>
  <c r="D22" i="65529"/>
  <c r="A93" i="65526"/>
  <c r="M92" i="65526"/>
  <c r="J92" i="65526"/>
  <c r="O92" i="65526" s="1"/>
  <c r="O76" i="65526"/>
  <c r="D74" i="3"/>
  <c r="D74" i="65526"/>
  <c r="E22" i="3"/>
  <c r="D22" i="65527"/>
  <c r="F8" i="3"/>
  <c r="D8" i="65528"/>
  <c r="F116" i="3"/>
  <c r="D116" i="65528"/>
  <c r="F46" i="3"/>
  <c r="D46" i="65528"/>
  <c r="F82" i="3"/>
  <c r="D82" i="65528"/>
  <c r="G40" i="3"/>
  <c r="D40" i="65529"/>
  <c r="G34" i="3"/>
  <c r="D34" i="65529"/>
  <c r="G64" i="3"/>
  <c r="D64" i="65529"/>
  <c r="G116" i="3"/>
  <c r="D116" i="65529"/>
  <c r="G80" i="3"/>
  <c r="D80" i="65529"/>
  <c r="G44" i="3"/>
  <c r="D44" i="65529"/>
  <c r="G90" i="3"/>
  <c r="D90" i="65529"/>
  <c r="G54" i="3"/>
  <c r="D54" i="65529"/>
  <c r="O79" i="65526"/>
  <c r="O57" i="65526"/>
  <c r="O50" i="65526"/>
  <c r="O14" i="65526"/>
  <c r="D92" i="3"/>
  <c r="D92" i="65526"/>
  <c r="D62" i="3"/>
  <c r="D62" i="65526"/>
  <c r="D40" i="3"/>
  <c r="D40" i="65526"/>
  <c r="D76" i="3"/>
  <c r="D76" i="65526"/>
  <c r="D18" i="3"/>
  <c r="D18" i="65526"/>
  <c r="D54" i="3"/>
  <c r="D54" i="65526"/>
  <c r="D90" i="3"/>
  <c r="D90" i="65526"/>
  <c r="O60" i="65526"/>
  <c r="E14" i="3"/>
  <c r="D14" i="65527"/>
  <c r="E26" i="3"/>
  <c r="D26" i="65527"/>
  <c r="E50" i="3"/>
  <c r="D50" i="65527"/>
  <c r="E28" i="3"/>
  <c r="D28" i="65527"/>
  <c r="E64" i="3"/>
  <c r="D64" i="65527"/>
  <c r="E100" i="3"/>
  <c r="D100" i="65527"/>
  <c r="E36" i="3"/>
  <c r="D36" i="65527"/>
  <c r="E72" i="3"/>
  <c r="D72" i="65527"/>
  <c r="E108" i="3"/>
  <c r="D108" i="65527"/>
  <c r="F36" i="3"/>
  <c r="D36" i="65528"/>
  <c r="F98" i="3"/>
  <c r="D98" i="65528"/>
  <c r="F12" i="3"/>
  <c r="D12" i="65528"/>
  <c r="F66" i="3"/>
  <c r="D66" i="65528"/>
  <c r="F50" i="3"/>
  <c r="D50" i="65528"/>
  <c r="F16" i="3"/>
  <c r="D16" i="65528"/>
  <c r="F52" i="3"/>
  <c r="D52" i="65528"/>
  <c r="F88" i="3"/>
  <c r="D88" i="65528"/>
  <c r="F96" i="3"/>
  <c r="D96" i="65528"/>
  <c r="C2" i="3"/>
  <c r="D2" i="2"/>
  <c r="O71" i="65526"/>
  <c r="O89" i="65526"/>
  <c r="O72" i="65526"/>
  <c r="O90" i="65526"/>
  <c r="G20" i="3"/>
  <c r="D20" i="65529"/>
  <c r="G14" i="3"/>
  <c r="D14" i="65529"/>
  <c r="G12" i="3"/>
  <c r="D12" i="65529"/>
  <c r="G28" i="3"/>
  <c r="D28" i="65529"/>
  <c r="G46" i="3"/>
  <c r="D46" i="65529"/>
  <c r="G26" i="3"/>
  <c r="D26" i="65529"/>
  <c r="G110" i="3"/>
  <c r="D110" i="65529"/>
  <c r="G74" i="3"/>
  <c r="D74" i="65529"/>
  <c r="G38" i="3"/>
  <c r="D38" i="65529"/>
  <c r="G120" i="3"/>
  <c r="D120" i="65529"/>
  <c r="G84" i="3"/>
  <c r="D84" i="65529"/>
  <c r="G48" i="3"/>
  <c r="D48" i="65529"/>
  <c r="G8" i="3"/>
  <c r="D8" i="65529"/>
  <c r="G6" i="3"/>
  <c r="D6" i="65529"/>
  <c r="O64" i="65526"/>
  <c r="O82" i="65526"/>
  <c r="D44" i="3"/>
  <c r="D44" i="65526"/>
  <c r="D34" i="3"/>
  <c r="D34" i="65526"/>
  <c r="D48" i="3"/>
  <c r="D48" i="65526"/>
  <c r="F56" i="3"/>
  <c r="D56" i="65528"/>
  <c r="F42" i="3"/>
  <c r="D42" i="65528"/>
  <c r="F10" i="3"/>
  <c r="D10" i="65528"/>
  <c r="O38" i="65526"/>
  <c r="O26" i="65526"/>
  <c r="D32" i="3"/>
  <c r="D32" i="65526"/>
  <c r="D4" i="3"/>
  <c r="D4" i="65526"/>
  <c r="D86" i="3"/>
  <c r="D86" i="65526"/>
  <c r="D2" i="65526"/>
  <c r="D2" i="3"/>
  <c r="D80" i="3"/>
  <c r="D80" i="65526"/>
  <c r="D10" i="3"/>
  <c r="D10" i="65526"/>
  <c r="D46" i="3"/>
  <c r="D46" i="65526"/>
  <c r="D82" i="3"/>
  <c r="D82" i="65526"/>
  <c r="D24" i="3"/>
  <c r="D24" i="65526"/>
  <c r="D60" i="3"/>
  <c r="D60" i="65526"/>
  <c r="F16" i="65530"/>
  <c r="E68" i="3"/>
  <c r="D68" i="65527"/>
  <c r="E38" i="3"/>
  <c r="D38" i="65527"/>
  <c r="E34" i="3"/>
  <c r="D34" i="65527"/>
  <c r="E70" i="3"/>
  <c r="D70" i="65527"/>
  <c r="E106" i="3"/>
  <c r="D106" i="65527"/>
  <c r="E6" i="3"/>
  <c r="D6" i="65527"/>
  <c r="E42" i="3"/>
  <c r="D42" i="65527"/>
  <c r="E78" i="3"/>
  <c r="D78" i="65527"/>
  <c r="E114" i="3"/>
  <c r="D114" i="65527"/>
  <c r="O56" i="65526"/>
  <c r="F62" i="3"/>
  <c r="D62" i="65528"/>
  <c r="F18" i="3"/>
  <c r="D18" i="65528"/>
  <c r="F20" i="3"/>
  <c r="D20" i="65528"/>
  <c r="F74" i="3"/>
  <c r="D74" i="65528"/>
  <c r="F6" i="3"/>
  <c r="D6" i="65528"/>
  <c r="F60" i="3"/>
  <c r="D60" i="65528"/>
  <c r="F22" i="3"/>
  <c r="D22" i="65528"/>
  <c r="F58" i="3"/>
  <c r="D58" i="65528"/>
  <c r="F94" i="3"/>
  <c r="D94" i="65528"/>
  <c r="F102" i="3"/>
  <c r="D102" i="65528"/>
  <c r="O13" i="65526"/>
  <c r="O58" i="65526"/>
  <c r="O74" i="65526"/>
  <c r="O75" i="65526"/>
  <c r="G112" i="3"/>
  <c r="D112" i="65529"/>
  <c r="G106" i="3"/>
  <c r="D106" i="65529"/>
  <c r="G18" i="3"/>
  <c r="D18" i="65529"/>
  <c r="G104" i="3"/>
  <c r="D104" i="65529"/>
  <c r="G68" i="3"/>
  <c r="D68" i="65529"/>
  <c r="G32" i="3"/>
  <c r="D32" i="65529"/>
  <c r="G114" i="3"/>
  <c r="D114" i="65529"/>
  <c r="G78" i="3"/>
  <c r="D78" i="65529"/>
  <c r="G42" i="3"/>
  <c r="D42" i="65529"/>
  <c r="O67" i="65526"/>
  <c r="O85" i="65526"/>
  <c r="A8" i="3" l="1"/>
  <c r="A9" i="2"/>
  <c r="AB28" i="2"/>
  <c r="C8" i="2"/>
  <c r="E2" i="65529"/>
  <c r="E2" i="65527"/>
  <c r="M93" i="65526"/>
  <c r="A94" i="65526"/>
  <c r="J93" i="65526"/>
  <c r="C93" i="65526"/>
  <c r="D93" i="65526" s="1"/>
  <c r="K93" i="65526"/>
  <c r="L93" i="65526"/>
  <c r="D10" i="65530"/>
  <c r="D11" i="65530"/>
  <c r="F15" i="65531"/>
  <c r="H16" i="65531"/>
  <c r="E2" i="65528"/>
  <c r="H140" i="65531"/>
  <c r="F141" i="65531"/>
  <c r="F15" i="65530"/>
  <c r="C8" i="3" l="1"/>
  <c r="D8" i="2"/>
  <c r="A95" i="65526"/>
  <c r="M94" i="65526"/>
  <c r="J94" i="65526"/>
  <c r="O94" i="65526" s="1"/>
  <c r="K94" i="65526"/>
  <c r="L94" i="65526"/>
  <c r="C94" i="65526"/>
  <c r="F14" i="65530"/>
  <c r="H15" i="65531"/>
  <c r="F14" i="65531"/>
  <c r="AB29" i="2"/>
  <c r="A10" i="2"/>
  <c r="C9" i="2"/>
  <c r="D9" i="2" s="1"/>
  <c r="F142" i="65531"/>
  <c r="H141" i="65531"/>
  <c r="O93" i="65526"/>
  <c r="F143" i="65531" l="1"/>
  <c r="H142" i="65531"/>
  <c r="M95" i="65526"/>
  <c r="A96" i="65526"/>
  <c r="J95" i="65526"/>
  <c r="K95" i="65526"/>
  <c r="L95" i="65526"/>
  <c r="C95" i="65526"/>
  <c r="D95" i="65526" s="1"/>
  <c r="F13" i="65530"/>
  <c r="D94" i="3"/>
  <c r="D94" i="65526"/>
  <c r="A10" i="3"/>
  <c r="AB30" i="2"/>
  <c r="A11" i="2"/>
  <c r="C10" i="2"/>
  <c r="H14" i="65531"/>
  <c r="F13" i="65531"/>
  <c r="A12" i="2" l="1"/>
  <c r="AB31" i="2"/>
  <c r="C11" i="2"/>
  <c r="D11" i="2" s="1"/>
  <c r="AD16" i="2"/>
  <c r="AD11" i="2"/>
  <c r="AD2" i="2"/>
  <c r="AG2" i="2" s="1"/>
  <c r="AD20" i="2"/>
  <c r="O95" i="65526"/>
  <c r="F144" i="65531"/>
  <c r="H143" i="65531"/>
  <c r="F12" i="65530"/>
  <c r="A97" i="65526"/>
  <c r="M96" i="65526"/>
  <c r="J96" i="65526"/>
  <c r="C96" i="65526"/>
  <c r="K96" i="65526"/>
  <c r="L96" i="65526"/>
  <c r="H13" i="65531"/>
  <c r="F12" i="65531"/>
  <c r="C10" i="3"/>
  <c r="D10" i="2"/>
  <c r="AD21" i="2"/>
  <c r="D96" i="3" l="1"/>
  <c r="D96" i="65526"/>
  <c r="AD5" i="2"/>
  <c r="AD8" i="2"/>
  <c r="AD14" i="2"/>
  <c r="AD7" i="2"/>
  <c r="AD12" i="2"/>
  <c r="AD17" i="2"/>
  <c r="AD4" i="2"/>
  <c r="AD6" i="2"/>
  <c r="AD10" i="2"/>
  <c r="AD18" i="2"/>
  <c r="AD13" i="2"/>
  <c r="AD19" i="2"/>
  <c r="AD3" i="2"/>
  <c r="AG3" i="2" s="1"/>
  <c r="AD9" i="2"/>
  <c r="H12" i="65531"/>
  <c r="F11" i="65531"/>
  <c r="A12" i="3"/>
  <c r="A13" i="2"/>
  <c r="AB32" i="2"/>
  <c r="C12" i="2"/>
  <c r="F11" i="65530"/>
  <c r="O96" i="65526"/>
  <c r="H144" i="65531"/>
  <c r="F145" i="65531"/>
  <c r="AD15" i="2"/>
  <c r="M97" i="65526"/>
  <c r="A98" i="65526"/>
  <c r="J97" i="65526"/>
  <c r="L97" i="65526"/>
  <c r="C97" i="65526"/>
  <c r="D97" i="65526" s="1"/>
  <c r="K97" i="65526"/>
  <c r="C12" i="3" l="1"/>
  <c r="D12" i="2"/>
  <c r="F10" i="65531"/>
  <c r="H11" i="65531"/>
  <c r="H145" i="65531"/>
  <c r="F146" i="65531"/>
  <c r="A14" i="2"/>
  <c r="AB33" i="2"/>
  <c r="C13" i="2"/>
  <c r="D13" i="2" s="1"/>
  <c r="O97" i="65526"/>
  <c r="A99" i="65526"/>
  <c r="M98" i="65526"/>
  <c r="J98" i="65526"/>
  <c r="K98" i="65526"/>
  <c r="C98" i="65526"/>
  <c r="L98" i="65526"/>
  <c r="F10" i="65530"/>
  <c r="AG4" i="2"/>
  <c r="D98" i="3" l="1"/>
  <c r="D98" i="65526"/>
  <c r="O98" i="65526"/>
  <c r="A14" i="3"/>
  <c r="A15" i="2"/>
  <c r="AB34" i="2"/>
  <c r="C14" i="2"/>
  <c r="F147" i="65531"/>
  <c r="H146" i="65531"/>
  <c r="F9" i="65531"/>
  <c r="H10" i="65531"/>
  <c r="F9" i="65530"/>
  <c r="AG5" i="2"/>
  <c r="M99" i="65526"/>
  <c r="A100" i="65526"/>
  <c r="J99" i="65526"/>
  <c r="K99" i="65526"/>
  <c r="L99" i="65526"/>
  <c r="C99" i="65526"/>
  <c r="D99" i="65526" s="1"/>
  <c r="F8" i="65530" l="1"/>
  <c r="AG6" i="2"/>
  <c r="O99" i="65526"/>
  <c r="H147" i="65531"/>
  <c r="F148" i="65531"/>
  <c r="A101" i="65526"/>
  <c r="M100" i="65526"/>
  <c r="J100" i="65526"/>
  <c r="K100" i="65526"/>
  <c r="L100" i="65526"/>
  <c r="C100" i="65526"/>
  <c r="C14" i="3"/>
  <c r="D14" i="2"/>
  <c r="A16" i="2"/>
  <c r="AB35" i="2"/>
  <c r="C15" i="2"/>
  <c r="D15" i="2" s="1"/>
  <c r="H9" i="65531"/>
  <c r="F8" i="65531"/>
  <c r="D100" i="3" l="1"/>
  <c r="D100" i="65526"/>
  <c r="F7" i="65530"/>
  <c r="O100" i="65526"/>
  <c r="AG7" i="2"/>
  <c r="A16" i="3"/>
  <c r="A17" i="2"/>
  <c r="AB36" i="2"/>
  <c r="C16" i="2"/>
  <c r="F7" i="65531"/>
  <c r="H8" i="65531"/>
  <c r="F149" i="65531"/>
  <c r="H148" i="65531"/>
  <c r="M101" i="65526"/>
  <c r="A102" i="65526"/>
  <c r="J101" i="65526"/>
  <c r="C101" i="65526"/>
  <c r="D101" i="65526" s="1"/>
  <c r="K101" i="65526"/>
  <c r="L101" i="65526"/>
  <c r="AG8" i="2" l="1"/>
  <c r="F6" i="65530"/>
  <c r="O101" i="65526"/>
  <c r="C16" i="3"/>
  <c r="D16" i="2"/>
  <c r="A103" i="65526"/>
  <c r="M102" i="65526"/>
  <c r="J102" i="65526"/>
  <c r="K102" i="65526"/>
  <c r="L102" i="65526"/>
  <c r="C102" i="65526"/>
  <c r="H149" i="65531"/>
  <c r="F150" i="65531"/>
  <c r="A18" i="2"/>
  <c r="AB37" i="2"/>
  <c r="C17" i="2"/>
  <c r="D17" i="2" s="1"/>
  <c r="H7" i="65531"/>
  <c r="F6" i="65531"/>
  <c r="M103" i="65526" l="1"/>
  <c r="A104" i="65526"/>
  <c r="J103" i="65526"/>
  <c r="L103" i="65526"/>
  <c r="C103" i="65526"/>
  <c r="D103" i="65526" s="1"/>
  <c r="K103" i="65526"/>
  <c r="F5" i="65531"/>
  <c r="H6" i="65531"/>
  <c r="D102" i="3"/>
  <c r="D102" i="65526"/>
  <c r="F5" i="65530"/>
  <c r="A18" i="3"/>
  <c r="A19" i="2"/>
  <c r="AB38" i="2"/>
  <c r="C18" i="2"/>
  <c r="AG9" i="2"/>
  <c r="O102" i="65526"/>
  <c r="F151" i="65531"/>
  <c r="H150" i="65531"/>
  <c r="C18" i="3" l="1"/>
  <c r="D18" i="2"/>
  <c r="F152" i="65531"/>
  <c r="H151" i="65531"/>
  <c r="A20" i="2"/>
  <c r="AB39" i="2"/>
  <c r="C19" i="2"/>
  <c r="D19" i="2" s="1"/>
  <c r="O103" i="65526"/>
  <c r="AG10" i="2"/>
  <c r="A105" i="65526"/>
  <c r="M104" i="65526"/>
  <c r="J104" i="65526"/>
  <c r="O104" i="65526" s="1"/>
  <c r="K104" i="65526"/>
  <c r="C104" i="65526"/>
  <c r="L104" i="65526"/>
  <c r="F4" i="65530"/>
  <c r="H5" i="65531"/>
  <c r="F4" i="65531"/>
  <c r="F153" i="65531" l="1"/>
  <c r="H152" i="65531"/>
  <c r="M105" i="65526"/>
  <c r="A106" i="65526"/>
  <c r="J105" i="65526"/>
  <c r="K105" i="65526"/>
  <c r="L105" i="65526"/>
  <c r="C105" i="65526"/>
  <c r="D105" i="65526" s="1"/>
  <c r="D104" i="3"/>
  <c r="D104" i="65526"/>
  <c r="F3" i="65531"/>
  <c r="H4" i="65531"/>
  <c r="F3" i="65530"/>
  <c r="AG11" i="2"/>
  <c r="A20" i="3"/>
  <c r="A21" i="2"/>
  <c r="AB40" i="2"/>
  <c r="C20" i="2"/>
  <c r="C20" i="3" l="1"/>
  <c r="D20" i="2"/>
  <c r="H153" i="65531"/>
  <c r="F154" i="65531"/>
  <c r="AG12" i="2"/>
  <c r="O105" i="65526"/>
  <c r="A107" i="65526"/>
  <c r="J106" i="65526"/>
  <c r="O106" i="65526" s="1"/>
  <c r="M106" i="65526"/>
  <c r="L106" i="65526"/>
  <c r="K106" i="65526"/>
  <c r="C106" i="65526"/>
  <c r="F2" i="65530"/>
  <c r="I2" i="65530" s="1"/>
  <c r="A22" i="2"/>
  <c r="AB41" i="2"/>
  <c r="C21" i="2"/>
  <c r="D21" i="2" s="1"/>
  <c r="H3" i="65531"/>
  <c r="K3" i="65531" s="1"/>
  <c r="F2" i="65531"/>
  <c r="H2" i="65531" s="1"/>
  <c r="K2" i="65531" s="1"/>
  <c r="I3" i="65530" l="1"/>
  <c r="F155" i="65531"/>
  <c r="H154" i="65531"/>
  <c r="D106" i="3"/>
  <c r="D106" i="65526"/>
  <c r="K4" i="65531"/>
  <c r="A22" i="3"/>
  <c r="AB42" i="2"/>
  <c r="A23" i="2"/>
  <c r="C22" i="2"/>
  <c r="AG13" i="2"/>
  <c r="A108" i="65526"/>
  <c r="J107" i="65526"/>
  <c r="M107" i="65526"/>
  <c r="C107" i="65526"/>
  <c r="D107" i="65526" s="1"/>
  <c r="K107" i="65526"/>
  <c r="L107" i="65526"/>
  <c r="K5" i="65531"/>
  <c r="AG14" i="2" l="1"/>
  <c r="K6" i="65531"/>
  <c r="H155" i="65531"/>
  <c r="F156" i="65531"/>
  <c r="C22" i="3"/>
  <c r="D22" i="2"/>
  <c r="I4" i="65530"/>
  <c r="O107" i="65526"/>
  <c r="A24" i="2"/>
  <c r="AB43" i="2"/>
  <c r="C23" i="2"/>
  <c r="D23" i="2" s="1"/>
  <c r="A109" i="65526"/>
  <c r="J108" i="65526"/>
  <c r="M108" i="65526"/>
  <c r="K108" i="65526"/>
  <c r="L108" i="65526"/>
  <c r="C108" i="65526"/>
  <c r="A24" i="3" l="1"/>
  <c r="A25" i="2"/>
  <c r="AB44" i="2"/>
  <c r="C24" i="2"/>
  <c r="AG15" i="2"/>
  <c r="O108" i="65526"/>
  <c r="F157" i="65531"/>
  <c r="H156" i="65531"/>
  <c r="K7" i="65531"/>
  <c r="I5" i="65530"/>
  <c r="A110" i="65526"/>
  <c r="J109" i="65526"/>
  <c r="M109" i="65526"/>
  <c r="L109" i="65526"/>
  <c r="C109" i="65526"/>
  <c r="D109" i="65526" s="1"/>
  <c r="K109" i="65526"/>
  <c r="D108" i="3"/>
  <c r="D108" i="65526"/>
  <c r="A111" i="65526" l="1"/>
  <c r="J110" i="65526"/>
  <c r="M110" i="65526"/>
  <c r="C110" i="65526"/>
  <c r="K110" i="65526"/>
  <c r="L110" i="65526"/>
  <c r="C24" i="3"/>
  <c r="D24" i="2"/>
  <c r="I6" i="65530"/>
  <c r="H157" i="65531"/>
  <c r="F158" i="65531"/>
  <c r="H158" i="65531" s="1"/>
  <c r="A26" i="2"/>
  <c r="AB45" i="2"/>
  <c r="C25" i="2"/>
  <c r="D25" i="2" s="1"/>
  <c r="K8" i="65531"/>
  <c r="AG16" i="2"/>
  <c r="O109" i="65526"/>
  <c r="I7" i="65530" l="1"/>
  <c r="D110" i="3"/>
  <c r="D110" i="65526"/>
  <c r="AG17" i="2"/>
  <c r="A26" i="3"/>
  <c r="A27" i="2"/>
  <c r="AB46" i="2"/>
  <c r="C26" i="2"/>
  <c r="O110" i="65526"/>
  <c r="A112" i="65526"/>
  <c r="J111" i="65526"/>
  <c r="M111" i="65526"/>
  <c r="C111" i="65526"/>
  <c r="D111" i="65526" s="1"/>
  <c r="K111" i="65526"/>
  <c r="L111" i="65526"/>
  <c r="K9" i="65531"/>
  <c r="AG18" i="2" l="1"/>
  <c r="O111" i="65526"/>
  <c r="A28" i="2"/>
  <c r="AB47" i="2"/>
  <c r="C27" i="2"/>
  <c r="D27" i="2" s="1"/>
  <c r="C26" i="3"/>
  <c r="D26" i="2"/>
  <c r="I8" i="65530"/>
  <c r="K10" i="65531"/>
  <c r="A113" i="65526"/>
  <c r="J112" i="65526"/>
  <c r="M112" i="65526"/>
  <c r="C112" i="65526"/>
  <c r="L112" i="65526"/>
  <c r="K112" i="65526"/>
  <c r="I9" i="65530" l="1"/>
  <c r="A114" i="65526"/>
  <c r="J113" i="65526"/>
  <c r="M113" i="65526"/>
  <c r="K113" i="65526"/>
  <c r="C113" i="65526"/>
  <c r="D113" i="65526" s="1"/>
  <c r="L113" i="65526"/>
  <c r="A28" i="3"/>
  <c r="A29" i="2"/>
  <c r="AB48" i="2"/>
  <c r="C28" i="2"/>
  <c r="AG19" i="2"/>
  <c r="O112" i="65526"/>
  <c r="D112" i="3"/>
  <c r="D112" i="65526"/>
  <c r="K11" i="65531"/>
  <c r="C28" i="3" l="1"/>
  <c r="D28" i="2"/>
  <c r="O113" i="65526"/>
  <c r="AG20" i="2"/>
  <c r="A115" i="65526"/>
  <c r="J114" i="65526"/>
  <c r="M114" i="65526"/>
  <c r="K114" i="65526"/>
  <c r="L114" i="65526"/>
  <c r="C114" i="65526"/>
  <c r="A30" i="2"/>
  <c r="AB49" i="2"/>
  <c r="C29" i="2"/>
  <c r="D29" i="2" s="1"/>
  <c r="K12" i="65531"/>
  <c r="I10" i="65530"/>
  <c r="D114" i="3" l="1"/>
  <c r="D114" i="65526"/>
  <c r="K13" i="65531"/>
  <c r="AG21" i="2"/>
  <c r="O114" i="65526"/>
  <c r="I11" i="65530"/>
  <c r="A30" i="3"/>
  <c r="A31" i="2"/>
  <c r="AB50" i="2"/>
  <c r="C30" i="2"/>
  <c r="A116" i="65526"/>
  <c r="J115" i="65526"/>
  <c r="M115" i="65526"/>
  <c r="L115" i="65526"/>
  <c r="K115" i="65526"/>
  <c r="C115" i="65526"/>
  <c r="D115" i="65526" s="1"/>
  <c r="AG22" i="2" l="1"/>
  <c r="A32" i="2"/>
  <c r="AB51" i="2"/>
  <c r="C31" i="2"/>
  <c r="D31" i="2" s="1"/>
  <c r="O115" i="65526"/>
  <c r="C30" i="3"/>
  <c r="D30" i="2"/>
  <c r="K14" i="65531"/>
  <c r="A117" i="65526"/>
  <c r="J116" i="65526"/>
  <c r="M116" i="65526"/>
  <c r="K116" i="65526"/>
  <c r="C116" i="65526"/>
  <c r="L116" i="65526"/>
  <c r="I12" i="65530"/>
  <c r="AG23" i="2" l="1"/>
  <c r="D116" i="3"/>
  <c r="D116" i="65526"/>
  <c r="I13" i="65530"/>
  <c r="O116" i="65526"/>
  <c r="A32" i="3"/>
  <c r="A33" i="2"/>
  <c r="AB52" i="2"/>
  <c r="C32" i="2"/>
  <c r="A118" i="65526"/>
  <c r="J117" i="65526"/>
  <c r="O117" i="65526" s="1"/>
  <c r="M117" i="65526"/>
  <c r="K117" i="65526"/>
  <c r="L117" i="65526"/>
  <c r="C117" i="65526"/>
  <c r="D117" i="65526" s="1"/>
  <c r="K15" i="65531"/>
  <c r="K16" i="65531" l="1"/>
  <c r="C32" i="3"/>
  <c r="D32" i="2"/>
  <c r="AG24" i="2"/>
  <c r="A119" i="65526"/>
  <c r="J118" i="65526"/>
  <c r="M118" i="65526"/>
  <c r="C118" i="65526"/>
  <c r="L118" i="65526"/>
  <c r="K118" i="65526"/>
  <c r="A34" i="2"/>
  <c r="AB53" i="2"/>
  <c r="C33" i="2"/>
  <c r="D33" i="2" s="1"/>
  <c r="I14" i="65530"/>
  <c r="A120" i="65526" l="1"/>
  <c r="J119" i="65526"/>
  <c r="M119" i="65526"/>
  <c r="K119" i="65526"/>
  <c r="L119" i="65526"/>
  <c r="C119" i="65526"/>
  <c r="D119" i="65526" s="1"/>
  <c r="O118" i="65526"/>
  <c r="I15" i="65530"/>
  <c r="AG25" i="2"/>
  <c r="K17" i="65531"/>
  <c r="D118" i="3"/>
  <c r="D118" i="65526"/>
  <c r="A34" i="3"/>
  <c r="A35" i="2"/>
  <c r="AB54" i="2"/>
  <c r="C34" i="2"/>
  <c r="A36" i="2" l="1"/>
  <c r="AB55" i="2"/>
  <c r="C35" i="2"/>
  <c r="D35" i="2" s="1"/>
  <c r="AG26" i="2"/>
  <c r="I16" i="65530"/>
  <c r="K18" i="65531"/>
  <c r="O119" i="65526"/>
  <c r="C34" i="3"/>
  <c r="D34" i="2"/>
  <c r="A121" i="65526"/>
  <c r="J120" i="65526"/>
  <c r="O120" i="65526" s="1"/>
  <c r="M120" i="65526"/>
  <c r="K120" i="65526"/>
  <c r="L120" i="65526"/>
  <c r="C120" i="65526"/>
  <c r="J121" i="65526" l="1"/>
  <c r="M121" i="65526"/>
  <c r="L121" i="65526"/>
  <c r="C121" i="65526"/>
  <c r="D121" i="65526" s="1"/>
  <c r="E2" i="65526" s="1"/>
  <c r="K121" i="65526"/>
  <c r="K19" i="65531"/>
  <c r="D120" i="3"/>
  <c r="D120" i="65526"/>
  <c r="A36" i="3"/>
  <c r="A37" i="2"/>
  <c r="AB56" i="2"/>
  <c r="C36" i="2"/>
  <c r="I17" i="65530"/>
  <c r="AG27" i="2"/>
  <c r="C36" i="3" l="1"/>
  <c r="D36" i="2"/>
  <c r="K20" i="65531"/>
  <c r="I18" i="65530"/>
  <c r="AG28" i="2"/>
  <c r="A38" i="2"/>
  <c r="AB57" i="2"/>
  <c r="C37" i="2"/>
  <c r="D37" i="2" s="1"/>
  <c r="O121" i="65526"/>
  <c r="K21" i="65531" l="1"/>
  <c r="AG29" i="2"/>
  <c r="A38" i="3"/>
  <c r="A39" i="2"/>
  <c r="AB58" i="2"/>
  <c r="C38" i="2"/>
  <c r="I19" i="65530"/>
  <c r="AG30" i="2" l="1"/>
  <c r="A40" i="2"/>
  <c r="AB59" i="2"/>
  <c r="C39" i="2"/>
  <c r="D39" i="2" s="1"/>
  <c r="C38" i="3"/>
  <c r="D38" i="2"/>
  <c r="I20" i="65530"/>
  <c r="K22" i="65531"/>
  <c r="I21" i="65530" l="1"/>
  <c r="I22" i="65530" s="1"/>
  <c r="A40" i="3"/>
  <c r="A41" i="2"/>
  <c r="AB60" i="2"/>
  <c r="C40" i="2"/>
  <c r="AG31" i="2"/>
  <c r="K23" i="65531"/>
  <c r="AG32" i="2" l="1"/>
  <c r="K24" i="65531"/>
  <c r="C40" i="3"/>
  <c r="D40" i="2"/>
  <c r="A42" i="2"/>
  <c r="AB61" i="2"/>
  <c r="C41" i="2"/>
  <c r="D41" i="2" s="1"/>
  <c r="A42" i="3" l="1"/>
  <c r="A43" i="2"/>
  <c r="AB62" i="2"/>
  <c r="C42" i="2"/>
  <c r="I23" i="65530"/>
  <c r="AG33" i="2"/>
  <c r="K25" i="65531"/>
  <c r="K26" i="65531" l="1"/>
  <c r="AG34" i="2"/>
  <c r="C42" i="3"/>
  <c r="D42" i="2"/>
  <c r="A44" i="2"/>
  <c r="AB63" i="2"/>
  <c r="C43" i="2"/>
  <c r="D43" i="2" s="1"/>
  <c r="I24" i="65530"/>
  <c r="AG35" i="2" l="1"/>
  <c r="I25" i="65530"/>
  <c r="A44" i="3"/>
  <c r="A45" i="2"/>
  <c r="AB64" i="2"/>
  <c r="C44" i="2"/>
  <c r="K27" i="65531"/>
  <c r="C44" i="3" l="1"/>
  <c r="D44" i="2"/>
  <c r="I26" i="65530"/>
  <c r="I27" i="65530" s="1"/>
  <c r="I28" i="65530" s="1"/>
  <c r="I29" i="65530" s="1"/>
  <c r="I30" i="65530" s="1"/>
  <c r="I31" i="65530" s="1"/>
  <c r="I32" i="65530" s="1"/>
  <c r="I33" i="65530" s="1"/>
  <c r="I34" i="65530" s="1"/>
  <c r="I35" i="65530" s="1"/>
  <c r="I36" i="65530" s="1"/>
  <c r="I37" i="65530" s="1"/>
  <c r="I38" i="65530" s="1"/>
  <c r="I39" i="65530" s="1"/>
  <c r="I40" i="65530" s="1"/>
  <c r="I41" i="65530" s="1"/>
  <c r="I42" i="65530" s="1"/>
  <c r="I43" i="65530" s="1"/>
  <c r="I44" i="65530" s="1"/>
  <c r="I45" i="65530" s="1"/>
  <c r="I46" i="65530" s="1"/>
  <c r="I47" i="65530" s="1"/>
  <c r="I48" i="65530" s="1"/>
  <c r="I49" i="65530" s="1"/>
  <c r="I50" i="65530" s="1"/>
  <c r="I51" i="65530" s="1"/>
  <c r="I52" i="65530" s="1"/>
  <c r="I53" i="65530" s="1"/>
  <c r="I54" i="65530" s="1"/>
  <c r="I55" i="65530" s="1"/>
  <c r="I56" i="65530" s="1"/>
  <c r="I57" i="65530" s="1"/>
  <c r="I58" i="65530" s="1"/>
  <c r="I59" i="65530" s="1"/>
  <c r="I60" i="65530" s="1"/>
  <c r="I61" i="65530" s="1"/>
  <c r="I62" i="65530" s="1"/>
  <c r="I63" i="65530" s="1"/>
  <c r="I64" i="65530" s="1"/>
  <c r="I65" i="65530" s="1"/>
  <c r="I66" i="65530" s="1"/>
  <c r="I67" i="65530" s="1"/>
  <c r="I68" i="65530" s="1"/>
  <c r="I69" i="65530" s="1"/>
  <c r="I70" i="65530" s="1"/>
  <c r="AG36" i="2"/>
  <c r="A46" i="2"/>
  <c r="AB65" i="2"/>
  <c r="C45" i="2"/>
  <c r="D45" i="2" s="1"/>
  <c r="K28" i="65531"/>
  <c r="I71" i="65530" l="1"/>
  <c r="AG37" i="2"/>
  <c r="K29" i="65531"/>
  <c r="A46" i="3"/>
  <c r="A47" i="2"/>
  <c r="AB66" i="2"/>
  <c r="C46" i="2"/>
  <c r="I72" i="65530" l="1"/>
  <c r="K30" i="65531"/>
  <c r="C46" i="3"/>
  <c r="D46" i="2"/>
  <c r="AG38" i="2"/>
  <c r="A48" i="2"/>
  <c r="AB67" i="2"/>
  <c r="C47" i="2"/>
  <c r="D47" i="2" s="1"/>
  <c r="I73" i="65530" l="1"/>
  <c r="A48" i="3"/>
  <c r="A49" i="2"/>
  <c r="AB68" i="2"/>
  <c r="C48" i="2"/>
  <c r="AG39" i="2"/>
  <c r="K31" i="65531"/>
  <c r="I74" i="65530" l="1"/>
  <c r="C48" i="3"/>
  <c r="D48" i="2"/>
  <c r="A50" i="2"/>
  <c r="AB69" i="2"/>
  <c r="C49" i="2"/>
  <c r="D49" i="2" s="1"/>
  <c r="AG40" i="2"/>
  <c r="K32" i="65531"/>
  <c r="I75" i="65530" l="1"/>
  <c r="A50" i="3"/>
  <c r="A51" i="2"/>
  <c r="AB70" i="2"/>
  <c r="C50" i="2"/>
  <c r="K33" i="65531"/>
  <c r="AG41" i="2"/>
  <c r="I76" i="65530" l="1"/>
  <c r="K34" i="65531"/>
  <c r="AG42" i="2"/>
  <c r="C50" i="3"/>
  <c r="D50" i="2"/>
  <c r="A52" i="2"/>
  <c r="AB71" i="2"/>
  <c r="C51" i="2"/>
  <c r="D51" i="2" s="1"/>
  <c r="I77" i="65530" l="1"/>
  <c r="AG43" i="2"/>
  <c r="A52" i="3"/>
  <c r="A53" i="2"/>
  <c r="AB72" i="2"/>
  <c r="C52" i="2"/>
  <c r="K35" i="65531"/>
  <c r="I78" i="65530" l="1"/>
  <c r="C52" i="3"/>
  <c r="D52" i="2"/>
  <c r="AG44" i="2"/>
  <c r="A54" i="2"/>
  <c r="AB73" i="2"/>
  <c r="C53" i="2"/>
  <c r="D53" i="2" s="1"/>
  <c r="K36" i="65531"/>
  <c r="I79" i="65530" l="1"/>
  <c r="A54" i="3"/>
  <c r="A55" i="2"/>
  <c r="AB74" i="2"/>
  <c r="C54" i="2"/>
  <c r="K37" i="65531"/>
  <c r="AG45" i="2"/>
  <c r="I80" i="65530" l="1"/>
  <c r="AG46" i="2"/>
  <c r="C54" i="3"/>
  <c r="D54" i="2"/>
  <c r="A56" i="2"/>
  <c r="AB75" i="2"/>
  <c r="C55" i="2"/>
  <c r="D55" i="2" s="1"/>
  <c r="K38" i="65531"/>
  <c r="I81" i="65530" l="1"/>
  <c r="K39" i="65531"/>
  <c r="AG47" i="2"/>
  <c r="A56" i="3"/>
  <c r="A57" i="2"/>
  <c r="AB76" i="2"/>
  <c r="C56" i="2"/>
  <c r="I82" i="65530" l="1"/>
  <c r="A58" i="2"/>
  <c r="AB77" i="2"/>
  <c r="C57" i="2"/>
  <c r="D57" i="2" s="1"/>
  <c r="K40" i="65531"/>
  <c r="AG48" i="2"/>
  <c r="C56" i="3"/>
  <c r="D56" i="2"/>
  <c r="I83" i="65530" l="1"/>
  <c r="A58" i="3"/>
  <c r="A59" i="2"/>
  <c r="AB78" i="2"/>
  <c r="C58" i="2"/>
  <c r="AG49" i="2"/>
  <c r="K41" i="65531"/>
  <c r="I84" i="65530" l="1"/>
  <c r="K42" i="65531"/>
  <c r="A60" i="2"/>
  <c r="AB79" i="2"/>
  <c r="C59" i="2"/>
  <c r="D59" i="2" s="1"/>
  <c r="AG50" i="2"/>
  <c r="C58" i="3"/>
  <c r="D58" i="2"/>
  <c r="I85" i="65530" l="1"/>
  <c r="A60" i="3"/>
  <c r="A61" i="2"/>
  <c r="AB80" i="2"/>
  <c r="C60" i="2"/>
  <c r="K43" i="65531"/>
  <c r="AG51" i="2"/>
  <c r="I86" i="65530" l="1"/>
  <c r="C60" i="3"/>
  <c r="D60" i="2"/>
  <c r="K44" i="65531"/>
  <c r="A62" i="2"/>
  <c r="AB81" i="2"/>
  <c r="C61" i="2"/>
  <c r="D61" i="2" s="1"/>
  <c r="AG52" i="2"/>
  <c r="I87" i="65530" l="1"/>
  <c r="AG53" i="2"/>
  <c r="K45" i="65531"/>
  <c r="A62" i="3"/>
  <c r="A63" i="2"/>
  <c r="AB82" i="2"/>
  <c r="C62" i="2"/>
  <c r="I88" i="65530" l="1"/>
  <c r="K46" i="65531"/>
  <c r="AG54" i="2"/>
  <c r="C62" i="3"/>
  <c r="D62" i="2"/>
  <c r="A64" i="2"/>
  <c r="AB83" i="2"/>
  <c r="C63" i="2"/>
  <c r="D63" i="2" s="1"/>
  <c r="I89" i="65530" l="1"/>
  <c r="K47" i="65531"/>
  <c r="A64" i="3"/>
  <c r="A65" i="2"/>
  <c r="AB84" i="2"/>
  <c r="C64" i="2"/>
  <c r="AG55" i="2"/>
  <c r="I90" i="65530" l="1"/>
  <c r="C64" i="3"/>
  <c r="D64" i="2"/>
  <c r="A66" i="2"/>
  <c r="AB85" i="2"/>
  <c r="C65" i="2"/>
  <c r="D65" i="2" s="1"/>
  <c r="K48" i="65531"/>
  <c r="AG56" i="2"/>
  <c r="I91" i="65530" l="1"/>
  <c r="K49" i="65531"/>
  <c r="AG57" i="2"/>
  <c r="A66" i="3"/>
  <c r="A67" i="2"/>
  <c r="AB86" i="2"/>
  <c r="C66" i="2"/>
  <c r="I92" i="65530" l="1"/>
  <c r="A68" i="2"/>
  <c r="AB87" i="2"/>
  <c r="C67" i="2"/>
  <c r="D67" i="2" s="1"/>
  <c r="AG58" i="2"/>
  <c r="K50" i="65531"/>
  <c r="C66" i="3"/>
  <c r="D66" i="2"/>
  <c r="I93" i="65530" l="1"/>
  <c r="AG59" i="2"/>
  <c r="K51" i="65531"/>
  <c r="A68" i="3"/>
  <c r="A69" i="2"/>
  <c r="AB88" i="2"/>
  <c r="C68" i="2"/>
  <c r="I94" i="65530" l="1"/>
  <c r="K52" i="65531"/>
  <c r="AG60" i="2"/>
  <c r="A70" i="2"/>
  <c r="AB89" i="2"/>
  <c r="C69" i="2"/>
  <c r="D69" i="2" s="1"/>
  <c r="C68" i="3"/>
  <c r="D68" i="2"/>
  <c r="I95" i="65530" l="1"/>
  <c r="K53" i="65531"/>
  <c r="AG61" i="2"/>
  <c r="A70" i="3"/>
  <c r="A71" i="2"/>
  <c r="AB90" i="2"/>
  <c r="C70" i="2"/>
  <c r="I96" i="65530" l="1"/>
  <c r="A72" i="2"/>
  <c r="AB91" i="2"/>
  <c r="C71" i="2"/>
  <c r="D71" i="2" s="1"/>
  <c r="AG62" i="2"/>
  <c r="K54" i="65531"/>
  <c r="C70" i="3"/>
  <c r="D70" i="2"/>
  <c r="I97" i="65530" l="1"/>
  <c r="A72" i="3"/>
  <c r="A73" i="2"/>
  <c r="AB92" i="2"/>
  <c r="C72" i="2"/>
  <c r="AG63" i="2"/>
  <c r="K55" i="65531"/>
  <c r="I98" i="65530" l="1"/>
  <c r="AG64" i="2"/>
  <c r="A74" i="2"/>
  <c r="AB93" i="2"/>
  <c r="C73" i="2"/>
  <c r="D73" i="2" s="1"/>
  <c r="C72" i="3"/>
  <c r="D72" i="2"/>
  <c r="K56" i="65531"/>
  <c r="I99" i="65530" l="1"/>
  <c r="K57" i="65531"/>
  <c r="A74" i="3"/>
  <c r="A75" i="2"/>
  <c r="AB94" i="2"/>
  <c r="C74" i="2"/>
  <c r="AG65" i="2"/>
  <c r="I100" i="65530" l="1"/>
  <c r="A76" i="2"/>
  <c r="AB95" i="2"/>
  <c r="C75" i="2"/>
  <c r="D75" i="2" s="1"/>
  <c r="AG66" i="2"/>
  <c r="K58" i="65531"/>
  <c r="C74" i="3"/>
  <c r="D74" i="2"/>
  <c r="I101" i="65530" l="1"/>
  <c r="K59" i="65531"/>
  <c r="AG67" i="2"/>
  <c r="A76" i="3"/>
  <c r="A77" i="2"/>
  <c r="AB96" i="2"/>
  <c r="C76" i="2"/>
  <c r="I102" i="65530" l="1"/>
  <c r="A78" i="2"/>
  <c r="AB97" i="2"/>
  <c r="C77" i="2"/>
  <c r="D77" i="2" s="1"/>
  <c r="AG68" i="2"/>
  <c r="C76" i="3"/>
  <c r="D76" i="2"/>
  <c r="K60" i="65531"/>
  <c r="I103" i="65530" l="1"/>
  <c r="AG69" i="2"/>
  <c r="A78" i="3"/>
  <c r="A79" i="2"/>
  <c r="AB98" i="2"/>
  <c r="C78" i="2"/>
  <c r="K61" i="65531"/>
  <c r="I104" i="65530" l="1"/>
  <c r="AG70" i="2"/>
  <c r="K62" i="65531"/>
  <c r="C78" i="3"/>
  <c r="D78" i="2"/>
  <c r="A80" i="2"/>
  <c r="AB99" i="2"/>
  <c r="C79" i="2"/>
  <c r="D79" i="2" s="1"/>
  <c r="I105" i="65530" l="1"/>
  <c r="K63" i="65531"/>
  <c r="AG71" i="2"/>
  <c r="A80" i="3"/>
  <c r="A81" i="2"/>
  <c r="AB100" i="2"/>
  <c r="C80" i="2"/>
  <c r="I106" i="65530" l="1"/>
  <c r="C80" i="3"/>
  <c r="D80" i="2"/>
  <c r="AG72" i="2"/>
  <c r="AB101" i="2"/>
  <c r="A82" i="2"/>
  <c r="C81" i="2"/>
  <c r="D81" i="2" s="1"/>
  <c r="K64" i="65531"/>
  <c r="I107" i="65530" l="1"/>
  <c r="A82" i="3"/>
  <c r="A83" i="2"/>
  <c r="AB102" i="2"/>
  <c r="C82" i="2"/>
  <c r="K65" i="65531"/>
  <c r="AG73" i="2"/>
  <c r="I108" i="65530" l="1"/>
  <c r="K66" i="65531"/>
  <c r="A84" i="2"/>
  <c r="AB103" i="2"/>
  <c r="C83" i="2"/>
  <c r="D83" i="2" s="1"/>
  <c r="C82" i="3"/>
  <c r="D82" i="2"/>
  <c r="AG74" i="2"/>
  <c r="I109" i="65530" l="1"/>
  <c r="K67" i="65531"/>
  <c r="AG75" i="2"/>
  <c r="A84" i="3"/>
  <c r="A85" i="2"/>
  <c r="AB104" i="2"/>
  <c r="C84" i="2"/>
  <c r="I110" i="65530" l="1"/>
  <c r="A86" i="2"/>
  <c r="AB105" i="2"/>
  <c r="C85" i="2"/>
  <c r="D85" i="2" s="1"/>
  <c r="C84" i="3"/>
  <c r="D84" i="2"/>
  <c r="K68" i="65531"/>
  <c r="AG76" i="2"/>
  <c r="I111" i="65530" l="1"/>
  <c r="A86" i="3"/>
  <c r="A87" i="2"/>
  <c r="AB106" i="2"/>
  <c r="C86" i="2"/>
  <c r="K69" i="65531"/>
  <c r="AG77" i="2"/>
  <c r="I112" i="65530" l="1"/>
  <c r="AG78" i="2"/>
  <c r="K70" i="65531"/>
  <c r="C86" i="3"/>
  <c r="D86" i="2"/>
  <c r="A88" i="2"/>
  <c r="AB107" i="2"/>
  <c r="C87" i="2"/>
  <c r="D87" i="2" s="1"/>
  <c r="I113" i="65530" l="1"/>
  <c r="K71" i="65531"/>
  <c r="AG79" i="2"/>
  <c r="A88" i="3"/>
  <c r="A89" i="2"/>
  <c r="AB108" i="2"/>
  <c r="C88" i="2"/>
  <c r="I114" i="65530" l="1"/>
  <c r="AG80" i="2"/>
  <c r="A90" i="2"/>
  <c r="AB109" i="2"/>
  <c r="C89" i="2"/>
  <c r="D89" i="2" s="1"/>
  <c r="C88" i="3"/>
  <c r="D88" i="2"/>
  <c r="K72" i="65531"/>
  <c r="I115" i="65530" l="1"/>
  <c r="AG81" i="2"/>
  <c r="K73" i="65531"/>
  <c r="A90" i="3"/>
  <c r="A91" i="2"/>
  <c r="AB110" i="2"/>
  <c r="C90" i="2"/>
  <c r="I116" i="65530" l="1"/>
  <c r="C90" i="3"/>
  <c r="D90" i="2"/>
  <c r="K74" i="65531"/>
  <c r="A92" i="2"/>
  <c r="AB111" i="2"/>
  <c r="C91" i="2"/>
  <c r="D91" i="2" s="1"/>
  <c r="AG82" i="2"/>
  <c r="I117" i="65530" l="1"/>
  <c r="K75" i="65531"/>
  <c r="AG83" i="2"/>
  <c r="A92" i="3"/>
  <c r="A93" i="2"/>
  <c r="AB112" i="2"/>
  <c r="C92" i="2"/>
  <c r="I118" i="65530" l="1"/>
  <c r="AG84" i="2"/>
  <c r="C92" i="3"/>
  <c r="D92" i="2"/>
  <c r="K76" i="65531"/>
  <c r="A94" i="2"/>
  <c r="AB113" i="2"/>
  <c r="C93" i="2"/>
  <c r="D93" i="2" s="1"/>
  <c r="I119" i="65530" l="1"/>
  <c r="K77" i="65531"/>
  <c r="A94" i="3"/>
  <c r="A95" i="2"/>
  <c r="AB114" i="2"/>
  <c r="C94" i="2"/>
  <c r="AG85" i="2"/>
  <c r="I120" i="65530" l="1"/>
  <c r="C94" i="3"/>
  <c r="D94" i="2"/>
  <c r="AG86" i="2"/>
  <c r="K78" i="65531"/>
  <c r="A96" i="2"/>
  <c r="AB115" i="2"/>
  <c r="C95" i="2"/>
  <c r="D95" i="2" s="1"/>
  <c r="I121" i="65530" l="1"/>
  <c r="A96" i="3"/>
  <c r="A97" i="2"/>
  <c r="AB116" i="2"/>
  <c r="C96" i="2"/>
  <c r="K79" i="65531"/>
  <c r="AG87" i="2"/>
  <c r="I122" i="65530" l="1"/>
  <c r="C96" i="3"/>
  <c r="D96" i="2"/>
  <c r="AG88" i="2"/>
  <c r="A98" i="2"/>
  <c r="AB117" i="2"/>
  <c r="C97" i="2"/>
  <c r="D97" i="2" s="1"/>
  <c r="K80" i="65531"/>
  <c r="I123" i="65530" l="1"/>
  <c r="AG89" i="2"/>
  <c r="A98" i="3"/>
  <c r="A99" i="2"/>
  <c r="AB118" i="2"/>
  <c r="C98" i="2"/>
  <c r="K81" i="65531"/>
  <c r="I124" i="65530" l="1"/>
  <c r="A100" i="2"/>
  <c r="AB119" i="2"/>
  <c r="C99" i="2"/>
  <c r="D99" i="2" s="1"/>
  <c r="K82" i="65531"/>
  <c r="AG90" i="2"/>
  <c r="C98" i="3"/>
  <c r="D98" i="2"/>
  <c r="I125" i="65530" l="1"/>
  <c r="A100" i="3"/>
  <c r="A101" i="2"/>
  <c r="AB120" i="2"/>
  <c r="C100" i="2"/>
  <c r="AG91" i="2"/>
  <c r="K83" i="65531"/>
  <c r="I126" i="65530" l="1"/>
  <c r="C100" i="3"/>
  <c r="D100" i="2"/>
  <c r="AG92" i="2"/>
  <c r="K84" i="65531"/>
  <c r="A102" i="2"/>
  <c r="AB121" i="2"/>
  <c r="C101" i="2"/>
  <c r="D101" i="2" s="1"/>
  <c r="I127" i="65530" l="1"/>
  <c r="AG93" i="2"/>
  <c r="A102" i="3"/>
  <c r="A103" i="2"/>
  <c r="AB122" i="2"/>
  <c r="C102" i="2"/>
  <c r="K85" i="65531"/>
  <c r="I128" i="65530" l="1"/>
  <c r="A104" i="2"/>
  <c r="AB123" i="2"/>
  <c r="C103" i="2"/>
  <c r="D103" i="2" s="1"/>
  <c r="AG94" i="2"/>
  <c r="K86" i="65531"/>
  <c r="C102" i="3"/>
  <c r="D102" i="2"/>
  <c r="I129" i="65530" l="1"/>
  <c r="AG95" i="2"/>
  <c r="K87" i="65531"/>
  <c r="A104" i="3"/>
  <c r="A105" i="2"/>
  <c r="AB124" i="2"/>
  <c r="C104" i="2"/>
  <c r="I130" i="65530" l="1"/>
  <c r="AG96" i="2"/>
  <c r="K88" i="65531"/>
  <c r="A106" i="2"/>
  <c r="AB125" i="2"/>
  <c r="C105" i="2"/>
  <c r="D105" i="2" s="1"/>
  <c r="C104" i="3"/>
  <c r="D104" i="2"/>
  <c r="I131" i="65530" l="1"/>
  <c r="A106" i="3"/>
  <c r="A107" i="2"/>
  <c r="AB126" i="2"/>
  <c r="C106" i="2"/>
  <c r="K89" i="65531"/>
  <c r="AG97" i="2"/>
  <c r="I132" i="65530" l="1"/>
  <c r="C106" i="3"/>
  <c r="D106" i="2"/>
  <c r="AG98" i="2"/>
  <c r="K90" i="65531"/>
  <c r="A108" i="2"/>
  <c r="AB127" i="2"/>
  <c r="C107" i="2"/>
  <c r="D107" i="2" s="1"/>
  <c r="I133" i="65530" l="1"/>
  <c r="A108" i="3"/>
  <c r="A109" i="2"/>
  <c r="AB128" i="2"/>
  <c r="C108" i="2"/>
  <c r="K91" i="65531"/>
  <c r="AG99" i="2"/>
  <c r="I134" i="65530" l="1"/>
  <c r="A110" i="2"/>
  <c r="AB129" i="2"/>
  <c r="C109" i="2"/>
  <c r="D109" i="2" s="1"/>
  <c r="K92" i="65531"/>
  <c r="C108" i="3"/>
  <c r="D108" i="2"/>
  <c r="AG100" i="2"/>
  <c r="I135" i="65530" l="1"/>
  <c r="A110" i="3"/>
  <c r="A111" i="2"/>
  <c r="AB130" i="2"/>
  <c r="C110" i="2"/>
  <c r="K93" i="65531"/>
  <c r="AG101" i="2"/>
  <c r="I136" i="65530" l="1"/>
  <c r="K94" i="65531"/>
  <c r="AB131" i="2"/>
  <c r="A112" i="2"/>
  <c r="C111" i="2"/>
  <c r="D111" i="2" s="1"/>
  <c r="C110" i="3"/>
  <c r="D110" i="2"/>
  <c r="AG102" i="2"/>
  <c r="I137" i="65530" l="1"/>
  <c r="A112" i="3"/>
  <c r="A113" i="2"/>
  <c r="AB132" i="2"/>
  <c r="C112" i="2"/>
  <c r="K95" i="65531"/>
  <c r="AG103" i="2"/>
  <c r="I138" i="65530" l="1"/>
  <c r="K96" i="65531"/>
  <c r="C112" i="3"/>
  <c r="D112" i="2"/>
  <c r="AB133" i="2"/>
  <c r="A114" i="2"/>
  <c r="C113" i="2"/>
  <c r="D113" i="2" s="1"/>
  <c r="AG104" i="2"/>
  <c r="I139" i="65530" l="1"/>
  <c r="AG105" i="2"/>
  <c r="K97" i="65531"/>
  <c r="A114" i="3"/>
  <c r="A115" i="2"/>
  <c r="AB134" i="2"/>
  <c r="C114" i="2"/>
  <c r="I140" i="65530" l="1"/>
  <c r="K98" i="65531"/>
  <c r="C114" i="3"/>
  <c r="D114" i="2"/>
  <c r="AG106" i="2"/>
  <c r="A116" i="2"/>
  <c r="AB135" i="2"/>
  <c r="C115" i="2"/>
  <c r="D115" i="2" s="1"/>
  <c r="I141" i="65530" l="1"/>
  <c r="A116" i="3"/>
  <c r="AB136" i="2"/>
  <c r="A117" i="2"/>
  <c r="C116" i="2"/>
  <c r="AG107" i="2"/>
  <c r="K99" i="65531"/>
  <c r="I142" i="65530" l="1"/>
  <c r="AG108" i="2"/>
  <c r="C116" i="3"/>
  <c r="D116" i="2"/>
  <c r="K100" i="65531"/>
  <c r="AB137" i="2"/>
  <c r="A118" i="2"/>
  <c r="C117" i="2"/>
  <c r="D117" i="2" s="1"/>
  <c r="I143" i="65530" l="1"/>
  <c r="K101" i="65531"/>
  <c r="AG109" i="2"/>
  <c r="A118" i="3"/>
  <c r="A119" i="2"/>
  <c r="AB138" i="2"/>
  <c r="C118" i="2"/>
  <c r="I144" i="65530" l="1"/>
  <c r="AB139" i="2"/>
  <c r="A120" i="2"/>
  <c r="C119" i="2"/>
  <c r="D119" i="2" s="1"/>
  <c r="AG110" i="2"/>
  <c r="C118" i="3"/>
  <c r="D118" i="2"/>
  <c r="K102" i="65531"/>
  <c r="I145" i="65530" l="1"/>
  <c r="K103" i="65531"/>
  <c r="A120" i="3"/>
  <c r="AB140" i="2"/>
  <c r="A121" i="2"/>
  <c r="C120" i="2"/>
  <c r="AG111" i="2"/>
  <c r="I146" i="65530" l="1"/>
  <c r="AB141" i="2"/>
  <c r="C121" i="2"/>
  <c r="D121" i="2" s="1"/>
  <c r="E2" i="2" s="1"/>
  <c r="K104" i="65531"/>
  <c r="AG112" i="2"/>
  <c r="C120" i="3"/>
  <c r="D120" i="2"/>
  <c r="I147" i="65530" l="1"/>
  <c r="K105" i="65531"/>
  <c r="AB142" i="2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D142" i="2"/>
  <c r="AD162" i="2"/>
  <c r="AD158" i="2"/>
  <c r="AD153" i="2"/>
  <c r="AD145" i="2"/>
  <c r="AD149" i="2"/>
  <c r="AD159" i="2"/>
  <c r="AD147" i="2"/>
  <c r="AD161" i="2"/>
  <c r="AD157" i="2"/>
  <c r="AD154" i="2"/>
  <c r="AD146" i="2"/>
  <c r="AD143" i="2"/>
  <c r="AD156" i="2"/>
  <c r="AD148" i="2"/>
  <c r="AD150" i="2"/>
  <c r="AD152" i="2"/>
  <c r="AD155" i="2"/>
  <c r="AD144" i="2"/>
  <c r="AD160" i="2"/>
  <c r="AG113" i="2"/>
  <c r="I148" i="65530" l="1"/>
  <c r="AG114" i="2"/>
  <c r="K106" i="65531"/>
  <c r="AD151" i="2"/>
  <c r="I149" i="65530" l="1"/>
  <c r="AG115" i="2"/>
  <c r="K107" i="65531"/>
  <c r="I150" i="65530" l="1"/>
  <c r="AG116" i="2"/>
  <c r="K108" i="65531"/>
  <c r="I151" i="65530" l="1"/>
  <c r="K109" i="65531"/>
  <c r="AG117" i="2"/>
  <c r="I152" i="65530" l="1"/>
  <c r="AG118" i="2"/>
  <c r="K110" i="65531"/>
  <c r="I153" i="65530" l="1"/>
  <c r="AG119" i="2"/>
  <c r="K111" i="65531"/>
  <c r="I154" i="65530" l="1"/>
  <c r="K112" i="65531"/>
  <c r="AG120" i="2"/>
  <c r="I155" i="65530" l="1"/>
  <c r="AG121" i="2"/>
  <c r="K113" i="65531"/>
  <c r="I156" i="65530" l="1"/>
  <c r="K114" i="65531"/>
  <c r="AG122" i="2"/>
  <c r="I157" i="65530" l="1"/>
  <c r="K115" i="65531"/>
  <c r="AG123" i="2"/>
  <c r="I158" i="65530" l="1"/>
  <c r="K116" i="65531"/>
  <c r="AG124" i="2"/>
  <c r="I159" i="65530" l="1"/>
  <c r="AG125" i="2"/>
  <c r="K117" i="65531"/>
  <c r="I160" i="65530" l="1"/>
  <c r="AG126" i="2"/>
  <c r="K118" i="65531"/>
  <c r="I161" i="65530" l="1"/>
  <c r="K119" i="65531"/>
  <c r="AG127" i="2"/>
  <c r="J161" i="65530" l="1"/>
  <c r="I162" i="65530"/>
  <c r="AG128" i="2"/>
  <c r="K120" i="65531"/>
  <c r="I163" i="65530" l="1"/>
  <c r="J162" i="65530"/>
  <c r="J160" i="65530" s="1"/>
  <c r="J159" i="65530" s="1"/>
  <c r="J158" i="65530" s="1"/>
  <c r="J157" i="65530" s="1"/>
  <c r="J156" i="65530" s="1"/>
  <c r="J155" i="65530" s="1"/>
  <c r="J154" i="65530" s="1"/>
  <c r="J153" i="65530" s="1"/>
  <c r="J152" i="65530" s="1"/>
  <c r="J151" i="65530" s="1"/>
  <c r="J150" i="65530" s="1"/>
  <c r="J149" i="65530" s="1"/>
  <c r="J148" i="65530" s="1"/>
  <c r="J147" i="65530" s="1"/>
  <c r="J146" i="65530" s="1"/>
  <c r="J145" i="65530" s="1"/>
  <c r="J144" i="65530" s="1"/>
  <c r="J143" i="65530" s="1"/>
  <c r="J142" i="65530" s="1"/>
  <c r="J141" i="65530" s="1"/>
  <c r="J140" i="65530" s="1"/>
  <c r="J139" i="65530" s="1"/>
  <c r="J138" i="65530" s="1"/>
  <c r="J137" i="65530" s="1"/>
  <c r="J136" i="65530" s="1"/>
  <c r="J135" i="65530" s="1"/>
  <c r="J134" i="65530" s="1"/>
  <c r="J133" i="65530" s="1"/>
  <c r="J132" i="65530" s="1"/>
  <c r="J131" i="65530" s="1"/>
  <c r="J130" i="65530" s="1"/>
  <c r="J129" i="65530" s="1"/>
  <c r="J128" i="65530" s="1"/>
  <c r="J127" i="65530" s="1"/>
  <c r="J126" i="65530" s="1"/>
  <c r="J125" i="65530" s="1"/>
  <c r="J124" i="65530" s="1"/>
  <c r="J123" i="65530" s="1"/>
  <c r="J122" i="65530" s="1"/>
  <c r="J121" i="65530" s="1"/>
  <c r="J120" i="65530" s="1"/>
  <c r="J119" i="65530" s="1"/>
  <c r="J118" i="65530" s="1"/>
  <c r="J117" i="65530" s="1"/>
  <c r="J116" i="65530" s="1"/>
  <c r="J115" i="65530" s="1"/>
  <c r="J114" i="65530" s="1"/>
  <c r="J113" i="65530" s="1"/>
  <c r="J112" i="65530" s="1"/>
  <c r="J111" i="65530" s="1"/>
  <c r="J110" i="65530" s="1"/>
  <c r="J109" i="65530" s="1"/>
  <c r="J108" i="65530" s="1"/>
  <c r="J107" i="65530" s="1"/>
  <c r="J106" i="65530" s="1"/>
  <c r="J105" i="65530" s="1"/>
  <c r="J104" i="65530" s="1"/>
  <c r="J103" i="65530" s="1"/>
  <c r="J102" i="65530" s="1"/>
  <c r="J101" i="65530" s="1"/>
  <c r="J100" i="65530" s="1"/>
  <c r="J99" i="65530" s="1"/>
  <c r="J98" i="65530" s="1"/>
  <c r="J97" i="65530" s="1"/>
  <c r="J96" i="65530" s="1"/>
  <c r="J95" i="65530" s="1"/>
  <c r="J94" i="65530" s="1"/>
  <c r="J93" i="65530" s="1"/>
  <c r="J92" i="65530" s="1"/>
  <c r="J91" i="65530" s="1"/>
  <c r="J90" i="65530" s="1"/>
  <c r="J89" i="65530" s="1"/>
  <c r="J88" i="65530" s="1"/>
  <c r="J87" i="65530" s="1"/>
  <c r="J86" i="65530" s="1"/>
  <c r="J85" i="65530" s="1"/>
  <c r="J84" i="65530" s="1"/>
  <c r="J83" i="65530" s="1"/>
  <c r="J82" i="65530" s="1"/>
  <c r="J81" i="65530" s="1"/>
  <c r="J80" i="65530" s="1"/>
  <c r="J79" i="65530" s="1"/>
  <c r="J78" i="65530" s="1"/>
  <c r="J77" i="65530" s="1"/>
  <c r="J76" i="65530" s="1"/>
  <c r="J75" i="65530" s="1"/>
  <c r="J74" i="65530" s="1"/>
  <c r="J73" i="65530" s="1"/>
  <c r="J72" i="65530" s="1"/>
  <c r="J71" i="65530" s="1"/>
  <c r="J70" i="65530" s="1"/>
  <c r="J69" i="65530" s="1"/>
  <c r="J68" i="65530" s="1"/>
  <c r="J67" i="65530" s="1"/>
  <c r="J66" i="65530" s="1"/>
  <c r="J65" i="65530" s="1"/>
  <c r="J64" i="65530" s="1"/>
  <c r="J63" i="65530" s="1"/>
  <c r="J62" i="65530" s="1"/>
  <c r="J61" i="65530" s="1"/>
  <c r="J60" i="65530" s="1"/>
  <c r="J59" i="65530" s="1"/>
  <c r="J58" i="65530" s="1"/>
  <c r="J57" i="65530" s="1"/>
  <c r="J56" i="65530" s="1"/>
  <c r="J55" i="65530" s="1"/>
  <c r="J54" i="65530" s="1"/>
  <c r="J53" i="65530" s="1"/>
  <c r="J52" i="65530" s="1"/>
  <c r="J51" i="65530" s="1"/>
  <c r="J50" i="65530" s="1"/>
  <c r="J49" i="65530" s="1"/>
  <c r="J48" i="65530" s="1"/>
  <c r="J47" i="65530" s="1"/>
  <c r="J46" i="65530" s="1"/>
  <c r="J45" i="65530" s="1"/>
  <c r="J44" i="65530" s="1"/>
  <c r="J43" i="65530" s="1"/>
  <c r="J42" i="65530" s="1"/>
  <c r="J41" i="65530" s="1"/>
  <c r="J40" i="65530" s="1"/>
  <c r="J39" i="65530" s="1"/>
  <c r="J38" i="65530" s="1"/>
  <c r="J37" i="65530" s="1"/>
  <c r="J36" i="65530" s="1"/>
  <c r="J35" i="65530" s="1"/>
  <c r="J34" i="65530" s="1"/>
  <c r="J33" i="65530" s="1"/>
  <c r="J32" i="65530" s="1"/>
  <c r="J31" i="65530" s="1"/>
  <c r="J30" i="65530" s="1"/>
  <c r="J29" i="65530" s="1"/>
  <c r="J28" i="65530" s="1"/>
  <c r="J27" i="65530" s="1"/>
  <c r="K121" i="65531"/>
  <c r="AG129" i="2"/>
  <c r="I164" i="65530" l="1"/>
  <c r="K122" i="65531"/>
  <c r="AG130" i="2"/>
  <c r="I165" i="65530" l="1"/>
  <c r="AG131" i="2"/>
  <c r="K123" i="65531"/>
  <c r="I166" i="65530" l="1"/>
  <c r="AG132" i="2"/>
  <c r="K124" i="65531"/>
  <c r="I167" i="65530" l="1"/>
  <c r="K125" i="65531"/>
  <c r="AG133" i="2"/>
  <c r="J167" i="65530" l="1"/>
  <c r="I168" i="65530"/>
  <c r="AG134" i="2"/>
  <c r="K126" i="65531"/>
  <c r="I169" i="65530" l="1"/>
  <c r="J168" i="65530"/>
  <c r="J166" i="65530" s="1"/>
  <c r="J165" i="65530" s="1"/>
  <c r="J164" i="65530" s="1"/>
  <c r="J163" i="65530" s="1"/>
  <c r="AG135" i="2"/>
  <c r="K127" i="65531"/>
  <c r="I170" i="65530" l="1"/>
  <c r="AG136" i="2"/>
  <c r="K128" i="65531"/>
  <c r="I171" i="65530" l="1"/>
  <c r="AG137" i="2"/>
  <c r="K129" i="65531"/>
  <c r="I172" i="65530" l="1"/>
  <c r="K130" i="65531"/>
  <c r="AG138" i="2"/>
  <c r="I173" i="65530" l="1"/>
  <c r="AG139" i="2"/>
  <c r="K131" i="65531"/>
  <c r="J173" i="65530" l="1"/>
  <c r="I174" i="65530"/>
  <c r="AG140" i="2"/>
  <c r="K132" i="65531"/>
  <c r="I175" i="65530" l="1"/>
  <c r="J174" i="65530"/>
  <c r="J172" i="65530" s="1"/>
  <c r="J171" i="65530" s="1"/>
  <c r="J170" i="65530" s="1"/>
  <c r="J169" i="65530" s="1"/>
  <c r="AG141" i="2"/>
  <c r="K133" i="65531"/>
  <c r="I176" i="65530" l="1"/>
  <c r="K134" i="65531"/>
  <c r="AG142" i="2"/>
  <c r="I177" i="65530" l="1"/>
  <c r="K135" i="65531"/>
  <c r="AG143" i="2"/>
  <c r="I178" i="65530" l="1"/>
  <c r="K136" i="65531"/>
  <c r="AG144" i="2"/>
  <c r="I179" i="65530" l="1"/>
  <c r="K137" i="65531"/>
  <c r="AG145" i="2"/>
  <c r="J179" i="65530" l="1"/>
  <c r="I180" i="65530"/>
  <c r="AG146" i="2"/>
  <c r="K138" i="65531"/>
  <c r="I181" i="65530" l="1"/>
  <c r="J180" i="65530"/>
  <c r="J178" i="65530" s="1"/>
  <c r="J177" i="65530" s="1"/>
  <c r="J176" i="65530" s="1"/>
  <c r="J175" i="65530" s="1"/>
  <c r="AG147" i="2"/>
  <c r="K139" i="65531"/>
  <c r="I182" i="65530" l="1"/>
  <c r="AG148" i="2"/>
  <c r="K140" i="65531"/>
  <c r="I183" i="65530" l="1"/>
  <c r="K141" i="65531"/>
  <c r="AG149" i="2"/>
  <c r="I184" i="65530" l="1"/>
  <c r="AG150" i="2"/>
  <c r="K142" i="65531"/>
  <c r="I185" i="65530" l="1"/>
  <c r="K143" i="65531"/>
  <c r="AG151" i="2"/>
  <c r="J185" i="65530" l="1"/>
  <c r="I186" i="65530"/>
  <c r="AG152" i="2"/>
  <c r="K144" i="65531"/>
  <c r="I187" i="65530" l="1"/>
  <c r="J186" i="65530"/>
  <c r="J184" i="65530" s="1"/>
  <c r="J183" i="65530" s="1"/>
  <c r="J182" i="65530" s="1"/>
  <c r="J181" i="65530" s="1"/>
  <c r="K145" i="65531"/>
  <c r="AG153" i="2"/>
  <c r="I188" i="65530" l="1"/>
  <c r="AG154" i="2"/>
  <c r="K146" i="65531"/>
  <c r="I189" i="65530" l="1"/>
  <c r="AG155" i="2"/>
  <c r="K147" i="65531"/>
  <c r="I190" i="65530" l="1"/>
  <c r="K148" i="65531"/>
  <c r="AG156" i="2"/>
  <c r="I191" i="65530" l="1"/>
  <c r="K149" i="65531"/>
  <c r="AG157" i="2"/>
  <c r="J191" i="65530" l="1"/>
  <c r="I192" i="65530"/>
  <c r="AG158" i="2"/>
  <c r="K150" i="65531"/>
  <c r="I193" i="65530" l="1"/>
  <c r="J192" i="65530"/>
  <c r="J190" i="65530" s="1"/>
  <c r="J189" i="65530" s="1"/>
  <c r="J188" i="65530" s="1"/>
  <c r="J187" i="65530" s="1"/>
  <c r="AG159" i="2"/>
  <c r="K151" i="65531"/>
  <c r="I194" i="65530" l="1"/>
  <c r="AG160" i="2"/>
  <c r="K152" i="65531"/>
  <c r="I195" i="65530" l="1"/>
  <c r="K153" i="65531"/>
  <c r="AG161" i="2"/>
  <c r="I196" i="65530" l="1"/>
  <c r="K154" i="65531"/>
  <c r="AI161" i="2"/>
  <c r="AG162" i="2"/>
  <c r="AI162" i="2" s="1"/>
  <c r="AI160" i="2"/>
  <c r="AI159" i="2" s="1"/>
  <c r="AI158" i="2" s="1"/>
  <c r="AI157" i="2" s="1"/>
  <c r="AI156" i="2" s="1"/>
  <c r="AI155" i="2" s="1"/>
  <c r="AI154" i="2" s="1"/>
  <c r="AI153" i="2" s="1"/>
  <c r="AI152" i="2" s="1"/>
  <c r="AI151" i="2" s="1"/>
  <c r="AI150" i="2" s="1"/>
  <c r="AI149" i="2" s="1"/>
  <c r="AI148" i="2" s="1"/>
  <c r="AI147" i="2" s="1"/>
  <c r="AI146" i="2" s="1"/>
  <c r="AI145" i="2" s="1"/>
  <c r="AI144" i="2" s="1"/>
  <c r="AI143" i="2" s="1"/>
  <c r="AI142" i="2" s="1"/>
  <c r="AI141" i="2" s="1"/>
  <c r="I197" i="65530" l="1"/>
  <c r="U121" i="2"/>
  <c r="AI140" i="2"/>
  <c r="K155" i="65531"/>
  <c r="J197" i="65530" l="1"/>
  <c r="I198" i="65530"/>
  <c r="K156" i="65531"/>
  <c r="H120" i="3"/>
  <c r="U120" i="2"/>
  <c r="AI139" i="2"/>
  <c r="J198" i="65530" l="1"/>
  <c r="J196" i="65530" s="1"/>
  <c r="J195" i="65530" s="1"/>
  <c r="J194" i="65530" s="1"/>
  <c r="J193" i="65530" s="1"/>
  <c r="I199" i="65530"/>
  <c r="U119" i="2"/>
  <c r="AI138" i="2"/>
  <c r="K157" i="65531"/>
  <c r="I200" i="65530" l="1"/>
  <c r="H118" i="3"/>
  <c r="U118" i="2"/>
  <c r="AI137" i="2"/>
  <c r="M157" i="65531"/>
  <c r="K158" i="65531"/>
  <c r="I201" i="65530" l="1"/>
  <c r="U117" i="2"/>
  <c r="AI136" i="2"/>
  <c r="M158" i="65531"/>
  <c r="M156" i="65531"/>
  <c r="M155" i="65531" s="1"/>
  <c r="M154" i="65531" s="1"/>
  <c r="M153" i="65531" s="1"/>
  <c r="M152" i="65531" s="1"/>
  <c r="M151" i="65531" s="1"/>
  <c r="M150" i="65531" s="1"/>
  <c r="M149" i="65531" s="1"/>
  <c r="M148" i="65531" s="1"/>
  <c r="M147" i="65531" s="1"/>
  <c r="M146" i="65531" s="1"/>
  <c r="M145" i="65531" s="1"/>
  <c r="M144" i="65531" s="1"/>
  <c r="M143" i="65531" s="1"/>
  <c r="M142" i="65531" s="1"/>
  <c r="M141" i="65531" s="1"/>
  <c r="M140" i="65531" s="1"/>
  <c r="M139" i="65531" s="1"/>
  <c r="M138" i="65531" s="1"/>
  <c r="M137" i="65531" s="1"/>
  <c r="I202" i="65530" l="1"/>
  <c r="M136" i="65531"/>
  <c r="H116" i="3"/>
  <c r="U116" i="2"/>
  <c r="AI135" i="2"/>
  <c r="I203" i="65530" l="1"/>
  <c r="M135" i="65531"/>
  <c r="U115" i="2"/>
  <c r="AI134" i="2"/>
  <c r="J203" i="65530" l="1"/>
  <c r="I204" i="65530"/>
  <c r="M134" i="65531"/>
  <c r="P136" i="65531"/>
  <c r="H114" i="3"/>
  <c r="U114" i="2"/>
  <c r="AI133" i="2"/>
  <c r="J204" i="65530" l="1"/>
  <c r="J202" i="65530" s="1"/>
  <c r="J201" i="65530" s="1"/>
  <c r="J200" i="65530" s="1"/>
  <c r="J199" i="65530" s="1"/>
  <c r="I205" i="65530"/>
  <c r="M133" i="65531"/>
  <c r="P135" i="65531"/>
  <c r="U113" i="2"/>
  <c r="AI132" i="2"/>
  <c r="I206" i="65530" l="1"/>
  <c r="M132" i="65531"/>
  <c r="P134" i="65531"/>
  <c r="H112" i="3"/>
  <c r="U112" i="2"/>
  <c r="AI131" i="2"/>
  <c r="I207" i="65530" l="1"/>
  <c r="J26" i="65530"/>
  <c r="J25" i="65530" s="1"/>
  <c r="J24" i="65530" s="1"/>
  <c r="J23" i="65530" s="1"/>
  <c r="J22" i="65530" s="1"/>
  <c r="J21" i="65530" s="1"/>
  <c r="J20" i="65530" s="1"/>
  <c r="J19" i="65530" s="1"/>
  <c r="J18" i="65530" s="1"/>
  <c r="J17" i="65530" s="1"/>
  <c r="J16" i="65530" s="1"/>
  <c r="J15" i="65530" s="1"/>
  <c r="J14" i="65530" s="1"/>
  <c r="J13" i="65530" s="1"/>
  <c r="J12" i="65530" s="1"/>
  <c r="J11" i="65530" s="1"/>
  <c r="J10" i="65530" s="1"/>
  <c r="J9" i="65530" s="1"/>
  <c r="J8" i="65530" s="1"/>
  <c r="J7" i="65530" s="1"/>
  <c r="J6" i="65530" s="1"/>
  <c r="J5" i="65530" s="1"/>
  <c r="J4" i="65530" s="1"/>
  <c r="J3" i="65530" s="1"/>
  <c r="J2" i="65530" s="1"/>
  <c r="M131" i="65531"/>
  <c r="P133" i="65531"/>
  <c r="U111" i="2"/>
  <c r="AI130" i="2"/>
  <c r="S135" i="65531"/>
  <c r="I208" i="65530" l="1"/>
  <c r="H110" i="3"/>
  <c r="U110" i="2"/>
  <c r="AI129" i="2"/>
  <c r="S134" i="65531"/>
  <c r="M130" i="65531"/>
  <c r="P132" i="65531"/>
  <c r="I209" i="65530" l="1"/>
  <c r="U109" i="2"/>
  <c r="AI128" i="2"/>
  <c r="S133" i="65531"/>
  <c r="M129" i="65531"/>
  <c r="P131" i="65531"/>
  <c r="J209" i="65530" l="1"/>
  <c r="I210" i="65530"/>
  <c r="M128" i="65531"/>
  <c r="P130" i="65531"/>
  <c r="H108" i="3"/>
  <c r="U108" i="2"/>
  <c r="AI127" i="2"/>
  <c r="S132" i="65531"/>
  <c r="J210" i="65530" l="1"/>
  <c r="J208" i="65530" s="1"/>
  <c r="J207" i="65530" s="1"/>
  <c r="J206" i="65530" s="1"/>
  <c r="J205" i="65530" s="1"/>
  <c r="I211" i="65530"/>
  <c r="U107" i="2"/>
  <c r="AI126" i="2"/>
  <c r="S131" i="65531"/>
  <c r="M127" i="65531"/>
  <c r="P129" i="65531"/>
  <c r="I212" i="65530" l="1"/>
  <c r="M126" i="65531"/>
  <c r="P128" i="65531"/>
  <c r="H106" i="3"/>
  <c r="U106" i="2"/>
  <c r="AI125" i="2"/>
  <c r="S130" i="65531"/>
  <c r="I213" i="65530" l="1"/>
  <c r="U105" i="2"/>
  <c r="AI124" i="2"/>
  <c r="S129" i="65531"/>
  <c r="M125" i="65531"/>
  <c r="P127" i="65531"/>
  <c r="I214" i="65530" l="1"/>
  <c r="M124" i="65531"/>
  <c r="P126" i="65531"/>
  <c r="H104" i="3"/>
  <c r="U104" i="2"/>
  <c r="AI123" i="2"/>
  <c r="S128" i="65531"/>
  <c r="I215" i="65530" l="1"/>
  <c r="U103" i="2"/>
  <c r="AI122" i="2"/>
  <c r="S127" i="65531"/>
  <c r="M123" i="65531"/>
  <c r="P125" i="65531"/>
  <c r="J215" i="65530" l="1"/>
  <c r="I216" i="65530"/>
  <c r="S126" i="65531"/>
  <c r="M122" i="65531"/>
  <c r="P124" i="65531"/>
  <c r="H102" i="3"/>
  <c r="U102" i="2"/>
  <c r="AI121" i="2"/>
  <c r="I217" i="65530" l="1"/>
  <c r="J216" i="65530"/>
  <c r="J214" i="65530" s="1"/>
  <c r="J213" i="65530" s="1"/>
  <c r="J212" i="65530" s="1"/>
  <c r="J211" i="65530" s="1"/>
  <c r="S125" i="65531"/>
  <c r="U101" i="2"/>
  <c r="AI120" i="2"/>
  <c r="M121" i="65531"/>
  <c r="P123" i="65531"/>
  <c r="I218" i="65530" l="1"/>
  <c r="H100" i="3"/>
  <c r="U100" i="2"/>
  <c r="AI119" i="2"/>
  <c r="M120" i="65531"/>
  <c r="P122" i="65531"/>
  <c r="S124" i="65531"/>
  <c r="I219" i="65530" l="1"/>
  <c r="S123" i="65531"/>
  <c r="U99" i="2"/>
  <c r="AI118" i="2"/>
  <c r="M119" i="65531"/>
  <c r="P121" i="65531"/>
  <c r="I220" i="65530" l="1"/>
  <c r="H98" i="3"/>
  <c r="U98" i="2"/>
  <c r="AI117" i="2"/>
  <c r="M118" i="65531"/>
  <c r="P120" i="65531"/>
  <c r="S122" i="65531"/>
  <c r="I221" i="65530" l="1"/>
  <c r="S121" i="65531"/>
  <c r="M117" i="65531"/>
  <c r="P119" i="65531"/>
  <c r="U97" i="2"/>
  <c r="AI116" i="2"/>
  <c r="J221" i="65530" l="1"/>
  <c r="I222" i="65530"/>
  <c r="M116" i="65531"/>
  <c r="P118" i="65531"/>
  <c r="S120" i="65531"/>
  <c r="H96" i="3"/>
  <c r="U96" i="2"/>
  <c r="AI115" i="2"/>
  <c r="J222" i="65530" l="1"/>
  <c r="J220" i="65530" s="1"/>
  <c r="J219" i="65530" s="1"/>
  <c r="J218" i="65530" s="1"/>
  <c r="J217" i="65530" s="1"/>
  <c r="I223" i="65530"/>
  <c r="S119" i="65531"/>
  <c r="U95" i="2"/>
  <c r="AI114" i="2"/>
  <c r="M115" i="65531"/>
  <c r="P117" i="65531"/>
  <c r="I224" i="65530" l="1"/>
  <c r="M114" i="65531"/>
  <c r="P116" i="65531"/>
  <c r="H94" i="3"/>
  <c r="U94" i="2"/>
  <c r="AI113" i="2"/>
  <c r="S118" i="65531"/>
  <c r="I225" i="65530" l="1"/>
  <c r="U93" i="2"/>
  <c r="AI112" i="2"/>
  <c r="S117" i="65531"/>
  <c r="M113" i="65531"/>
  <c r="P115" i="65531"/>
  <c r="I226" i="65530" l="1"/>
  <c r="M112" i="65531"/>
  <c r="P114" i="65531"/>
  <c r="H92" i="3"/>
  <c r="U92" i="2"/>
  <c r="AI111" i="2"/>
  <c r="S116" i="65531"/>
  <c r="I227" i="65530" l="1"/>
  <c r="U91" i="2"/>
  <c r="AI110" i="2"/>
  <c r="S115" i="65531"/>
  <c r="M111" i="65531"/>
  <c r="P113" i="65531"/>
  <c r="J227" i="65530" l="1"/>
  <c r="I228" i="65530"/>
  <c r="M110" i="65531"/>
  <c r="P112" i="65531"/>
  <c r="H90" i="3"/>
  <c r="U90" i="2"/>
  <c r="AI109" i="2"/>
  <c r="S114" i="65531"/>
  <c r="J228" i="65530" l="1"/>
  <c r="J226" i="65530" s="1"/>
  <c r="J225" i="65530" s="1"/>
  <c r="J224" i="65530" s="1"/>
  <c r="J223" i="65530" s="1"/>
  <c r="I229" i="65530"/>
  <c r="U89" i="2"/>
  <c r="AI108" i="2"/>
  <c r="S113" i="65531"/>
  <c r="M109" i="65531"/>
  <c r="P111" i="65531"/>
  <c r="I230" i="65530" l="1"/>
  <c r="M108" i="65531"/>
  <c r="P110" i="65531"/>
  <c r="H88" i="3"/>
  <c r="U88" i="2"/>
  <c r="AI107" i="2"/>
  <c r="S112" i="65531"/>
  <c r="I231" i="65530" l="1"/>
  <c r="U87" i="2"/>
  <c r="AI106" i="2"/>
  <c r="S111" i="65531"/>
  <c r="M107" i="65531"/>
  <c r="P109" i="65531"/>
  <c r="I232" i="65530" l="1"/>
  <c r="M106" i="65531"/>
  <c r="P108" i="65531"/>
  <c r="H86" i="3"/>
  <c r="U86" i="2"/>
  <c r="AI105" i="2"/>
  <c r="S110" i="65531"/>
  <c r="I233" i="65530" l="1"/>
  <c r="U85" i="2"/>
  <c r="AI104" i="2"/>
  <c r="S109" i="65531"/>
  <c r="M105" i="65531"/>
  <c r="P107" i="65531"/>
  <c r="J233" i="65530" l="1"/>
  <c r="I234" i="65530"/>
  <c r="M104" i="65531"/>
  <c r="P106" i="65531"/>
  <c r="H84" i="3"/>
  <c r="U84" i="2"/>
  <c r="AI103" i="2"/>
  <c r="S108" i="65531"/>
  <c r="J234" i="65530" l="1"/>
  <c r="J232" i="65530" s="1"/>
  <c r="J231" i="65530" s="1"/>
  <c r="J230" i="65530" s="1"/>
  <c r="J229" i="65530" s="1"/>
  <c r="I235" i="65530"/>
  <c r="U83" i="2"/>
  <c r="AI102" i="2"/>
  <c r="S107" i="65531"/>
  <c r="M103" i="65531"/>
  <c r="P105" i="65531"/>
  <c r="I236" i="65530" l="1"/>
  <c r="M102" i="65531"/>
  <c r="P104" i="65531"/>
  <c r="H82" i="3"/>
  <c r="U82" i="2"/>
  <c r="AI101" i="2"/>
  <c r="S106" i="65531"/>
  <c r="I237" i="65530" l="1"/>
  <c r="U81" i="2"/>
  <c r="AI100" i="2"/>
  <c r="S105" i="65531"/>
  <c r="M101" i="65531"/>
  <c r="P103" i="65531"/>
  <c r="I238" i="65530" l="1"/>
  <c r="M100" i="65531"/>
  <c r="P102" i="65531"/>
  <c r="H80" i="3"/>
  <c r="U80" i="2"/>
  <c r="AI99" i="2"/>
  <c r="S104" i="65531"/>
  <c r="I239" i="65530" l="1"/>
  <c r="U79" i="2"/>
  <c r="AI98" i="2"/>
  <c r="S103" i="65531"/>
  <c r="M99" i="65531"/>
  <c r="P101" i="65531"/>
  <c r="J239" i="65530" l="1"/>
  <c r="I240" i="65530"/>
  <c r="M98" i="65531"/>
  <c r="P100" i="65531"/>
  <c r="H78" i="3"/>
  <c r="U78" i="2"/>
  <c r="AI97" i="2"/>
  <c r="S102" i="65531"/>
  <c r="J240" i="65530" l="1"/>
  <c r="J238" i="65530" s="1"/>
  <c r="J237" i="65530" s="1"/>
  <c r="J236" i="65530" s="1"/>
  <c r="J235" i="65530" s="1"/>
  <c r="I241" i="65530"/>
  <c r="U77" i="2"/>
  <c r="AI96" i="2"/>
  <c r="S101" i="65531"/>
  <c r="M97" i="65531"/>
  <c r="P99" i="65531"/>
  <c r="I242" i="65530" l="1"/>
  <c r="M96" i="65531"/>
  <c r="P98" i="65531"/>
  <c r="H76" i="3"/>
  <c r="U76" i="2"/>
  <c r="AI95" i="2"/>
  <c r="S100" i="65531"/>
  <c r="I243" i="65530" l="1"/>
  <c r="U75" i="2"/>
  <c r="AI94" i="2"/>
  <c r="S99" i="65531"/>
  <c r="M95" i="65531"/>
  <c r="P97" i="65531"/>
  <c r="I244" i="65530" l="1"/>
  <c r="M94" i="65531"/>
  <c r="P96" i="65531"/>
  <c r="H74" i="3"/>
  <c r="U74" i="2"/>
  <c r="AI93" i="2"/>
  <c r="S98" i="65531"/>
  <c r="I245" i="65530" l="1"/>
  <c r="U73" i="2"/>
  <c r="AI92" i="2"/>
  <c r="S97" i="65531"/>
  <c r="M93" i="65531"/>
  <c r="P95" i="65531"/>
  <c r="J245" i="65530" l="1"/>
  <c r="I246" i="65530"/>
  <c r="M92" i="65531"/>
  <c r="P94" i="65531"/>
  <c r="H72" i="3"/>
  <c r="U72" i="2"/>
  <c r="AI91" i="2"/>
  <c r="S96" i="65531"/>
  <c r="J246" i="65530" l="1"/>
  <c r="J244" i="65530" s="1"/>
  <c r="J243" i="65530" s="1"/>
  <c r="J242" i="65530" s="1"/>
  <c r="J241" i="65530" s="1"/>
  <c r="I247" i="65530"/>
  <c r="U71" i="2"/>
  <c r="AI90" i="2"/>
  <c r="S95" i="65531"/>
  <c r="M91" i="65531"/>
  <c r="P93" i="65531"/>
  <c r="I248" i="65530" l="1"/>
  <c r="M90" i="65531"/>
  <c r="P92" i="65531"/>
  <c r="H70" i="3"/>
  <c r="U70" i="2"/>
  <c r="AI89" i="2"/>
  <c r="S94" i="65531"/>
  <c r="I249" i="65530" l="1"/>
  <c r="U69" i="2"/>
  <c r="AI88" i="2"/>
  <c r="S93" i="65531"/>
  <c r="M89" i="65531"/>
  <c r="P91" i="65531"/>
  <c r="I250" i="65530" l="1"/>
  <c r="M88" i="65531"/>
  <c r="P90" i="65531"/>
  <c r="H68" i="3"/>
  <c r="U68" i="2"/>
  <c r="AI87" i="2"/>
  <c r="S92" i="65531"/>
  <c r="I251" i="65530" l="1"/>
  <c r="U67" i="2"/>
  <c r="AI86" i="2"/>
  <c r="S91" i="65531"/>
  <c r="M87" i="65531"/>
  <c r="P89" i="65531"/>
  <c r="I252" i="65530" l="1"/>
  <c r="J251" i="65530"/>
  <c r="M86" i="65531"/>
  <c r="P88" i="65531"/>
  <c r="H66" i="3"/>
  <c r="U66" i="2"/>
  <c r="AI85" i="2"/>
  <c r="S90" i="65531"/>
  <c r="J252" i="65530" l="1"/>
  <c r="J250" i="65530" s="1"/>
  <c r="J249" i="65530" s="1"/>
  <c r="J248" i="65530" s="1"/>
  <c r="J247" i="65530" s="1"/>
  <c r="I253" i="65530"/>
  <c r="U65" i="2"/>
  <c r="AI84" i="2"/>
  <c r="S89" i="65531"/>
  <c r="M85" i="65531"/>
  <c r="P87" i="65531"/>
  <c r="I254" i="65530" l="1"/>
  <c r="M84" i="65531"/>
  <c r="P86" i="65531"/>
  <c r="H64" i="3"/>
  <c r="U64" i="2"/>
  <c r="AI83" i="2"/>
  <c r="S88" i="65531"/>
  <c r="I255" i="65530" l="1"/>
  <c r="U63" i="2"/>
  <c r="AI82" i="2"/>
  <c r="S87" i="65531"/>
  <c r="M83" i="65531"/>
  <c r="P85" i="65531"/>
  <c r="I256" i="65530" l="1"/>
  <c r="M82" i="65531"/>
  <c r="P84" i="65531"/>
  <c r="H62" i="3"/>
  <c r="U62" i="2"/>
  <c r="AI81" i="2"/>
  <c r="S86" i="65531"/>
  <c r="I257" i="65530" l="1"/>
  <c r="U61" i="2"/>
  <c r="AI80" i="2"/>
  <c r="S85" i="65531"/>
  <c r="M81" i="65531"/>
  <c r="P83" i="65531"/>
  <c r="I258" i="65530" l="1"/>
  <c r="J257" i="65530"/>
  <c r="M80" i="65531"/>
  <c r="P82" i="65531"/>
  <c r="H60" i="3"/>
  <c r="U60" i="2"/>
  <c r="AI79" i="2"/>
  <c r="S84" i="65531"/>
  <c r="J258" i="65530" l="1"/>
  <c r="J256" i="65530" s="1"/>
  <c r="J255" i="65530" s="1"/>
  <c r="J254" i="65530" s="1"/>
  <c r="J253" i="65530" s="1"/>
  <c r="I259" i="65530"/>
  <c r="U59" i="2"/>
  <c r="AI78" i="2"/>
  <c r="S83" i="65531"/>
  <c r="M79" i="65531"/>
  <c r="P81" i="65531"/>
  <c r="I260" i="65530" l="1"/>
  <c r="M78" i="65531"/>
  <c r="P80" i="65531"/>
  <c r="H58" i="3"/>
  <c r="U58" i="2"/>
  <c r="AI77" i="2"/>
  <c r="S82" i="65531"/>
  <c r="I261" i="65530" l="1"/>
  <c r="U57" i="2"/>
  <c r="AI76" i="2"/>
  <c r="S81" i="65531"/>
  <c r="M77" i="65531"/>
  <c r="P79" i="65531"/>
  <c r="I262" i="65530" l="1"/>
  <c r="M76" i="65531"/>
  <c r="P78" i="65531"/>
  <c r="H56" i="3"/>
  <c r="U56" i="2"/>
  <c r="AI75" i="2"/>
  <c r="S80" i="65531"/>
  <c r="I263" i="65530" l="1"/>
  <c r="U55" i="2"/>
  <c r="AI74" i="2"/>
  <c r="S79" i="65531"/>
  <c r="M75" i="65531"/>
  <c r="P77" i="65531"/>
  <c r="I264" i="65530" l="1"/>
  <c r="J263" i="65530"/>
  <c r="M74" i="65531"/>
  <c r="P76" i="65531"/>
  <c r="H54" i="3"/>
  <c r="U54" i="2"/>
  <c r="AI73" i="2"/>
  <c r="S78" i="65531"/>
  <c r="J264" i="65530" l="1"/>
  <c r="J262" i="65530" s="1"/>
  <c r="J261" i="65530" s="1"/>
  <c r="J260" i="65530" s="1"/>
  <c r="J259" i="65530" s="1"/>
  <c r="I265" i="65530"/>
  <c r="U53" i="2"/>
  <c r="AI72" i="2"/>
  <c r="S77" i="65531"/>
  <c r="M73" i="65531"/>
  <c r="P75" i="65531"/>
  <c r="I266" i="65530" l="1"/>
  <c r="M72" i="65531"/>
  <c r="P74" i="65531"/>
  <c r="H52" i="3"/>
  <c r="U52" i="2"/>
  <c r="AI71" i="2"/>
  <c r="S76" i="65531"/>
  <c r="I267" i="65530" l="1"/>
  <c r="U51" i="2"/>
  <c r="AI70" i="2"/>
  <c r="S75" i="65531"/>
  <c r="M71" i="65531"/>
  <c r="P73" i="65531"/>
  <c r="I268" i="65530" l="1"/>
  <c r="M70" i="65531"/>
  <c r="P72" i="65531"/>
  <c r="H50" i="3"/>
  <c r="U50" i="2"/>
  <c r="AI69" i="2"/>
  <c r="S74" i="65531"/>
  <c r="I269" i="65530" l="1"/>
  <c r="U49" i="2"/>
  <c r="AI68" i="2"/>
  <c r="S73" i="65531"/>
  <c r="M69" i="65531"/>
  <c r="P71" i="65531"/>
  <c r="I270" i="65530" l="1"/>
  <c r="J269" i="65530"/>
  <c r="M68" i="65531"/>
  <c r="P70" i="65531"/>
  <c r="H48" i="3"/>
  <c r="U48" i="2"/>
  <c r="AI67" i="2"/>
  <c r="S72" i="65531"/>
  <c r="J270" i="65530" l="1"/>
  <c r="J268" i="65530" s="1"/>
  <c r="J267" i="65530" s="1"/>
  <c r="J266" i="65530" s="1"/>
  <c r="J265" i="65530" s="1"/>
  <c r="I271" i="65530"/>
  <c r="U47" i="2"/>
  <c r="AI66" i="2"/>
  <c r="S71" i="65531"/>
  <c r="M67" i="65531"/>
  <c r="P69" i="65531"/>
  <c r="I272" i="65530" l="1"/>
  <c r="M66" i="65531"/>
  <c r="P68" i="65531"/>
  <c r="H46" i="3"/>
  <c r="U46" i="2"/>
  <c r="AI65" i="2"/>
  <c r="S70" i="65531"/>
  <c r="I273" i="65530" l="1"/>
  <c r="U45" i="2"/>
  <c r="AI64" i="2"/>
  <c r="S69" i="65531"/>
  <c r="M65" i="65531"/>
  <c r="P67" i="65531"/>
  <c r="I274" i="65530" l="1"/>
  <c r="M64" i="65531"/>
  <c r="P66" i="65531"/>
  <c r="H44" i="3"/>
  <c r="U44" i="2"/>
  <c r="AI63" i="2"/>
  <c r="S68" i="65531"/>
  <c r="I275" i="65530" l="1"/>
  <c r="U43" i="2"/>
  <c r="AI62" i="2"/>
  <c r="S67" i="65531"/>
  <c r="M63" i="65531"/>
  <c r="P65" i="65531"/>
  <c r="I276" i="65530" l="1"/>
  <c r="J275" i="65530"/>
  <c r="M62" i="65531"/>
  <c r="P64" i="65531"/>
  <c r="H42" i="3"/>
  <c r="U42" i="2"/>
  <c r="AI61" i="2"/>
  <c r="S66" i="65531"/>
  <c r="J276" i="65530" l="1"/>
  <c r="J274" i="65530" s="1"/>
  <c r="J273" i="65530" s="1"/>
  <c r="J272" i="65530" s="1"/>
  <c r="J271" i="65530" s="1"/>
  <c r="I277" i="65530"/>
  <c r="U41" i="2"/>
  <c r="AI60" i="2"/>
  <c r="S65" i="65531"/>
  <c r="M61" i="65531"/>
  <c r="P63" i="65531"/>
  <c r="I278" i="65530" l="1"/>
  <c r="M60" i="65531"/>
  <c r="P62" i="65531"/>
  <c r="H40" i="3"/>
  <c r="U40" i="2"/>
  <c r="AI59" i="2"/>
  <c r="S64" i="65531"/>
  <c r="I279" i="65530" l="1"/>
  <c r="U39" i="2"/>
  <c r="AI58" i="2"/>
  <c r="S63" i="65531"/>
  <c r="M59" i="65531"/>
  <c r="P61" i="65531"/>
  <c r="I280" i="65530" l="1"/>
  <c r="M58" i="65531"/>
  <c r="P60" i="65531"/>
  <c r="H38" i="3"/>
  <c r="U38" i="2"/>
  <c r="AI57" i="2"/>
  <c r="S62" i="65531"/>
  <c r="I281" i="65530" l="1"/>
  <c r="U37" i="2"/>
  <c r="AI56" i="2"/>
  <c r="S61" i="65531"/>
  <c r="M57" i="65531"/>
  <c r="P59" i="65531"/>
  <c r="I282" i="65530" l="1"/>
  <c r="J281" i="65530"/>
  <c r="S60" i="65531"/>
  <c r="M56" i="65531"/>
  <c r="P58" i="65531"/>
  <c r="H36" i="3"/>
  <c r="U36" i="2"/>
  <c r="AI55" i="2"/>
  <c r="J282" i="65530" l="1"/>
  <c r="J280" i="65530" s="1"/>
  <c r="J279" i="65530" s="1"/>
  <c r="J278" i="65530" s="1"/>
  <c r="J277" i="65530" s="1"/>
  <c r="I283" i="65530"/>
  <c r="S59" i="65531"/>
  <c r="M55" i="65531"/>
  <c r="P57" i="65531"/>
  <c r="U35" i="2"/>
  <c r="AI54" i="2"/>
  <c r="I284" i="65530" l="1"/>
  <c r="S58" i="65531"/>
  <c r="M54" i="65531"/>
  <c r="P56" i="65531"/>
  <c r="H34" i="3"/>
  <c r="U34" i="2"/>
  <c r="AI53" i="2"/>
  <c r="I285" i="65530" l="1"/>
  <c r="S57" i="65531"/>
  <c r="M53" i="65531"/>
  <c r="P55" i="65531"/>
  <c r="U33" i="2"/>
  <c r="AI52" i="2"/>
  <c r="I286" i="65530" l="1"/>
  <c r="S56" i="65531"/>
  <c r="M52" i="65531"/>
  <c r="P54" i="65531"/>
  <c r="H32" i="3"/>
  <c r="U32" i="2"/>
  <c r="AI51" i="2"/>
  <c r="I287" i="65530" l="1"/>
  <c r="S55" i="65531"/>
  <c r="M51" i="65531"/>
  <c r="P53" i="65531"/>
  <c r="U31" i="2"/>
  <c r="AI50" i="2"/>
  <c r="I288" i="65530" l="1"/>
  <c r="J287" i="65530"/>
  <c r="S54" i="65531"/>
  <c r="M50" i="65531"/>
  <c r="P52" i="65531"/>
  <c r="H30" i="3"/>
  <c r="U30" i="2"/>
  <c r="AI49" i="2"/>
  <c r="J288" i="65530" l="1"/>
  <c r="J286" i="65530" s="1"/>
  <c r="J285" i="65530" s="1"/>
  <c r="J284" i="65530" s="1"/>
  <c r="J283" i="65530" s="1"/>
  <c r="I289" i="65530"/>
  <c r="U29" i="2"/>
  <c r="AI48" i="2"/>
  <c r="S53" i="65531"/>
  <c r="M49" i="65531"/>
  <c r="P51" i="65531"/>
  <c r="I290" i="65530" l="1"/>
  <c r="M48" i="65531"/>
  <c r="P50" i="65531"/>
  <c r="H28" i="3"/>
  <c r="U28" i="2"/>
  <c r="AI47" i="2"/>
  <c r="S52" i="65531"/>
  <c r="I291" i="65530" l="1"/>
  <c r="U27" i="2"/>
  <c r="AI46" i="2"/>
  <c r="S51" i="65531"/>
  <c r="M47" i="65531"/>
  <c r="P49" i="65531"/>
  <c r="I292" i="65530" l="1"/>
  <c r="M46" i="65531"/>
  <c r="P48" i="65531"/>
  <c r="H26" i="3"/>
  <c r="U26" i="2"/>
  <c r="AI45" i="2"/>
  <c r="S50" i="65531"/>
  <c r="I293" i="65530" l="1"/>
  <c r="U25" i="2"/>
  <c r="AI44" i="2"/>
  <c r="S49" i="65531"/>
  <c r="M45" i="65531"/>
  <c r="P47" i="65531"/>
  <c r="J293" i="65530" l="1"/>
  <c r="I294" i="65530"/>
  <c r="M44" i="65531"/>
  <c r="P46" i="65531"/>
  <c r="H24" i="3"/>
  <c r="U24" i="2"/>
  <c r="AI43" i="2"/>
  <c r="S48" i="65531"/>
  <c r="I295" i="65530" l="1"/>
  <c r="J294" i="65530"/>
  <c r="J292" i="65530" s="1"/>
  <c r="J291" i="65530" s="1"/>
  <c r="J290" i="65530" s="1"/>
  <c r="J289" i="65530" s="1"/>
  <c r="U23" i="2"/>
  <c r="AI42" i="2"/>
  <c r="S47" i="65531"/>
  <c r="M43" i="65531"/>
  <c r="P45" i="65531"/>
  <c r="I296" i="65530" l="1"/>
  <c r="M42" i="65531"/>
  <c r="P44" i="65531"/>
  <c r="S46" i="65531"/>
  <c r="H22" i="3"/>
  <c r="U22" i="2"/>
  <c r="AI41" i="2"/>
  <c r="I297" i="65530" l="1"/>
  <c r="U21" i="2"/>
  <c r="AI40" i="2"/>
  <c r="M41" i="65531"/>
  <c r="P43" i="65531"/>
  <c r="S45" i="65531"/>
  <c r="I298" i="65530" l="1"/>
  <c r="S44" i="65531"/>
  <c r="M40" i="65531"/>
  <c r="P42" i="65531"/>
  <c r="H20" i="3"/>
  <c r="U20" i="2"/>
  <c r="AI39" i="2"/>
  <c r="I299" i="65530" l="1"/>
  <c r="U19" i="2"/>
  <c r="AI38" i="2"/>
  <c r="S43" i="65531"/>
  <c r="M39" i="65531"/>
  <c r="P41" i="65531"/>
  <c r="J299" i="65530" l="1"/>
  <c r="I300" i="65530"/>
  <c r="M38" i="65531"/>
  <c r="P40" i="65531"/>
  <c r="H18" i="3"/>
  <c r="U18" i="2"/>
  <c r="AI37" i="2"/>
  <c r="S42" i="65531"/>
  <c r="I301" i="65530" l="1"/>
  <c r="J300" i="65530"/>
  <c r="J298" i="65530" s="1"/>
  <c r="J297" i="65530" s="1"/>
  <c r="J296" i="65530" s="1"/>
  <c r="J295" i="65530" s="1"/>
  <c r="U17" i="2"/>
  <c r="AI36" i="2"/>
  <c r="S41" i="65531"/>
  <c r="M37" i="65531"/>
  <c r="P39" i="65531"/>
  <c r="I302" i="65530" l="1"/>
  <c r="M36" i="65531"/>
  <c r="P38" i="65531"/>
  <c r="H16" i="3"/>
  <c r="U16" i="2"/>
  <c r="AI35" i="2"/>
  <c r="S40" i="65531"/>
  <c r="I303" i="65530" l="1"/>
  <c r="U15" i="2"/>
  <c r="AI34" i="2"/>
  <c r="S39" i="65531"/>
  <c r="M35" i="65531"/>
  <c r="P37" i="65531"/>
  <c r="I304" i="65530" l="1"/>
  <c r="M34" i="65531"/>
  <c r="P36" i="65531"/>
  <c r="H14" i="3"/>
  <c r="U14" i="2"/>
  <c r="AI33" i="2"/>
  <c r="S38" i="65531"/>
  <c r="I305" i="65530" l="1"/>
  <c r="U13" i="2"/>
  <c r="AI32" i="2"/>
  <c r="S37" i="65531"/>
  <c r="M33" i="65531"/>
  <c r="P35" i="65531"/>
  <c r="J305" i="65530" l="1"/>
  <c r="I306" i="65530"/>
  <c r="M32" i="65531"/>
  <c r="P34" i="65531"/>
  <c r="H12" i="3"/>
  <c r="U12" i="2"/>
  <c r="AI31" i="2"/>
  <c r="S36" i="65531"/>
  <c r="I307" i="65530" l="1"/>
  <c r="J306" i="65530"/>
  <c r="J304" i="65530" s="1"/>
  <c r="J303" i="65530" s="1"/>
  <c r="J302" i="65530" s="1"/>
  <c r="J301" i="65530" s="1"/>
  <c r="U11" i="2"/>
  <c r="AI30" i="2"/>
  <c r="S35" i="65531"/>
  <c r="M31" i="65531"/>
  <c r="P33" i="65531"/>
  <c r="I308" i="65530" l="1"/>
  <c r="M30" i="65531"/>
  <c r="P32" i="65531"/>
  <c r="H10" i="3"/>
  <c r="U10" i="2"/>
  <c r="AI29" i="2"/>
  <c r="S34" i="65531"/>
  <c r="I309" i="65530" l="1"/>
  <c r="U9" i="2"/>
  <c r="AI28" i="2"/>
  <c r="S33" i="65531"/>
  <c r="M29" i="65531"/>
  <c r="P31" i="65531"/>
  <c r="I310" i="65530" l="1"/>
  <c r="M28" i="65531"/>
  <c r="P30" i="65531"/>
  <c r="H8" i="3"/>
  <c r="U8" i="2"/>
  <c r="AI27" i="2"/>
  <c r="S32" i="65531"/>
  <c r="I311" i="65530" l="1"/>
  <c r="U7" i="2"/>
  <c r="AI26" i="2"/>
  <c r="S31" i="65531"/>
  <c r="M27" i="65531"/>
  <c r="P29" i="65531"/>
  <c r="J311" i="65530" l="1"/>
  <c r="I312" i="65530"/>
  <c r="M26" i="65531"/>
  <c r="P28" i="65531"/>
  <c r="H6" i="3"/>
  <c r="U6" i="2"/>
  <c r="AI25" i="2"/>
  <c r="S30" i="65531"/>
  <c r="I313" i="65530" l="1"/>
  <c r="J312" i="65530"/>
  <c r="J310" i="65530"/>
  <c r="J309" i="65530" s="1"/>
  <c r="J308" i="65530" s="1"/>
  <c r="J307" i="65530" s="1"/>
  <c r="U5" i="2"/>
  <c r="AI24" i="2"/>
  <c r="S29" i="65531"/>
  <c r="M25" i="65531"/>
  <c r="P27" i="65531"/>
  <c r="I314" i="65530" l="1"/>
  <c r="M24" i="65531"/>
  <c r="P26" i="65531"/>
  <c r="H4" i="3"/>
  <c r="U4" i="2"/>
  <c r="AI23" i="2"/>
  <c r="S28" i="65531"/>
  <c r="I315" i="65530" l="1"/>
  <c r="U3" i="2"/>
  <c r="AI22" i="2"/>
  <c r="S27" i="65531"/>
  <c r="M23" i="65531"/>
  <c r="P25" i="65531"/>
  <c r="I316" i="65530" l="1"/>
  <c r="M22" i="65531"/>
  <c r="P24" i="65531"/>
  <c r="S25" i="65531" s="1"/>
  <c r="H2" i="3"/>
  <c r="U2" i="2"/>
  <c r="AI21" i="2"/>
  <c r="AI20" i="2" s="1"/>
  <c r="AI19" i="2" s="1"/>
  <c r="AI18" i="2" s="1"/>
  <c r="AI17" i="2" s="1"/>
  <c r="AI16" i="2" s="1"/>
  <c r="AI15" i="2" s="1"/>
  <c r="AI14" i="2" s="1"/>
  <c r="AI13" i="2" s="1"/>
  <c r="AI12" i="2" s="1"/>
  <c r="AI11" i="2" s="1"/>
  <c r="AI10" i="2" s="1"/>
  <c r="AI9" i="2" s="1"/>
  <c r="AI8" i="2" s="1"/>
  <c r="AI7" i="2" s="1"/>
  <c r="AI6" i="2" s="1"/>
  <c r="AI5" i="2" s="1"/>
  <c r="AI4" i="2" s="1"/>
  <c r="AI3" i="2" s="1"/>
  <c r="AI2" i="2" s="1"/>
  <c r="S26" i="65531"/>
  <c r="I317" i="65530" l="1"/>
  <c r="M21" i="65531"/>
  <c r="M20" i="65531" s="1"/>
  <c r="M19" i="65531" s="1"/>
  <c r="M18" i="65531" s="1"/>
  <c r="M17" i="65531" s="1"/>
  <c r="M16" i="65531" s="1"/>
  <c r="M15" i="65531" s="1"/>
  <c r="M14" i="65531" s="1"/>
  <c r="M13" i="65531" s="1"/>
  <c r="M12" i="65531" s="1"/>
  <c r="M11" i="65531" s="1"/>
  <c r="M10" i="65531" s="1"/>
  <c r="M9" i="65531" s="1"/>
  <c r="M8" i="65531" s="1"/>
  <c r="M7" i="65531" s="1"/>
  <c r="M6" i="65531" s="1"/>
  <c r="M5" i="65531" s="1"/>
  <c r="M4" i="65531" s="1"/>
  <c r="M3" i="65531" s="1"/>
  <c r="M2" i="65531" s="1"/>
  <c r="P23" i="65531"/>
  <c r="S24" i="65531" s="1"/>
  <c r="J317" i="65530" l="1"/>
  <c r="I318" i="65530"/>
  <c r="I319" i="65530" l="1"/>
  <c r="J318" i="65530"/>
  <c r="J316" i="65530" s="1"/>
  <c r="J315" i="65530" s="1"/>
  <c r="J314" i="65530" s="1"/>
  <c r="J313" i="65530" s="1"/>
  <c r="I320" i="65530" l="1"/>
  <c r="I321" i="65530" l="1"/>
  <c r="I322" i="65530" l="1"/>
  <c r="I323" i="65530" l="1"/>
  <c r="J323" i="65530" l="1"/>
  <c r="I324" i="65530"/>
  <c r="I325" i="65530" l="1"/>
  <c r="J324" i="65530"/>
  <c r="J322" i="65530" s="1"/>
  <c r="J321" i="65530" s="1"/>
  <c r="J320" i="65530" s="1"/>
  <c r="J319" i="65530" s="1"/>
  <c r="I326" i="65530" l="1"/>
  <c r="I327" i="65530" l="1"/>
  <c r="I328" i="65530" l="1"/>
  <c r="I329" i="65530" l="1"/>
  <c r="J329" i="65530" l="1"/>
  <c r="I330" i="65530"/>
  <c r="I331" i="65530" l="1"/>
  <c r="J330" i="65530"/>
  <c r="J328" i="65530" s="1"/>
  <c r="J327" i="65530" s="1"/>
  <c r="J326" i="65530" s="1"/>
  <c r="J325" i="65530" s="1"/>
  <c r="I332" i="65530" l="1"/>
  <c r="I333" i="65530" l="1"/>
  <c r="I334" i="65530" l="1"/>
  <c r="I335" i="65530" l="1"/>
  <c r="J335" i="65530" l="1"/>
  <c r="I336" i="65530"/>
  <c r="J336" i="65530" l="1"/>
  <c r="J334" i="65530" s="1"/>
  <c r="J333" i="65530" s="1"/>
  <c r="J332" i="65530" s="1"/>
  <c r="J331" i="65530" s="1"/>
  <c r="I337" i="65530"/>
  <c r="I338" i="65530" l="1"/>
  <c r="I339" i="65530" l="1"/>
  <c r="I340" i="65530" l="1"/>
  <c r="I341" i="65530" l="1"/>
  <c r="J341" i="65530" l="1"/>
  <c r="I342" i="65530"/>
  <c r="J342" i="65530" l="1"/>
  <c r="J340" i="65530" s="1"/>
  <c r="J339" i="65530" s="1"/>
  <c r="J338" i="65530" s="1"/>
  <c r="J337" i="65530" s="1"/>
  <c r="I343" i="65530"/>
  <c r="I344" i="65530" l="1"/>
  <c r="I345" i="65530" l="1"/>
  <c r="I346" i="65530" l="1"/>
  <c r="I347" i="65530" l="1"/>
  <c r="J347" i="65530" l="1"/>
  <c r="I348" i="65530"/>
  <c r="J348" i="65530" l="1"/>
  <c r="J346" i="65530" s="1"/>
  <c r="J345" i="65530" s="1"/>
  <c r="J344" i="65530" s="1"/>
  <c r="J343" i="65530" s="1"/>
  <c r="I349" i="65530"/>
  <c r="I350" i="65530" l="1"/>
  <c r="I351" i="65530" l="1"/>
  <c r="I352" i="65530" l="1"/>
  <c r="I353" i="65530" l="1"/>
  <c r="J353" i="65530" l="1"/>
  <c r="I354" i="65530"/>
  <c r="J354" i="65530" l="1"/>
  <c r="J352" i="65530" s="1"/>
  <c r="J351" i="65530" s="1"/>
  <c r="J350" i="65530" s="1"/>
  <c r="J349" i="65530" s="1"/>
  <c r="I355" i="65530"/>
  <c r="I356" i="65530" l="1"/>
  <c r="I357" i="65530" l="1"/>
  <c r="I358" i="65530" l="1"/>
  <c r="I359" i="65530" l="1"/>
  <c r="J359" i="65530" l="1"/>
  <c r="I360" i="65530"/>
  <c r="J360" i="65530" l="1"/>
  <c r="J358" i="65530" s="1"/>
  <c r="J357" i="65530" s="1"/>
  <c r="J356" i="65530" s="1"/>
  <c r="J355" i="65530" s="1"/>
  <c r="I361" i="65530"/>
  <c r="I362" i="65530" l="1"/>
  <c r="I363" i="65530" l="1"/>
  <c r="I364" i="65530" l="1"/>
  <c r="I365" i="65530" l="1"/>
  <c r="J365" i="65530" l="1"/>
  <c r="I366" i="65530"/>
  <c r="J366" i="65530" l="1"/>
  <c r="J364" i="65530" s="1"/>
  <c r="J363" i="65530" s="1"/>
  <c r="J362" i="65530" s="1"/>
  <c r="J361" i="65530" s="1"/>
  <c r="I367" i="65530"/>
  <c r="I368" i="65530" l="1"/>
  <c r="I369" i="65530" l="1"/>
  <c r="I370" i="65530" l="1"/>
  <c r="I371" i="65530" l="1"/>
  <c r="J371" i="65530" l="1"/>
  <c r="I372" i="65530"/>
  <c r="J372" i="65530" l="1"/>
  <c r="J370" i="65530" s="1"/>
  <c r="J369" i="65530" s="1"/>
  <c r="J368" i="65530" s="1"/>
  <c r="J367" i="65530" s="1"/>
  <c r="I373" i="65530"/>
  <c r="I374" i="65530" l="1"/>
  <c r="I375" i="65530" l="1"/>
  <c r="I376" i="65530" l="1"/>
  <c r="I377" i="65530" l="1"/>
  <c r="I378" i="65530" l="1"/>
  <c r="J377" i="65530"/>
  <c r="J378" i="65530" l="1"/>
  <c r="J376" i="65530" s="1"/>
  <c r="J375" i="65530" s="1"/>
  <c r="J374" i="65530" s="1"/>
  <c r="J373" i="65530" s="1"/>
  <c r="I379" i="65530"/>
  <c r="I380" i="65530" l="1"/>
  <c r="I381" i="65530" l="1"/>
  <c r="I382" i="65530" l="1"/>
  <c r="I383" i="65530" l="1"/>
  <c r="I384" i="65530" l="1"/>
  <c r="J383" i="65530"/>
  <c r="J384" i="65530" l="1"/>
  <c r="J382" i="65530" s="1"/>
  <c r="J381" i="65530" s="1"/>
  <c r="J380" i="65530" s="1"/>
  <c r="J379" i="65530" s="1"/>
  <c r="I385" i="65530"/>
  <c r="I386" i="65530" l="1"/>
  <c r="I387" i="65530" l="1"/>
  <c r="I388" i="65530" l="1"/>
  <c r="I389" i="65530" l="1"/>
  <c r="J389" i="65530" l="1"/>
  <c r="I390" i="65530"/>
  <c r="I391" i="65530" l="1"/>
  <c r="J390" i="65530"/>
  <c r="J388" i="65530"/>
  <c r="J387" i="65530" s="1"/>
  <c r="J386" i="65530" s="1"/>
  <c r="J385" i="65530" s="1"/>
  <c r="I392" i="65530" l="1"/>
  <c r="I393" i="65530" l="1"/>
  <c r="I394" i="65530" l="1"/>
  <c r="I395" i="65530" l="1"/>
  <c r="I396" i="65530" l="1"/>
  <c r="J395" i="65530"/>
  <c r="J396" i="65530" l="1"/>
  <c r="J394" i="65530" s="1"/>
  <c r="J393" i="65530" s="1"/>
  <c r="J392" i="65530" s="1"/>
  <c r="J391" i="65530" s="1"/>
  <c r="I397" i="65530"/>
  <c r="I398" i="65530" l="1"/>
  <c r="I399" i="65530" l="1"/>
  <c r="I400" i="65530" l="1"/>
  <c r="I401" i="65530" l="1"/>
  <c r="I402" i="65530" l="1"/>
  <c r="J401" i="65530"/>
  <c r="J402" i="65530" l="1"/>
  <c r="J400" i="65530" s="1"/>
  <c r="J399" i="65530" s="1"/>
  <c r="J398" i="65530" s="1"/>
  <c r="J397" i="65530" s="1"/>
  <c r="I403" i="65530"/>
  <c r="I404" i="65530" l="1"/>
  <c r="I405" i="65530" l="1"/>
  <c r="I406" i="65530" l="1"/>
  <c r="I407" i="65530" l="1"/>
  <c r="I408" i="65530" l="1"/>
  <c r="J407" i="65530"/>
  <c r="J408" i="65530" l="1"/>
  <c r="J406" i="65530" s="1"/>
  <c r="J405" i="65530" s="1"/>
  <c r="J404" i="65530" s="1"/>
  <c r="J403" i="65530" s="1"/>
  <c r="I409" i="65530"/>
  <c r="I410" i="65530" l="1"/>
  <c r="I411" i="65530" l="1"/>
  <c r="I412" i="65530" l="1"/>
  <c r="I413" i="65530" l="1"/>
  <c r="J413" i="65530" l="1"/>
  <c r="I414" i="65530"/>
  <c r="J414" i="65530" l="1"/>
  <c r="J412" i="65530" s="1"/>
  <c r="J411" i="65530" s="1"/>
  <c r="J410" i="65530" s="1"/>
  <c r="J409" i="65530" s="1"/>
  <c r="I415" i="65530"/>
  <c r="I416" i="65530" l="1"/>
  <c r="I417" i="65530" l="1"/>
  <c r="I418" i="65530" l="1"/>
  <c r="I419" i="65530" l="1"/>
  <c r="I420" i="65530" l="1"/>
  <c r="J419" i="65530"/>
  <c r="J420" i="65530" l="1"/>
  <c r="J418" i="65530" s="1"/>
  <c r="J417" i="65530" s="1"/>
  <c r="J416" i="65530" s="1"/>
  <c r="J415" i="65530" s="1"/>
  <c r="I421" i="65530"/>
  <c r="I422" i="65530" l="1"/>
  <c r="I423" i="65530" l="1"/>
  <c r="I424" i="65530" l="1"/>
  <c r="I425" i="65530" l="1"/>
  <c r="I426" i="65530" l="1"/>
  <c r="J425" i="65530"/>
  <c r="I427" i="65530" l="1"/>
  <c r="J426" i="65530"/>
  <c r="J424" i="65530" s="1"/>
  <c r="J423" i="65530" s="1"/>
  <c r="J422" i="65530" s="1"/>
  <c r="J421" i="65530" s="1"/>
  <c r="I428" i="65530" l="1"/>
  <c r="I429" i="65530" l="1"/>
  <c r="I430" i="65530" l="1"/>
  <c r="I431" i="65530" l="1"/>
  <c r="I432" i="65530" l="1"/>
  <c r="J431" i="65530"/>
  <c r="J432" i="65530" l="1"/>
  <c r="J430" i="65530" s="1"/>
  <c r="J429" i="65530" s="1"/>
  <c r="J428" i="65530" s="1"/>
  <c r="J427" i="65530" s="1"/>
  <c r="I433" i="65530"/>
  <c r="I434" i="65530" l="1"/>
  <c r="I435" i="65530" l="1"/>
  <c r="I436" i="65530" l="1"/>
  <c r="I437" i="65530" l="1"/>
  <c r="J437" i="65530" l="1"/>
  <c r="I438" i="65530"/>
  <c r="I439" i="65530" l="1"/>
  <c r="J438" i="65530"/>
  <c r="J436" i="65530" s="1"/>
  <c r="J435" i="65530" s="1"/>
  <c r="J434" i="65530" s="1"/>
  <c r="J433" i="65530" s="1"/>
  <c r="I440" i="65530" l="1"/>
  <c r="I441" i="65530" l="1"/>
  <c r="I442" i="65530" l="1"/>
  <c r="I443" i="65530" l="1"/>
  <c r="I444" i="65530" l="1"/>
  <c r="J443" i="65530"/>
  <c r="J444" i="65530" l="1"/>
  <c r="J442" i="65530" s="1"/>
  <c r="J441" i="65530" s="1"/>
  <c r="J440" i="65530" s="1"/>
  <c r="J439" i="65530" s="1"/>
  <c r="I445" i="65530"/>
  <c r="I446" i="65530" l="1"/>
  <c r="I447" i="65530" l="1"/>
  <c r="I448" i="65530" l="1"/>
  <c r="I449" i="65530" l="1"/>
  <c r="J449" i="65530" l="1"/>
  <c r="I450" i="65530"/>
  <c r="J450" i="65530" l="1"/>
  <c r="J448" i="65530" s="1"/>
  <c r="J447" i="65530" s="1"/>
  <c r="J446" i="65530" s="1"/>
  <c r="J445" i="65530" s="1"/>
  <c r="I451" i="65530"/>
  <c r="I452" i="65530" l="1"/>
  <c r="I453" i="65530" l="1"/>
  <c r="I454" i="65530" l="1"/>
  <c r="I455" i="65530" l="1"/>
  <c r="I456" i="65530" l="1"/>
  <c r="J455" i="65530"/>
  <c r="J456" i="65530" l="1"/>
  <c r="J454" i="65530" s="1"/>
  <c r="J453" i="65530" s="1"/>
  <c r="J452" i="65530" s="1"/>
  <c r="J451" i="65530" s="1"/>
  <c r="I457" i="65530"/>
  <c r="I458" i="65530" l="1"/>
  <c r="I459" i="65530" l="1"/>
  <c r="I460" i="65530" l="1"/>
  <c r="I461" i="65530" l="1"/>
  <c r="J461" i="65530" l="1"/>
  <c r="I462" i="65530"/>
  <c r="J462" i="65530" l="1"/>
  <c r="J460" i="65530" s="1"/>
  <c r="J459" i="65530" s="1"/>
  <c r="J458" i="65530" s="1"/>
  <c r="J457" i="65530" s="1"/>
  <c r="I463" i="65530"/>
  <c r="I464" i="65530" l="1"/>
  <c r="I465" i="65530" l="1"/>
  <c r="I466" i="65530" l="1"/>
  <c r="I467" i="65530" l="1"/>
  <c r="J467" i="65530" l="1"/>
  <c r="I468" i="65530"/>
  <c r="J468" i="65530" l="1"/>
  <c r="J466" i="65530" s="1"/>
  <c r="J465" i="65530" s="1"/>
  <c r="J464" i="65530" s="1"/>
  <c r="J463" i="65530" s="1"/>
  <c r="I469" i="65530"/>
  <c r="I470" i="65530" l="1"/>
  <c r="I471" i="65530" l="1"/>
  <c r="I472" i="65530" l="1"/>
  <c r="I473" i="65530" l="1"/>
  <c r="J473" i="65530" l="1"/>
  <c r="I474" i="65530"/>
  <c r="J474" i="65530" l="1"/>
  <c r="J472" i="65530" s="1"/>
  <c r="J471" i="65530" s="1"/>
  <c r="J470" i="65530" s="1"/>
  <c r="J469" i="65530" s="1"/>
  <c r="I475" i="65530"/>
  <c r="I476" i="65530" l="1"/>
  <c r="I477" i="65530" l="1"/>
  <c r="I478" i="65530" l="1"/>
  <c r="I479" i="65530" l="1"/>
  <c r="J479" i="65530" l="1"/>
  <c r="I480" i="65530"/>
  <c r="J480" i="65530" l="1"/>
  <c r="J478" i="65530" s="1"/>
  <c r="J477" i="65530" s="1"/>
  <c r="J476" i="65530" s="1"/>
  <c r="J475" i="65530" s="1"/>
  <c r="I481" i="65530"/>
  <c r="I482" i="65530" l="1"/>
  <c r="I483" i="65530" l="1"/>
  <c r="I484" i="65530" l="1"/>
  <c r="I485" i="65530" l="1"/>
  <c r="J485" i="65530" l="1"/>
  <c r="I486" i="65530"/>
  <c r="J486" i="65530" l="1"/>
  <c r="J484" i="65530" s="1"/>
  <c r="J483" i="65530" s="1"/>
  <c r="J482" i="65530" s="1"/>
  <c r="J481" i="65530" s="1"/>
  <c r="I487" i="65530"/>
  <c r="I488" i="65530" l="1"/>
  <c r="I489" i="65530" l="1"/>
  <c r="I490" i="65530" l="1"/>
  <c r="I491" i="65530" l="1"/>
  <c r="J491" i="65530" l="1"/>
  <c r="I492" i="65530"/>
  <c r="J492" i="65530" l="1"/>
  <c r="J490" i="65530" s="1"/>
  <c r="J489" i="65530" s="1"/>
  <c r="J488" i="65530" s="1"/>
  <c r="J487" i="65530" s="1"/>
  <c r="I493" i="65530"/>
  <c r="I494" i="65530" l="1"/>
  <c r="I495" i="65530" l="1"/>
  <c r="I496" i="65530" l="1"/>
  <c r="I497" i="65530" l="1"/>
  <c r="J497" i="65530" l="1"/>
  <c r="I498" i="65530"/>
  <c r="J498" i="65530" l="1"/>
  <c r="J496" i="65530" s="1"/>
  <c r="J495" i="65530" s="1"/>
  <c r="J494" i="65530" s="1"/>
  <c r="J493" i="65530" s="1"/>
  <c r="I499" i="65530"/>
  <c r="I500" i="65530" l="1"/>
  <c r="I501" i="65530" l="1"/>
  <c r="I502" i="65530" l="1"/>
  <c r="I503" i="65530" l="1"/>
  <c r="J503" i="65530" l="1"/>
  <c r="I504" i="65530"/>
  <c r="J504" i="65530" l="1"/>
  <c r="J502" i="65530" s="1"/>
  <c r="J501" i="65530" s="1"/>
  <c r="J500" i="65530" s="1"/>
  <c r="J499" i="65530" s="1"/>
  <c r="I505" i="65530"/>
  <c r="I506" i="65530" l="1"/>
  <c r="I507" i="65530" l="1"/>
  <c r="I508" i="65530" l="1"/>
  <c r="I509" i="65530" l="1"/>
  <c r="J509" i="65530" l="1"/>
  <c r="I510" i="65530"/>
  <c r="J510" i="65530" l="1"/>
  <c r="J508" i="65530" s="1"/>
  <c r="J507" i="65530" s="1"/>
  <c r="J506" i="65530" s="1"/>
  <c r="J505" i="65530" s="1"/>
  <c r="I511" i="65530"/>
  <c r="I512" i="65530" l="1"/>
  <c r="I513" i="65530" l="1"/>
  <c r="I514" i="65530" l="1"/>
  <c r="I515" i="65530" l="1"/>
  <c r="J515" i="65530" l="1"/>
  <c r="I516" i="65530"/>
  <c r="J516" i="65530" l="1"/>
  <c r="J514" i="65530" s="1"/>
  <c r="J513" i="65530" s="1"/>
  <c r="J512" i="65530" s="1"/>
  <c r="J511" i="65530" s="1"/>
  <c r="I517" i="65530"/>
  <c r="I518" i="65530" l="1"/>
  <c r="I519" i="65530" l="1"/>
  <c r="I520" i="65530" l="1"/>
  <c r="I521" i="65530" l="1"/>
  <c r="J521" i="65530" l="1"/>
  <c r="I522" i="65530"/>
  <c r="J522" i="65530" l="1"/>
  <c r="J520" i="65530" s="1"/>
  <c r="J519" i="65530" s="1"/>
  <c r="J518" i="65530" s="1"/>
  <c r="J517" i="65530" s="1"/>
  <c r="I523" i="65530"/>
  <c r="I524" i="65530" l="1"/>
  <c r="I525" i="65530" l="1"/>
  <c r="I526" i="65530" l="1"/>
  <c r="I527" i="65530" l="1"/>
  <c r="J527" i="65530" l="1"/>
  <c r="I528" i="65530"/>
  <c r="J528" i="65530" l="1"/>
  <c r="J526" i="65530" s="1"/>
  <c r="J525" i="65530" s="1"/>
  <c r="J524" i="65530" s="1"/>
  <c r="J523" i="65530" s="1"/>
  <c r="I529" i="65530"/>
  <c r="I530" i="65530" l="1"/>
  <c r="I531" i="65530" l="1"/>
  <c r="I532" i="65530" l="1"/>
  <c r="I533" i="65530" l="1"/>
  <c r="J533" i="65530" l="1"/>
  <c r="I534" i="65530"/>
  <c r="J534" i="65530" l="1"/>
  <c r="J532" i="65530" s="1"/>
  <c r="J531" i="65530" s="1"/>
  <c r="J530" i="65530" s="1"/>
  <c r="J529" i="65530" s="1"/>
  <c r="I535" i="65530"/>
  <c r="I536" i="65530" l="1"/>
  <c r="I537" i="65530" l="1"/>
  <c r="I538" i="65530" s="1"/>
  <c r="I539" i="65530" s="1"/>
  <c r="I540" i="65530" l="1"/>
  <c r="J539" i="65530"/>
  <c r="J540" i="65530" l="1"/>
  <c r="J538" i="65530" s="1"/>
  <c r="J537" i="65530" s="1"/>
  <c r="J536" i="65530" s="1"/>
  <c r="J535" i="65530" s="1"/>
  <c r="I541" i="65530"/>
  <c r="I542" i="65530" s="1"/>
  <c r="I543" i="65530" s="1"/>
  <c r="I544" i="65530" s="1"/>
  <c r="I545" i="65530" s="1"/>
  <c r="I546" i="65530" l="1"/>
  <c r="J545" i="65530"/>
  <c r="J546" i="65530" l="1"/>
  <c r="J544" i="65530" s="1"/>
  <c r="J543" i="65530" s="1"/>
  <c r="J542" i="65530" s="1"/>
  <c r="J541" i="65530" s="1"/>
  <c r="I547" i="65530"/>
  <c r="I548" i="65530" s="1"/>
  <c r="I549" i="65530" s="1"/>
  <c r="I550" i="65530" s="1"/>
  <c r="I551" i="65530" s="1"/>
  <c r="I552" i="65530" l="1"/>
  <c r="J551" i="65530"/>
  <c r="J552" i="65530" l="1"/>
  <c r="J550" i="65530" s="1"/>
  <c r="J549" i="65530" s="1"/>
  <c r="J548" i="65530" s="1"/>
  <c r="J547" i="65530" s="1"/>
  <c r="I553" i="65530"/>
  <c r="I554" i="65530" s="1"/>
  <c r="I555" i="65530" s="1"/>
  <c r="I556" i="65530" s="1"/>
  <c r="I557" i="65530" s="1"/>
  <c r="I558" i="65530" l="1"/>
  <c r="J557" i="65530"/>
  <c r="J558" i="65530" l="1"/>
  <c r="J556" i="65530" s="1"/>
  <c r="J555" i="65530" s="1"/>
  <c r="J554" i="65530" s="1"/>
  <c r="J553" i="65530" s="1"/>
  <c r="I559" i="65530"/>
  <c r="I560" i="65530" s="1"/>
  <c r="I561" i="65530" s="1"/>
  <c r="I562" i="65530" s="1"/>
  <c r="I563" i="65530" s="1"/>
  <c r="I564" i="65530" l="1"/>
  <c r="J563" i="65530"/>
  <c r="I565" i="65530" l="1"/>
  <c r="I566" i="65530" s="1"/>
  <c r="I567" i="65530" s="1"/>
  <c r="I568" i="65530" s="1"/>
  <c r="I569" i="65530" s="1"/>
  <c r="J564" i="65530"/>
  <c r="J562" i="65530" s="1"/>
  <c r="J561" i="65530" s="1"/>
  <c r="J560" i="65530" s="1"/>
  <c r="J559" i="65530" s="1"/>
  <c r="I570" i="65530" l="1"/>
  <c r="J569" i="65530"/>
  <c r="J570" i="65530" l="1"/>
  <c r="J568" i="65530" s="1"/>
  <c r="J567" i="65530" s="1"/>
  <c r="J566" i="65530" s="1"/>
  <c r="J565" i="65530" s="1"/>
  <c r="I571" i="65530"/>
  <c r="I572" i="65530" s="1"/>
  <c r="I573" i="65530" s="1"/>
  <c r="I574" i="65530" s="1"/>
  <c r="I575" i="65530" s="1"/>
  <c r="I576" i="65530" l="1"/>
  <c r="J575" i="65530"/>
  <c r="J576" i="65530" l="1"/>
  <c r="J574" i="65530" s="1"/>
  <c r="J573" i="65530" s="1"/>
  <c r="J572" i="65530" s="1"/>
  <c r="J571" i="65530" s="1"/>
  <c r="I577" i="65530"/>
  <c r="I578" i="65530" s="1"/>
  <c r="I579" i="65530" s="1"/>
  <c r="I580" i="65530" s="1"/>
  <c r="I581" i="65530" l="1"/>
  <c r="I582" i="65530" l="1"/>
  <c r="J581" i="65530"/>
  <c r="J582" i="65530" l="1"/>
  <c r="J580" i="65530" s="1"/>
  <c r="J579" i="65530" s="1"/>
  <c r="J578" i="65530" s="1"/>
  <c r="J577" i="65530" s="1"/>
  <c r="I583" i="65530"/>
  <c r="I584" i="65530" s="1"/>
  <c r="I585" i="65530" s="1"/>
  <c r="I586" i="65530" s="1"/>
  <c r="I587" i="65530" s="1"/>
  <c r="I588" i="65530" l="1"/>
  <c r="J587" i="65530"/>
  <c r="J588" i="65530" l="1"/>
  <c r="J586" i="65530" s="1"/>
  <c r="J585" i="65530" s="1"/>
  <c r="J584" i="65530" s="1"/>
  <c r="J583" i="65530" s="1"/>
  <c r="I589" i="65530"/>
  <c r="I590" i="65530" s="1"/>
  <c r="I591" i="65530" s="1"/>
  <c r="I592" i="65530" s="1"/>
  <c r="I593" i="65530" s="1"/>
  <c r="I594" i="65530" l="1"/>
  <c r="J593" i="65530"/>
  <c r="J594" i="65530" l="1"/>
  <c r="J592" i="65530" s="1"/>
  <c r="J591" i="65530" s="1"/>
  <c r="J590" i="65530" s="1"/>
  <c r="J589" i="65530" s="1"/>
  <c r="I595" i="65530"/>
  <c r="I596" i="65530" s="1"/>
  <c r="I597" i="65530" s="1"/>
  <c r="I598" i="65530" s="1"/>
  <c r="I599" i="65530" l="1"/>
  <c r="I600" i="65530" l="1"/>
  <c r="J599" i="65530"/>
  <c r="J600" i="65530" l="1"/>
  <c r="J598" i="65530" s="1"/>
  <c r="J597" i="65530" s="1"/>
  <c r="J596" i="65530" s="1"/>
  <c r="J595" i="65530" s="1"/>
  <c r="I601" i="65530"/>
  <c r="I602" i="65530" s="1"/>
  <c r="I603" i="65530" s="1"/>
  <c r="I604" i="65530" s="1"/>
  <c r="I605" i="65530" s="1"/>
  <c r="I606" i="65530" l="1"/>
  <c r="J605" i="65530"/>
  <c r="J606" i="65530" l="1"/>
  <c r="J604" i="65530" s="1"/>
  <c r="J603" i="65530" s="1"/>
  <c r="J602" i="65530" s="1"/>
  <c r="J601" i="65530" s="1"/>
  <c r="I607" i="65530"/>
  <c r="I608" i="65530" s="1"/>
  <c r="I609" i="65530" s="1"/>
  <c r="I610" i="65530" s="1"/>
  <c r="I611" i="65530" s="1"/>
  <c r="I612" i="65530" l="1"/>
  <c r="J611" i="65530"/>
  <c r="J612" i="65530" l="1"/>
  <c r="J610" i="65530" s="1"/>
  <c r="J609" i="65530" s="1"/>
  <c r="J608" i="65530" s="1"/>
  <c r="J607" i="65530" s="1"/>
  <c r="I613" i="65530"/>
  <c r="I614" i="65530" s="1"/>
  <c r="I615" i="65530" s="1"/>
  <c r="I616" i="65530" s="1"/>
  <c r="I617" i="65530" s="1"/>
  <c r="I618" i="65530" l="1"/>
  <c r="J617" i="65530"/>
  <c r="J618" i="65530" l="1"/>
  <c r="J616" i="65530" s="1"/>
  <c r="J615" i="65530" s="1"/>
  <c r="J614" i="65530" s="1"/>
  <c r="J613" i="65530" s="1"/>
  <c r="I619" i="65530"/>
  <c r="I620" i="65530" s="1"/>
  <c r="I621" i="65530" s="1"/>
  <c r="I622" i="65530" s="1"/>
  <c r="I623" i="65530" l="1"/>
  <c r="I624" i="65530" l="1"/>
  <c r="J623" i="65530"/>
  <c r="J624" i="65530" l="1"/>
  <c r="J622" i="65530" s="1"/>
  <c r="J621" i="65530" s="1"/>
  <c r="J620" i="65530" s="1"/>
  <c r="J619" i="65530" s="1"/>
  <c r="I625" i="65530"/>
  <c r="I626" i="65530" s="1"/>
  <c r="I627" i="65530" s="1"/>
  <c r="I628" i="65530" s="1"/>
  <c r="I629" i="65530" s="1"/>
  <c r="I630" i="65530" l="1"/>
  <c r="J629" i="65530"/>
  <c r="J630" i="65530" l="1"/>
  <c r="J628" i="65530" s="1"/>
  <c r="J627" i="65530" s="1"/>
  <c r="J626" i="65530" s="1"/>
  <c r="J625" i="65530" s="1"/>
  <c r="I631" i="65530"/>
  <c r="I632" i="65530" s="1"/>
  <c r="I633" i="65530" s="1"/>
  <c r="I634" i="65530" s="1"/>
  <c r="I635" i="65530" l="1"/>
  <c r="I636" i="65530" l="1"/>
  <c r="J635" i="65530"/>
  <c r="J636" i="65530" l="1"/>
  <c r="J634" i="65530" s="1"/>
  <c r="J633" i="65530" s="1"/>
  <c r="J632" i="65530" s="1"/>
  <c r="J631" i="65530" s="1"/>
  <c r="I637" i="65530"/>
  <c r="I638" i="65530" s="1"/>
  <c r="I639" i="65530" s="1"/>
  <c r="I640" i="65530" s="1"/>
  <c r="I641" i="65530" s="1"/>
  <c r="I642" i="65530" l="1"/>
  <c r="J641" i="65530"/>
  <c r="J642" i="65530" l="1"/>
  <c r="J640" i="65530" s="1"/>
  <c r="J639" i="65530" s="1"/>
  <c r="J638" i="65530" s="1"/>
  <c r="J637" i="65530" s="1"/>
  <c r="I643" i="65530"/>
  <c r="I644" i="65530" s="1"/>
  <c r="I645" i="65530" s="1"/>
  <c r="I646" i="65530" s="1"/>
  <c r="I647" i="65530" s="1"/>
  <c r="I648" i="65530" l="1"/>
  <c r="J647" i="65530"/>
  <c r="J648" i="65530" l="1"/>
  <c r="J646" i="65530" s="1"/>
  <c r="J645" i="65530" s="1"/>
  <c r="J644" i="65530" s="1"/>
  <c r="J643" i="65530" s="1"/>
  <c r="I649" i="65530"/>
  <c r="I650" i="65530" s="1"/>
  <c r="I651" i="65530" s="1"/>
  <c r="I652" i="65530" s="1"/>
  <c r="I653" i="65530" l="1"/>
  <c r="I654" i="65530" l="1"/>
  <c r="J653" i="65530"/>
  <c r="J654" i="65530" l="1"/>
  <c r="J652" i="65530" s="1"/>
  <c r="J651" i="65530" s="1"/>
  <c r="J650" i="65530" s="1"/>
  <c r="J649" i="65530" s="1"/>
  <c r="I655" i="65530"/>
  <c r="I656" i="65530" s="1"/>
  <c r="I657" i="65530" s="1"/>
  <c r="I658" i="65530" s="1"/>
  <c r="I659" i="65530" s="1"/>
  <c r="I660" i="65530" l="1"/>
  <c r="J659" i="65530"/>
  <c r="J660" i="65530" l="1"/>
  <c r="J658" i="65530" s="1"/>
  <c r="J657" i="65530" s="1"/>
  <c r="J656" i="65530" s="1"/>
  <c r="J655" i="65530" s="1"/>
  <c r="I661" i="65530"/>
  <c r="I662" i="65530" s="1"/>
  <c r="I663" i="65530" s="1"/>
  <c r="I664" i="65530" s="1"/>
  <c r="I665" i="65530" s="1"/>
  <c r="I666" i="65530" l="1"/>
  <c r="J665" i="65530"/>
  <c r="J666" i="65530" l="1"/>
  <c r="J664" i="65530" s="1"/>
  <c r="J663" i="65530" s="1"/>
  <c r="J662" i="65530" s="1"/>
  <c r="J661" i="65530" s="1"/>
  <c r="I667" i="65530"/>
  <c r="I668" i="65530" s="1"/>
  <c r="I669" i="65530" s="1"/>
  <c r="I670" i="65530" s="1"/>
  <c r="I671" i="65530" l="1"/>
  <c r="J671" i="65530" l="1"/>
  <c r="I672" i="65530"/>
  <c r="J672" i="65530" l="1"/>
  <c r="J670" i="65530" s="1"/>
  <c r="J669" i="65530" s="1"/>
  <c r="J668" i="65530" s="1"/>
  <c r="J667" i="65530" s="1"/>
  <c r="I673" i="65530"/>
  <c r="I674" i="65530" s="1"/>
  <c r="I675" i="65530" s="1"/>
  <c r="I676" i="65530" s="1"/>
  <c r="I677" i="65530" l="1"/>
  <c r="I678" i="65530" l="1"/>
  <c r="J677" i="65530"/>
  <c r="J678" i="65530" l="1"/>
  <c r="I679" i="65530"/>
  <c r="I680" i="65530" s="1"/>
  <c r="I681" i="65530" s="1"/>
  <c r="I682" i="65530" s="1"/>
  <c r="I683" i="65530" s="1"/>
  <c r="J676" i="65530"/>
  <c r="J675" i="65530" s="1"/>
  <c r="J674" i="65530" s="1"/>
  <c r="J673" i="65530" s="1"/>
  <c r="I684" i="65530" l="1"/>
  <c r="J683" i="65530"/>
  <c r="J684" i="65530" l="1"/>
  <c r="J682" i="65530" s="1"/>
  <c r="J681" i="65530" s="1"/>
  <c r="J680" i="65530" s="1"/>
  <c r="J679" i="65530" s="1"/>
  <c r="I685" i="65530"/>
  <c r="I686" i="65530" s="1"/>
  <c r="I687" i="65530" s="1"/>
  <c r="I688" i="65530" s="1"/>
  <c r="I689" i="65530" s="1"/>
  <c r="I690" i="65530" l="1"/>
  <c r="J689" i="65530"/>
  <c r="J690" i="65530" l="1"/>
  <c r="J688" i="65530" s="1"/>
  <c r="J687" i="65530" s="1"/>
  <c r="J686" i="65530" s="1"/>
  <c r="J685" i="65530" s="1"/>
  <c r="I691" i="65530"/>
  <c r="I692" i="65530" s="1"/>
  <c r="I693" i="65530" s="1"/>
  <c r="I694" i="65530" s="1"/>
  <c r="I695" i="65530" l="1"/>
  <c r="I696" i="65530" l="1"/>
  <c r="J695" i="65530"/>
  <c r="J696" i="65530" l="1"/>
  <c r="J694" i="65530" s="1"/>
  <c r="J693" i="65530" s="1"/>
  <c r="J692" i="65530" s="1"/>
  <c r="J691" i="65530" s="1"/>
  <c r="I697" i="65530"/>
  <c r="I698" i="65530" s="1"/>
  <c r="I699" i="65530" s="1"/>
  <c r="I700" i="65530" s="1"/>
  <c r="I701" i="65530" l="1"/>
  <c r="I702" i="65530" l="1"/>
  <c r="J701" i="65530"/>
  <c r="J702" i="65530" l="1"/>
  <c r="J700" i="65530" s="1"/>
  <c r="J699" i="65530" s="1"/>
  <c r="J698" i="65530" s="1"/>
  <c r="J697" i="65530" s="1"/>
  <c r="I703" i="65530"/>
  <c r="I704" i="65530" s="1"/>
  <c r="I705" i="65530" s="1"/>
  <c r="I706" i="65530" s="1"/>
  <c r="I707" i="65530" s="1"/>
  <c r="I708" i="65530" l="1"/>
  <c r="J707" i="65530"/>
  <c r="J708" i="65530" l="1"/>
  <c r="J706" i="65530" s="1"/>
  <c r="J705" i="65530" s="1"/>
  <c r="J704" i="65530" s="1"/>
  <c r="J703" i="65530" s="1"/>
  <c r="I709" i="65530"/>
  <c r="I710" i="65530" s="1"/>
  <c r="I711" i="65530" s="1"/>
  <c r="I712" i="65530" s="1"/>
  <c r="I713" i="65530" l="1"/>
  <c r="I714" i="65530" l="1"/>
  <c r="J713" i="65530"/>
  <c r="J714" i="65530" l="1"/>
  <c r="I715" i="65530"/>
  <c r="I716" i="65530" s="1"/>
  <c r="I717" i="65530" s="1"/>
  <c r="I718" i="65530" s="1"/>
  <c r="I719" i="65530" s="1"/>
  <c r="J712" i="65530"/>
  <c r="J711" i="65530" s="1"/>
  <c r="J710" i="65530" s="1"/>
  <c r="J709" i="65530" s="1"/>
  <c r="I720" i="65530" l="1"/>
  <c r="J719" i="65530"/>
  <c r="J720" i="65530" l="1"/>
  <c r="J718" i="65530" s="1"/>
  <c r="J717" i="65530" s="1"/>
  <c r="J716" i="65530" s="1"/>
  <c r="J715" i="65530" s="1"/>
  <c r="I721" i="65530"/>
  <c r="I722" i="65530" s="1"/>
  <c r="I723" i="65530" s="1"/>
  <c r="I724" i="65530" s="1"/>
  <c r="I725" i="65530" s="1"/>
  <c r="I726" i="65530" l="1"/>
  <c r="J725" i="65530"/>
  <c r="J726" i="65530" l="1"/>
  <c r="J724" i="65530" s="1"/>
  <c r="J723" i="65530" s="1"/>
  <c r="J722" i="65530" s="1"/>
  <c r="J721" i="65530" s="1"/>
  <c r="I727" i="65530"/>
  <c r="I728" i="65530" s="1"/>
  <c r="I729" i="65530" s="1"/>
  <c r="I730" i="65530" s="1"/>
  <c r="I731" i="65530" s="1"/>
  <c r="I732" i="65530" l="1"/>
  <c r="J731" i="65530"/>
  <c r="J732" i="65530" l="1"/>
  <c r="J730" i="65530" s="1"/>
  <c r="J729" i="65530" s="1"/>
  <c r="J728" i="65530" s="1"/>
  <c r="J727" i="65530" s="1"/>
  <c r="I733" i="65530"/>
  <c r="I734" i="65530" s="1"/>
  <c r="I735" i="65530" s="1"/>
  <c r="I736" i="65530" l="1"/>
  <c r="J736" i="65530" s="1"/>
  <c r="J735" i="65530" s="1"/>
  <c r="J734" i="65530" s="1"/>
  <c r="J733" i="65530" s="1"/>
</calcChain>
</file>

<file path=xl/sharedStrings.xml><?xml version="1.0" encoding="utf-8"?>
<sst xmlns="http://schemas.openxmlformats.org/spreadsheetml/2006/main" count="959" uniqueCount="195">
  <si>
    <t>a1</t>
  </si>
  <si>
    <r>
      <t>q</t>
    </r>
    <r>
      <rPr>
        <sz val="12"/>
        <rFont val="Times New Roman"/>
        <family val="1"/>
      </rPr>
      <t>1</t>
    </r>
  </si>
  <si>
    <t>a2</t>
  </si>
  <si>
    <r>
      <t>q</t>
    </r>
    <r>
      <rPr>
        <sz val="12"/>
        <rFont val="Times New Roman"/>
        <family val="1"/>
      </rPr>
      <t>2</t>
    </r>
  </si>
  <si>
    <t>a3</t>
  </si>
  <si>
    <r>
      <t>q</t>
    </r>
    <r>
      <rPr>
        <sz val="12"/>
        <rFont val="Times New Roman"/>
        <family val="1"/>
      </rPr>
      <t>3</t>
    </r>
  </si>
  <si>
    <t>a4</t>
  </si>
  <si>
    <r>
      <t>q</t>
    </r>
    <r>
      <rPr>
        <sz val="12"/>
        <rFont val="Times New Roman"/>
        <family val="1"/>
      </rPr>
      <t>4</t>
    </r>
  </si>
  <si>
    <t>a5</t>
  </si>
  <si>
    <t>a6</t>
  </si>
  <si>
    <t>a7</t>
  </si>
  <si>
    <t>a8</t>
  </si>
  <si>
    <t>a9</t>
  </si>
  <si>
    <t>a10</t>
  </si>
  <si>
    <t>a0</t>
  </si>
  <si>
    <t>SE</t>
  </si>
  <si>
    <t>SSE</t>
  </si>
  <si>
    <r>
      <t>q</t>
    </r>
    <r>
      <rPr>
        <sz val="12"/>
        <rFont val="Times New Roman"/>
        <family val="1"/>
      </rPr>
      <t>5</t>
    </r>
  </si>
  <si>
    <r>
      <t>q</t>
    </r>
    <r>
      <rPr>
        <sz val="12"/>
        <rFont val="Times New Roman"/>
        <family val="1"/>
      </rPr>
      <t>6</t>
    </r>
  </si>
  <si>
    <r>
      <t>q</t>
    </r>
    <r>
      <rPr>
        <sz val="12"/>
        <rFont val="Times New Roman"/>
        <family val="1"/>
      </rPr>
      <t>7</t>
    </r>
  </si>
  <si>
    <r>
      <t>q</t>
    </r>
    <r>
      <rPr>
        <sz val="12"/>
        <rFont val="Times New Roman"/>
        <family val="1"/>
      </rPr>
      <t>8</t>
    </r>
  </si>
  <si>
    <r>
      <t>q</t>
    </r>
    <r>
      <rPr>
        <sz val="12"/>
        <rFont val="Times New Roman"/>
        <family val="1"/>
      </rPr>
      <t>9</t>
    </r>
  </si>
  <si>
    <r>
      <t>q</t>
    </r>
    <r>
      <rPr>
        <sz val="12"/>
        <rFont val="Times New Roman"/>
        <family val="1"/>
      </rPr>
      <t>10</t>
    </r>
  </si>
  <si>
    <t>Raw data</t>
  </si>
  <si>
    <t>Time</t>
  </si>
  <si>
    <t>Frequency</t>
  </si>
  <si>
    <t>Butterworth Filter</t>
  </si>
  <si>
    <t>Pedal Fx 1st pass</t>
  </si>
  <si>
    <t>Padded data</t>
  </si>
  <si>
    <t>Pedal tan Force</t>
  </si>
  <si>
    <t>cutoff f</t>
  </si>
  <si>
    <t>Filtered Padding</t>
  </si>
  <si>
    <t>Padding</t>
  </si>
  <si>
    <t>data collection f</t>
  </si>
  <si>
    <t>w</t>
  </si>
  <si>
    <t>K1=</t>
  </si>
  <si>
    <t>K2=</t>
  </si>
  <si>
    <t>K3=</t>
  </si>
  <si>
    <t>b1</t>
  </si>
  <si>
    <t>b2</t>
  </si>
  <si>
    <t>Data row 1</t>
  </si>
  <si>
    <t>Data row 2</t>
  </si>
  <si>
    <t>Data row 3</t>
  </si>
  <si>
    <t>Data row 4</t>
  </si>
  <si>
    <t>Data row 5</t>
  </si>
  <si>
    <t>Data row 6</t>
  </si>
  <si>
    <t>Data row 7</t>
  </si>
  <si>
    <t>Data row 8</t>
  </si>
  <si>
    <t>Data row 9</t>
  </si>
  <si>
    <t>Data row 10</t>
  </si>
  <si>
    <t>Data row 11</t>
  </si>
  <si>
    <t>Data row 12</t>
  </si>
  <si>
    <t>Data row 13</t>
  </si>
  <si>
    <t>Data row 14</t>
  </si>
  <si>
    <t>Data row 15</t>
  </si>
  <si>
    <t>Data row 16</t>
  </si>
  <si>
    <t>Data row 17</t>
  </si>
  <si>
    <t>Data row 18</t>
  </si>
  <si>
    <t>Data row 19</t>
  </si>
  <si>
    <t>Data row 20</t>
  </si>
  <si>
    <t>Data row 21</t>
  </si>
  <si>
    <t>Data row 22</t>
  </si>
  <si>
    <t>Data row 23</t>
  </si>
  <si>
    <t>Data row 24</t>
  </si>
  <si>
    <t>Data row 25</t>
  </si>
  <si>
    <t>Data row 26</t>
  </si>
  <si>
    <t>Data row 27</t>
  </si>
  <si>
    <t>Data row 28</t>
  </si>
  <si>
    <t>Data row 29</t>
  </si>
  <si>
    <t>Data row 30</t>
  </si>
  <si>
    <t>Data row 31</t>
  </si>
  <si>
    <t>Data row 32</t>
  </si>
  <si>
    <t>Data row 33</t>
  </si>
  <si>
    <t>Data row 34</t>
  </si>
  <si>
    <t>Data row 35</t>
  </si>
  <si>
    <t>Data row 36</t>
  </si>
  <si>
    <t>Data row 37</t>
  </si>
  <si>
    <t>Data row 38</t>
  </si>
  <si>
    <t>Data row 39</t>
  </si>
  <si>
    <t>Data row 40</t>
  </si>
  <si>
    <t>Data row 41</t>
  </si>
  <si>
    <t>Data row 42</t>
  </si>
  <si>
    <t>Data row 43</t>
  </si>
  <si>
    <t>Data row 44</t>
  </si>
  <si>
    <t>Data row 45</t>
  </si>
  <si>
    <t>Data row 46</t>
  </si>
  <si>
    <t>Data row 47</t>
  </si>
  <si>
    <t>Data row 48</t>
  </si>
  <si>
    <t>Data row 49</t>
  </si>
  <si>
    <t>Data row 50</t>
  </si>
  <si>
    <t>Data row 51</t>
  </si>
  <si>
    <t>Data row 52</t>
  </si>
  <si>
    <t>Data row 53</t>
  </si>
  <si>
    <t>Data row 54</t>
  </si>
  <si>
    <t>Data row 55</t>
  </si>
  <si>
    <t>Data row 56</t>
  </si>
  <si>
    <t>Data row 57</t>
  </si>
  <si>
    <t>Data row 58</t>
  </si>
  <si>
    <t>Data row 59</t>
  </si>
  <si>
    <t>Data row 60</t>
  </si>
  <si>
    <t>Data row 61</t>
  </si>
  <si>
    <t>Data row 62</t>
  </si>
  <si>
    <t>Data row 63</t>
  </si>
  <si>
    <t>Data row 64</t>
  </si>
  <si>
    <t>Data row 65</t>
  </si>
  <si>
    <t>Data row 66</t>
  </si>
  <si>
    <t>Data row 67</t>
  </si>
  <si>
    <t>Data row 68</t>
  </si>
  <si>
    <t>Data row 69</t>
  </si>
  <si>
    <t>Data row 70</t>
  </si>
  <si>
    <t>Data row 71</t>
  </si>
  <si>
    <t>Data row 72</t>
  </si>
  <si>
    <t>Data row 73</t>
  </si>
  <si>
    <t>Data row 74</t>
  </si>
  <si>
    <t>Data row 75</t>
  </si>
  <si>
    <t>Data row 76</t>
  </si>
  <si>
    <t>Data row 77</t>
  </si>
  <si>
    <t>Data row 78</t>
  </si>
  <si>
    <t>Data row 79</t>
  </si>
  <si>
    <t>Data row 80</t>
  </si>
  <si>
    <t>Data row 81</t>
  </si>
  <si>
    <t>Data row 82</t>
  </si>
  <si>
    <t>Data row 83</t>
  </si>
  <si>
    <t>Data row 84</t>
  </si>
  <si>
    <t>Data row 85</t>
  </si>
  <si>
    <t>Data row 86</t>
  </si>
  <si>
    <t>Data row 87</t>
  </si>
  <si>
    <t>Data row 88</t>
  </si>
  <si>
    <t>Data row 89</t>
  </si>
  <si>
    <t>Data row 90</t>
  </si>
  <si>
    <t>Data row 91</t>
  </si>
  <si>
    <t>Data row 92</t>
  </si>
  <si>
    <t>Data row 93</t>
  </si>
  <si>
    <t>Data row 94</t>
  </si>
  <si>
    <t>Data row 95</t>
  </si>
  <si>
    <t>Data row 96</t>
  </si>
  <si>
    <t>Data row 97</t>
  </si>
  <si>
    <t>Data row 98</t>
  </si>
  <si>
    <t>Data row 99</t>
  </si>
  <si>
    <t>Data row 100</t>
  </si>
  <si>
    <t>Data row 101</t>
  </si>
  <si>
    <t>Data row 102</t>
  </si>
  <si>
    <t>Data row 103</t>
  </si>
  <si>
    <t>Data row 104</t>
  </si>
  <si>
    <t>Data row 105</t>
  </si>
  <si>
    <t>Data row 106</t>
  </si>
  <si>
    <t>Data row 107</t>
  </si>
  <si>
    <t>Data row 108</t>
  </si>
  <si>
    <t>Data row 109</t>
  </si>
  <si>
    <t>Data row 110</t>
  </si>
  <si>
    <t>Data row 111</t>
  </si>
  <si>
    <t>Data row 112</t>
  </si>
  <si>
    <t>Data row 113</t>
  </si>
  <si>
    <t>Data row 114</t>
  </si>
  <si>
    <t>Data row 115</t>
  </si>
  <si>
    <t>Data row 116</t>
  </si>
  <si>
    <t>Data row 117</t>
  </si>
  <si>
    <t>Data row 118</t>
  </si>
  <si>
    <t>Data row 119</t>
  </si>
  <si>
    <t>Data row 120</t>
  </si>
  <si>
    <t>2nd pass</t>
  </si>
  <si>
    <t>Filtered</t>
  </si>
  <si>
    <t>Cuttoff f</t>
  </si>
  <si>
    <t>Mean</t>
  </si>
  <si>
    <t>1st Haromonic</t>
  </si>
  <si>
    <t>2nd Haromonic</t>
  </si>
  <si>
    <t>3rd Haromonic</t>
  </si>
  <si>
    <t>4th Haromonic</t>
  </si>
  <si>
    <t>Sum</t>
  </si>
  <si>
    <t>2 pass cutoff</t>
  </si>
  <si>
    <t>fs/fc</t>
  </si>
  <si>
    <r>
      <t>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/T</t>
    </r>
  </si>
  <si>
    <r>
      <t>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/T</t>
    </r>
  </si>
  <si>
    <t>1st Order</t>
  </si>
  <si>
    <t>2nd Order</t>
  </si>
  <si>
    <t>3rd Order</t>
  </si>
  <si>
    <t>4th Order</t>
  </si>
  <si>
    <t>10th Order</t>
  </si>
  <si>
    <t>Raw PRF</t>
  </si>
  <si>
    <t>1st Order PRF</t>
  </si>
  <si>
    <t>2nd Order PRF</t>
  </si>
  <si>
    <t>3rd Order PRF</t>
  </si>
  <si>
    <t>4th Order PRF</t>
  </si>
  <si>
    <t>10th Order PRF</t>
  </si>
  <si>
    <t>PRF 1st pass</t>
  </si>
  <si>
    <t>Note in this data set: 4th order is equivelent to 8 hz</t>
  </si>
  <si>
    <t>Foot Angle</t>
  </si>
  <si>
    <t>Foot angle 1st pass</t>
  </si>
  <si>
    <t>Foot Angle 2nd pass</t>
  </si>
  <si>
    <r>
      <t>w</t>
    </r>
    <r>
      <rPr>
        <sz val="12"/>
        <rFont val="Times New Roman"/>
        <family val="1"/>
      </rPr>
      <t xml:space="preserve"> from raw data</t>
    </r>
  </si>
  <si>
    <r>
      <t>w</t>
    </r>
    <r>
      <rPr>
        <sz val="12"/>
        <rFont val="Times New Roman"/>
        <family val="1"/>
      </rPr>
      <t xml:space="preserve"> from filtered data</t>
    </r>
  </si>
  <si>
    <r>
      <t>a</t>
    </r>
    <r>
      <rPr>
        <sz val="12"/>
        <rFont val="Times New Roman"/>
        <family val="1"/>
      </rPr>
      <t xml:space="preserve"> from filtered data</t>
    </r>
  </si>
  <si>
    <r>
      <t>a</t>
    </r>
    <r>
      <rPr>
        <sz val="12"/>
        <rFont val="Times New Roman"/>
        <family val="1"/>
      </rPr>
      <t xml:space="preserve"> from raw data</t>
    </r>
  </si>
  <si>
    <t>Cutoff Control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</si>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</sst>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name val="Times New Roman"/>
    </font>
    <font>
      <sz val="12"/>
      <name val="Times New Roman"/>
      <family val="1"/>
    </font>
    <font>
      <sz val="12"/>
      <name val="Symbol"/>
      <family val="1"/>
      <charset val="2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6" xfId="0" applyBorder="1"/>
    <xf numFmtId="1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/>
    <xf numFmtId="164" fontId="0" fillId="0" borderId="7" xfId="0" applyNumberFormat="1" applyBorder="1" applyAlignment="1">
      <alignment horizontal="center"/>
    </xf>
    <xf numFmtId="0" fontId="3" fillId="0" borderId="1" xfId="0" applyFont="1" applyBorder="1"/>
    <xf numFmtId="0" fontId="0" fillId="2" borderId="1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/>
    <xf numFmtId="1" fontId="2" fillId="0" borderId="0" xfId="0" applyNumberFormat="1" applyFont="1" applyFill="1" applyBorder="1"/>
    <xf numFmtId="0" fontId="2" fillId="0" borderId="0" xfId="0" applyFont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11" xfId="0" applyFont="1" applyBorder="1"/>
    <xf numFmtId="0" fontId="0" fillId="0" borderId="12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6369958275383"/>
          <c:y val="6.5217391304347824E-2"/>
          <c:w val="0.80528511821974968"/>
          <c:h val="0.73715415019762842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'1st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2.5000000000000001E-2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0.05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6.25E-2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0.1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0.1125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0.125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0.16250000000000001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0.17499999999999999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0.21249999999999999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0.22500000000000001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0.23749999999999999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0.26250000000000001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0.27500000000000002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0.28749999999999998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0.32500000000000001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0.36249999999999999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0.375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0.38750000000000001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0.4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0.41249999999999998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0.42499999999999999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0.45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0.46250000000000002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0.47499999999999998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0.48749999999999999</c:v>
                </c:pt>
                <c:pt idx="118">
                  <c:v>0.49166666666666614</c:v>
                </c:pt>
                <c:pt idx="119">
                  <c:v>0.49583333333333302</c:v>
                </c:pt>
                <c:pt idx="120">
                  <c:v>0.499999999999999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0.51249999999999896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0.52499999999999902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0.53749999999999898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0.54999999999999905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0.562499999999999</c:v>
                </c:pt>
                <c:pt idx="136">
                  <c:v>0.56666666666666599</c:v>
                </c:pt>
                <c:pt idx="137">
                  <c:v>0.57083333333333197</c:v>
                </c:pt>
                <c:pt idx="138">
                  <c:v>0.57499999999999896</c:v>
                </c:pt>
                <c:pt idx="139">
                  <c:v>0.57916666666666605</c:v>
                </c:pt>
                <c:pt idx="140">
                  <c:v>0.58333333333333204</c:v>
                </c:pt>
                <c:pt idx="141">
                  <c:v>0.58749999999999902</c:v>
                </c:pt>
                <c:pt idx="142">
                  <c:v>0.59166666666666601</c:v>
                </c:pt>
                <c:pt idx="143">
                  <c:v>0.59583333333333199</c:v>
                </c:pt>
                <c:pt idx="144">
                  <c:v>0.59999999999999898</c:v>
                </c:pt>
                <c:pt idx="145">
                  <c:v>0.60416666666666596</c:v>
                </c:pt>
                <c:pt idx="146">
                  <c:v>0.60833333333333195</c:v>
                </c:pt>
                <c:pt idx="147">
                  <c:v>0.61249999999999905</c:v>
                </c:pt>
                <c:pt idx="148">
                  <c:v>0.61666666666666503</c:v>
                </c:pt>
                <c:pt idx="149">
                  <c:v>0.62083333333333202</c:v>
                </c:pt>
                <c:pt idx="150">
                  <c:v>0.624999999999999</c:v>
                </c:pt>
                <c:pt idx="151">
                  <c:v>0.62916666666666499</c:v>
                </c:pt>
                <c:pt idx="152">
                  <c:v>0.63333333333333197</c:v>
                </c:pt>
                <c:pt idx="153">
                  <c:v>0.63749999999999896</c:v>
                </c:pt>
                <c:pt idx="154">
                  <c:v>0.64166666666666505</c:v>
                </c:pt>
                <c:pt idx="155">
                  <c:v>0.64583333333333204</c:v>
                </c:pt>
                <c:pt idx="156">
                  <c:v>0.64999999999999902</c:v>
                </c:pt>
                <c:pt idx="157">
                  <c:v>0.65416666666666501</c:v>
                </c:pt>
                <c:pt idx="158">
                  <c:v>0.65833333333333199</c:v>
                </c:pt>
                <c:pt idx="159">
                  <c:v>0.66249999999999898</c:v>
                </c:pt>
                <c:pt idx="160">
                  <c:v>0.66666666666666496</c:v>
                </c:pt>
                <c:pt idx="161">
                  <c:v>0.67083333333333195</c:v>
                </c:pt>
                <c:pt idx="162">
                  <c:v>0.67499999999999905</c:v>
                </c:pt>
                <c:pt idx="163">
                  <c:v>0.67916666666666503</c:v>
                </c:pt>
                <c:pt idx="164">
                  <c:v>0.68333333333333202</c:v>
                </c:pt>
                <c:pt idx="165">
                  <c:v>0.687499999999999</c:v>
                </c:pt>
                <c:pt idx="166">
                  <c:v>0.69166666666666499</c:v>
                </c:pt>
                <c:pt idx="167">
                  <c:v>0.69583333333333197</c:v>
                </c:pt>
                <c:pt idx="168">
                  <c:v>0.69999999999999896</c:v>
                </c:pt>
                <c:pt idx="169">
                  <c:v>0.70416666666666505</c:v>
                </c:pt>
                <c:pt idx="170">
                  <c:v>0.70833333333333204</c:v>
                </c:pt>
                <c:pt idx="171">
                  <c:v>0.71249999999999802</c:v>
                </c:pt>
                <c:pt idx="172">
                  <c:v>0.71666666666666501</c:v>
                </c:pt>
                <c:pt idx="173">
                  <c:v>0.72083333333333199</c:v>
                </c:pt>
                <c:pt idx="174">
                  <c:v>0.72499999999999798</c:v>
                </c:pt>
                <c:pt idx="175">
                  <c:v>0.72916666666666496</c:v>
                </c:pt>
                <c:pt idx="176">
                  <c:v>0.73333333333333195</c:v>
                </c:pt>
                <c:pt idx="177">
                  <c:v>0.73749999999999805</c:v>
                </c:pt>
                <c:pt idx="178">
                  <c:v>0.74166666666666503</c:v>
                </c:pt>
                <c:pt idx="179">
                  <c:v>0.74583333333333202</c:v>
                </c:pt>
                <c:pt idx="180">
                  <c:v>0.749999999999998</c:v>
                </c:pt>
                <c:pt idx="181">
                  <c:v>0.75416666666666499</c:v>
                </c:pt>
                <c:pt idx="182">
                  <c:v>0.75833333333333197</c:v>
                </c:pt>
                <c:pt idx="183">
                  <c:v>0.76249999999999796</c:v>
                </c:pt>
                <c:pt idx="184">
                  <c:v>0.76666666666666505</c:v>
                </c:pt>
                <c:pt idx="185">
                  <c:v>0.77083333333333204</c:v>
                </c:pt>
                <c:pt idx="186">
                  <c:v>0.77499999999999802</c:v>
                </c:pt>
                <c:pt idx="187">
                  <c:v>0.77916666666666501</c:v>
                </c:pt>
                <c:pt idx="188">
                  <c:v>0.78333333333333199</c:v>
                </c:pt>
                <c:pt idx="189">
                  <c:v>0.78749999999999798</c:v>
                </c:pt>
                <c:pt idx="190">
                  <c:v>0.79166666666666496</c:v>
                </c:pt>
                <c:pt idx="191">
                  <c:v>0.79583333333333095</c:v>
                </c:pt>
                <c:pt idx="192">
                  <c:v>0.79999999999999805</c:v>
                </c:pt>
                <c:pt idx="193">
                  <c:v>0.80416666666666503</c:v>
                </c:pt>
                <c:pt idx="194">
                  <c:v>0.80833333333333102</c:v>
                </c:pt>
                <c:pt idx="195">
                  <c:v>0.812499999999998</c:v>
                </c:pt>
                <c:pt idx="196">
                  <c:v>0.81666666666666499</c:v>
                </c:pt>
                <c:pt idx="197">
                  <c:v>0.82083333333333097</c:v>
                </c:pt>
                <c:pt idx="198">
                  <c:v>0.82499999999999796</c:v>
                </c:pt>
                <c:pt idx="199">
                  <c:v>0.82916666666666505</c:v>
                </c:pt>
                <c:pt idx="200">
                  <c:v>0.83333333333333104</c:v>
                </c:pt>
                <c:pt idx="201">
                  <c:v>0.83749999999999802</c:v>
                </c:pt>
                <c:pt idx="202">
                  <c:v>0.84166666666666501</c:v>
                </c:pt>
                <c:pt idx="203">
                  <c:v>0.84583333333333099</c:v>
                </c:pt>
                <c:pt idx="204">
                  <c:v>0.84999999999999798</c:v>
                </c:pt>
                <c:pt idx="205">
                  <c:v>0.85416666666666496</c:v>
                </c:pt>
                <c:pt idx="206">
                  <c:v>0.85833333333333095</c:v>
                </c:pt>
                <c:pt idx="207">
                  <c:v>0.86249999999999805</c:v>
                </c:pt>
                <c:pt idx="208">
                  <c:v>0.86666666666666503</c:v>
                </c:pt>
                <c:pt idx="209">
                  <c:v>0.87083333333333102</c:v>
                </c:pt>
                <c:pt idx="210">
                  <c:v>0.874999999999998</c:v>
                </c:pt>
                <c:pt idx="211">
                  <c:v>0.87916666666666499</c:v>
                </c:pt>
                <c:pt idx="212">
                  <c:v>0.88333333333333097</c:v>
                </c:pt>
                <c:pt idx="213">
                  <c:v>0.88749999999999796</c:v>
                </c:pt>
                <c:pt idx="214">
                  <c:v>0.89166666666666405</c:v>
                </c:pt>
                <c:pt idx="215">
                  <c:v>0.89583333333333104</c:v>
                </c:pt>
                <c:pt idx="216">
                  <c:v>0.89999999999999802</c:v>
                </c:pt>
                <c:pt idx="217">
                  <c:v>0.90416666666666401</c:v>
                </c:pt>
                <c:pt idx="218">
                  <c:v>0.90833333333333099</c:v>
                </c:pt>
                <c:pt idx="219">
                  <c:v>0.91249999999999798</c:v>
                </c:pt>
                <c:pt idx="220">
                  <c:v>0.91666666666666397</c:v>
                </c:pt>
                <c:pt idx="221">
                  <c:v>0.92083333333333095</c:v>
                </c:pt>
                <c:pt idx="222">
                  <c:v>0.92499999999999805</c:v>
                </c:pt>
                <c:pt idx="223">
                  <c:v>0.92916666666666403</c:v>
                </c:pt>
                <c:pt idx="224">
                  <c:v>0.93333333333333102</c:v>
                </c:pt>
                <c:pt idx="225">
                  <c:v>0.937499999999998</c:v>
                </c:pt>
                <c:pt idx="226">
                  <c:v>0.94166666666666399</c:v>
                </c:pt>
                <c:pt idx="227">
                  <c:v>0.94583333333333097</c:v>
                </c:pt>
                <c:pt idx="228">
                  <c:v>0.94999999999999796</c:v>
                </c:pt>
                <c:pt idx="229">
                  <c:v>0.95416666666666405</c:v>
                </c:pt>
                <c:pt idx="230">
                  <c:v>0.95833333333333104</c:v>
                </c:pt>
                <c:pt idx="231">
                  <c:v>0.96249999999999802</c:v>
                </c:pt>
                <c:pt idx="232">
                  <c:v>0.96666666666666401</c:v>
                </c:pt>
                <c:pt idx="233">
                  <c:v>0.97083333333333099</c:v>
                </c:pt>
                <c:pt idx="234">
                  <c:v>0.97499999999999798</c:v>
                </c:pt>
                <c:pt idx="235">
                  <c:v>0.97916666666666397</c:v>
                </c:pt>
                <c:pt idx="236">
                  <c:v>0.98333333333333095</c:v>
                </c:pt>
                <c:pt idx="237">
                  <c:v>0.98749999999999705</c:v>
                </c:pt>
                <c:pt idx="238">
                  <c:v>0.99166666666666403</c:v>
                </c:pt>
                <c:pt idx="239">
                  <c:v>0.99583333333333102</c:v>
                </c:pt>
                <c:pt idx="240">
                  <c:v>0.999999999999997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  <c:pt idx="336">
                  <c:v>1.4</c:v>
                </c:pt>
                <c:pt idx="337">
                  <c:v>1.4041666666666599</c:v>
                </c:pt>
                <c:pt idx="338">
                  <c:v>1.4083333333333301</c:v>
                </c:pt>
                <c:pt idx="339">
                  <c:v>1.4125000000000001</c:v>
                </c:pt>
                <c:pt idx="340">
                  <c:v>1.4166666666666601</c:v>
                </c:pt>
                <c:pt idx="341">
                  <c:v>1.4208333333333301</c:v>
                </c:pt>
                <c:pt idx="342">
                  <c:v>1.425</c:v>
                </c:pt>
                <c:pt idx="343">
                  <c:v>1.42916666666666</c:v>
                </c:pt>
                <c:pt idx="344">
                  <c:v>1.43333333333333</c:v>
                </c:pt>
                <c:pt idx="345">
                  <c:v>1.4375</c:v>
                </c:pt>
                <c:pt idx="346">
                  <c:v>1.44166666666666</c:v>
                </c:pt>
                <c:pt idx="347">
                  <c:v>1.44583333333333</c:v>
                </c:pt>
                <c:pt idx="348">
                  <c:v>1.45</c:v>
                </c:pt>
                <c:pt idx="349">
                  <c:v>1.4541666666666599</c:v>
                </c:pt>
                <c:pt idx="350">
                  <c:v>1.4583333333333299</c:v>
                </c:pt>
                <c:pt idx="351">
                  <c:v>1.4624999999999999</c:v>
                </c:pt>
                <c:pt idx="352">
                  <c:v>1.4666666666666599</c:v>
                </c:pt>
                <c:pt idx="353">
                  <c:v>1.4708333333333301</c:v>
                </c:pt>
                <c:pt idx="354">
                  <c:v>1.4750000000000001</c:v>
                </c:pt>
                <c:pt idx="355">
                  <c:v>1.4791666666666701</c:v>
                </c:pt>
                <c:pt idx="356">
                  <c:v>1.4833333333333301</c:v>
                </c:pt>
                <c:pt idx="357">
                  <c:v>1.4875</c:v>
                </c:pt>
                <c:pt idx="358">
                  <c:v>1.49166666666667</c:v>
                </c:pt>
                <c:pt idx="359">
                  <c:v>1.49583333333333</c:v>
                </c:pt>
                <c:pt idx="360">
                  <c:v>1.5</c:v>
                </c:pt>
                <c:pt idx="361">
                  <c:v>1.50416666666667</c:v>
                </c:pt>
                <c:pt idx="362">
                  <c:v>1.50833333333333</c:v>
                </c:pt>
                <c:pt idx="363">
                  <c:v>1.5125</c:v>
                </c:pt>
                <c:pt idx="364">
                  <c:v>1.5166666666666699</c:v>
                </c:pt>
                <c:pt idx="365">
                  <c:v>1.5208333333333299</c:v>
                </c:pt>
                <c:pt idx="366">
                  <c:v>1.5249999999999999</c:v>
                </c:pt>
                <c:pt idx="367">
                  <c:v>1.5291666666666699</c:v>
                </c:pt>
                <c:pt idx="368">
                  <c:v>1.5333333333333301</c:v>
                </c:pt>
                <c:pt idx="369">
                  <c:v>1.5375000000000001</c:v>
                </c:pt>
                <c:pt idx="370">
                  <c:v>1.5416666666666701</c:v>
                </c:pt>
                <c:pt idx="371">
                  <c:v>1.5458333333333301</c:v>
                </c:pt>
                <c:pt idx="372">
                  <c:v>1.55</c:v>
                </c:pt>
                <c:pt idx="373">
                  <c:v>1.55416666666667</c:v>
                </c:pt>
                <c:pt idx="374">
                  <c:v>1.55833333333333</c:v>
                </c:pt>
                <c:pt idx="375">
                  <c:v>1.5625</c:v>
                </c:pt>
                <c:pt idx="376">
                  <c:v>1.56666666666667</c:v>
                </c:pt>
                <c:pt idx="377">
                  <c:v>1.57083333333333</c:v>
                </c:pt>
                <c:pt idx="378">
                  <c:v>1.575</c:v>
                </c:pt>
                <c:pt idx="379">
                  <c:v>1.5791666666666699</c:v>
                </c:pt>
                <c:pt idx="380">
                  <c:v>1.5833333333333299</c:v>
                </c:pt>
                <c:pt idx="381">
                  <c:v>1.5874999999999999</c:v>
                </c:pt>
                <c:pt idx="382">
                  <c:v>1.5916666666666699</c:v>
                </c:pt>
                <c:pt idx="383">
                  <c:v>1.5958333333333301</c:v>
                </c:pt>
                <c:pt idx="384">
                  <c:v>1.6</c:v>
                </c:pt>
                <c:pt idx="385">
                  <c:v>1.6041666666666701</c:v>
                </c:pt>
                <c:pt idx="386">
                  <c:v>1.6083333333333301</c:v>
                </c:pt>
                <c:pt idx="387">
                  <c:v>1.6125</c:v>
                </c:pt>
                <c:pt idx="388">
                  <c:v>1.61666666666667</c:v>
                </c:pt>
                <c:pt idx="389">
                  <c:v>1.62083333333333</c:v>
                </c:pt>
                <c:pt idx="390">
                  <c:v>1.625</c:v>
                </c:pt>
                <c:pt idx="391">
                  <c:v>1.62916666666667</c:v>
                </c:pt>
                <c:pt idx="392">
                  <c:v>1.63333333333333</c:v>
                </c:pt>
                <c:pt idx="393">
                  <c:v>1.6375</c:v>
                </c:pt>
                <c:pt idx="394">
                  <c:v>1.6416666666666699</c:v>
                </c:pt>
                <c:pt idx="395">
                  <c:v>1.6458333333333299</c:v>
                </c:pt>
                <c:pt idx="396">
                  <c:v>1.65</c:v>
                </c:pt>
                <c:pt idx="397">
                  <c:v>1.6541666666666699</c:v>
                </c:pt>
                <c:pt idx="398">
                  <c:v>1.6583333333333301</c:v>
                </c:pt>
                <c:pt idx="399">
                  <c:v>1.6625000000000001</c:v>
                </c:pt>
                <c:pt idx="400">
                  <c:v>1.6666666666666701</c:v>
                </c:pt>
                <c:pt idx="401">
                  <c:v>1.6708333333333301</c:v>
                </c:pt>
                <c:pt idx="402">
                  <c:v>1.675</c:v>
                </c:pt>
                <c:pt idx="403">
                  <c:v>1.67916666666667</c:v>
                </c:pt>
                <c:pt idx="404">
                  <c:v>1.68333333333333</c:v>
                </c:pt>
                <c:pt idx="405">
                  <c:v>1.6875</c:v>
                </c:pt>
                <c:pt idx="406">
                  <c:v>1.69166666666667</c:v>
                </c:pt>
                <c:pt idx="407">
                  <c:v>1.69583333333333</c:v>
                </c:pt>
                <c:pt idx="408">
                  <c:v>1.7</c:v>
                </c:pt>
                <c:pt idx="409">
                  <c:v>1.7041666666666699</c:v>
                </c:pt>
                <c:pt idx="410">
                  <c:v>1.7083333333333299</c:v>
                </c:pt>
                <c:pt idx="411">
                  <c:v>1.7124999999999999</c:v>
                </c:pt>
                <c:pt idx="412">
                  <c:v>1.7166666666666699</c:v>
                </c:pt>
                <c:pt idx="413">
                  <c:v>1.7208333333333301</c:v>
                </c:pt>
                <c:pt idx="414">
                  <c:v>1.7250000000000001</c:v>
                </c:pt>
                <c:pt idx="415">
                  <c:v>1.7291666666666701</c:v>
                </c:pt>
                <c:pt idx="416">
                  <c:v>1.7333333333333301</c:v>
                </c:pt>
                <c:pt idx="417">
                  <c:v>1.7375</c:v>
                </c:pt>
                <c:pt idx="418">
                  <c:v>1.74166666666667</c:v>
                </c:pt>
                <c:pt idx="419">
                  <c:v>1.74583333333333</c:v>
                </c:pt>
                <c:pt idx="420">
                  <c:v>1.75</c:v>
                </c:pt>
                <c:pt idx="421">
                  <c:v>1.75416666666667</c:v>
                </c:pt>
                <c:pt idx="422">
                  <c:v>1.75833333333333</c:v>
                </c:pt>
                <c:pt idx="423">
                  <c:v>1.7625</c:v>
                </c:pt>
                <c:pt idx="424">
                  <c:v>1.7666666666666699</c:v>
                </c:pt>
                <c:pt idx="425">
                  <c:v>1.7708333333333299</c:v>
                </c:pt>
                <c:pt idx="426">
                  <c:v>1.7749999999999999</c:v>
                </c:pt>
                <c:pt idx="427">
                  <c:v>1.7791666666666699</c:v>
                </c:pt>
                <c:pt idx="428">
                  <c:v>1.7833333333333301</c:v>
                </c:pt>
                <c:pt idx="429">
                  <c:v>1.7875000000000001</c:v>
                </c:pt>
                <c:pt idx="430">
                  <c:v>1.7916666666666701</c:v>
                </c:pt>
                <c:pt idx="431">
                  <c:v>1.7958333333333301</c:v>
                </c:pt>
                <c:pt idx="432">
                  <c:v>1.8</c:v>
                </c:pt>
                <c:pt idx="433">
                  <c:v>1.80416666666667</c:v>
                </c:pt>
                <c:pt idx="434">
                  <c:v>1.80833333333333</c:v>
                </c:pt>
                <c:pt idx="435">
                  <c:v>1.8125</c:v>
                </c:pt>
                <c:pt idx="436">
                  <c:v>1.81666666666667</c:v>
                </c:pt>
                <c:pt idx="437">
                  <c:v>1.82083333333333</c:v>
                </c:pt>
                <c:pt idx="438">
                  <c:v>1.825</c:v>
                </c:pt>
                <c:pt idx="439">
                  <c:v>1.8291666666666699</c:v>
                </c:pt>
                <c:pt idx="440">
                  <c:v>1.8333333333333299</c:v>
                </c:pt>
                <c:pt idx="441">
                  <c:v>1.8374999999999999</c:v>
                </c:pt>
                <c:pt idx="442">
                  <c:v>1.8416666666666699</c:v>
                </c:pt>
                <c:pt idx="443">
                  <c:v>1.8458333333333301</c:v>
                </c:pt>
                <c:pt idx="444">
                  <c:v>1.85</c:v>
                </c:pt>
                <c:pt idx="445">
                  <c:v>1.8541666666666701</c:v>
                </c:pt>
                <c:pt idx="446">
                  <c:v>1.8583333333333301</c:v>
                </c:pt>
                <c:pt idx="447">
                  <c:v>1.8625</c:v>
                </c:pt>
                <c:pt idx="448">
                  <c:v>1.86666666666667</c:v>
                </c:pt>
                <c:pt idx="449">
                  <c:v>1.87083333333333</c:v>
                </c:pt>
                <c:pt idx="450">
                  <c:v>1.875</c:v>
                </c:pt>
                <c:pt idx="451">
                  <c:v>1.87916666666666</c:v>
                </c:pt>
                <c:pt idx="452">
                  <c:v>1.88333333333333</c:v>
                </c:pt>
                <c:pt idx="453">
                  <c:v>1.8875</c:v>
                </c:pt>
                <c:pt idx="454">
                  <c:v>1.8916666666666599</c:v>
                </c:pt>
                <c:pt idx="455">
                  <c:v>1.8958333333333299</c:v>
                </c:pt>
                <c:pt idx="456">
                  <c:v>1.9</c:v>
                </c:pt>
                <c:pt idx="457">
                  <c:v>1.9041666666666599</c:v>
                </c:pt>
                <c:pt idx="458">
                  <c:v>1.9083333333333301</c:v>
                </c:pt>
                <c:pt idx="459">
                  <c:v>1.9125000000000001</c:v>
                </c:pt>
                <c:pt idx="460">
                  <c:v>1.9166666666666601</c:v>
                </c:pt>
                <c:pt idx="461">
                  <c:v>1.9208333333333301</c:v>
                </c:pt>
                <c:pt idx="462">
                  <c:v>1.925</c:v>
                </c:pt>
                <c:pt idx="463">
                  <c:v>1.92916666666666</c:v>
                </c:pt>
                <c:pt idx="464">
                  <c:v>1.93333333333333</c:v>
                </c:pt>
                <c:pt idx="465">
                  <c:v>1.9375</c:v>
                </c:pt>
                <c:pt idx="466">
                  <c:v>1.94166666666666</c:v>
                </c:pt>
                <c:pt idx="467">
                  <c:v>1.94583333333333</c:v>
                </c:pt>
                <c:pt idx="468">
                  <c:v>1.95</c:v>
                </c:pt>
                <c:pt idx="469">
                  <c:v>1.9541666666666599</c:v>
                </c:pt>
                <c:pt idx="470">
                  <c:v>1.9583333333333299</c:v>
                </c:pt>
                <c:pt idx="471">
                  <c:v>1.9624999999999999</c:v>
                </c:pt>
                <c:pt idx="472">
                  <c:v>1.9666666666666599</c:v>
                </c:pt>
                <c:pt idx="473">
                  <c:v>1.9708333333333301</c:v>
                </c:pt>
                <c:pt idx="474">
                  <c:v>1.9750000000000001</c:v>
                </c:pt>
                <c:pt idx="475">
                  <c:v>1.9791666666666601</c:v>
                </c:pt>
                <c:pt idx="476">
                  <c:v>1.9833333333333301</c:v>
                </c:pt>
                <c:pt idx="477">
                  <c:v>1.9875</c:v>
                </c:pt>
                <c:pt idx="478">
                  <c:v>1.99166666666666</c:v>
                </c:pt>
                <c:pt idx="479">
                  <c:v>1.99583333333333</c:v>
                </c:pt>
                <c:pt idx="480">
                  <c:v>2</c:v>
                </c:pt>
                <c:pt idx="481">
                  <c:v>2.0041666666666602</c:v>
                </c:pt>
                <c:pt idx="482">
                  <c:v>2.0083333333333302</c:v>
                </c:pt>
                <c:pt idx="483">
                  <c:v>2.0125000000000002</c:v>
                </c:pt>
                <c:pt idx="484">
                  <c:v>2.0166666666666599</c:v>
                </c:pt>
                <c:pt idx="485">
                  <c:v>2.0208333333333299</c:v>
                </c:pt>
                <c:pt idx="486">
                  <c:v>2.0249999999999999</c:v>
                </c:pt>
                <c:pt idx="487">
                  <c:v>2.0291666666666601</c:v>
                </c:pt>
                <c:pt idx="488">
                  <c:v>2.0333333333333301</c:v>
                </c:pt>
                <c:pt idx="489">
                  <c:v>2.0375000000000001</c:v>
                </c:pt>
                <c:pt idx="490">
                  <c:v>2.0416666666666599</c:v>
                </c:pt>
                <c:pt idx="491">
                  <c:v>2.0458333333333298</c:v>
                </c:pt>
                <c:pt idx="492">
                  <c:v>2.0499999999999998</c:v>
                </c:pt>
                <c:pt idx="493">
                  <c:v>2.05416666666666</c:v>
                </c:pt>
                <c:pt idx="494">
                  <c:v>2.05833333333333</c:v>
                </c:pt>
                <c:pt idx="495">
                  <c:v>2.0625</c:v>
                </c:pt>
                <c:pt idx="496">
                  <c:v>2.0666666666666602</c:v>
                </c:pt>
                <c:pt idx="497">
                  <c:v>2.0708333333333302</c:v>
                </c:pt>
                <c:pt idx="498">
                  <c:v>2.0750000000000002</c:v>
                </c:pt>
                <c:pt idx="499">
                  <c:v>2.0791666666666599</c:v>
                </c:pt>
                <c:pt idx="500">
                  <c:v>2.0833333333333299</c:v>
                </c:pt>
                <c:pt idx="501">
                  <c:v>2.0874999999999999</c:v>
                </c:pt>
                <c:pt idx="502">
                  <c:v>2.0916666666666601</c:v>
                </c:pt>
                <c:pt idx="503">
                  <c:v>2.0958333333333301</c:v>
                </c:pt>
                <c:pt idx="504">
                  <c:v>2.1</c:v>
                </c:pt>
                <c:pt idx="505">
                  <c:v>2.1041666666666599</c:v>
                </c:pt>
                <c:pt idx="506">
                  <c:v>2.1083333333333298</c:v>
                </c:pt>
                <c:pt idx="507">
                  <c:v>2.1124999999999998</c:v>
                </c:pt>
                <c:pt idx="508">
                  <c:v>2.11666666666666</c:v>
                </c:pt>
                <c:pt idx="509">
                  <c:v>2.12083333333333</c:v>
                </c:pt>
                <c:pt idx="510">
                  <c:v>2.125</c:v>
                </c:pt>
                <c:pt idx="511">
                  <c:v>2.1291666666666602</c:v>
                </c:pt>
                <c:pt idx="512">
                  <c:v>2.1333333333333302</c:v>
                </c:pt>
                <c:pt idx="513">
                  <c:v>2.1375000000000002</c:v>
                </c:pt>
                <c:pt idx="514">
                  <c:v>2.1416666666666599</c:v>
                </c:pt>
              </c:numCache>
            </c:numRef>
          </c:xVal>
          <c:yVal>
            <c:numRef>
              <c:f>'1st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A-4DD4-B0C6-BDB0264919F2}"/>
            </c:ext>
          </c:extLst>
        </c:ser>
        <c:ser>
          <c:idx val="1"/>
          <c:order val="1"/>
          <c:tx>
            <c:v>1st Order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'1st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2.5000000000000001E-2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0.05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6.25E-2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0.1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0.1125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0.125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0.16250000000000001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0.17499999999999999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0.21249999999999999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0.22500000000000001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0.23749999999999999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0.26250000000000001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0.27500000000000002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0.28749999999999998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0.32500000000000001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0.36249999999999999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0.375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0.38750000000000001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0.4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0.41249999999999998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0.42499999999999999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0.4375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0.45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0.46250000000000002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0.47499999999999998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0.48749999999999999</c:v>
                </c:pt>
                <c:pt idx="118">
                  <c:v>0.49166666666666614</c:v>
                </c:pt>
                <c:pt idx="119">
                  <c:v>0.49583333333333302</c:v>
                </c:pt>
                <c:pt idx="120">
                  <c:v>0.499999999999999</c:v>
                </c:pt>
                <c:pt idx="121">
                  <c:v>0.50416666666666599</c:v>
                </c:pt>
                <c:pt idx="122">
                  <c:v>0.50833333333333297</c:v>
                </c:pt>
                <c:pt idx="123">
                  <c:v>0.51249999999999896</c:v>
                </c:pt>
                <c:pt idx="124">
                  <c:v>0.51666666666666605</c:v>
                </c:pt>
                <c:pt idx="125">
                  <c:v>0.52083333333333304</c:v>
                </c:pt>
                <c:pt idx="126">
                  <c:v>0.52499999999999902</c:v>
                </c:pt>
                <c:pt idx="127">
                  <c:v>0.52916666666666601</c:v>
                </c:pt>
                <c:pt idx="128">
                  <c:v>0.53333333333333299</c:v>
                </c:pt>
                <c:pt idx="129">
                  <c:v>0.53749999999999898</c:v>
                </c:pt>
                <c:pt idx="130">
                  <c:v>0.54166666666666596</c:v>
                </c:pt>
                <c:pt idx="131">
                  <c:v>0.54583333333333295</c:v>
                </c:pt>
                <c:pt idx="132">
                  <c:v>0.54999999999999905</c:v>
                </c:pt>
                <c:pt idx="133">
                  <c:v>0.55416666666666603</c:v>
                </c:pt>
                <c:pt idx="134">
                  <c:v>0.55833333333333302</c:v>
                </c:pt>
                <c:pt idx="135">
                  <c:v>0.562499999999999</c:v>
                </c:pt>
                <c:pt idx="136">
                  <c:v>0.56666666666666599</c:v>
                </c:pt>
                <c:pt idx="137">
                  <c:v>0.57083333333333197</c:v>
                </c:pt>
                <c:pt idx="138">
                  <c:v>0.57499999999999896</c:v>
                </c:pt>
                <c:pt idx="139">
                  <c:v>0.57916666666666605</c:v>
                </c:pt>
                <c:pt idx="140">
                  <c:v>0.58333333333333204</c:v>
                </c:pt>
                <c:pt idx="141">
                  <c:v>0.58749999999999902</c:v>
                </c:pt>
                <c:pt idx="142">
                  <c:v>0.59166666666666601</c:v>
                </c:pt>
                <c:pt idx="143">
                  <c:v>0.59583333333333199</c:v>
                </c:pt>
                <c:pt idx="144">
                  <c:v>0.59999999999999898</c:v>
                </c:pt>
                <c:pt idx="145">
                  <c:v>0.60416666666666596</c:v>
                </c:pt>
                <c:pt idx="146">
                  <c:v>0.60833333333333195</c:v>
                </c:pt>
                <c:pt idx="147">
                  <c:v>0.61249999999999905</c:v>
                </c:pt>
                <c:pt idx="148">
                  <c:v>0.61666666666666503</c:v>
                </c:pt>
                <c:pt idx="149">
                  <c:v>0.62083333333333202</c:v>
                </c:pt>
                <c:pt idx="150">
                  <c:v>0.624999999999999</c:v>
                </c:pt>
                <c:pt idx="151">
                  <c:v>0.62916666666666499</c:v>
                </c:pt>
                <c:pt idx="152">
                  <c:v>0.63333333333333197</c:v>
                </c:pt>
                <c:pt idx="153">
                  <c:v>0.63749999999999896</c:v>
                </c:pt>
                <c:pt idx="154">
                  <c:v>0.64166666666666505</c:v>
                </c:pt>
                <c:pt idx="155">
                  <c:v>0.64583333333333204</c:v>
                </c:pt>
                <c:pt idx="156">
                  <c:v>0.64999999999999902</c:v>
                </c:pt>
                <c:pt idx="157">
                  <c:v>0.65416666666666501</c:v>
                </c:pt>
                <c:pt idx="158">
                  <c:v>0.65833333333333199</c:v>
                </c:pt>
                <c:pt idx="159">
                  <c:v>0.66249999999999898</c:v>
                </c:pt>
                <c:pt idx="160">
                  <c:v>0.66666666666666496</c:v>
                </c:pt>
                <c:pt idx="161">
                  <c:v>0.67083333333333195</c:v>
                </c:pt>
                <c:pt idx="162">
                  <c:v>0.67499999999999905</c:v>
                </c:pt>
                <c:pt idx="163">
                  <c:v>0.67916666666666503</c:v>
                </c:pt>
                <c:pt idx="164">
                  <c:v>0.68333333333333202</c:v>
                </c:pt>
                <c:pt idx="165">
                  <c:v>0.687499999999999</c:v>
                </c:pt>
                <c:pt idx="166">
                  <c:v>0.69166666666666499</c:v>
                </c:pt>
                <c:pt idx="167">
                  <c:v>0.69583333333333197</c:v>
                </c:pt>
                <c:pt idx="168">
                  <c:v>0.69999999999999896</c:v>
                </c:pt>
                <c:pt idx="169">
                  <c:v>0.70416666666666505</c:v>
                </c:pt>
                <c:pt idx="170">
                  <c:v>0.70833333333333204</c:v>
                </c:pt>
                <c:pt idx="171">
                  <c:v>0.71249999999999802</c:v>
                </c:pt>
                <c:pt idx="172">
                  <c:v>0.71666666666666501</c:v>
                </c:pt>
                <c:pt idx="173">
                  <c:v>0.72083333333333199</c:v>
                </c:pt>
                <c:pt idx="174">
                  <c:v>0.72499999999999798</c:v>
                </c:pt>
                <c:pt idx="175">
                  <c:v>0.72916666666666496</c:v>
                </c:pt>
                <c:pt idx="176">
                  <c:v>0.73333333333333195</c:v>
                </c:pt>
                <c:pt idx="177">
                  <c:v>0.73749999999999805</c:v>
                </c:pt>
                <c:pt idx="178">
                  <c:v>0.74166666666666503</c:v>
                </c:pt>
                <c:pt idx="179">
                  <c:v>0.74583333333333202</c:v>
                </c:pt>
                <c:pt idx="180">
                  <c:v>0.749999999999998</c:v>
                </c:pt>
                <c:pt idx="181">
                  <c:v>0.75416666666666499</c:v>
                </c:pt>
                <c:pt idx="182">
                  <c:v>0.75833333333333197</c:v>
                </c:pt>
                <c:pt idx="183">
                  <c:v>0.76249999999999796</c:v>
                </c:pt>
                <c:pt idx="184">
                  <c:v>0.76666666666666505</c:v>
                </c:pt>
                <c:pt idx="185">
                  <c:v>0.77083333333333204</c:v>
                </c:pt>
                <c:pt idx="186">
                  <c:v>0.77499999999999802</c:v>
                </c:pt>
                <c:pt idx="187">
                  <c:v>0.77916666666666501</c:v>
                </c:pt>
                <c:pt idx="188">
                  <c:v>0.78333333333333199</c:v>
                </c:pt>
                <c:pt idx="189">
                  <c:v>0.78749999999999798</c:v>
                </c:pt>
                <c:pt idx="190">
                  <c:v>0.79166666666666496</c:v>
                </c:pt>
                <c:pt idx="191">
                  <c:v>0.79583333333333095</c:v>
                </c:pt>
                <c:pt idx="192">
                  <c:v>0.79999999999999805</c:v>
                </c:pt>
                <c:pt idx="193">
                  <c:v>0.80416666666666503</c:v>
                </c:pt>
                <c:pt idx="194">
                  <c:v>0.80833333333333102</c:v>
                </c:pt>
                <c:pt idx="195">
                  <c:v>0.812499999999998</c:v>
                </c:pt>
                <c:pt idx="196">
                  <c:v>0.81666666666666499</c:v>
                </c:pt>
                <c:pt idx="197">
                  <c:v>0.82083333333333097</c:v>
                </c:pt>
                <c:pt idx="198">
                  <c:v>0.82499999999999796</c:v>
                </c:pt>
                <c:pt idx="199">
                  <c:v>0.82916666666666505</c:v>
                </c:pt>
                <c:pt idx="200">
                  <c:v>0.83333333333333104</c:v>
                </c:pt>
                <c:pt idx="201">
                  <c:v>0.83749999999999802</c:v>
                </c:pt>
                <c:pt idx="202">
                  <c:v>0.84166666666666501</c:v>
                </c:pt>
                <c:pt idx="203">
                  <c:v>0.84583333333333099</c:v>
                </c:pt>
                <c:pt idx="204">
                  <c:v>0.84999999999999798</c:v>
                </c:pt>
                <c:pt idx="205">
                  <c:v>0.85416666666666496</c:v>
                </c:pt>
                <c:pt idx="206">
                  <c:v>0.85833333333333095</c:v>
                </c:pt>
                <c:pt idx="207">
                  <c:v>0.86249999999999805</c:v>
                </c:pt>
                <c:pt idx="208">
                  <c:v>0.86666666666666503</c:v>
                </c:pt>
                <c:pt idx="209">
                  <c:v>0.87083333333333102</c:v>
                </c:pt>
                <c:pt idx="210">
                  <c:v>0.874999999999998</c:v>
                </c:pt>
                <c:pt idx="211">
                  <c:v>0.87916666666666499</c:v>
                </c:pt>
                <c:pt idx="212">
                  <c:v>0.88333333333333097</c:v>
                </c:pt>
                <c:pt idx="213">
                  <c:v>0.88749999999999796</c:v>
                </c:pt>
                <c:pt idx="214">
                  <c:v>0.89166666666666405</c:v>
                </c:pt>
                <c:pt idx="215">
                  <c:v>0.89583333333333104</c:v>
                </c:pt>
                <c:pt idx="216">
                  <c:v>0.89999999999999802</c:v>
                </c:pt>
                <c:pt idx="217">
                  <c:v>0.90416666666666401</c:v>
                </c:pt>
                <c:pt idx="218">
                  <c:v>0.90833333333333099</c:v>
                </c:pt>
                <c:pt idx="219">
                  <c:v>0.91249999999999798</c:v>
                </c:pt>
                <c:pt idx="220">
                  <c:v>0.91666666666666397</c:v>
                </c:pt>
                <c:pt idx="221">
                  <c:v>0.92083333333333095</c:v>
                </c:pt>
                <c:pt idx="222">
                  <c:v>0.92499999999999805</c:v>
                </c:pt>
                <c:pt idx="223">
                  <c:v>0.92916666666666403</c:v>
                </c:pt>
                <c:pt idx="224">
                  <c:v>0.93333333333333102</c:v>
                </c:pt>
                <c:pt idx="225">
                  <c:v>0.937499999999998</c:v>
                </c:pt>
                <c:pt idx="226">
                  <c:v>0.94166666666666399</c:v>
                </c:pt>
                <c:pt idx="227">
                  <c:v>0.94583333333333097</c:v>
                </c:pt>
                <c:pt idx="228">
                  <c:v>0.94999999999999796</c:v>
                </c:pt>
                <c:pt idx="229">
                  <c:v>0.95416666666666405</c:v>
                </c:pt>
                <c:pt idx="230">
                  <c:v>0.95833333333333104</c:v>
                </c:pt>
                <c:pt idx="231">
                  <c:v>0.96249999999999802</c:v>
                </c:pt>
                <c:pt idx="232">
                  <c:v>0.96666666666666401</c:v>
                </c:pt>
                <c:pt idx="233">
                  <c:v>0.97083333333333099</c:v>
                </c:pt>
                <c:pt idx="234">
                  <c:v>0.97499999999999798</c:v>
                </c:pt>
                <c:pt idx="235">
                  <c:v>0.97916666666666397</c:v>
                </c:pt>
                <c:pt idx="236">
                  <c:v>0.98333333333333095</c:v>
                </c:pt>
                <c:pt idx="237">
                  <c:v>0.98749999999999705</c:v>
                </c:pt>
                <c:pt idx="238">
                  <c:v>0.99166666666666403</c:v>
                </c:pt>
                <c:pt idx="239">
                  <c:v>0.99583333333333102</c:v>
                </c:pt>
                <c:pt idx="240">
                  <c:v>0.999999999999997</c:v>
                </c:pt>
                <c:pt idx="241">
                  <c:v>1.00416666666666</c:v>
                </c:pt>
                <c:pt idx="242">
                  <c:v>1.00833333333333</c:v>
                </c:pt>
                <c:pt idx="243">
                  <c:v>1.0125</c:v>
                </c:pt>
                <c:pt idx="244">
                  <c:v>1.0166666666666599</c:v>
                </c:pt>
                <c:pt idx="245">
                  <c:v>1.0208333333333299</c:v>
                </c:pt>
                <c:pt idx="246">
                  <c:v>1.0249999999999999</c:v>
                </c:pt>
                <c:pt idx="247">
                  <c:v>1.0291666666666599</c:v>
                </c:pt>
                <c:pt idx="248">
                  <c:v>1.0333333333333301</c:v>
                </c:pt>
                <c:pt idx="249">
                  <c:v>1.0375000000000001</c:v>
                </c:pt>
                <c:pt idx="250">
                  <c:v>1.0416666666666601</c:v>
                </c:pt>
                <c:pt idx="251">
                  <c:v>1.0458333333333301</c:v>
                </c:pt>
                <c:pt idx="252">
                  <c:v>1.05</c:v>
                </c:pt>
                <c:pt idx="253">
                  <c:v>1.05416666666666</c:v>
                </c:pt>
                <c:pt idx="254">
                  <c:v>1.05833333333333</c:v>
                </c:pt>
                <c:pt idx="255">
                  <c:v>1.0625</c:v>
                </c:pt>
                <c:pt idx="256">
                  <c:v>1.06666666666666</c:v>
                </c:pt>
                <c:pt idx="257">
                  <c:v>1.07083333333333</c:v>
                </c:pt>
                <c:pt idx="258">
                  <c:v>1.075</c:v>
                </c:pt>
                <c:pt idx="259">
                  <c:v>1.0791666666666599</c:v>
                </c:pt>
                <c:pt idx="260">
                  <c:v>1.0833333333333299</c:v>
                </c:pt>
                <c:pt idx="261">
                  <c:v>1.0874999999999999</c:v>
                </c:pt>
                <c:pt idx="262">
                  <c:v>1.0916666666666599</c:v>
                </c:pt>
                <c:pt idx="263">
                  <c:v>1.0958333333333301</c:v>
                </c:pt>
                <c:pt idx="264">
                  <c:v>1.1000000000000001</c:v>
                </c:pt>
                <c:pt idx="265">
                  <c:v>1.1041666666666601</c:v>
                </c:pt>
                <c:pt idx="266">
                  <c:v>1.1083333333333301</c:v>
                </c:pt>
                <c:pt idx="267">
                  <c:v>1.1125</c:v>
                </c:pt>
                <c:pt idx="268">
                  <c:v>1.11666666666666</c:v>
                </c:pt>
                <c:pt idx="269">
                  <c:v>1.12083333333333</c:v>
                </c:pt>
                <c:pt idx="270">
                  <c:v>1.125</c:v>
                </c:pt>
                <c:pt idx="271">
                  <c:v>1.12916666666666</c:v>
                </c:pt>
                <c:pt idx="272">
                  <c:v>1.13333333333333</c:v>
                </c:pt>
                <c:pt idx="273">
                  <c:v>1.1375</c:v>
                </c:pt>
                <c:pt idx="274">
                  <c:v>1.1416666666666599</c:v>
                </c:pt>
                <c:pt idx="275">
                  <c:v>1.1458333333333299</c:v>
                </c:pt>
                <c:pt idx="276">
                  <c:v>1.1499999999999999</c:v>
                </c:pt>
                <c:pt idx="277">
                  <c:v>1.1541666666666599</c:v>
                </c:pt>
                <c:pt idx="278">
                  <c:v>1.1583333333333301</c:v>
                </c:pt>
                <c:pt idx="279">
                  <c:v>1.1625000000000001</c:v>
                </c:pt>
                <c:pt idx="280">
                  <c:v>1.1666666666666601</c:v>
                </c:pt>
                <c:pt idx="281">
                  <c:v>1.1708333333333301</c:v>
                </c:pt>
                <c:pt idx="282">
                  <c:v>1.175</c:v>
                </c:pt>
                <c:pt idx="283">
                  <c:v>1.17916666666666</c:v>
                </c:pt>
                <c:pt idx="284">
                  <c:v>1.18333333333333</c:v>
                </c:pt>
                <c:pt idx="285">
                  <c:v>1.1875</c:v>
                </c:pt>
                <c:pt idx="286">
                  <c:v>1.19166666666666</c:v>
                </c:pt>
                <c:pt idx="287">
                  <c:v>1.19583333333333</c:v>
                </c:pt>
                <c:pt idx="288">
                  <c:v>1.2</c:v>
                </c:pt>
                <c:pt idx="289">
                  <c:v>1.2041666666666599</c:v>
                </c:pt>
                <c:pt idx="290">
                  <c:v>1.2083333333333299</c:v>
                </c:pt>
                <c:pt idx="291">
                  <c:v>1.2124999999999999</c:v>
                </c:pt>
                <c:pt idx="292">
                  <c:v>1.2166666666666599</c:v>
                </c:pt>
                <c:pt idx="293">
                  <c:v>1.2208333333333301</c:v>
                </c:pt>
                <c:pt idx="294">
                  <c:v>1.2250000000000001</c:v>
                </c:pt>
                <c:pt idx="295">
                  <c:v>1.2291666666666601</c:v>
                </c:pt>
                <c:pt idx="296">
                  <c:v>1.2333333333333301</c:v>
                </c:pt>
                <c:pt idx="297">
                  <c:v>1.2375</c:v>
                </c:pt>
                <c:pt idx="298">
                  <c:v>1.24166666666666</c:v>
                </c:pt>
                <c:pt idx="299">
                  <c:v>1.24583333333333</c:v>
                </c:pt>
                <c:pt idx="300">
                  <c:v>1.25</c:v>
                </c:pt>
                <c:pt idx="301">
                  <c:v>1.25416666666666</c:v>
                </c:pt>
                <c:pt idx="302">
                  <c:v>1.25833333333333</c:v>
                </c:pt>
                <c:pt idx="303">
                  <c:v>1.2625</c:v>
                </c:pt>
                <c:pt idx="304">
                  <c:v>1.2666666666666599</c:v>
                </c:pt>
                <c:pt idx="305">
                  <c:v>1.2708333333333299</c:v>
                </c:pt>
                <c:pt idx="306">
                  <c:v>1.2749999999999999</c:v>
                </c:pt>
                <c:pt idx="307">
                  <c:v>1.2791666666666599</c:v>
                </c:pt>
                <c:pt idx="308">
                  <c:v>1.2833333333333301</c:v>
                </c:pt>
                <c:pt idx="309">
                  <c:v>1.2875000000000001</c:v>
                </c:pt>
                <c:pt idx="310">
                  <c:v>1.2916666666666601</c:v>
                </c:pt>
                <c:pt idx="311">
                  <c:v>1.2958333333333301</c:v>
                </c:pt>
                <c:pt idx="312">
                  <c:v>1.3</c:v>
                </c:pt>
                <c:pt idx="313">
                  <c:v>1.30416666666666</c:v>
                </c:pt>
                <c:pt idx="314">
                  <c:v>1.30833333333333</c:v>
                </c:pt>
                <c:pt idx="315">
                  <c:v>1.3125</c:v>
                </c:pt>
                <c:pt idx="316">
                  <c:v>1.31666666666666</c:v>
                </c:pt>
                <c:pt idx="317">
                  <c:v>1.32083333333333</c:v>
                </c:pt>
                <c:pt idx="318">
                  <c:v>1.325</c:v>
                </c:pt>
                <c:pt idx="319">
                  <c:v>1.3291666666666599</c:v>
                </c:pt>
                <c:pt idx="320">
                  <c:v>1.3333333333333299</c:v>
                </c:pt>
                <c:pt idx="321">
                  <c:v>1.3374999999999999</c:v>
                </c:pt>
                <c:pt idx="322">
                  <c:v>1.3416666666666599</c:v>
                </c:pt>
                <c:pt idx="323">
                  <c:v>1.3458333333333301</c:v>
                </c:pt>
                <c:pt idx="324">
                  <c:v>1.35</c:v>
                </c:pt>
                <c:pt idx="325">
                  <c:v>1.3541666666666601</c:v>
                </c:pt>
                <c:pt idx="326">
                  <c:v>1.3583333333333301</c:v>
                </c:pt>
                <c:pt idx="327">
                  <c:v>1.3625</c:v>
                </c:pt>
                <c:pt idx="328">
                  <c:v>1.36666666666666</c:v>
                </c:pt>
                <c:pt idx="329">
                  <c:v>1.37083333333333</c:v>
                </c:pt>
                <c:pt idx="330">
                  <c:v>1.375</c:v>
                </c:pt>
                <c:pt idx="331">
                  <c:v>1.37916666666666</c:v>
                </c:pt>
                <c:pt idx="332">
                  <c:v>1.38333333333333</c:v>
                </c:pt>
                <c:pt idx="333">
                  <c:v>1.3875</c:v>
                </c:pt>
                <c:pt idx="334">
                  <c:v>1.3916666666666599</c:v>
                </c:pt>
                <c:pt idx="335">
                  <c:v>1.3958333333333299</c:v>
                </c:pt>
                <c:pt idx="336">
                  <c:v>1.4</c:v>
                </c:pt>
                <c:pt idx="337">
                  <c:v>1.4041666666666599</c:v>
                </c:pt>
                <c:pt idx="338">
                  <c:v>1.4083333333333301</c:v>
                </c:pt>
                <c:pt idx="339">
                  <c:v>1.4125000000000001</c:v>
                </c:pt>
                <c:pt idx="340">
                  <c:v>1.4166666666666601</c:v>
                </c:pt>
                <c:pt idx="341">
                  <c:v>1.4208333333333301</c:v>
                </c:pt>
                <c:pt idx="342">
                  <c:v>1.425</c:v>
                </c:pt>
                <c:pt idx="343">
                  <c:v>1.42916666666666</c:v>
                </c:pt>
                <c:pt idx="344">
                  <c:v>1.43333333333333</c:v>
                </c:pt>
                <c:pt idx="345">
                  <c:v>1.4375</c:v>
                </c:pt>
                <c:pt idx="346">
                  <c:v>1.44166666666666</c:v>
                </c:pt>
                <c:pt idx="347">
                  <c:v>1.44583333333333</c:v>
                </c:pt>
                <c:pt idx="348">
                  <c:v>1.45</c:v>
                </c:pt>
                <c:pt idx="349">
                  <c:v>1.4541666666666599</c:v>
                </c:pt>
                <c:pt idx="350">
                  <c:v>1.4583333333333299</c:v>
                </c:pt>
                <c:pt idx="351">
                  <c:v>1.4624999999999999</c:v>
                </c:pt>
                <c:pt idx="352">
                  <c:v>1.4666666666666599</c:v>
                </c:pt>
                <c:pt idx="353">
                  <c:v>1.4708333333333301</c:v>
                </c:pt>
                <c:pt idx="354">
                  <c:v>1.4750000000000001</c:v>
                </c:pt>
                <c:pt idx="355">
                  <c:v>1.4791666666666701</c:v>
                </c:pt>
                <c:pt idx="356">
                  <c:v>1.4833333333333301</c:v>
                </c:pt>
                <c:pt idx="357">
                  <c:v>1.4875</c:v>
                </c:pt>
                <c:pt idx="358">
                  <c:v>1.49166666666667</c:v>
                </c:pt>
                <c:pt idx="359">
                  <c:v>1.49583333333333</c:v>
                </c:pt>
                <c:pt idx="360">
                  <c:v>1.5</c:v>
                </c:pt>
                <c:pt idx="361">
                  <c:v>1.50416666666667</c:v>
                </c:pt>
                <c:pt idx="362">
                  <c:v>1.50833333333333</c:v>
                </c:pt>
                <c:pt idx="363">
                  <c:v>1.5125</c:v>
                </c:pt>
                <c:pt idx="364">
                  <c:v>1.5166666666666699</c:v>
                </c:pt>
                <c:pt idx="365">
                  <c:v>1.5208333333333299</c:v>
                </c:pt>
                <c:pt idx="366">
                  <c:v>1.5249999999999999</c:v>
                </c:pt>
                <c:pt idx="367">
                  <c:v>1.5291666666666699</c:v>
                </c:pt>
                <c:pt idx="368">
                  <c:v>1.5333333333333301</c:v>
                </c:pt>
                <c:pt idx="369">
                  <c:v>1.5375000000000001</c:v>
                </c:pt>
                <c:pt idx="370">
                  <c:v>1.5416666666666701</c:v>
                </c:pt>
                <c:pt idx="371">
                  <c:v>1.5458333333333301</c:v>
                </c:pt>
                <c:pt idx="372">
                  <c:v>1.55</c:v>
                </c:pt>
                <c:pt idx="373">
                  <c:v>1.55416666666667</c:v>
                </c:pt>
                <c:pt idx="374">
                  <c:v>1.55833333333333</c:v>
                </c:pt>
                <c:pt idx="375">
                  <c:v>1.5625</c:v>
                </c:pt>
                <c:pt idx="376">
                  <c:v>1.56666666666667</c:v>
                </c:pt>
                <c:pt idx="377">
                  <c:v>1.57083333333333</c:v>
                </c:pt>
                <c:pt idx="378">
                  <c:v>1.575</c:v>
                </c:pt>
                <c:pt idx="379">
                  <c:v>1.5791666666666699</c:v>
                </c:pt>
                <c:pt idx="380">
                  <c:v>1.5833333333333299</c:v>
                </c:pt>
                <c:pt idx="381">
                  <c:v>1.5874999999999999</c:v>
                </c:pt>
                <c:pt idx="382">
                  <c:v>1.5916666666666699</c:v>
                </c:pt>
                <c:pt idx="383">
                  <c:v>1.5958333333333301</c:v>
                </c:pt>
                <c:pt idx="384">
                  <c:v>1.6</c:v>
                </c:pt>
                <c:pt idx="385">
                  <c:v>1.6041666666666701</c:v>
                </c:pt>
                <c:pt idx="386">
                  <c:v>1.6083333333333301</c:v>
                </c:pt>
                <c:pt idx="387">
                  <c:v>1.6125</c:v>
                </c:pt>
                <c:pt idx="388">
                  <c:v>1.61666666666667</c:v>
                </c:pt>
                <c:pt idx="389">
                  <c:v>1.62083333333333</c:v>
                </c:pt>
                <c:pt idx="390">
                  <c:v>1.625</c:v>
                </c:pt>
                <c:pt idx="391">
                  <c:v>1.62916666666667</c:v>
                </c:pt>
                <c:pt idx="392">
                  <c:v>1.63333333333333</c:v>
                </c:pt>
                <c:pt idx="393">
                  <c:v>1.6375</c:v>
                </c:pt>
                <c:pt idx="394">
                  <c:v>1.6416666666666699</c:v>
                </c:pt>
                <c:pt idx="395">
                  <c:v>1.6458333333333299</c:v>
                </c:pt>
                <c:pt idx="396">
                  <c:v>1.65</c:v>
                </c:pt>
                <c:pt idx="397">
                  <c:v>1.6541666666666699</c:v>
                </c:pt>
                <c:pt idx="398">
                  <c:v>1.6583333333333301</c:v>
                </c:pt>
                <c:pt idx="399">
                  <c:v>1.6625000000000001</c:v>
                </c:pt>
                <c:pt idx="400">
                  <c:v>1.6666666666666701</c:v>
                </c:pt>
                <c:pt idx="401">
                  <c:v>1.6708333333333301</c:v>
                </c:pt>
                <c:pt idx="402">
                  <c:v>1.675</c:v>
                </c:pt>
                <c:pt idx="403">
                  <c:v>1.67916666666667</c:v>
                </c:pt>
                <c:pt idx="404">
                  <c:v>1.68333333333333</c:v>
                </c:pt>
                <c:pt idx="405">
                  <c:v>1.6875</c:v>
                </c:pt>
                <c:pt idx="406">
                  <c:v>1.69166666666667</c:v>
                </c:pt>
                <c:pt idx="407">
                  <c:v>1.69583333333333</c:v>
                </c:pt>
                <c:pt idx="408">
                  <c:v>1.7</c:v>
                </c:pt>
                <c:pt idx="409">
                  <c:v>1.7041666666666699</c:v>
                </c:pt>
                <c:pt idx="410">
                  <c:v>1.7083333333333299</c:v>
                </c:pt>
                <c:pt idx="411">
                  <c:v>1.7124999999999999</c:v>
                </c:pt>
                <c:pt idx="412">
                  <c:v>1.7166666666666699</c:v>
                </c:pt>
                <c:pt idx="413">
                  <c:v>1.7208333333333301</c:v>
                </c:pt>
                <c:pt idx="414">
                  <c:v>1.7250000000000001</c:v>
                </c:pt>
                <c:pt idx="415">
                  <c:v>1.7291666666666701</c:v>
                </c:pt>
                <c:pt idx="416">
                  <c:v>1.7333333333333301</c:v>
                </c:pt>
                <c:pt idx="417">
                  <c:v>1.7375</c:v>
                </c:pt>
                <c:pt idx="418">
                  <c:v>1.74166666666667</c:v>
                </c:pt>
                <c:pt idx="419">
                  <c:v>1.74583333333333</c:v>
                </c:pt>
                <c:pt idx="420">
                  <c:v>1.75</c:v>
                </c:pt>
                <c:pt idx="421">
                  <c:v>1.75416666666667</c:v>
                </c:pt>
                <c:pt idx="422">
                  <c:v>1.75833333333333</c:v>
                </c:pt>
                <c:pt idx="423">
                  <c:v>1.7625</c:v>
                </c:pt>
                <c:pt idx="424">
                  <c:v>1.7666666666666699</c:v>
                </c:pt>
                <c:pt idx="425">
                  <c:v>1.7708333333333299</c:v>
                </c:pt>
                <c:pt idx="426">
                  <c:v>1.7749999999999999</c:v>
                </c:pt>
                <c:pt idx="427">
                  <c:v>1.7791666666666699</c:v>
                </c:pt>
                <c:pt idx="428">
                  <c:v>1.7833333333333301</c:v>
                </c:pt>
                <c:pt idx="429">
                  <c:v>1.7875000000000001</c:v>
                </c:pt>
                <c:pt idx="430">
                  <c:v>1.7916666666666701</c:v>
                </c:pt>
                <c:pt idx="431">
                  <c:v>1.7958333333333301</c:v>
                </c:pt>
                <c:pt idx="432">
                  <c:v>1.8</c:v>
                </c:pt>
                <c:pt idx="433">
                  <c:v>1.80416666666667</c:v>
                </c:pt>
                <c:pt idx="434">
                  <c:v>1.80833333333333</c:v>
                </c:pt>
                <c:pt idx="435">
                  <c:v>1.8125</c:v>
                </c:pt>
                <c:pt idx="436">
                  <c:v>1.81666666666667</c:v>
                </c:pt>
                <c:pt idx="437">
                  <c:v>1.82083333333333</c:v>
                </c:pt>
                <c:pt idx="438">
                  <c:v>1.825</c:v>
                </c:pt>
                <c:pt idx="439">
                  <c:v>1.8291666666666699</c:v>
                </c:pt>
                <c:pt idx="440">
                  <c:v>1.8333333333333299</c:v>
                </c:pt>
                <c:pt idx="441">
                  <c:v>1.8374999999999999</c:v>
                </c:pt>
                <c:pt idx="442">
                  <c:v>1.8416666666666699</c:v>
                </c:pt>
                <c:pt idx="443">
                  <c:v>1.8458333333333301</c:v>
                </c:pt>
                <c:pt idx="444">
                  <c:v>1.85</c:v>
                </c:pt>
                <c:pt idx="445">
                  <c:v>1.8541666666666701</c:v>
                </c:pt>
                <c:pt idx="446">
                  <c:v>1.8583333333333301</c:v>
                </c:pt>
                <c:pt idx="447">
                  <c:v>1.8625</c:v>
                </c:pt>
                <c:pt idx="448">
                  <c:v>1.86666666666667</c:v>
                </c:pt>
                <c:pt idx="449">
                  <c:v>1.87083333333333</c:v>
                </c:pt>
                <c:pt idx="450">
                  <c:v>1.875</c:v>
                </c:pt>
                <c:pt idx="451">
                  <c:v>1.87916666666666</c:v>
                </c:pt>
                <c:pt idx="452">
                  <c:v>1.88333333333333</c:v>
                </c:pt>
                <c:pt idx="453">
                  <c:v>1.8875</c:v>
                </c:pt>
                <c:pt idx="454">
                  <c:v>1.8916666666666599</c:v>
                </c:pt>
                <c:pt idx="455">
                  <c:v>1.8958333333333299</c:v>
                </c:pt>
                <c:pt idx="456">
                  <c:v>1.9</c:v>
                </c:pt>
                <c:pt idx="457">
                  <c:v>1.9041666666666599</c:v>
                </c:pt>
                <c:pt idx="458">
                  <c:v>1.9083333333333301</c:v>
                </c:pt>
                <c:pt idx="459">
                  <c:v>1.9125000000000001</c:v>
                </c:pt>
                <c:pt idx="460">
                  <c:v>1.9166666666666601</c:v>
                </c:pt>
                <c:pt idx="461">
                  <c:v>1.9208333333333301</c:v>
                </c:pt>
                <c:pt idx="462">
                  <c:v>1.925</c:v>
                </c:pt>
                <c:pt idx="463">
                  <c:v>1.92916666666666</c:v>
                </c:pt>
                <c:pt idx="464">
                  <c:v>1.93333333333333</c:v>
                </c:pt>
                <c:pt idx="465">
                  <c:v>1.9375</c:v>
                </c:pt>
                <c:pt idx="466">
                  <c:v>1.94166666666666</c:v>
                </c:pt>
                <c:pt idx="467">
                  <c:v>1.94583333333333</c:v>
                </c:pt>
                <c:pt idx="468">
                  <c:v>1.95</c:v>
                </c:pt>
                <c:pt idx="469">
                  <c:v>1.9541666666666599</c:v>
                </c:pt>
                <c:pt idx="470">
                  <c:v>1.9583333333333299</c:v>
                </c:pt>
                <c:pt idx="471">
                  <c:v>1.9624999999999999</c:v>
                </c:pt>
                <c:pt idx="472">
                  <c:v>1.9666666666666599</c:v>
                </c:pt>
                <c:pt idx="473">
                  <c:v>1.9708333333333301</c:v>
                </c:pt>
                <c:pt idx="474">
                  <c:v>1.9750000000000001</c:v>
                </c:pt>
                <c:pt idx="475">
                  <c:v>1.9791666666666601</c:v>
                </c:pt>
                <c:pt idx="476">
                  <c:v>1.9833333333333301</c:v>
                </c:pt>
                <c:pt idx="477">
                  <c:v>1.9875</c:v>
                </c:pt>
                <c:pt idx="478">
                  <c:v>1.99166666666666</c:v>
                </c:pt>
                <c:pt idx="479">
                  <c:v>1.99583333333333</c:v>
                </c:pt>
                <c:pt idx="480">
                  <c:v>2</c:v>
                </c:pt>
                <c:pt idx="481">
                  <c:v>2.0041666666666602</c:v>
                </c:pt>
                <c:pt idx="482">
                  <c:v>2.0083333333333302</c:v>
                </c:pt>
                <c:pt idx="483">
                  <c:v>2.0125000000000002</c:v>
                </c:pt>
                <c:pt idx="484">
                  <c:v>2.0166666666666599</c:v>
                </c:pt>
                <c:pt idx="485">
                  <c:v>2.0208333333333299</c:v>
                </c:pt>
                <c:pt idx="486">
                  <c:v>2.0249999999999999</c:v>
                </c:pt>
                <c:pt idx="487">
                  <c:v>2.0291666666666601</c:v>
                </c:pt>
                <c:pt idx="488">
                  <c:v>2.0333333333333301</c:v>
                </c:pt>
                <c:pt idx="489">
                  <c:v>2.0375000000000001</c:v>
                </c:pt>
                <c:pt idx="490">
                  <c:v>2.0416666666666599</c:v>
                </c:pt>
                <c:pt idx="491">
                  <c:v>2.0458333333333298</c:v>
                </c:pt>
                <c:pt idx="492">
                  <c:v>2.0499999999999998</c:v>
                </c:pt>
                <c:pt idx="493">
                  <c:v>2.05416666666666</c:v>
                </c:pt>
                <c:pt idx="494">
                  <c:v>2.05833333333333</c:v>
                </c:pt>
                <c:pt idx="495">
                  <c:v>2.0625</c:v>
                </c:pt>
                <c:pt idx="496">
                  <c:v>2.0666666666666602</c:v>
                </c:pt>
                <c:pt idx="497">
                  <c:v>2.0708333333333302</c:v>
                </c:pt>
                <c:pt idx="498">
                  <c:v>2.0750000000000002</c:v>
                </c:pt>
                <c:pt idx="499">
                  <c:v>2.0791666666666599</c:v>
                </c:pt>
                <c:pt idx="500">
                  <c:v>2.0833333333333299</c:v>
                </c:pt>
                <c:pt idx="501">
                  <c:v>2.0874999999999999</c:v>
                </c:pt>
                <c:pt idx="502">
                  <c:v>2.0916666666666601</c:v>
                </c:pt>
                <c:pt idx="503">
                  <c:v>2.0958333333333301</c:v>
                </c:pt>
                <c:pt idx="504">
                  <c:v>2.1</c:v>
                </c:pt>
                <c:pt idx="505">
                  <c:v>2.1041666666666599</c:v>
                </c:pt>
                <c:pt idx="506">
                  <c:v>2.1083333333333298</c:v>
                </c:pt>
                <c:pt idx="507">
                  <c:v>2.1124999999999998</c:v>
                </c:pt>
                <c:pt idx="508">
                  <c:v>2.11666666666666</c:v>
                </c:pt>
                <c:pt idx="509">
                  <c:v>2.12083333333333</c:v>
                </c:pt>
                <c:pt idx="510">
                  <c:v>2.125</c:v>
                </c:pt>
                <c:pt idx="511">
                  <c:v>2.1291666666666602</c:v>
                </c:pt>
                <c:pt idx="512">
                  <c:v>2.1333333333333302</c:v>
                </c:pt>
                <c:pt idx="513">
                  <c:v>2.1375000000000002</c:v>
                </c:pt>
                <c:pt idx="514">
                  <c:v>2.1416666666666599</c:v>
                </c:pt>
              </c:numCache>
            </c:numRef>
          </c:xVal>
          <c:yVal>
            <c:numRef>
              <c:f>'1st Order'!$C$2:$C$724</c:f>
              <c:numCache>
                <c:formatCode>General</c:formatCode>
                <c:ptCount val="723"/>
                <c:pt idx="0">
                  <c:v>167.01163107514628</c:v>
                </c:pt>
                <c:pt idx="1">
                  <c:v>175.85805920525965</c:v>
                </c:pt>
                <c:pt idx="2">
                  <c:v>184.76648915322261</c:v>
                </c:pt>
                <c:pt idx="3">
                  <c:v>193.71250353176501</c:v>
                </c:pt>
                <c:pt idx="4">
                  <c:v>202.67158193730515</c:v>
                </c:pt>
                <c:pt idx="5">
                  <c:v>211.61916815867144</c:v>
                </c:pt>
                <c:pt idx="6">
                  <c:v>220.53073748397009</c:v>
                </c:pt>
                <c:pt idx="7">
                  <c:v>229.38186392111606</c:v>
                </c:pt>
                <c:pt idx="8">
                  <c:v>238.14828714777948</c:v>
                </c:pt>
                <c:pt idx="9">
                  <c:v>246.80597900724257</c:v>
                </c:pt>
                <c:pt idx="10">
                  <c:v>255.33120936790735</c:v>
                </c:pt>
                <c:pt idx="11">
                  <c:v>263.70061116593672</c:v>
                </c:pt>
                <c:pt idx="12">
                  <c:v>271.8912444527524</c:v>
                </c:pt>
                <c:pt idx="13">
                  <c:v>279.88065927183902</c:v>
                </c:pt>
                <c:pt idx="14">
                  <c:v>287.64695719251489</c:v>
                </c:pt>
                <c:pt idx="15">
                  <c:v>295.16885133200833</c:v>
                </c:pt>
                <c:pt idx="16">
                  <c:v>302.42572470132319</c:v>
                </c:pt>
                <c:pt idx="17">
                  <c:v>309.39768671497347</c:v>
                </c:pt>
                <c:pt idx="18">
                  <c:v>316.06562770969487</c:v>
                </c:pt>
                <c:pt idx="19">
                  <c:v>322.41127132270361</c:v>
                </c:pt>
                <c:pt idx="20">
                  <c:v>328.41722458593688</c:v>
                </c:pt>
                <c:pt idx="21">
                  <c:v>334.06702559896877</c:v>
                </c:pt>
                <c:pt idx="22">
                  <c:v>339.34518864993538</c:v>
                </c:pt>
                <c:pt idx="23">
                  <c:v>344.23724666079465</c:v>
                </c:pt>
                <c:pt idx="24">
                  <c:v>348.7297908405817</c:v>
                </c:pt>
                <c:pt idx="25">
                  <c:v>352.81050743797255</c:v>
                </c:pt>
                <c:pt idx="26">
                  <c:v>356.46821149242089</c:v>
                </c:pt>
                <c:pt idx="27">
                  <c:v>359.69287749135742</c:v>
                </c:pt>
                <c:pt idx="28">
                  <c:v>362.47566684942274</c:v>
                </c:pt>
                <c:pt idx="29">
                  <c:v>364.80895213441579</c:v>
                </c:pt>
                <c:pt idx="30">
                  <c:v>366.68633797355506</c:v>
                </c:pt>
                <c:pt idx="31">
                  <c:v>368.10267858275091</c:v>
                </c:pt>
                <c:pt idx="32">
                  <c:v>369.05409187084229</c:v>
                </c:pt>
                <c:pt idx="33">
                  <c:v>369.53797008013834</c:v>
                </c:pt>
                <c:pt idx="34">
                  <c:v>369.5529869341014</c:v>
                </c:pt>
                <c:pt idx="35">
                  <c:v>369.09910127257854</c:v>
                </c:pt>
                <c:pt idx="36">
                  <c:v>368.17755716461886</c:v>
                </c:pt>
                <c:pt idx="37">
                  <c:v>366.79088049856637</c:v>
                </c:pt>
                <c:pt idx="38">
                  <c:v>364.94287205877617</c:v>
                </c:pt>
                <c:pt idx="39">
                  <c:v>362.63859710792821</c:v>
                </c:pt>
                <c:pt idx="40">
                  <c:v>359.88437150349444</c:v>
                </c:pt>
                <c:pt idx="41">
                  <c:v>356.68774438641287</c:v>
                </c:pt>
                <c:pt idx="42">
                  <c:v>353.05747748941667</c:v>
                </c:pt>
                <c:pt idx="43">
                  <c:v>349.00352112173351</c:v>
                </c:pt>
                <c:pt idx="44">
                  <c:v>344.53698689598031</c:v>
                </c:pt>
                <c:pt idx="45">
                  <c:v>339.67011727200503</c:v>
                </c:pt>
                <c:pt idx="46">
                  <c:v>334.41625200115448</c:v>
                </c:pt>
                <c:pt idx="47">
                  <c:v>328.78979156294497</c:v>
                </c:pt>
                <c:pt idx="48">
                  <c:v>322.80615769434718</c:v>
                </c:pt>
                <c:pt idx="49">
                  <c:v>316.48175111987678</c:v>
                </c:pt>
                <c:pt idx="50">
                  <c:v>309.83390659835118</c:v>
                </c:pt>
                <c:pt idx="51">
                  <c:v>302.88084540951803</c:v>
                </c:pt>
                <c:pt idx="52">
                  <c:v>295.64162541079321</c:v>
                </c:pt>
                <c:pt idx="53">
                  <c:v>288.13608880100276</c:v>
                </c:pt>
                <c:pt idx="54">
                  <c:v>280.38480773429035</c:v>
                </c:pt>
                <c:pt idx="55">
                  <c:v>272.40902793327353</c:v>
                </c:pt>
                <c:pt idx="56">
                  <c:v>264.230610455999</c:v>
                </c:pt>
                <c:pt idx="57">
                  <c:v>255.87197177629679</c:v>
                </c:pt>
                <c:pt idx="58">
                  <c:v>247.35602234178464</c:v>
                </c:pt>
                <c:pt idx="59">
                  <c:v>238.70610377792781</c:v>
                </c:pt>
                <c:pt idx="60">
                  <c:v>229.94592491026154</c:v>
                </c:pt>
                <c:pt idx="61">
                  <c:v>221.09949678014749</c:v>
                </c:pt>
                <c:pt idx="62">
                  <c:v>212.19106683218467</c:v>
                </c:pt>
                <c:pt idx="63">
                  <c:v>203.24505245364281</c:v>
                </c:pt>
                <c:pt idx="64">
                  <c:v>194.28597404810199</c:v>
                </c:pt>
                <c:pt idx="65">
                  <c:v>185.33838782673584</c:v>
                </c:pt>
                <c:pt idx="66">
                  <c:v>176.42681850143759</c:v>
                </c:pt>
                <c:pt idx="67">
                  <c:v>167.57569206429125</c:v>
                </c:pt>
                <c:pt idx="68">
                  <c:v>158.8092688376278</c:v>
                </c:pt>
                <c:pt idx="69">
                  <c:v>150.15157697816525</c:v>
                </c:pt>
                <c:pt idx="70">
                  <c:v>141.6263466175001</c:v>
                </c:pt>
                <c:pt idx="71">
                  <c:v>133.25694481947065</c:v>
                </c:pt>
                <c:pt idx="72">
                  <c:v>125.06631153265538</c:v>
                </c:pt>
                <c:pt idx="73">
                  <c:v>117.07689671356859</c:v>
                </c:pt>
                <c:pt idx="74">
                  <c:v>109.31059879289263</c:v>
                </c:pt>
                <c:pt idx="75">
                  <c:v>101.78870465339951</c:v>
                </c:pt>
                <c:pt idx="76">
                  <c:v>94.531831284084419</c:v>
                </c:pt>
                <c:pt idx="77">
                  <c:v>87.559869270434234</c:v>
                </c:pt>
                <c:pt idx="78">
                  <c:v>80.891928275712957</c:v>
                </c:pt>
                <c:pt idx="79">
                  <c:v>74.546284662704139</c:v>
                </c:pt>
                <c:pt idx="80">
                  <c:v>68.540331399470858</c:v>
                </c:pt>
                <c:pt idx="81">
                  <c:v>62.890530386439053</c:v>
                </c:pt>
                <c:pt idx="82">
                  <c:v>57.612367335472385</c:v>
                </c:pt>
                <c:pt idx="83">
                  <c:v>52.720309324613112</c:v>
                </c:pt>
                <c:pt idx="84">
                  <c:v>48.227765144826094</c:v>
                </c:pt>
                <c:pt idx="85">
                  <c:v>44.147048547435304</c:v>
                </c:pt>
                <c:pt idx="86">
                  <c:v>40.48934449298693</c:v>
                </c:pt>
                <c:pt idx="87">
                  <c:v>37.264678494050429</c:v>
                </c:pt>
                <c:pt idx="88">
                  <c:v>34.481889135985114</c:v>
                </c:pt>
                <c:pt idx="89">
                  <c:v>32.14860385099206</c:v>
                </c:pt>
                <c:pt idx="90">
                  <c:v>30.271218011852767</c:v>
                </c:pt>
                <c:pt idx="91">
                  <c:v>28.854877402656882</c:v>
                </c:pt>
                <c:pt idx="92">
                  <c:v>27.903464114565537</c:v>
                </c:pt>
                <c:pt idx="93">
                  <c:v>27.419585905269457</c:v>
                </c:pt>
                <c:pt idx="94">
                  <c:v>27.404569051306396</c:v>
                </c:pt>
                <c:pt idx="95">
                  <c:v>27.858454712829229</c:v>
                </c:pt>
                <c:pt idx="96">
                  <c:v>28.779998820788961</c:v>
                </c:pt>
                <c:pt idx="97">
                  <c:v>30.166675486841314</c:v>
                </c:pt>
                <c:pt idx="98">
                  <c:v>32.014683926631506</c:v>
                </c:pt>
                <c:pt idx="99">
                  <c:v>34.318958877479588</c:v>
                </c:pt>
                <c:pt idx="100">
                  <c:v>37.073184481913103</c:v>
                </c:pt>
                <c:pt idx="101">
                  <c:v>40.269811598994494</c:v>
                </c:pt>
                <c:pt idx="102">
                  <c:v>43.900078495991011</c:v>
                </c:pt>
                <c:pt idx="103">
                  <c:v>47.954034863673854</c:v>
                </c:pt>
                <c:pt idx="104">
                  <c:v>52.420569089426976</c:v>
                </c:pt>
                <c:pt idx="105">
                  <c:v>57.287438713402736</c:v>
                </c:pt>
                <c:pt idx="106">
                  <c:v>62.541303984252721</c:v>
                </c:pt>
                <c:pt idx="107">
                  <c:v>68.167764422462028</c:v>
                </c:pt>
                <c:pt idx="108">
                  <c:v>74.15139829106073</c:v>
                </c:pt>
                <c:pt idx="109">
                  <c:v>80.475804865529938</c:v>
                </c:pt>
                <c:pt idx="110">
                  <c:v>87.12364938705548</c:v>
                </c:pt>
                <c:pt idx="111">
                  <c:v>94.076710575889734</c:v>
                </c:pt>
                <c:pt idx="112">
                  <c:v>101.31593057461332</c:v>
                </c:pt>
                <c:pt idx="113">
                  <c:v>108.8214671844039</c:v>
                </c:pt>
                <c:pt idx="114">
                  <c:v>116.57274825111729</c:v>
                </c:pt>
                <c:pt idx="115">
                  <c:v>124.54852805213271</c:v>
                </c:pt>
                <c:pt idx="116">
                  <c:v>132.72694552940709</c:v>
                </c:pt>
                <c:pt idx="117">
                  <c:v>141.08558420911098</c:v>
                </c:pt>
                <c:pt idx="118">
                  <c:v>149.60153364362139</c:v>
                </c:pt>
                <c:pt idx="119">
                  <c:v>158.25145220747879</c:v>
                </c:pt>
                <c:pt idx="120">
                  <c:v>167.01163107514401</c:v>
                </c:pt>
                <c:pt idx="121">
                  <c:v>175.85805920525803</c:v>
                </c:pt>
                <c:pt idx="122">
                  <c:v>184.76648915322158</c:v>
                </c:pt>
                <c:pt idx="123">
                  <c:v>193.71250353176285</c:v>
                </c:pt>
                <c:pt idx="124">
                  <c:v>202.67158193730367</c:v>
                </c:pt>
                <c:pt idx="125">
                  <c:v>211.61916815867056</c:v>
                </c:pt>
                <c:pt idx="126">
                  <c:v>220.53073748396807</c:v>
                </c:pt>
                <c:pt idx="127">
                  <c:v>229.38186392111476</c:v>
                </c:pt>
                <c:pt idx="128">
                  <c:v>238.14828714777877</c:v>
                </c:pt>
                <c:pt idx="129">
                  <c:v>246.80597900724047</c:v>
                </c:pt>
                <c:pt idx="130">
                  <c:v>255.33120936790596</c:v>
                </c:pt>
                <c:pt idx="131">
                  <c:v>263.70061116593604</c:v>
                </c:pt>
                <c:pt idx="132">
                  <c:v>271.89124445275036</c:v>
                </c:pt>
                <c:pt idx="133">
                  <c:v>279.88065927183789</c:v>
                </c:pt>
                <c:pt idx="134">
                  <c:v>287.64695719251438</c:v>
                </c:pt>
                <c:pt idx="135">
                  <c:v>295.16885133200651</c:v>
                </c:pt>
                <c:pt idx="136">
                  <c:v>302.425724701322</c:v>
                </c:pt>
                <c:pt idx="137">
                  <c:v>309.39768671497126</c:v>
                </c:pt>
                <c:pt idx="138">
                  <c:v>316.06562770969316</c:v>
                </c:pt>
                <c:pt idx="139">
                  <c:v>322.4112713227027</c:v>
                </c:pt>
                <c:pt idx="140">
                  <c:v>328.41722458593506</c:v>
                </c:pt>
                <c:pt idx="141">
                  <c:v>334.06702559896746</c:v>
                </c:pt>
                <c:pt idx="142">
                  <c:v>339.34518864993453</c:v>
                </c:pt>
                <c:pt idx="143">
                  <c:v>344.23724666079318</c:v>
                </c:pt>
                <c:pt idx="144">
                  <c:v>348.72979084058062</c:v>
                </c:pt>
                <c:pt idx="145">
                  <c:v>352.81050743797186</c:v>
                </c:pt>
                <c:pt idx="146">
                  <c:v>356.46821149241981</c:v>
                </c:pt>
                <c:pt idx="147">
                  <c:v>359.69287749135663</c:v>
                </c:pt>
                <c:pt idx="148">
                  <c:v>362.47566684942177</c:v>
                </c:pt>
                <c:pt idx="149">
                  <c:v>364.80895213441511</c:v>
                </c:pt>
                <c:pt idx="150">
                  <c:v>366.68633797355466</c:v>
                </c:pt>
                <c:pt idx="151">
                  <c:v>368.1026785827504</c:v>
                </c:pt>
                <c:pt idx="152">
                  <c:v>369.05409187084206</c:v>
                </c:pt>
                <c:pt idx="153">
                  <c:v>369.53797008013828</c:v>
                </c:pt>
                <c:pt idx="154">
                  <c:v>369.55298693410145</c:v>
                </c:pt>
                <c:pt idx="155">
                  <c:v>369.09910127257876</c:v>
                </c:pt>
                <c:pt idx="156">
                  <c:v>368.17755716461909</c:v>
                </c:pt>
                <c:pt idx="157">
                  <c:v>366.79088049856705</c:v>
                </c:pt>
                <c:pt idx="158">
                  <c:v>364.94287205877686</c:v>
                </c:pt>
                <c:pt idx="159">
                  <c:v>362.63859710792883</c:v>
                </c:pt>
                <c:pt idx="160">
                  <c:v>359.8843715034958</c:v>
                </c:pt>
                <c:pt idx="161">
                  <c:v>356.68774438641424</c:v>
                </c:pt>
                <c:pt idx="162">
                  <c:v>353.05747748941758</c:v>
                </c:pt>
                <c:pt idx="163">
                  <c:v>349.00352112173539</c:v>
                </c:pt>
                <c:pt idx="164">
                  <c:v>344.53698689598207</c:v>
                </c:pt>
                <c:pt idx="165">
                  <c:v>339.67011727200645</c:v>
                </c:pt>
                <c:pt idx="166">
                  <c:v>334.41625200115698</c:v>
                </c:pt>
                <c:pt idx="167">
                  <c:v>328.78979156294713</c:v>
                </c:pt>
                <c:pt idx="168">
                  <c:v>322.80615769434877</c:v>
                </c:pt>
                <c:pt idx="169">
                  <c:v>316.48175111987962</c:v>
                </c:pt>
                <c:pt idx="170">
                  <c:v>309.83390659835374</c:v>
                </c:pt>
                <c:pt idx="171">
                  <c:v>302.88084540952121</c:v>
                </c:pt>
                <c:pt idx="172">
                  <c:v>295.64162541079651</c:v>
                </c:pt>
                <c:pt idx="173">
                  <c:v>288.13608880100549</c:v>
                </c:pt>
                <c:pt idx="174">
                  <c:v>280.38480773429427</c:v>
                </c:pt>
                <c:pt idx="175">
                  <c:v>272.40902793327757</c:v>
                </c:pt>
                <c:pt idx="176">
                  <c:v>264.23061045600241</c:v>
                </c:pt>
                <c:pt idx="177">
                  <c:v>255.87197177630085</c:v>
                </c:pt>
                <c:pt idx="178">
                  <c:v>247.35602234178873</c:v>
                </c:pt>
                <c:pt idx="179">
                  <c:v>238.70610377793139</c:v>
                </c:pt>
                <c:pt idx="180">
                  <c:v>229.9459249102656</c:v>
                </c:pt>
                <c:pt idx="181">
                  <c:v>221.09949678015158</c:v>
                </c:pt>
                <c:pt idx="182">
                  <c:v>212.19106683218806</c:v>
                </c:pt>
                <c:pt idx="183">
                  <c:v>203.24505245364742</c:v>
                </c:pt>
                <c:pt idx="184">
                  <c:v>194.28597404810597</c:v>
                </c:pt>
                <c:pt idx="185">
                  <c:v>185.33838782673905</c:v>
                </c:pt>
                <c:pt idx="186">
                  <c:v>176.42681850144214</c:v>
                </c:pt>
                <c:pt idx="187">
                  <c:v>167.57569206429545</c:v>
                </c:pt>
                <c:pt idx="188">
                  <c:v>158.80926883763141</c:v>
                </c:pt>
                <c:pt idx="189">
                  <c:v>150.15157697816937</c:v>
                </c:pt>
                <c:pt idx="190">
                  <c:v>141.62634661750388</c:v>
                </c:pt>
                <c:pt idx="191">
                  <c:v>133.25694481947602</c:v>
                </c:pt>
                <c:pt idx="192">
                  <c:v>125.06631153265913</c:v>
                </c:pt>
                <c:pt idx="193">
                  <c:v>117.07689671357183</c:v>
                </c:pt>
                <c:pt idx="194">
                  <c:v>109.31059879289735</c:v>
                </c:pt>
                <c:pt idx="195">
                  <c:v>101.78870465340329</c:v>
                </c:pt>
                <c:pt idx="196">
                  <c:v>94.531831284087701</c:v>
                </c:pt>
                <c:pt idx="197">
                  <c:v>87.559869270438185</c:v>
                </c:pt>
                <c:pt idx="198">
                  <c:v>80.891928275716182</c:v>
                </c:pt>
                <c:pt idx="199">
                  <c:v>74.546284662706796</c:v>
                </c:pt>
                <c:pt idx="200">
                  <c:v>68.540331399474155</c:v>
                </c:pt>
                <c:pt idx="201">
                  <c:v>62.890530386441668</c:v>
                </c:pt>
                <c:pt idx="202">
                  <c:v>57.612367335474488</c:v>
                </c:pt>
                <c:pt idx="203">
                  <c:v>52.720309324615613</c:v>
                </c:pt>
                <c:pt idx="204">
                  <c:v>48.227765144828055</c:v>
                </c:pt>
                <c:pt idx="205">
                  <c:v>44.147048547436754</c:v>
                </c:pt>
                <c:pt idx="206">
                  <c:v>40.48934449298892</c:v>
                </c:pt>
                <c:pt idx="207">
                  <c:v>37.264678494051765</c:v>
                </c:pt>
                <c:pt idx="208">
                  <c:v>34.481889135986023</c:v>
                </c:pt>
                <c:pt idx="209">
                  <c:v>32.148603850993226</c:v>
                </c:pt>
                <c:pt idx="210">
                  <c:v>30.271218011853563</c:v>
                </c:pt>
                <c:pt idx="211">
                  <c:v>28.854877402657365</c:v>
                </c:pt>
                <c:pt idx="212">
                  <c:v>27.903464114565907</c:v>
                </c:pt>
                <c:pt idx="213">
                  <c:v>27.419585905269599</c:v>
                </c:pt>
                <c:pt idx="214">
                  <c:v>27.404569051306254</c:v>
                </c:pt>
                <c:pt idx="215">
                  <c:v>27.858454712828888</c:v>
                </c:pt>
                <c:pt idx="216">
                  <c:v>28.779998820788421</c:v>
                </c:pt>
                <c:pt idx="217">
                  <c:v>30.166675486840319</c:v>
                </c:pt>
                <c:pt idx="218">
                  <c:v>32.014683926630369</c:v>
                </c:pt>
                <c:pt idx="219">
                  <c:v>34.318958877478281</c:v>
                </c:pt>
                <c:pt idx="220">
                  <c:v>37.073184481911369</c:v>
                </c:pt>
                <c:pt idx="221">
                  <c:v>40.269811598992874</c:v>
                </c:pt>
                <c:pt idx="222">
                  <c:v>43.900078495989163</c:v>
                </c:pt>
                <c:pt idx="223">
                  <c:v>47.954034863671495</c:v>
                </c:pt>
                <c:pt idx="224">
                  <c:v>52.420569089424731</c:v>
                </c:pt>
                <c:pt idx="225">
                  <c:v>57.287438713400292</c:v>
                </c:pt>
                <c:pt idx="226">
                  <c:v>62.541303984249367</c:v>
                </c:pt>
                <c:pt idx="227">
                  <c:v>68.167764422459044</c:v>
                </c:pt>
                <c:pt idx="228">
                  <c:v>74.15139829105776</c:v>
                </c:pt>
                <c:pt idx="229">
                  <c:v>80.475804865526385</c:v>
                </c:pt>
                <c:pt idx="230">
                  <c:v>87.123649387052211</c:v>
                </c:pt>
                <c:pt idx="231">
                  <c:v>94.07671057588658</c:v>
                </c:pt>
                <c:pt idx="232">
                  <c:v>101.31593057460928</c:v>
                </c:pt>
                <c:pt idx="233">
                  <c:v>108.82146718440023</c:v>
                </c:pt>
                <c:pt idx="234">
                  <c:v>116.57274825111352</c:v>
                </c:pt>
                <c:pt idx="235">
                  <c:v>124.54852805212856</c:v>
                </c:pt>
                <c:pt idx="236">
                  <c:v>132.72694552940368</c:v>
                </c:pt>
                <c:pt idx="237">
                  <c:v>141.08558420910521</c:v>
                </c:pt>
                <c:pt idx="238">
                  <c:v>149.60153364361727</c:v>
                </c:pt>
                <c:pt idx="239">
                  <c:v>158.25145220747464</c:v>
                </c:pt>
                <c:pt idx="240">
                  <c:v>167.01163107513977</c:v>
                </c:pt>
                <c:pt idx="241">
                  <c:v>175.85805920524535</c:v>
                </c:pt>
                <c:pt idx="242">
                  <c:v>184.76648915321547</c:v>
                </c:pt>
                <c:pt idx="243">
                  <c:v>193.71250353176461</c:v>
                </c:pt>
                <c:pt idx="244">
                  <c:v>202.67158193729085</c:v>
                </c:pt>
                <c:pt idx="245">
                  <c:v>211.61916815866385</c:v>
                </c:pt>
                <c:pt idx="246">
                  <c:v>220.53073748396986</c:v>
                </c:pt>
                <c:pt idx="247">
                  <c:v>229.38186392110154</c:v>
                </c:pt>
                <c:pt idx="248">
                  <c:v>238.14828714777283</c:v>
                </c:pt>
                <c:pt idx="249">
                  <c:v>246.80597900724248</c:v>
                </c:pt>
                <c:pt idx="250">
                  <c:v>255.33120936789416</c:v>
                </c:pt>
                <c:pt idx="251">
                  <c:v>263.70061116593007</c:v>
                </c:pt>
                <c:pt idx="252">
                  <c:v>271.89124445275252</c:v>
                </c:pt>
                <c:pt idx="253">
                  <c:v>279.88065927182629</c:v>
                </c:pt>
                <c:pt idx="254">
                  <c:v>287.64695719250886</c:v>
                </c:pt>
                <c:pt idx="255">
                  <c:v>295.1688513320085</c:v>
                </c:pt>
                <c:pt idx="256">
                  <c:v>302.42572470131188</c:v>
                </c:pt>
                <c:pt idx="257">
                  <c:v>309.39768671496773</c:v>
                </c:pt>
                <c:pt idx="258">
                  <c:v>316.0656277096947</c:v>
                </c:pt>
                <c:pt idx="259">
                  <c:v>322.41127132269344</c:v>
                </c:pt>
                <c:pt idx="260">
                  <c:v>328.41722458593205</c:v>
                </c:pt>
                <c:pt idx="261">
                  <c:v>334.06702559896871</c:v>
                </c:pt>
                <c:pt idx="262">
                  <c:v>339.34518864992708</c:v>
                </c:pt>
                <c:pt idx="263">
                  <c:v>344.2372466607909</c:v>
                </c:pt>
                <c:pt idx="264">
                  <c:v>348.72979084058176</c:v>
                </c:pt>
                <c:pt idx="265">
                  <c:v>352.81050743796629</c:v>
                </c:pt>
                <c:pt idx="266">
                  <c:v>356.46821149241816</c:v>
                </c:pt>
                <c:pt idx="267">
                  <c:v>359.69287749135742</c:v>
                </c:pt>
                <c:pt idx="268">
                  <c:v>362.47566684941864</c:v>
                </c:pt>
                <c:pt idx="269">
                  <c:v>364.80895213441408</c:v>
                </c:pt>
                <c:pt idx="270">
                  <c:v>366.686337973555</c:v>
                </c:pt>
                <c:pt idx="271">
                  <c:v>368.10267858274904</c:v>
                </c:pt>
                <c:pt idx="272">
                  <c:v>369.05409187084172</c:v>
                </c:pt>
                <c:pt idx="273">
                  <c:v>369.53797008013834</c:v>
                </c:pt>
                <c:pt idx="274">
                  <c:v>369.5529869341018</c:v>
                </c:pt>
                <c:pt idx="275">
                  <c:v>369.09910127257911</c:v>
                </c:pt>
                <c:pt idx="276">
                  <c:v>368.17755716461886</c:v>
                </c:pt>
                <c:pt idx="277">
                  <c:v>366.79088049856898</c:v>
                </c:pt>
                <c:pt idx="278">
                  <c:v>364.94287205877788</c:v>
                </c:pt>
                <c:pt idx="279">
                  <c:v>362.63859710792815</c:v>
                </c:pt>
                <c:pt idx="280">
                  <c:v>359.88437150349927</c:v>
                </c:pt>
                <c:pt idx="281">
                  <c:v>356.6877443864156</c:v>
                </c:pt>
                <c:pt idx="282">
                  <c:v>353.05747748941678</c:v>
                </c:pt>
                <c:pt idx="283">
                  <c:v>349.00352112174039</c:v>
                </c:pt>
                <c:pt idx="284">
                  <c:v>344.53698689598434</c:v>
                </c:pt>
                <c:pt idx="285">
                  <c:v>339.67011727200509</c:v>
                </c:pt>
                <c:pt idx="286">
                  <c:v>334.41625200116357</c:v>
                </c:pt>
                <c:pt idx="287">
                  <c:v>328.78979156294997</c:v>
                </c:pt>
                <c:pt idx="288">
                  <c:v>322.80615769434712</c:v>
                </c:pt>
                <c:pt idx="289">
                  <c:v>316.48175111988758</c:v>
                </c:pt>
                <c:pt idx="290">
                  <c:v>309.83390659835698</c:v>
                </c:pt>
                <c:pt idx="291">
                  <c:v>302.88084540951832</c:v>
                </c:pt>
                <c:pt idx="292">
                  <c:v>295.64162541080606</c:v>
                </c:pt>
                <c:pt idx="293">
                  <c:v>288.13608880100912</c:v>
                </c:pt>
                <c:pt idx="294">
                  <c:v>280.38480773429001</c:v>
                </c:pt>
                <c:pt idx="295">
                  <c:v>272.40902793328689</c:v>
                </c:pt>
                <c:pt idx="296">
                  <c:v>264.23061045600582</c:v>
                </c:pt>
                <c:pt idx="297">
                  <c:v>255.87197177629687</c:v>
                </c:pt>
                <c:pt idx="298">
                  <c:v>247.35602234179927</c:v>
                </c:pt>
                <c:pt idx="299">
                  <c:v>238.70610377793554</c:v>
                </c:pt>
                <c:pt idx="300">
                  <c:v>229.94592491026145</c:v>
                </c:pt>
                <c:pt idx="301">
                  <c:v>221.09949678016247</c:v>
                </c:pt>
                <c:pt idx="302">
                  <c:v>212.19106683219232</c:v>
                </c:pt>
                <c:pt idx="303">
                  <c:v>203.24505245364321</c:v>
                </c:pt>
                <c:pt idx="304">
                  <c:v>194.28597404811694</c:v>
                </c:pt>
                <c:pt idx="305">
                  <c:v>185.33838782674394</c:v>
                </c:pt>
                <c:pt idx="306">
                  <c:v>176.42681850143796</c:v>
                </c:pt>
                <c:pt idx="307">
                  <c:v>167.57569206430628</c:v>
                </c:pt>
                <c:pt idx="308">
                  <c:v>158.80926883763499</c:v>
                </c:pt>
                <c:pt idx="309">
                  <c:v>150.15157697816474</c:v>
                </c:pt>
                <c:pt idx="310">
                  <c:v>141.62634661751366</c:v>
                </c:pt>
                <c:pt idx="311">
                  <c:v>133.25694481947716</c:v>
                </c:pt>
                <c:pt idx="312">
                  <c:v>125.06631153265532</c:v>
                </c:pt>
                <c:pt idx="313">
                  <c:v>117.07689671358149</c:v>
                </c:pt>
                <c:pt idx="314">
                  <c:v>109.31059879289894</c:v>
                </c:pt>
                <c:pt idx="315">
                  <c:v>101.78870465339932</c:v>
                </c:pt>
                <c:pt idx="316">
                  <c:v>94.531831284095944</c:v>
                </c:pt>
                <c:pt idx="317">
                  <c:v>87.559869270439606</c:v>
                </c:pt>
                <c:pt idx="318">
                  <c:v>80.891928275713127</c:v>
                </c:pt>
                <c:pt idx="319">
                  <c:v>74.54628466271393</c:v>
                </c:pt>
                <c:pt idx="320">
                  <c:v>68.540331399475747</c:v>
                </c:pt>
                <c:pt idx="321">
                  <c:v>62.89053038643911</c:v>
                </c:pt>
                <c:pt idx="322">
                  <c:v>57.612367335480712</c:v>
                </c:pt>
                <c:pt idx="323">
                  <c:v>52.720309324616579</c:v>
                </c:pt>
                <c:pt idx="324">
                  <c:v>48.227765144826037</c:v>
                </c:pt>
                <c:pt idx="325">
                  <c:v>44.147048547441216</c:v>
                </c:pt>
                <c:pt idx="326">
                  <c:v>40.48934449298963</c:v>
                </c:pt>
                <c:pt idx="327">
                  <c:v>37.264678494050344</c:v>
                </c:pt>
                <c:pt idx="328">
                  <c:v>34.48188913598915</c:v>
                </c:pt>
                <c:pt idx="329">
                  <c:v>32.14860385099368</c:v>
                </c:pt>
                <c:pt idx="330">
                  <c:v>30.271218011852795</c:v>
                </c:pt>
                <c:pt idx="331">
                  <c:v>28.85487740265873</c:v>
                </c:pt>
                <c:pt idx="332">
                  <c:v>27.903464114566106</c:v>
                </c:pt>
                <c:pt idx="333">
                  <c:v>27.419585905269457</c:v>
                </c:pt>
                <c:pt idx="334">
                  <c:v>27.404569051306026</c:v>
                </c:pt>
                <c:pt idx="335">
                  <c:v>27.858454712828689</c:v>
                </c:pt>
                <c:pt idx="336">
                  <c:v>28.779998820788961</c:v>
                </c:pt>
                <c:pt idx="337">
                  <c:v>30.166675486838784</c:v>
                </c:pt>
                <c:pt idx="338">
                  <c:v>32.014683926629942</c:v>
                </c:pt>
                <c:pt idx="339">
                  <c:v>34.318958877479645</c:v>
                </c:pt>
                <c:pt idx="340">
                  <c:v>37.073184481908527</c:v>
                </c:pt>
                <c:pt idx="341">
                  <c:v>40.269811598992135</c:v>
                </c:pt>
                <c:pt idx="342">
                  <c:v>43.900078495991238</c:v>
                </c:pt>
                <c:pt idx="343">
                  <c:v>47.954034863667431</c:v>
                </c:pt>
                <c:pt idx="344">
                  <c:v>52.420569089423765</c:v>
                </c:pt>
                <c:pt idx="345">
                  <c:v>57.287438713402707</c:v>
                </c:pt>
                <c:pt idx="346">
                  <c:v>62.541303984244536</c:v>
                </c:pt>
                <c:pt idx="347">
                  <c:v>68.16776442245785</c:v>
                </c:pt>
                <c:pt idx="348">
                  <c:v>74.151398291060673</c:v>
                </c:pt>
                <c:pt idx="349">
                  <c:v>80.475804865520189</c:v>
                </c:pt>
                <c:pt idx="350">
                  <c:v>87.12364938705079</c:v>
                </c:pt>
                <c:pt idx="351">
                  <c:v>94.076710575889422</c:v>
                </c:pt>
                <c:pt idx="352">
                  <c:v>101.31593057460223</c:v>
                </c:pt>
                <c:pt idx="353">
                  <c:v>108.82146718439866</c:v>
                </c:pt>
                <c:pt idx="354">
                  <c:v>116.57274825111776</c:v>
                </c:pt>
                <c:pt idx="355">
                  <c:v>124.54852805214004</c:v>
                </c:pt>
                <c:pt idx="356">
                  <c:v>132.72694552940197</c:v>
                </c:pt>
                <c:pt idx="357">
                  <c:v>141.08558420911089</c:v>
                </c:pt>
                <c:pt idx="358">
                  <c:v>149.60153364362947</c:v>
                </c:pt>
                <c:pt idx="359">
                  <c:v>158.25145220747223</c:v>
                </c:pt>
                <c:pt idx="360">
                  <c:v>167.01163107514631</c:v>
                </c:pt>
                <c:pt idx="361">
                  <c:v>175.85805920526698</c:v>
                </c:pt>
                <c:pt idx="362">
                  <c:v>184.76648915321545</c:v>
                </c:pt>
                <c:pt idx="363">
                  <c:v>193.71250353176518</c:v>
                </c:pt>
                <c:pt idx="364">
                  <c:v>202.67158193731208</c:v>
                </c:pt>
                <c:pt idx="365">
                  <c:v>211.61916815866442</c:v>
                </c:pt>
                <c:pt idx="366">
                  <c:v>220.5307374839698</c:v>
                </c:pt>
                <c:pt idx="367">
                  <c:v>229.38186392112303</c:v>
                </c:pt>
                <c:pt idx="368">
                  <c:v>238.14828714777281</c:v>
                </c:pt>
                <c:pt idx="369">
                  <c:v>246.80597900724302</c:v>
                </c:pt>
                <c:pt idx="370">
                  <c:v>255.3312093679142</c:v>
                </c:pt>
                <c:pt idx="371">
                  <c:v>263.70061116593058</c:v>
                </c:pt>
                <c:pt idx="372">
                  <c:v>271.89124445275246</c:v>
                </c:pt>
                <c:pt idx="373">
                  <c:v>279.88065927184556</c:v>
                </c:pt>
                <c:pt idx="374">
                  <c:v>287.64695719250881</c:v>
                </c:pt>
                <c:pt idx="375">
                  <c:v>295.16885133200844</c:v>
                </c:pt>
                <c:pt idx="376">
                  <c:v>302.4257247013287</c:v>
                </c:pt>
                <c:pt idx="377">
                  <c:v>309.39768671496813</c:v>
                </c:pt>
                <c:pt idx="378">
                  <c:v>316.06562770969464</c:v>
                </c:pt>
                <c:pt idx="379">
                  <c:v>322.4112713227085</c:v>
                </c:pt>
                <c:pt idx="380">
                  <c:v>328.41722458593199</c:v>
                </c:pt>
                <c:pt idx="381">
                  <c:v>334.06702559896871</c:v>
                </c:pt>
                <c:pt idx="382">
                  <c:v>339.34518864993947</c:v>
                </c:pt>
                <c:pt idx="383">
                  <c:v>344.23724666079119</c:v>
                </c:pt>
                <c:pt idx="384">
                  <c:v>348.7297908405817</c:v>
                </c:pt>
                <c:pt idx="385">
                  <c:v>352.81050743797573</c:v>
                </c:pt>
                <c:pt idx="386">
                  <c:v>356.46821149241816</c:v>
                </c:pt>
                <c:pt idx="387">
                  <c:v>359.69287749135742</c:v>
                </c:pt>
                <c:pt idx="388">
                  <c:v>362.4756668494249</c:v>
                </c:pt>
                <c:pt idx="389">
                  <c:v>364.80895213441408</c:v>
                </c:pt>
                <c:pt idx="390">
                  <c:v>366.68633797355506</c:v>
                </c:pt>
                <c:pt idx="391">
                  <c:v>368.10267858275188</c:v>
                </c:pt>
                <c:pt idx="392">
                  <c:v>369.05409187084172</c:v>
                </c:pt>
                <c:pt idx="393">
                  <c:v>369.53797008013834</c:v>
                </c:pt>
                <c:pt idx="394">
                  <c:v>369.55298693410123</c:v>
                </c:pt>
                <c:pt idx="395">
                  <c:v>369.09910127257911</c:v>
                </c:pt>
                <c:pt idx="396">
                  <c:v>368.17755716461886</c:v>
                </c:pt>
                <c:pt idx="397">
                  <c:v>366.79088049856517</c:v>
                </c:pt>
                <c:pt idx="398">
                  <c:v>364.94287205877788</c:v>
                </c:pt>
                <c:pt idx="399">
                  <c:v>362.63859710792815</c:v>
                </c:pt>
                <c:pt idx="400">
                  <c:v>359.88437150349199</c:v>
                </c:pt>
                <c:pt idx="401">
                  <c:v>356.68774438641566</c:v>
                </c:pt>
                <c:pt idx="402">
                  <c:v>353.05747748941656</c:v>
                </c:pt>
                <c:pt idx="403">
                  <c:v>349.00352112173027</c:v>
                </c:pt>
                <c:pt idx="404">
                  <c:v>344.536986895984</c:v>
                </c:pt>
                <c:pt idx="405">
                  <c:v>339.67011727200509</c:v>
                </c:pt>
                <c:pt idx="406">
                  <c:v>334.41625200115033</c:v>
                </c:pt>
                <c:pt idx="407">
                  <c:v>328.78979156294997</c:v>
                </c:pt>
                <c:pt idx="408">
                  <c:v>322.80615769434712</c:v>
                </c:pt>
                <c:pt idx="409">
                  <c:v>316.48175111987223</c:v>
                </c:pt>
                <c:pt idx="410">
                  <c:v>309.83390659835698</c:v>
                </c:pt>
                <c:pt idx="411">
                  <c:v>302.88084540951837</c:v>
                </c:pt>
                <c:pt idx="412">
                  <c:v>295.64162541078804</c:v>
                </c:pt>
                <c:pt idx="413">
                  <c:v>288.13608880100918</c:v>
                </c:pt>
                <c:pt idx="414">
                  <c:v>280.38480773429006</c:v>
                </c:pt>
                <c:pt idx="415">
                  <c:v>272.40902793326779</c:v>
                </c:pt>
                <c:pt idx="416">
                  <c:v>264.23061045600582</c:v>
                </c:pt>
                <c:pt idx="417">
                  <c:v>255.8719717762969</c:v>
                </c:pt>
                <c:pt idx="418">
                  <c:v>247.35602234177833</c:v>
                </c:pt>
                <c:pt idx="419">
                  <c:v>238.7061037779356</c:v>
                </c:pt>
                <c:pt idx="420">
                  <c:v>229.94592491026151</c:v>
                </c:pt>
                <c:pt idx="421">
                  <c:v>221.09949678014084</c:v>
                </c:pt>
                <c:pt idx="422">
                  <c:v>212.19106683219238</c:v>
                </c:pt>
                <c:pt idx="423">
                  <c:v>203.24505245364264</c:v>
                </c:pt>
                <c:pt idx="424">
                  <c:v>194.28597404809574</c:v>
                </c:pt>
                <c:pt idx="425">
                  <c:v>185.33838782674337</c:v>
                </c:pt>
                <c:pt idx="426">
                  <c:v>176.42681850143802</c:v>
                </c:pt>
                <c:pt idx="427">
                  <c:v>167.57569206428479</c:v>
                </c:pt>
                <c:pt idx="428">
                  <c:v>158.80926883763502</c:v>
                </c:pt>
                <c:pt idx="429">
                  <c:v>150.15157697816477</c:v>
                </c:pt>
                <c:pt idx="430">
                  <c:v>141.62634661749362</c:v>
                </c:pt>
                <c:pt idx="431">
                  <c:v>133.25694481947721</c:v>
                </c:pt>
                <c:pt idx="432">
                  <c:v>125.06631153265536</c:v>
                </c:pt>
                <c:pt idx="433">
                  <c:v>117.07689671356228</c:v>
                </c:pt>
                <c:pt idx="434">
                  <c:v>109.31059879289899</c:v>
                </c:pt>
                <c:pt idx="435">
                  <c:v>101.78870465339935</c:v>
                </c:pt>
                <c:pt idx="436">
                  <c:v>94.531831284079075</c:v>
                </c:pt>
                <c:pt idx="437">
                  <c:v>87.559869270439648</c:v>
                </c:pt>
                <c:pt idx="438">
                  <c:v>80.89192827571317</c:v>
                </c:pt>
                <c:pt idx="439">
                  <c:v>74.546284662699307</c:v>
                </c:pt>
                <c:pt idx="440">
                  <c:v>68.540331399475804</c:v>
                </c:pt>
                <c:pt idx="441">
                  <c:v>62.890530386439139</c:v>
                </c:pt>
                <c:pt idx="442">
                  <c:v>57.612367335468292</c:v>
                </c:pt>
                <c:pt idx="443">
                  <c:v>52.720309324616608</c:v>
                </c:pt>
                <c:pt idx="444">
                  <c:v>48.227765144826066</c:v>
                </c:pt>
                <c:pt idx="445">
                  <c:v>44.147048547432064</c:v>
                </c:pt>
                <c:pt idx="446">
                  <c:v>40.489344492989659</c:v>
                </c:pt>
                <c:pt idx="447">
                  <c:v>37.264678494050344</c:v>
                </c:pt>
                <c:pt idx="448">
                  <c:v>34.481889135982925</c:v>
                </c:pt>
                <c:pt idx="449">
                  <c:v>32.14860385099368</c:v>
                </c:pt>
                <c:pt idx="450">
                  <c:v>30.271218011852824</c:v>
                </c:pt>
                <c:pt idx="451">
                  <c:v>28.85487740265873</c:v>
                </c:pt>
                <c:pt idx="452">
                  <c:v>27.903464114566134</c:v>
                </c:pt>
                <c:pt idx="453">
                  <c:v>27.419585905269457</c:v>
                </c:pt>
                <c:pt idx="454">
                  <c:v>27.404569051306026</c:v>
                </c:pt>
                <c:pt idx="455">
                  <c:v>27.858454712828689</c:v>
                </c:pt>
                <c:pt idx="456">
                  <c:v>28.779998820788961</c:v>
                </c:pt>
                <c:pt idx="457">
                  <c:v>30.166675486838784</c:v>
                </c:pt>
                <c:pt idx="458">
                  <c:v>32.014683926629914</c:v>
                </c:pt>
                <c:pt idx="459">
                  <c:v>34.318958877479616</c:v>
                </c:pt>
                <c:pt idx="460">
                  <c:v>37.073184481908527</c:v>
                </c:pt>
                <c:pt idx="461">
                  <c:v>40.269811598992135</c:v>
                </c:pt>
                <c:pt idx="462">
                  <c:v>43.900078495991238</c:v>
                </c:pt>
                <c:pt idx="463">
                  <c:v>47.954034863667431</c:v>
                </c:pt>
                <c:pt idx="464">
                  <c:v>52.420569089423765</c:v>
                </c:pt>
                <c:pt idx="465">
                  <c:v>57.287438713402679</c:v>
                </c:pt>
                <c:pt idx="466">
                  <c:v>62.541303984244536</c:v>
                </c:pt>
                <c:pt idx="467">
                  <c:v>68.167764422457822</c:v>
                </c:pt>
                <c:pt idx="468">
                  <c:v>74.15139829106063</c:v>
                </c:pt>
                <c:pt idx="469">
                  <c:v>80.475804865520161</c:v>
                </c:pt>
                <c:pt idx="470">
                  <c:v>87.123649387050776</c:v>
                </c:pt>
                <c:pt idx="471">
                  <c:v>94.076710575889393</c:v>
                </c:pt>
                <c:pt idx="472">
                  <c:v>101.31593057460221</c:v>
                </c:pt>
                <c:pt idx="473">
                  <c:v>108.82146718439861</c:v>
                </c:pt>
                <c:pt idx="474">
                  <c:v>116.57274825111772</c:v>
                </c:pt>
                <c:pt idx="475">
                  <c:v>124.54852805212082</c:v>
                </c:pt>
                <c:pt idx="476">
                  <c:v>132.72694552940195</c:v>
                </c:pt>
                <c:pt idx="477">
                  <c:v>141.08558420911086</c:v>
                </c:pt>
                <c:pt idx="478">
                  <c:v>149.60153364360906</c:v>
                </c:pt>
                <c:pt idx="479">
                  <c:v>158.25145220747217</c:v>
                </c:pt>
                <c:pt idx="480">
                  <c:v>167.01163107514625</c:v>
                </c:pt>
                <c:pt idx="481">
                  <c:v>175.85805920524587</c:v>
                </c:pt>
                <c:pt idx="482">
                  <c:v>184.76648915321601</c:v>
                </c:pt>
                <c:pt idx="483">
                  <c:v>193.71250353176515</c:v>
                </c:pt>
                <c:pt idx="484">
                  <c:v>202.67158193729077</c:v>
                </c:pt>
                <c:pt idx="485">
                  <c:v>211.61916815866439</c:v>
                </c:pt>
                <c:pt idx="486">
                  <c:v>220.53073748396974</c:v>
                </c:pt>
                <c:pt idx="487">
                  <c:v>229.38186392110205</c:v>
                </c:pt>
                <c:pt idx="488">
                  <c:v>238.14828714777275</c:v>
                </c:pt>
                <c:pt idx="489">
                  <c:v>246.805979007243</c:v>
                </c:pt>
                <c:pt idx="490">
                  <c:v>255.33120936789351</c:v>
                </c:pt>
                <c:pt idx="491">
                  <c:v>263.70061116593001</c:v>
                </c:pt>
                <c:pt idx="492">
                  <c:v>271.89124445275189</c:v>
                </c:pt>
                <c:pt idx="493">
                  <c:v>279.88065927182623</c:v>
                </c:pt>
                <c:pt idx="494">
                  <c:v>287.64695719250881</c:v>
                </c:pt>
                <c:pt idx="495">
                  <c:v>295.16885133200844</c:v>
                </c:pt>
                <c:pt idx="496">
                  <c:v>302.42572470131228</c:v>
                </c:pt>
                <c:pt idx="497">
                  <c:v>309.39768671496813</c:v>
                </c:pt>
                <c:pt idx="498">
                  <c:v>316.06562770969504</c:v>
                </c:pt>
                <c:pt idx="499">
                  <c:v>322.41127132269378</c:v>
                </c:pt>
                <c:pt idx="500">
                  <c:v>328.41722458593199</c:v>
                </c:pt>
                <c:pt idx="501">
                  <c:v>334.06702559896866</c:v>
                </c:pt>
                <c:pt idx="502">
                  <c:v>339.34518864992742</c:v>
                </c:pt>
                <c:pt idx="503">
                  <c:v>344.23724666079119</c:v>
                </c:pt>
                <c:pt idx="504">
                  <c:v>348.7297908405817</c:v>
                </c:pt>
                <c:pt idx="505">
                  <c:v>352.81050743796629</c:v>
                </c:pt>
                <c:pt idx="506">
                  <c:v>356.46821149241788</c:v>
                </c:pt>
                <c:pt idx="507">
                  <c:v>359.69287749135719</c:v>
                </c:pt>
                <c:pt idx="508">
                  <c:v>362.47566684941864</c:v>
                </c:pt>
                <c:pt idx="509">
                  <c:v>364.80895213441408</c:v>
                </c:pt>
                <c:pt idx="510">
                  <c:v>366.68633797355506</c:v>
                </c:pt>
                <c:pt idx="511">
                  <c:v>368.10267858274915</c:v>
                </c:pt>
                <c:pt idx="512">
                  <c:v>369.05409187084172</c:v>
                </c:pt>
                <c:pt idx="513">
                  <c:v>369.53797008013834</c:v>
                </c:pt>
                <c:pt idx="514">
                  <c:v>369.5529869341018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A-4DD4-B0C6-BDB02649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97864"/>
        <c:axId val="274298248"/>
      </c:scatterChart>
      <c:valAx>
        <c:axId val="27429786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956884561891517"/>
              <c:y val="0.903162055335968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298248"/>
        <c:crosses val="autoZero"/>
        <c:crossBetween val="midCat"/>
      </c:valAx>
      <c:valAx>
        <c:axId val="27429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1.6689847009735744E-2"/>
              <c:y val="0.201581027667984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297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45618915159945"/>
          <c:y val="0.10474308300395258"/>
          <c:w val="0.16133518776077885"/>
          <c:h val="0.1205533596837944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2318351636527"/>
          <c:y val="6.560636182902585E-2"/>
          <c:w val="0.82147950101265721"/>
          <c:h val="0.75944333996023861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'10th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'10th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4E8B-98B7-9BB32AE01414}"/>
            </c:ext>
          </c:extLst>
        </c:ser>
        <c:ser>
          <c:idx val="1"/>
          <c:order val="1"/>
          <c:tx>
            <c:v>10th Order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'10th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'10th Order'!$C$2:$C$724</c:f>
              <c:numCache>
                <c:formatCode>General</c:formatCode>
                <c:ptCount val="723"/>
                <c:pt idx="0">
                  <c:v>119.05340321858949</c:v>
                </c:pt>
                <c:pt idx="1">
                  <c:v>124.15773959581932</c:v>
                </c:pt>
                <c:pt idx="2">
                  <c:v>130.22636559736401</c:v>
                </c:pt>
                <c:pt idx="3">
                  <c:v>137.21664643629865</c:v>
                </c:pt>
                <c:pt idx="4">
                  <c:v>145.0884301732861</c:v>
                </c:pt>
                <c:pt idx="5">
                  <c:v>153.82092966100666</c:v>
                </c:pt>
                <c:pt idx="6">
                  <c:v>163.42008215698783</c:v>
                </c:pt>
                <c:pt idx="7">
                  <c:v>173.91360369375806</c:v>
                </c:pt>
                <c:pt idx="8">
                  <c:v>185.33388386031783</c:v>
                </c:pt>
                <c:pt idx="9">
                  <c:v>197.69195734904793</c:v>
                </c:pt>
                <c:pt idx="10">
                  <c:v>210.94832811255981</c:v>
                </c:pt>
                <c:pt idx="11">
                  <c:v>224.9877882721793</c:v>
                </c:pt>
                <c:pt idx="12">
                  <c:v>239.60518309654213</c:v>
                </c:pt>
                <c:pt idx="13">
                  <c:v>254.50727703233909</c:v>
                </c:pt>
                <c:pt idx="14">
                  <c:v>269.33278537354607</c:v>
                </c:pt>
                <c:pt idx="15">
                  <c:v>283.68886645871879</c:v>
                </c:pt>
                <c:pt idx="16">
                  <c:v>297.19871164042286</c:v>
                </c:pt>
                <c:pt idx="17">
                  <c:v>309.55212274180968</c:v>
                </c:pt>
                <c:pt idx="18">
                  <c:v>320.54975838447365</c:v>
                </c:pt>
                <c:pt idx="19">
                  <c:v>330.1323793591709</c:v>
                </c:pt>
                <c:pt idx="20">
                  <c:v>338.38885953794772</c:v>
                </c:pt>
                <c:pt idx="21">
                  <c:v>345.5405030120171</c:v>
                </c:pt>
                <c:pt idx="22">
                  <c:v>351.90358080006672</c:v>
                </c:pt>
                <c:pt idx="23">
                  <c:v>357.83609663634263</c:v>
                </c:pt>
                <c:pt idx="24">
                  <c:v>363.6777847521937</c:v>
                </c:pt>
                <c:pt idx="25">
                  <c:v>369.69362986206517</c:v>
                </c:pt>
                <c:pt idx="26">
                  <c:v>376.03052653250597</c:v>
                </c:pt>
                <c:pt idx="27">
                  <c:v>382.69420772986712</c:v>
                </c:pt>
                <c:pt idx="28">
                  <c:v>389.54978237150391</c:v>
                </c:pt>
                <c:pt idx="29">
                  <c:v>396.34489528272582</c:v>
                </c:pt>
                <c:pt idx="30">
                  <c:v>402.75051741721182</c:v>
                </c:pt>
                <c:pt idx="31">
                  <c:v>408.41145915357436</c:v>
                </c:pt>
                <c:pt idx="32">
                  <c:v>412.99740092539571</c:v>
                </c:pt>
                <c:pt idx="33">
                  <c:v>416.24573552668102</c:v>
                </c:pt>
                <c:pt idx="34">
                  <c:v>417.98962869870013</c:v>
                </c:pt>
                <c:pt idx="35">
                  <c:v>418.16792739262115</c:v>
                </c:pt>
                <c:pt idx="36">
                  <c:v>416.81717889061571</c:v>
                </c:pt>
                <c:pt idx="37">
                  <c:v>414.04932502442097</c:v>
                </c:pt>
                <c:pt idx="38">
                  <c:v>410.02097180348613</c:v>
                </c:pt>
                <c:pt idx="39">
                  <c:v>404.90110954194961</c:v>
                </c:pt>
                <c:pt idx="40">
                  <c:v>398.84367993864004</c:v>
                </c:pt>
                <c:pt idx="41">
                  <c:v>391.9696670490402</c:v>
                </c:pt>
                <c:pt idx="42">
                  <c:v>384.36088214349002</c:v>
                </c:pt>
                <c:pt idx="43">
                  <c:v>376.06490180255923</c:v>
                </c:pt>
                <c:pt idx="44">
                  <c:v>367.10828711469838</c:v>
                </c:pt>
                <c:pt idx="45">
                  <c:v>357.51371906019989</c:v>
                </c:pt>
                <c:pt idx="46">
                  <c:v>347.31627915155917</c:v>
                </c:pt>
                <c:pt idx="47">
                  <c:v>336.57478433384546</c:v>
                </c:pt>
                <c:pt idx="48">
                  <c:v>325.37561921761306</c:v>
                </c:pt>
                <c:pt idx="49">
                  <c:v>313.828499634244</c:v>
                </c:pt>
                <c:pt idx="50">
                  <c:v>302.05558235012501</c:v>
                </c:pt>
                <c:pt idx="51">
                  <c:v>290.1768736679166</c:v>
                </c:pt>
                <c:pt idx="52">
                  <c:v>278.29567476407311</c:v>
                </c:pt>
                <c:pt idx="53">
                  <c:v>266.48770400164341</c:v>
                </c:pt>
                <c:pt idx="54">
                  <c:v>254.79662115801824</c:v>
                </c:pt>
                <c:pt idx="55">
                  <c:v>243.23717917498388</c:v>
                </c:pt>
                <c:pt idx="56">
                  <c:v>231.80548877242904</c:v>
                </c:pt>
                <c:pt idx="57">
                  <c:v>220.49427542594162</c:v>
                </c:pt>
                <c:pt idx="58">
                  <c:v>209.30986635373441</c:v>
                </c:pt>
                <c:pt idx="59">
                  <c:v>198.28718787751228</c:v>
                </c:pt>
                <c:pt idx="60">
                  <c:v>187.49935541017518</c:v>
                </c:pt>
                <c:pt idx="61">
                  <c:v>177.05942213920977</c:v>
                </c:pt>
                <c:pt idx="62">
                  <c:v>167.11331289657696</c:v>
                </c:pt>
                <c:pt idx="63">
                  <c:v>157.82461959244091</c:v>
                </c:pt>
                <c:pt idx="64">
                  <c:v>149.3534631173234</c:v>
                </c:pt>
                <c:pt idx="65">
                  <c:v>141.83275757907188</c:v>
                </c:pt>
                <c:pt idx="66">
                  <c:v>135.34575248080156</c:v>
                </c:pt>
                <c:pt idx="67">
                  <c:v>129.90859583243522</c:v>
                </c:pt>
                <c:pt idx="68">
                  <c:v>125.46089591901971</c:v>
                </c:pt>
                <c:pt idx="69">
                  <c:v>121.86600898917814</c:v>
                </c:pt>
                <c:pt idx="70">
                  <c:v>118.92126907800456</c:v>
                </c:pt>
                <c:pt idx="71">
                  <c:v>116.376864338229</c:v>
                </c:pt>
                <c:pt idx="72">
                  <c:v>113.96080093502937</c:v>
                </c:pt>
                <c:pt idx="73">
                  <c:v>111.4065777880338</c:v>
                </c:pt>
                <c:pt idx="74">
                  <c:v>108.47993666080124</c:v>
                </c:pt>
                <c:pt idx="75">
                  <c:v>105.00136612107598</c:v>
                </c:pt>
                <c:pt idx="76">
                  <c:v>100.86184040820262</c:v>
                </c:pt>
                <c:pt idx="77">
                  <c:v>96.030401275724671</c:v>
                </c:pt>
                <c:pt idx="78">
                  <c:v>90.553430962969983</c:v>
                </c:pt>
                <c:pt idx="79">
                  <c:v>84.546598772422485</c:v>
                </c:pt>
                <c:pt idx="80">
                  <c:v>78.181306985891453</c:v>
                </c:pt>
                <c:pt idx="81">
                  <c:v>71.667896166164539</c:v>
                </c:pt>
                <c:pt idx="82">
                  <c:v>65.237865110629002</c:v>
                </c:pt>
                <c:pt idx="83">
                  <c:v>59.126976789766893</c:v>
                </c:pt>
                <c:pt idx="84">
                  <c:v>53.560492122032933</c:v>
                </c:pt>
                <c:pt idx="85">
                  <c:v>48.741073519502429</c:v>
                </c:pt>
                <c:pt idx="86">
                  <c:v>44.839305142106568</c:v>
                </c:pt>
                <c:pt idx="87">
                  <c:v>41.986421002767379</c:v>
                </c:pt>
                <c:pt idx="88">
                  <c:v>40.268776843554853</c:v>
                </c:pt>
                <c:pt idx="89">
                  <c:v>39.723821066993573</c:v>
                </c:pt>
                <c:pt idx="90">
                  <c:v>40.337707725172443</c:v>
                </c:pt>
                <c:pt idx="91">
                  <c:v>42.045092060217641</c:v>
                </c:pt>
                <c:pt idx="92">
                  <c:v>44.731888102981181</c:v>
                </c:pt>
                <c:pt idx="93">
                  <c:v>48.241717853157532</c:v>
                </c:pt>
                <c:pt idx="94">
                  <c:v>52.386389940174027</c:v>
                </c:pt>
                <c:pt idx="95">
                  <c:v>56.960059567047523</c:v>
                </c:pt>
                <c:pt idx="96">
                  <c:v>61.755884583464542</c:v>
                </c:pt>
                <c:pt idx="97">
                  <c:v>66.583215034341464</c:v>
                </c:pt>
                <c:pt idx="98">
                  <c:v>71.282862036285209</c:v>
                </c:pt>
                <c:pt idx="99">
                  <c:v>75.737969444877379</c:v>
                </c:pt>
                <c:pt idx="100">
                  <c:v>79.878544050840858</c:v>
                </c:pt>
                <c:pt idx="101">
                  <c:v>83.678741116137317</c:v>
                </c:pt>
                <c:pt idx="102">
                  <c:v>87.147371527889518</c:v>
                </c:pt>
                <c:pt idx="103">
                  <c:v>90.31351097355909</c:v>
                </c:pt>
                <c:pt idx="104">
                  <c:v>93.210223799888368</c:v>
                </c:pt>
                <c:pt idx="105">
                  <c:v>95.859972304284796</c:v>
                </c:pt>
                <c:pt idx="106">
                  <c:v>98.26508341472146</c:v>
                </c:pt>
                <c:pt idx="107">
                  <c:v>100.40567060478185</c:v>
                </c:pt>
                <c:pt idx="108">
                  <c:v>102.24582390261119</c:v>
                </c:pt>
                <c:pt idx="109">
                  <c:v>103.74700742314555</c:v>
                </c:pt>
                <c:pt idx="110">
                  <c:v>104.88585693767315</c:v>
                </c:pt>
                <c:pt idx="111">
                  <c:v>105.67236419233232</c:v>
                </c:pt>
                <c:pt idx="112">
                  <c:v>106.16408486279583</c:v>
                </c:pt>
                <c:pt idx="113">
                  <c:v>106.47264633001231</c:v>
                </c:pt>
                <c:pt idx="114">
                  <c:v>106.76036785217401</c:v>
                </c:pt>
                <c:pt idx="115">
                  <c:v>107.22693006225755</c:v>
                </c:pt>
                <c:pt idx="116">
                  <c:v>108.08827758901641</c:v>
                </c:pt>
                <c:pt idx="117">
                  <c:v>109.55178806314099</c:v>
                </c:pt>
                <c:pt idx="118">
                  <c:v>111.7927391072661</c:v>
                </c:pt>
                <c:pt idx="119">
                  <c:v>114.93697602156873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4E8B-98B7-9BB32AE0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63256"/>
        <c:axId val="274398264"/>
      </c:scatterChart>
      <c:valAx>
        <c:axId val="274363256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117220347940021"/>
              <c:y val="0.91848906560636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398264"/>
        <c:crosses val="autoZero"/>
        <c:crossBetween val="midCat"/>
      </c:valAx>
      <c:valAx>
        <c:axId val="27439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6.9735101953536261E-3"/>
              <c:y val="0.212723658051689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363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03578691023103"/>
          <c:y val="0.1073558648111332"/>
          <c:w val="0.18131126507919429"/>
          <c:h val="0.121272365805168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3241237623795"/>
          <c:y val="8.312352792861491E-2"/>
          <c:w val="0.80640723364001676"/>
          <c:h val="0.65743153907177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'10th Order'!$C$1</c:f>
              <c:strCache>
                <c:ptCount val="1"/>
                <c:pt idx="0">
                  <c:v>10th Order PRF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50224404313764881"/>
                  <c:y val="-2.77077156224865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7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'10th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xVal>
          <c:yVal>
            <c:numRef>
              <c:f>'10th Order'!$C$2:$C$724</c:f>
              <c:numCache>
                <c:formatCode>General</c:formatCode>
                <c:ptCount val="723"/>
                <c:pt idx="0">
                  <c:v>119.05340321858949</c:v>
                </c:pt>
                <c:pt idx="1">
                  <c:v>124.15773959581932</c:v>
                </c:pt>
                <c:pt idx="2">
                  <c:v>130.22636559736401</c:v>
                </c:pt>
                <c:pt idx="3">
                  <c:v>137.21664643629865</c:v>
                </c:pt>
                <c:pt idx="4">
                  <c:v>145.0884301732861</c:v>
                </c:pt>
                <c:pt idx="5">
                  <c:v>153.82092966100666</c:v>
                </c:pt>
                <c:pt idx="6">
                  <c:v>163.42008215698783</c:v>
                </c:pt>
                <c:pt idx="7">
                  <c:v>173.91360369375806</c:v>
                </c:pt>
                <c:pt idx="8">
                  <c:v>185.33388386031783</c:v>
                </c:pt>
                <c:pt idx="9">
                  <c:v>197.69195734904793</c:v>
                </c:pt>
                <c:pt idx="10">
                  <c:v>210.94832811255981</c:v>
                </c:pt>
                <c:pt idx="11">
                  <c:v>224.9877882721793</c:v>
                </c:pt>
                <c:pt idx="12">
                  <c:v>239.60518309654213</c:v>
                </c:pt>
                <c:pt idx="13">
                  <c:v>254.50727703233909</c:v>
                </c:pt>
                <c:pt idx="14">
                  <c:v>269.33278537354607</c:v>
                </c:pt>
                <c:pt idx="15">
                  <c:v>283.68886645871879</c:v>
                </c:pt>
                <c:pt idx="16">
                  <c:v>297.19871164042286</c:v>
                </c:pt>
                <c:pt idx="17">
                  <c:v>309.55212274180968</c:v>
                </c:pt>
                <c:pt idx="18">
                  <c:v>320.54975838447365</c:v>
                </c:pt>
                <c:pt idx="19">
                  <c:v>330.1323793591709</c:v>
                </c:pt>
                <c:pt idx="20">
                  <c:v>338.38885953794772</c:v>
                </c:pt>
                <c:pt idx="21">
                  <c:v>345.5405030120171</c:v>
                </c:pt>
                <c:pt idx="22">
                  <c:v>351.90358080006672</c:v>
                </c:pt>
                <c:pt idx="23">
                  <c:v>357.83609663634263</c:v>
                </c:pt>
                <c:pt idx="24">
                  <c:v>363.6777847521937</c:v>
                </c:pt>
                <c:pt idx="25">
                  <c:v>369.69362986206517</c:v>
                </c:pt>
                <c:pt idx="26">
                  <c:v>376.03052653250597</c:v>
                </c:pt>
                <c:pt idx="27">
                  <c:v>382.69420772986712</c:v>
                </c:pt>
                <c:pt idx="28">
                  <c:v>389.54978237150391</c:v>
                </c:pt>
                <c:pt idx="29">
                  <c:v>396.34489528272582</c:v>
                </c:pt>
                <c:pt idx="30">
                  <c:v>402.75051741721182</c:v>
                </c:pt>
                <c:pt idx="31">
                  <c:v>408.41145915357436</c:v>
                </c:pt>
                <c:pt idx="32">
                  <c:v>412.99740092539571</c:v>
                </c:pt>
                <c:pt idx="33">
                  <c:v>416.24573552668102</c:v>
                </c:pt>
                <c:pt idx="34">
                  <c:v>417.98962869870013</c:v>
                </c:pt>
                <c:pt idx="35">
                  <c:v>418.16792739262115</c:v>
                </c:pt>
                <c:pt idx="36">
                  <c:v>416.81717889061571</c:v>
                </c:pt>
                <c:pt idx="37">
                  <c:v>414.04932502442097</c:v>
                </c:pt>
                <c:pt idx="38">
                  <c:v>410.02097180348613</c:v>
                </c:pt>
                <c:pt idx="39">
                  <c:v>404.90110954194961</c:v>
                </c:pt>
                <c:pt idx="40">
                  <c:v>398.84367993864004</c:v>
                </c:pt>
                <c:pt idx="41">
                  <c:v>391.9696670490402</c:v>
                </c:pt>
                <c:pt idx="42">
                  <c:v>384.36088214349002</c:v>
                </c:pt>
                <c:pt idx="43">
                  <c:v>376.06490180255923</c:v>
                </c:pt>
                <c:pt idx="44">
                  <c:v>367.10828711469838</c:v>
                </c:pt>
                <c:pt idx="45">
                  <c:v>357.51371906019989</c:v>
                </c:pt>
                <c:pt idx="46">
                  <c:v>347.31627915155917</c:v>
                </c:pt>
                <c:pt idx="47">
                  <c:v>336.57478433384546</c:v>
                </c:pt>
                <c:pt idx="48">
                  <c:v>325.37561921761306</c:v>
                </c:pt>
                <c:pt idx="49">
                  <c:v>313.828499634244</c:v>
                </c:pt>
                <c:pt idx="50">
                  <c:v>302.05558235012501</c:v>
                </c:pt>
                <c:pt idx="51">
                  <c:v>290.1768736679166</c:v>
                </c:pt>
                <c:pt idx="52">
                  <c:v>278.29567476407311</c:v>
                </c:pt>
                <c:pt idx="53">
                  <c:v>266.48770400164341</c:v>
                </c:pt>
                <c:pt idx="54">
                  <c:v>254.79662115801824</c:v>
                </c:pt>
                <c:pt idx="55">
                  <c:v>243.23717917498388</c:v>
                </c:pt>
                <c:pt idx="56">
                  <c:v>231.80548877242904</c:v>
                </c:pt>
                <c:pt idx="57">
                  <c:v>220.49427542594162</c:v>
                </c:pt>
                <c:pt idx="58">
                  <c:v>209.30986635373441</c:v>
                </c:pt>
                <c:pt idx="59">
                  <c:v>198.28718787751228</c:v>
                </c:pt>
                <c:pt idx="60">
                  <c:v>187.49935541017518</c:v>
                </c:pt>
                <c:pt idx="61">
                  <c:v>177.05942213920977</c:v>
                </c:pt>
                <c:pt idx="62">
                  <c:v>167.11331289657696</c:v>
                </c:pt>
                <c:pt idx="63">
                  <c:v>157.82461959244091</c:v>
                </c:pt>
                <c:pt idx="64">
                  <c:v>149.3534631173234</c:v>
                </c:pt>
                <c:pt idx="65">
                  <c:v>141.83275757907188</c:v>
                </c:pt>
                <c:pt idx="66">
                  <c:v>135.34575248080156</c:v>
                </c:pt>
                <c:pt idx="67">
                  <c:v>129.90859583243522</c:v>
                </c:pt>
                <c:pt idx="68">
                  <c:v>125.46089591901971</c:v>
                </c:pt>
                <c:pt idx="69">
                  <c:v>121.86600898917814</c:v>
                </c:pt>
                <c:pt idx="70">
                  <c:v>118.92126907800456</c:v>
                </c:pt>
                <c:pt idx="71">
                  <c:v>116.376864338229</c:v>
                </c:pt>
                <c:pt idx="72">
                  <c:v>113.96080093502937</c:v>
                </c:pt>
                <c:pt idx="73">
                  <c:v>111.4065777880338</c:v>
                </c:pt>
                <c:pt idx="74">
                  <c:v>108.47993666080124</c:v>
                </c:pt>
                <c:pt idx="75">
                  <c:v>105.00136612107598</c:v>
                </c:pt>
                <c:pt idx="76">
                  <c:v>100.86184040820262</c:v>
                </c:pt>
                <c:pt idx="77">
                  <c:v>96.030401275724671</c:v>
                </c:pt>
                <c:pt idx="78">
                  <c:v>90.553430962969983</c:v>
                </c:pt>
                <c:pt idx="79">
                  <c:v>84.546598772422485</c:v>
                </c:pt>
                <c:pt idx="80">
                  <c:v>78.181306985891453</c:v>
                </c:pt>
                <c:pt idx="81">
                  <c:v>71.667896166164539</c:v>
                </c:pt>
                <c:pt idx="82">
                  <c:v>65.237865110629002</c:v>
                </c:pt>
                <c:pt idx="83">
                  <c:v>59.126976789766893</c:v>
                </c:pt>
                <c:pt idx="84">
                  <c:v>53.560492122032933</c:v>
                </c:pt>
                <c:pt idx="85">
                  <c:v>48.741073519502429</c:v>
                </c:pt>
                <c:pt idx="86">
                  <c:v>44.839305142106568</c:v>
                </c:pt>
                <c:pt idx="87">
                  <c:v>41.986421002767379</c:v>
                </c:pt>
                <c:pt idx="88">
                  <c:v>40.268776843554853</c:v>
                </c:pt>
                <c:pt idx="89">
                  <c:v>39.723821066993573</c:v>
                </c:pt>
                <c:pt idx="90">
                  <c:v>40.337707725172443</c:v>
                </c:pt>
                <c:pt idx="91">
                  <c:v>42.045092060217641</c:v>
                </c:pt>
                <c:pt idx="92">
                  <c:v>44.731888102981181</c:v>
                </c:pt>
                <c:pt idx="93">
                  <c:v>48.241717853157532</c:v>
                </c:pt>
                <c:pt idx="94">
                  <c:v>52.386389940174027</c:v>
                </c:pt>
                <c:pt idx="95">
                  <c:v>56.960059567047523</c:v>
                </c:pt>
                <c:pt idx="96">
                  <c:v>61.755884583464542</c:v>
                </c:pt>
                <c:pt idx="97">
                  <c:v>66.583215034341464</c:v>
                </c:pt>
                <c:pt idx="98">
                  <c:v>71.282862036285209</c:v>
                </c:pt>
                <c:pt idx="99">
                  <c:v>75.737969444877379</c:v>
                </c:pt>
                <c:pt idx="100">
                  <c:v>79.878544050840858</c:v>
                </c:pt>
                <c:pt idx="101">
                  <c:v>83.678741116137317</c:v>
                </c:pt>
                <c:pt idx="102">
                  <c:v>87.147371527889518</c:v>
                </c:pt>
                <c:pt idx="103">
                  <c:v>90.31351097355909</c:v>
                </c:pt>
                <c:pt idx="104">
                  <c:v>93.210223799888368</c:v>
                </c:pt>
                <c:pt idx="105">
                  <c:v>95.859972304284796</c:v>
                </c:pt>
                <c:pt idx="106">
                  <c:v>98.26508341472146</c:v>
                </c:pt>
                <c:pt idx="107">
                  <c:v>100.40567060478185</c:v>
                </c:pt>
                <c:pt idx="108">
                  <c:v>102.24582390261119</c:v>
                </c:pt>
                <c:pt idx="109">
                  <c:v>103.74700742314555</c:v>
                </c:pt>
                <c:pt idx="110">
                  <c:v>104.88585693767315</c:v>
                </c:pt>
                <c:pt idx="111">
                  <c:v>105.67236419233232</c:v>
                </c:pt>
                <c:pt idx="112">
                  <c:v>106.16408486279583</c:v>
                </c:pt>
                <c:pt idx="113">
                  <c:v>106.47264633001231</c:v>
                </c:pt>
                <c:pt idx="114">
                  <c:v>106.76036785217401</c:v>
                </c:pt>
                <c:pt idx="115">
                  <c:v>107.22693006225755</c:v>
                </c:pt>
                <c:pt idx="116">
                  <c:v>108.08827758901641</c:v>
                </c:pt>
                <c:pt idx="117">
                  <c:v>109.55178806314099</c:v>
                </c:pt>
                <c:pt idx="118">
                  <c:v>111.7927391072661</c:v>
                </c:pt>
                <c:pt idx="119">
                  <c:v>114.93697602156873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6-48F1-9970-19C34E40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40480"/>
        <c:axId val="274542912"/>
      </c:scatterChart>
      <c:valAx>
        <c:axId val="274540480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1st Order Approximation PRF (N)</a:t>
                </a:r>
              </a:p>
            </c:rich>
          </c:tx>
          <c:layout>
            <c:manualLayout>
              <c:xMode val="edge"/>
              <c:yMode val="edge"/>
              <c:x val="0.33426206575751993"/>
              <c:y val="0.86901870107188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542912"/>
        <c:crosses val="autoZero"/>
        <c:crossBetween val="midCat"/>
        <c:majorUnit val="50"/>
      </c:valAx>
      <c:valAx>
        <c:axId val="27454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Raw PRF (N)</a:t>
                </a:r>
              </a:p>
            </c:rich>
          </c:tx>
          <c:layout>
            <c:manualLayout>
              <c:xMode val="edge"/>
              <c:yMode val="edge"/>
              <c:x val="2.2284137717167994E-2"/>
              <c:y val="0.249370583785844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540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34573319234975E-2"/>
          <c:y val="0.10507283554417014"/>
          <c:w val="0.73693442479313953"/>
          <c:h val="0.7934810684197676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'10th Order'!$E$6:$E$15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'10th Order'!$G$6:$G$15</c:f>
              <c:numCache>
                <c:formatCode>General</c:formatCode>
                <c:ptCount val="10"/>
                <c:pt idx="0">
                  <c:v>171.02052540823874</c:v>
                </c:pt>
                <c:pt idx="1">
                  <c:v>41.082928055269633</c:v>
                </c:pt>
                <c:pt idx="2">
                  <c:v>11.66112908731373</c:v>
                </c:pt>
                <c:pt idx="3">
                  <c:v>11.591115710014652</c:v>
                </c:pt>
                <c:pt idx="4">
                  <c:v>1.9517964388779225</c:v>
                </c:pt>
                <c:pt idx="5">
                  <c:v>4.3090324131652791</c:v>
                </c:pt>
                <c:pt idx="6">
                  <c:v>-0.51458546888974832</c:v>
                </c:pt>
                <c:pt idx="7">
                  <c:v>1.3058019219006953</c:v>
                </c:pt>
                <c:pt idx="8">
                  <c:v>0.95189359228558257</c:v>
                </c:pt>
                <c:pt idx="9">
                  <c:v>0.12406794095568864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5-43E4-880B-2BE27338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80472"/>
        <c:axId val="274584952"/>
      </c:scatterChart>
      <c:valAx>
        <c:axId val="2745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584952"/>
        <c:crosses val="autoZero"/>
        <c:crossBetween val="midCat"/>
      </c:valAx>
      <c:valAx>
        <c:axId val="27458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580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8543950879205"/>
          <c:y val="0.45652335443329101"/>
          <c:w val="0.12020916149107951"/>
          <c:h val="9.05800306415259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0469909233427"/>
          <c:y val="0.10507283554417014"/>
          <c:w val="0.69938789978731264"/>
          <c:h val="0.702901037778241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'10th Order'!$T$6:$T$15</c:f>
              <c:numCache>
                <c:formatCode>General</c:formatCode>
                <c:ptCount val="10"/>
                <c:pt idx="0">
                  <c:v>0.69943361748532817</c:v>
                </c:pt>
                <c:pt idx="1">
                  <c:v>0.86745310472520565</c:v>
                </c:pt>
                <c:pt idx="2">
                  <c:v>0.91514437267116588</c:v>
                </c:pt>
                <c:pt idx="3">
                  <c:v>0.96254930241509018</c:v>
                </c:pt>
                <c:pt idx="4">
                  <c:v>0.97053168956178293</c:v>
                </c:pt>
                <c:pt idx="5">
                  <c:v>0.9881546159409843</c:v>
                </c:pt>
                <c:pt idx="6">
                  <c:v>0.99025914915506363</c:v>
                </c:pt>
                <c:pt idx="7">
                  <c:v>0.99559957107093677</c:v>
                </c:pt>
                <c:pt idx="8">
                  <c:v>0.99949259138018987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D-497F-8F20-5E8B440B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8984"/>
        <c:axId val="274623464"/>
      </c:scatterChart>
      <c:valAx>
        <c:axId val="27461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623464"/>
        <c:crosses val="autoZero"/>
        <c:crossBetween val="midCat"/>
      </c:valAx>
      <c:valAx>
        <c:axId val="27462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4618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53746991921874"/>
          <c:y val="0.4130449397253585"/>
          <c:w val="0.14110457627287887"/>
          <c:h val="9.05800306415259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Butterworth!#REF!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Butterworth!#REF!</c:f>
              <c:numCache>
                <c:formatCode>General</c:formatCode>
                <c:ptCount val="723"/>
                <c:pt idx="0">
                  <c:v>120.78437599999999</c:v>
                </c:pt>
                <c:pt idx="1">
                  <c:v>123.239295</c:v>
                </c:pt>
                <c:pt idx="2">
                  <c:v>134.71977200000001</c:v>
                </c:pt>
                <c:pt idx="3">
                  <c:v>141.38062099999999</c:v>
                </c:pt>
                <c:pt idx="4">
                  <c:v>142.60841600000001</c:v>
                </c:pt>
                <c:pt idx="5">
                  <c:v>152.862503</c:v>
                </c:pt>
                <c:pt idx="6">
                  <c:v>161.53903700000001</c:v>
                </c:pt>
                <c:pt idx="7">
                  <c:v>169.86596800000001</c:v>
                </c:pt>
                <c:pt idx="8">
                  <c:v>181.52292600000001</c:v>
                </c:pt>
                <c:pt idx="9">
                  <c:v>198.262204</c:v>
                </c:pt>
                <c:pt idx="10">
                  <c:v>211.05879400000001</c:v>
                </c:pt>
                <c:pt idx="11">
                  <c:v>225.34535099999999</c:v>
                </c:pt>
                <c:pt idx="12">
                  <c:v>244.3638</c:v>
                </c:pt>
                <c:pt idx="13">
                  <c:v>256.195896</c:v>
                </c:pt>
                <c:pt idx="14">
                  <c:v>269.167958</c:v>
                </c:pt>
                <c:pt idx="15">
                  <c:v>284.33002099999999</c:v>
                </c:pt>
                <c:pt idx="16">
                  <c:v>300.018259</c:v>
                </c:pt>
                <c:pt idx="17">
                  <c:v>308.87133499999999</c:v>
                </c:pt>
                <c:pt idx="18">
                  <c:v>320.00205599999998</c:v>
                </c:pt>
                <c:pt idx="19">
                  <c:v>329.02886599999999</c:v>
                </c:pt>
                <c:pt idx="20">
                  <c:v>335.07671800000003</c:v>
                </c:pt>
                <c:pt idx="21">
                  <c:v>345.24413600000003</c:v>
                </c:pt>
                <c:pt idx="22">
                  <c:v>350.41452800000002</c:v>
                </c:pt>
                <c:pt idx="23">
                  <c:v>358.91601700000001</c:v>
                </c:pt>
                <c:pt idx="24">
                  <c:v>359.70537200000001</c:v>
                </c:pt>
                <c:pt idx="25">
                  <c:v>375.30584399999998</c:v>
                </c:pt>
                <c:pt idx="26">
                  <c:v>374.42887300000001</c:v>
                </c:pt>
                <c:pt idx="27">
                  <c:v>386.52475900000002</c:v>
                </c:pt>
                <c:pt idx="28">
                  <c:v>391.08218499999998</c:v>
                </c:pt>
                <c:pt idx="29">
                  <c:v>400.63483600000001</c:v>
                </c:pt>
                <c:pt idx="30">
                  <c:v>401.24868700000002</c:v>
                </c:pt>
                <c:pt idx="31">
                  <c:v>403.87862200000001</c:v>
                </c:pt>
                <c:pt idx="32">
                  <c:v>413.78182199999998</c:v>
                </c:pt>
                <c:pt idx="33">
                  <c:v>410.97726899999998</c:v>
                </c:pt>
                <c:pt idx="34">
                  <c:v>417.20044100000001</c:v>
                </c:pt>
                <c:pt idx="35">
                  <c:v>417.02484600000003</c:v>
                </c:pt>
                <c:pt idx="36">
                  <c:v>426.49030900000002</c:v>
                </c:pt>
                <c:pt idx="37">
                  <c:v>414.83417500000002</c:v>
                </c:pt>
                <c:pt idx="38">
                  <c:v>407.82225699999998</c:v>
                </c:pt>
                <c:pt idx="39">
                  <c:v>407.909719</c:v>
                </c:pt>
                <c:pt idx="40">
                  <c:v>396.691261</c:v>
                </c:pt>
                <c:pt idx="41">
                  <c:v>389.50469399999997</c:v>
                </c:pt>
                <c:pt idx="42">
                  <c:v>381.79121900000001</c:v>
                </c:pt>
                <c:pt idx="43">
                  <c:v>380.56424800000002</c:v>
                </c:pt>
                <c:pt idx="44">
                  <c:v>365.139769</c:v>
                </c:pt>
                <c:pt idx="45">
                  <c:v>362.597418</c:v>
                </c:pt>
                <c:pt idx="46">
                  <c:v>348.74890399999998</c:v>
                </c:pt>
                <c:pt idx="47">
                  <c:v>335.69023399999998</c:v>
                </c:pt>
                <c:pt idx="48">
                  <c:v>322.98217499999998</c:v>
                </c:pt>
                <c:pt idx="49">
                  <c:v>311.23656399999999</c:v>
                </c:pt>
                <c:pt idx="50">
                  <c:v>303.34911099999999</c:v>
                </c:pt>
                <c:pt idx="51">
                  <c:v>286.43408399999998</c:v>
                </c:pt>
                <c:pt idx="52">
                  <c:v>283.19023700000002</c:v>
                </c:pt>
                <c:pt idx="53">
                  <c:v>264.60970800000001</c:v>
                </c:pt>
                <c:pt idx="54">
                  <c:v>259.43916300000001</c:v>
                </c:pt>
                <c:pt idx="55">
                  <c:v>237.35230899999999</c:v>
                </c:pt>
                <c:pt idx="56">
                  <c:v>238.841758</c:v>
                </c:pt>
                <c:pt idx="57">
                  <c:v>217.80753200000001</c:v>
                </c:pt>
                <c:pt idx="58">
                  <c:v>209.919895</c:v>
                </c:pt>
                <c:pt idx="59">
                  <c:v>200.71593300000001</c:v>
                </c:pt>
                <c:pt idx="60">
                  <c:v>184.06393299999999</c:v>
                </c:pt>
                <c:pt idx="61">
                  <c:v>173.72229300000001</c:v>
                </c:pt>
                <c:pt idx="62">
                  <c:v>160.749956</c:v>
                </c:pt>
                <c:pt idx="63">
                  <c:v>159.87387100000001</c:v>
                </c:pt>
                <c:pt idx="64">
                  <c:v>147.253243</c:v>
                </c:pt>
                <c:pt idx="65">
                  <c:v>146.90251000000001</c:v>
                </c:pt>
                <c:pt idx="66">
                  <c:v>139.71490499999999</c:v>
                </c:pt>
                <c:pt idx="67">
                  <c:v>129.63675000000001</c:v>
                </c:pt>
                <c:pt idx="68">
                  <c:v>123.589296</c:v>
                </c:pt>
                <c:pt idx="69">
                  <c:v>126.83122</c:v>
                </c:pt>
                <c:pt idx="70">
                  <c:v>116.840191</c:v>
                </c:pt>
                <c:pt idx="71">
                  <c:v>115.175361</c:v>
                </c:pt>
                <c:pt idx="72">
                  <c:v>111.75628399999999</c:v>
                </c:pt>
                <c:pt idx="73">
                  <c:v>110.792615</c:v>
                </c:pt>
                <c:pt idx="74">
                  <c:v>103.167883</c:v>
                </c:pt>
                <c:pt idx="75">
                  <c:v>106.23524999999999</c:v>
                </c:pt>
                <c:pt idx="76">
                  <c:v>102.11547</c:v>
                </c:pt>
                <c:pt idx="77">
                  <c:v>95.717892000000006</c:v>
                </c:pt>
                <c:pt idx="78">
                  <c:v>90.108846999999997</c:v>
                </c:pt>
                <c:pt idx="79">
                  <c:v>88.004660999999999</c:v>
                </c:pt>
                <c:pt idx="80">
                  <c:v>77.224704000000003</c:v>
                </c:pt>
                <c:pt idx="81">
                  <c:v>71.177676000000005</c:v>
                </c:pt>
                <c:pt idx="82">
                  <c:v>69.42398</c:v>
                </c:pt>
                <c:pt idx="83">
                  <c:v>58.818793999999997</c:v>
                </c:pt>
                <c:pt idx="84">
                  <c:v>51.983325999999998</c:v>
                </c:pt>
                <c:pt idx="85">
                  <c:v>47.425443000000001</c:v>
                </c:pt>
                <c:pt idx="86">
                  <c:v>49.440761999999999</c:v>
                </c:pt>
                <c:pt idx="87">
                  <c:v>35.768850999999998</c:v>
                </c:pt>
                <c:pt idx="88">
                  <c:v>42.605051000000003</c:v>
                </c:pt>
                <c:pt idx="89">
                  <c:v>35.593071999999999</c:v>
                </c:pt>
                <c:pt idx="90">
                  <c:v>39.712364000000001</c:v>
                </c:pt>
                <c:pt idx="91">
                  <c:v>40.239027999999998</c:v>
                </c:pt>
                <c:pt idx="92">
                  <c:v>50.054340000000003</c:v>
                </c:pt>
                <c:pt idx="93">
                  <c:v>49.177674000000003</c:v>
                </c:pt>
                <c:pt idx="94">
                  <c:v>50.142473000000003</c:v>
                </c:pt>
                <c:pt idx="95">
                  <c:v>60.396864999999998</c:v>
                </c:pt>
                <c:pt idx="96">
                  <c:v>62.324570000000001</c:v>
                </c:pt>
                <c:pt idx="97">
                  <c:v>70.300645000000003</c:v>
                </c:pt>
                <c:pt idx="98">
                  <c:v>61.097721</c:v>
                </c:pt>
                <c:pt idx="99">
                  <c:v>79.765803000000005</c:v>
                </c:pt>
                <c:pt idx="100">
                  <c:v>75.471709000000004</c:v>
                </c:pt>
                <c:pt idx="101">
                  <c:v>86.339922000000001</c:v>
                </c:pt>
                <c:pt idx="102">
                  <c:v>88.881448000000006</c:v>
                </c:pt>
                <c:pt idx="103">
                  <c:v>90.020529999999994</c:v>
                </c:pt>
                <c:pt idx="104">
                  <c:v>92.475144</c:v>
                </c:pt>
                <c:pt idx="105">
                  <c:v>94.403183999999996</c:v>
                </c:pt>
                <c:pt idx="106">
                  <c:v>103.868464</c:v>
                </c:pt>
                <c:pt idx="107">
                  <c:v>91.511015999999998</c:v>
                </c:pt>
                <c:pt idx="108">
                  <c:v>105.70944</c:v>
                </c:pt>
                <c:pt idx="109">
                  <c:v>105.62127599999999</c:v>
                </c:pt>
                <c:pt idx="110">
                  <c:v>104.21919800000001</c:v>
                </c:pt>
                <c:pt idx="111">
                  <c:v>106.674116</c:v>
                </c:pt>
                <c:pt idx="112">
                  <c:v>106.585617</c:v>
                </c:pt>
                <c:pt idx="113">
                  <c:v>110.266774</c:v>
                </c:pt>
                <c:pt idx="114">
                  <c:v>100.801861</c:v>
                </c:pt>
                <c:pt idx="115">
                  <c:v>108.864879</c:v>
                </c:pt>
                <c:pt idx="116">
                  <c:v>105.62152</c:v>
                </c:pt>
                <c:pt idx="117">
                  <c:v>107.813137</c:v>
                </c:pt>
                <c:pt idx="118">
                  <c:v>110.35484700000001</c:v>
                </c:pt>
                <c:pt idx="119">
                  <c:v>116.752211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Butterworth!#REF!</c15:sqref>
                        </c15:formulaRef>
                      </c:ext>
                    </c:extLst>
                    <c:strCache>
                      <c:ptCount val="1"/>
                      <c:pt idx="0">
                        <c:v>Actual Force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44-4F08-8863-D2E3E76CCC6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Butterworth!#REF!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Butterworth!#REF!</c:f>
              <c:numCache>
                <c:formatCode>General</c:formatCode>
                <c:ptCount val="723"/>
                <c:pt idx="0">
                  <c:v>120.30798540910666</c:v>
                </c:pt>
                <c:pt idx="1">
                  <c:v>125.33708989828258</c:v>
                </c:pt>
                <c:pt idx="2">
                  <c:v>131.03645514121936</c:v>
                </c:pt>
                <c:pt idx="3">
                  <c:v>137.43755025156528</c:v>
                </c:pt>
                <c:pt idx="4">
                  <c:v>144.62680320408199</c:v>
                </c:pt>
                <c:pt idx="5">
                  <c:v>152.73487962425011</c:v>
                </c:pt>
                <c:pt idx="6">
                  <c:v>161.91027884268587</c:v>
                </c:pt>
                <c:pt idx="7">
                  <c:v>172.28206369186742</c:v>
                </c:pt>
                <c:pt idx="8">
                  <c:v>183.91923528311145</c:v>
                </c:pt>
                <c:pt idx="9">
                  <c:v>196.79543108906981</c:v>
                </c:pt>
                <c:pt idx="10">
                  <c:v>210.76697735353648</c:v>
                </c:pt>
                <c:pt idx="11">
                  <c:v>225.56996482816845</c:v>
                </c:pt>
                <c:pt idx="12">
                  <c:v>240.83840770226962</c:v>
                </c:pt>
                <c:pt idx="13">
                  <c:v>256.14142593221652</c:v>
                </c:pt>
                <c:pt idx="14">
                  <c:v>271.03360890634184</c:v>
                </c:pt>
                <c:pt idx="15">
                  <c:v>285.11005130189579</c:v>
                </c:pt>
                <c:pt idx="16">
                  <c:v>298.05654258820419</c:v>
                </c:pt>
                <c:pt idx="17">
                  <c:v>309.68623423892109</c:v>
                </c:pt>
                <c:pt idx="18">
                  <c:v>319.95661316582232</c:v>
                </c:pt>
                <c:pt idx="19">
                  <c:v>328.96424843273002</c:v>
                </c:pt>
                <c:pt idx="20">
                  <c:v>336.918804047327</c:v>
                </c:pt>
                <c:pt idx="21">
                  <c:v>344.10141996986374</c:v>
                </c:pt>
                <c:pt idx="22">
                  <c:v>350.81506608026672</c:v>
                </c:pt>
                <c:pt idx="23">
                  <c:v>357.33543271775159</c:v>
                </c:pt>
                <c:pt idx="24">
                  <c:v>363.87023355165707</c:v>
                </c:pt>
                <c:pt idx="25">
                  <c:v>370.53269868106014</c:v>
                </c:pt>
                <c:pt idx="26">
                  <c:v>377.3320369800806</c:v>
                </c:pt>
                <c:pt idx="27">
                  <c:v>384.18040538896986</c:v>
                </c:pt>
                <c:pt idx="28">
                  <c:v>390.91309895301998</c:v>
                </c:pt>
                <c:pt idx="29">
                  <c:v>397.31679006884991</c:v>
                </c:pt>
                <c:pt idx="30">
                  <c:v>403.15997991146855</c:v>
                </c:pt>
                <c:pt idx="31">
                  <c:v>408.22037887255306</c:v>
                </c:pt>
                <c:pt idx="32">
                  <c:v>412.30544673602662</c:v>
                </c:pt>
                <c:pt idx="33">
                  <c:v>415.26435796656557</c:v>
                </c:pt>
                <c:pt idx="34">
                  <c:v>416.99170682390002</c:v>
                </c:pt>
                <c:pt idx="35">
                  <c:v>417.42487775271883</c:v>
                </c:pt>
                <c:pt idx="36">
                  <c:v>416.53787623808392</c:v>
                </c:pt>
                <c:pt idx="37">
                  <c:v>414.33444808604298</c:v>
                </c:pt>
                <c:pt idx="38">
                  <c:v>410.84262437970818</c:v>
                </c:pt>
                <c:pt idx="39">
                  <c:v>406.11169167799147</c:v>
                </c:pt>
                <c:pt idx="40">
                  <c:v>400.21136039165839</c:v>
                </c:pt>
                <c:pt idx="41">
                  <c:v>393.23193349849828</c:v>
                </c:pt>
                <c:pt idx="42">
                  <c:v>385.28381002804804</c:v>
                </c:pt>
                <c:pt idx="43">
                  <c:v>376.49478812110488</c:v>
                </c:pt>
                <c:pt idx="44">
                  <c:v>367.00429052594421</c:v>
                </c:pt>
                <c:pt idx="45">
                  <c:v>356.95461357842333</c:v>
                </c:pt>
                <c:pt idx="46">
                  <c:v>346.48031494707203</c:v>
                </c:pt>
                <c:pt idx="47">
                  <c:v>335.69762123684711</c:v>
                </c:pt>
                <c:pt idx="48">
                  <c:v>324.69604126676785</c:v>
                </c:pt>
                <c:pt idx="49">
                  <c:v>313.53412444841467</c:v>
                </c:pt>
                <c:pt idx="50">
                  <c:v>302.24055709872516</c:v>
                </c:pt>
                <c:pt idx="51">
                  <c:v>290.82071750859461</c:v>
                </c:pt>
                <c:pt idx="52">
                  <c:v>279.26766540072157</c:v>
                </c:pt>
                <c:pt idx="53">
                  <c:v>267.57558959073066</c:v>
                </c:pt>
                <c:pt idx="54">
                  <c:v>255.75319614307332</c:v>
                </c:pt>
                <c:pt idx="55">
                  <c:v>243.83450596937857</c:v>
                </c:pt>
                <c:pt idx="56">
                  <c:v>231.88504050069437</c:v>
                </c:pt>
                <c:pt idx="57">
                  <c:v>220.00228437744079</c:v>
                </c:pt>
                <c:pt idx="58">
                  <c:v>208.31041803358605</c:v>
                </c:pt>
                <c:pt idx="59">
                  <c:v>196.95036947365514</c:v>
                </c:pt>
                <c:pt idx="60">
                  <c:v>186.0670239255393</c:v>
                </c:pt>
                <c:pt idx="61">
                  <c:v>175.79580241180847</c:v>
                </c:pt>
                <c:pt idx="62">
                  <c:v>166.25072488339819</c:v>
                </c:pt>
                <c:pt idx="63">
                  <c:v>157.51556479202705</c:v>
                </c:pt>
                <c:pt idx="64">
                  <c:v>149.63892149009132</c:v>
                </c:pt>
                <c:pt idx="65">
                  <c:v>142.63317734427517</c:v>
                </c:pt>
                <c:pt idx="66">
                  <c:v>136.47656622014</c:v>
                </c:pt>
                <c:pt idx="67">
                  <c:v>131.11711864223432</c:v>
                </c:pt>
                <c:pt idx="68">
                  <c:v>126.47715379124053</c:v>
                </c:pt>
                <c:pt idx="69">
                  <c:v>122.45725829339162</c:v>
                </c:pt>
                <c:pt idx="70">
                  <c:v>118.93924003026252</c:v>
                </c:pt>
                <c:pt idx="71">
                  <c:v>115.78822176691706</c:v>
                </c:pt>
                <c:pt idx="72">
                  <c:v>112.85466463501471</c:v>
                </c:pt>
                <c:pt idx="73">
                  <c:v>109.97751600416481</c:v>
                </c:pt>
                <c:pt idx="74">
                  <c:v>106.9897378633075</c:v>
                </c:pt>
                <c:pt idx="75">
                  <c:v>103.72714284591584</c:v>
                </c:pt>
                <c:pt idx="76">
                  <c:v>100.04078475045858</c:v>
                </c:pt>
                <c:pt idx="77">
                  <c:v>95.812240461744111</c:v>
                </c:pt>
                <c:pt idx="78">
                  <c:v>90.970163664957241</c:v>
                </c:pt>
                <c:pt idx="79">
                  <c:v>85.505698566930775</c:v>
                </c:pt>
                <c:pt idx="80">
                  <c:v>79.483911993376708</c:v>
                </c:pt>
                <c:pt idx="81">
                  <c:v>73.048479040763567</c:v>
                </c:pt>
                <c:pt idx="82">
                  <c:v>66.417498141746364</c:v>
                </c:pt>
                <c:pt idx="83">
                  <c:v>59.869466525012307</c:v>
                </c:pt>
                <c:pt idx="84">
                  <c:v>53.719959635308541</c:v>
                </c:pt>
                <c:pt idx="85">
                  <c:v>48.29118321490224</c:v>
                </c:pt>
                <c:pt idx="86">
                  <c:v>43.87801010281138</c:v>
                </c:pt>
                <c:pt idx="87">
                  <c:v>40.715083746660895</c:v>
                </c:pt>
                <c:pt idx="88">
                  <c:v>38.949835148349649</c:v>
                </c:pt>
                <c:pt idx="89">
                  <c:v>38.625699084115645</c:v>
                </c:pt>
                <c:pt idx="90">
                  <c:v>39.678455024991273</c:v>
                </c:pt>
                <c:pt idx="91">
                  <c:v>41.94664038733552</c:v>
                </c:pt>
                <c:pt idx="92">
                  <c:v>45.194706059931164</c:v>
                </c:pt>
                <c:pt idx="93">
                  <c:v>49.145409176056241</c:v>
                </c:pt>
                <c:pt idx="94">
                  <c:v>53.516280920967347</c:v>
                </c:pt>
                <c:pt idx="95">
                  <c:v>58.054213230190676</c:v>
                </c:pt>
                <c:pt idx="96">
                  <c:v>62.562477923363431</c:v>
                </c:pt>
                <c:pt idx="97">
                  <c:v>66.915828435682698</c:v>
                </c:pt>
                <c:pt idx="98">
                  <c:v>71.061528767381972</c:v>
                </c:pt>
                <c:pt idx="99">
                  <c:v>75.00681310028213</c:v>
                </c:pt>
                <c:pt idx="100">
                  <c:v>78.795893925582462</c:v>
                </c:pt>
                <c:pt idx="101">
                  <c:v>82.481680898291927</c:v>
                </c:pt>
                <c:pt idx="102">
                  <c:v>86.09841355355168</c:v>
                </c:pt>
                <c:pt idx="103">
                  <c:v>89.641203595191286</c:v>
                </c:pt>
                <c:pt idx="104">
                  <c:v>93.057032144955116</c:v>
                </c:pt>
                <c:pt idx="105">
                  <c:v>96.249321265316311</c:v>
                </c:pt>
                <c:pt idx="106">
                  <c:v>99.095281267311961</c:v>
                </c:pt>
                <c:pt idx="107">
                  <c:v>101.47243225020956</c:v>
                </c:pt>
                <c:pt idx="108">
                  <c:v>103.2886129015793</c:v>
                </c:pt>
                <c:pt idx="109">
                  <c:v>104.50888995023182</c:v>
                </c:pt>
                <c:pt idx="110">
                  <c:v>105.17329368912894</c:v>
                </c:pt>
                <c:pt idx="111">
                  <c:v>105.40115371963191</c:v>
                </c:pt>
                <c:pt idx="112">
                  <c:v>105.38062443851106</c:v>
                </c:pt>
                <c:pt idx="113">
                  <c:v>105.34517812831993</c:v>
                </c:pt>
                <c:pt idx="114">
                  <c:v>105.54171159107999</c:v>
                </c:pt>
                <c:pt idx="115">
                  <c:v>106.19681799238001</c:v>
                </c:pt>
                <c:pt idx="116">
                  <c:v>107.48827243979854</c:v>
                </c:pt>
                <c:pt idx="117">
                  <c:v>109.52772224408544</c:v>
                </c:pt>
                <c:pt idx="118">
                  <c:v>112.35815744518273</c:v>
                </c:pt>
                <c:pt idx="119">
                  <c:v>115.96646861504529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Butterworth!#REF!</c15:sqref>
                        </c15:formulaRef>
                      </c:ext>
                    </c:extLst>
                    <c:strCache>
                      <c:ptCount val="1"/>
                      <c:pt idx="0">
                        <c:v>Fourier Approx 10x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244-4F08-8863-D2E3E76C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2920"/>
        <c:axId val="275063312"/>
      </c:scatterChart>
      <c:valAx>
        <c:axId val="275062920"/>
        <c:scaling>
          <c:orientation val="minMax"/>
          <c:max val="0.7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063312"/>
        <c:crosses val="autoZero"/>
        <c:crossBetween val="midCat"/>
      </c:valAx>
      <c:valAx>
        <c:axId val="27506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062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Butterworth!#REF!</c:f>
              <c:numCache>
                <c:formatCode>General</c:formatCode>
                <c:ptCount val="723"/>
                <c:pt idx="0">
                  <c:v>120.78437599999999</c:v>
                </c:pt>
                <c:pt idx="1">
                  <c:v>123.239295</c:v>
                </c:pt>
                <c:pt idx="2">
                  <c:v>134.71977200000001</c:v>
                </c:pt>
                <c:pt idx="3">
                  <c:v>141.38062099999999</c:v>
                </c:pt>
                <c:pt idx="4">
                  <c:v>142.60841600000001</c:v>
                </c:pt>
                <c:pt idx="5">
                  <c:v>152.862503</c:v>
                </c:pt>
                <c:pt idx="6">
                  <c:v>161.53903700000001</c:v>
                </c:pt>
                <c:pt idx="7">
                  <c:v>169.86596800000001</c:v>
                </c:pt>
                <c:pt idx="8">
                  <c:v>181.52292600000001</c:v>
                </c:pt>
                <c:pt idx="9">
                  <c:v>198.262204</c:v>
                </c:pt>
                <c:pt idx="10">
                  <c:v>211.05879400000001</c:v>
                </c:pt>
                <c:pt idx="11">
                  <c:v>225.34535099999999</c:v>
                </c:pt>
                <c:pt idx="12">
                  <c:v>244.3638</c:v>
                </c:pt>
                <c:pt idx="13">
                  <c:v>256.195896</c:v>
                </c:pt>
                <c:pt idx="14">
                  <c:v>269.167958</c:v>
                </c:pt>
                <c:pt idx="15">
                  <c:v>284.33002099999999</c:v>
                </c:pt>
                <c:pt idx="16">
                  <c:v>300.018259</c:v>
                </c:pt>
                <c:pt idx="17">
                  <c:v>308.87133499999999</c:v>
                </c:pt>
                <c:pt idx="18">
                  <c:v>320.00205599999998</c:v>
                </c:pt>
                <c:pt idx="19">
                  <c:v>329.02886599999999</c:v>
                </c:pt>
                <c:pt idx="20">
                  <c:v>335.07671800000003</c:v>
                </c:pt>
                <c:pt idx="21">
                  <c:v>345.24413600000003</c:v>
                </c:pt>
                <c:pt idx="22">
                  <c:v>350.41452800000002</c:v>
                </c:pt>
                <c:pt idx="23">
                  <c:v>358.91601700000001</c:v>
                </c:pt>
                <c:pt idx="24">
                  <c:v>359.70537200000001</c:v>
                </c:pt>
                <c:pt idx="25">
                  <c:v>375.30584399999998</c:v>
                </c:pt>
                <c:pt idx="26">
                  <c:v>374.42887300000001</c:v>
                </c:pt>
                <c:pt idx="27">
                  <c:v>386.52475900000002</c:v>
                </c:pt>
                <c:pt idx="28">
                  <c:v>391.08218499999998</c:v>
                </c:pt>
                <c:pt idx="29">
                  <c:v>400.63483600000001</c:v>
                </c:pt>
                <c:pt idx="30">
                  <c:v>401.24868700000002</c:v>
                </c:pt>
                <c:pt idx="31">
                  <c:v>403.87862200000001</c:v>
                </c:pt>
                <c:pt idx="32">
                  <c:v>413.78182199999998</c:v>
                </c:pt>
                <c:pt idx="33">
                  <c:v>410.97726899999998</c:v>
                </c:pt>
                <c:pt idx="34">
                  <c:v>417.20044100000001</c:v>
                </c:pt>
                <c:pt idx="35">
                  <c:v>417.02484600000003</c:v>
                </c:pt>
                <c:pt idx="36">
                  <c:v>426.49030900000002</c:v>
                </c:pt>
                <c:pt idx="37">
                  <c:v>414.83417500000002</c:v>
                </c:pt>
                <c:pt idx="38">
                  <c:v>407.82225699999998</c:v>
                </c:pt>
                <c:pt idx="39">
                  <c:v>407.909719</c:v>
                </c:pt>
                <c:pt idx="40">
                  <c:v>396.691261</c:v>
                </c:pt>
                <c:pt idx="41">
                  <c:v>389.50469399999997</c:v>
                </c:pt>
                <c:pt idx="42">
                  <c:v>381.79121900000001</c:v>
                </c:pt>
                <c:pt idx="43">
                  <c:v>380.56424800000002</c:v>
                </c:pt>
                <c:pt idx="44">
                  <c:v>365.139769</c:v>
                </c:pt>
                <c:pt idx="45">
                  <c:v>362.597418</c:v>
                </c:pt>
                <c:pt idx="46">
                  <c:v>348.74890399999998</c:v>
                </c:pt>
                <c:pt idx="47">
                  <c:v>335.69023399999998</c:v>
                </c:pt>
                <c:pt idx="48">
                  <c:v>322.98217499999998</c:v>
                </c:pt>
                <c:pt idx="49">
                  <c:v>311.23656399999999</c:v>
                </c:pt>
                <c:pt idx="50">
                  <c:v>303.34911099999999</c:v>
                </c:pt>
                <c:pt idx="51">
                  <c:v>286.43408399999998</c:v>
                </c:pt>
                <c:pt idx="52">
                  <c:v>283.19023700000002</c:v>
                </c:pt>
                <c:pt idx="53">
                  <c:v>264.60970800000001</c:v>
                </c:pt>
                <c:pt idx="54">
                  <c:v>259.43916300000001</c:v>
                </c:pt>
                <c:pt idx="55">
                  <c:v>237.35230899999999</c:v>
                </c:pt>
                <c:pt idx="56">
                  <c:v>238.841758</c:v>
                </c:pt>
                <c:pt idx="57">
                  <c:v>217.80753200000001</c:v>
                </c:pt>
                <c:pt idx="58">
                  <c:v>209.919895</c:v>
                </c:pt>
                <c:pt idx="59">
                  <c:v>200.71593300000001</c:v>
                </c:pt>
                <c:pt idx="60">
                  <c:v>184.06393299999999</c:v>
                </c:pt>
                <c:pt idx="61">
                  <c:v>173.72229300000001</c:v>
                </c:pt>
                <c:pt idx="62">
                  <c:v>160.749956</c:v>
                </c:pt>
                <c:pt idx="63">
                  <c:v>159.87387100000001</c:v>
                </c:pt>
                <c:pt idx="64">
                  <c:v>147.253243</c:v>
                </c:pt>
                <c:pt idx="65">
                  <c:v>146.90251000000001</c:v>
                </c:pt>
                <c:pt idx="66">
                  <c:v>139.71490499999999</c:v>
                </c:pt>
                <c:pt idx="67">
                  <c:v>129.63675000000001</c:v>
                </c:pt>
                <c:pt idx="68">
                  <c:v>123.589296</c:v>
                </c:pt>
                <c:pt idx="69">
                  <c:v>126.83122</c:v>
                </c:pt>
                <c:pt idx="70">
                  <c:v>116.840191</c:v>
                </c:pt>
                <c:pt idx="71">
                  <c:v>115.175361</c:v>
                </c:pt>
                <c:pt idx="72">
                  <c:v>111.75628399999999</c:v>
                </c:pt>
                <c:pt idx="73">
                  <c:v>110.792615</c:v>
                </c:pt>
                <c:pt idx="74">
                  <c:v>103.167883</c:v>
                </c:pt>
                <c:pt idx="75">
                  <c:v>106.23524999999999</c:v>
                </c:pt>
                <c:pt idx="76">
                  <c:v>102.11547</c:v>
                </c:pt>
                <c:pt idx="77">
                  <c:v>95.717892000000006</c:v>
                </c:pt>
                <c:pt idx="78">
                  <c:v>90.108846999999997</c:v>
                </c:pt>
                <c:pt idx="79">
                  <c:v>88.004660999999999</c:v>
                </c:pt>
                <c:pt idx="80">
                  <c:v>77.224704000000003</c:v>
                </c:pt>
                <c:pt idx="81">
                  <c:v>71.177676000000005</c:v>
                </c:pt>
                <c:pt idx="82">
                  <c:v>69.42398</c:v>
                </c:pt>
                <c:pt idx="83">
                  <c:v>58.818793999999997</c:v>
                </c:pt>
                <c:pt idx="84">
                  <c:v>51.983325999999998</c:v>
                </c:pt>
                <c:pt idx="85">
                  <c:v>47.425443000000001</c:v>
                </c:pt>
                <c:pt idx="86">
                  <c:v>49.440761999999999</c:v>
                </c:pt>
                <c:pt idx="87">
                  <c:v>35.768850999999998</c:v>
                </c:pt>
                <c:pt idx="88">
                  <c:v>42.605051000000003</c:v>
                </c:pt>
                <c:pt idx="89">
                  <c:v>35.593071999999999</c:v>
                </c:pt>
                <c:pt idx="90">
                  <c:v>39.712364000000001</c:v>
                </c:pt>
                <c:pt idx="91">
                  <c:v>40.239027999999998</c:v>
                </c:pt>
                <c:pt idx="92">
                  <c:v>50.054340000000003</c:v>
                </c:pt>
                <c:pt idx="93">
                  <c:v>49.177674000000003</c:v>
                </c:pt>
                <c:pt idx="94">
                  <c:v>50.142473000000003</c:v>
                </c:pt>
                <c:pt idx="95">
                  <c:v>60.396864999999998</c:v>
                </c:pt>
                <c:pt idx="96">
                  <c:v>62.324570000000001</c:v>
                </c:pt>
                <c:pt idx="97">
                  <c:v>70.300645000000003</c:v>
                </c:pt>
                <c:pt idx="98">
                  <c:v>61.097721</c:v>
                </c:pt>
                <c:pt idx="99">
                  <c:v>79.765803000000005</c:v>
                </c:pt>
                <c:pt idx="100">
                  <c:v>75.471709000000004</c:v>
                </c:pt>
                <c:pt idx="101">
                  <c:v>86.339922000000001</c:v>
                </c:pt>
                <c:pt idx="102">
                  <c:v>88.881448000000006</c:v>
                </c:pt>
                <c:pt idx="103">
                  <c:v>90.020529999999994</c:v>
                </c:pt>
                <c:pt idx="104">
                  <c:v>92.475144</c:v>
                </c:pt>
                <c:pt idx="105">
                  <c:v>94.403183999999996</c:v>
                </c:pt>
                <c:pt idx="106">
                  <c:v>103.868464</c:v>
                </c:pt>
                <c:pt idx="107">
                  <c:v>91.511015999999998</c:v>
                </c:pt>
                <c:pt idx="108">
                  <c:v>105.70944</c:v>
                </c:pt>
                <c:pt idx="109">
                  <c:v>105.62127599999999</c:v>
                </c:pt>
                <c:pt idx="110">
                  <c:v>104.21919800000001</c:v>
                </c:pt>
                <c:pt idx="111">
                  <c:v>106.674116</c:v>
                </c:pt>
                <c:pt idx="112">
                  <c:v>106.585617</c:v>
                </c:pt>
                <c:pt idx="113">
                  <c:v>110.266774</c:v>
                </c:pt>
                <c:pt idx="114">
                  <c:v>100.801861</c:v>
                </c:pt>
                <c:pt idx="115">
                  <c:v>108.864879</c:v>
                </c:pt>
                <c:pt idx="116">
                  <c:v>105.62152</c:v>
                </c:pt>
                <c:pt idx="117">
                  <c:v>107.813137</c:v>
                </c:pt>
                <c:pt idx="118">
                  <c:v>110.35484700000001</c:v>
                </c:pt>
                <c:pt idx="119">
                  <c:v>116.752211</c:v>
                </c:pt>
              </c:numCache>
            </c:numRef>
          </c:xVal>
          <c:yVal>
            <c:numRef>
              <c:f>Butterworth!#REF!</c:f>
              <c:numCache>
                <c:formatCode>General</c:formatCode>
                <c:ptCount val="723"/>
                <c:pt idx="0">
                  <c:v>120.30798540910666</c:v>
                </c:pt>
                <c:pt idx="1">
                  <c:v>125.33708989828258</c:v>
                </c:pt>
                <c:pt idx="2">
                  <c:v>131.03645514121936</c:v>
                </c:pt>
                <c:pt idx="3">
                  <c:v>137.43755025156528</c:v>
                </c:pt>
                <c:pt idx="4">
                  <c:v>144.62680320408199</c:v>
                </c:pt>
                <c:pt idx="5">
                  <c:v>152.73487962425011</c:v>
                </c:pt>
                <c:pt idx="6">
                  <c:v>161.91027884268587</c:v>
                </c:pt>
                <c:pt idx="7">
                  <c:v>172.28206369186742</c:v>
                </c:pt>
                <c:pt idx="8">
                  <c:v>183.91923528311145</c:v>
                </c:pt>
                <c:pt idx="9">
                  <c:v>196.79543108906981</c:v>
                </c:pt>
                <c:pt idx="10">
                  <c:v>210.76697735353648</c:v>
                </c:pt>
                <c:pt idx="11">
                  <c:v>225.56996482816845</c:v>
                </c:pt>
                <c:pt idx="12">
                  <c:v>240.83840770226962</c:v>
                </c:pt>
                <c:pt idx="13">
                  <c:v>256.14142593221652</c:v>
                </c:pt>
                <c:pt idx="14">
                  <c:v>271.03360890634184</c:v>
                </c:pt>
                <c:pt idx="15">
                  <c:v>285.11005130189579</c:v>
                </c:pt>
                <c:pt idx="16">
                  <c:v>298.05654258820419</c:v>
                </c:pt>
                <c:pt idx="17">
                  <c:v>309.68623423892109</c:v>
                </c:pt>
                <c:pt idx="18">
                  <c:v>319.95661316582232</c:v>
                </c:pt>
                <c:pt idx="19">
                  <c:v>328.96424843273002</c:v>
                </c:pt>
                <c:pt idx="20">
                  <c:v>336.918804047327</c:v>
                </c:pt>
                <c:pt idx="21">
                  <c:v>344.10141996986374</c:v>
                </c:pt>
                <c:pt idx="22">
                  <c:v>350.81506608026672</c:v>
                </c:pt>
                <c:pt idx="23">
                  <c:v>357.33543271775159</c:v>
                </c:pt>
                <c:pt idx="24">
                  <c:v>363.87023355165707</c:v>
                </c:pt>
                <c:pt idx="25">
                  <c:v>370.53269868106014</c:v>
                </c:pt>
                <c:pt idx="26">
                  <c:v>377.3320369800806</c:v>
                </c:pt>
                <c:pt idx="27">
                  <c:v>384.18040538896986</c:v>
                </c:pt>
                <c:pt idx="28">
                  <c:v>390.91309895301998</c:v>
                </c:pt>
                <c:pt idx="29">
                  <c:v>397.31679006884991</c:v>
                </c:pt>
                <c:pt idx="30">
                  <c:v>403.15997991146855</c:v>
                </c:pt>
                <c:pt idx="31">
                  <c:v>408.22037887255306</c:v>
                </c:pt>
                <c:pt idx="32">
                  <c:v>412.30544673602662</c:v>
                </c:pt>
                <c:pt idx="33">
                  <c:v>415.26435796656557</c:v>
                </c:pt>
                <c:pt idx="34">
                  <c:v>416.99170682390002</c:v>
                </c:pt>
                <c:pt idx="35">
                  <c:v>417.42487775271883</c:v>
                </c:pt>
                <c:pt idx="36">
                  <c:v>416.53787623808392</c:v>
                </c:pt>
                <c:pt idx="37">
                  <c:v>414.33444808604298</c:v>
                </c:pt>
                <c:pt idx="38">
                  <c:v>410.84262437970818</c:v>
                </c:pt>
                <c:pt idx="39">
                  <c:v>406.11169167799147</c:v>
                </c:pt>
                <c:pt idx="40">
                  <c:v>400.21136039165839</c:v>
                </c:pt>
                <c:pt idx="41">
                  <c:v>393.23193349849828</c:v>
                </c:pt>
                <c:pt idx="42">
                  <c:v>385.28381002804804</c:v>
                </c:pt>
                <c:pt idx="43">
                  <c:v>376.49478812110488</c:v>
                </c:pt>
                <c:pt idx="44">
                  <c:v>367.00429052594421</c:v>
                </c:pt>
                <c:pt idx="45">
                  <c:v>356.95461357842333</c:v>
                </c:pt>
                <c:pt idx="46">
                  <c:v>346.48031494707203</c:v>
                </c:pt>
                <c:pt idx="47">
                  <c:v>335.69762123684711</c:v>
                </c:pt>
                <c:pt idx="48">
                  <c:v>324.69604126676785</c:v>
                </c:pt>
                <c:pt idx="49">
                  <c:v>313.53412444841467</c:v>
                </c:pt>
                <c:pt idx="50">
                  <c:v>302.24055709872516</c:v>
                </c:pt>
                <c:pt idx="51">
                  <c:v>290.82071750859461</c:v>
                </c:pt>
                <c:pt idx="52">
                  <c:v>279.26766540072157</c:v>
                </c:pt>
                <c:pt idx="53">
                  <c:v>267.57558959073066</c:v>
                </c:pt>
                <c:pt idx="54">
                  <c:v>255.75319614307332</c:v>
                </c:pt>
                <c:pt idx="55">
                  <c:v>243.83450596937857</c:v>
                </c:pt>
                <c:pt idx="56">
                  <c:v>231.88504050069437</c:v>
                </c:pt>
                <c:pt idx="57">
                  <c:v>220.00228437744079</c:v>
                </c:pt>
                <c:pt idx="58">
                  <c:v>208.31041803358605</c:v>
                </c:pt>
                <c:pt idx="59">
                  <c:v>196.95036947365514</c:v>
                </c:pt>
                <c:pt idx="60">
                  <c:v>186.0670239255393</c:v>
                </c:pt>
                <c:pt idx="61">
                  <c:v>175.79580241180847</c:v>
                </c:pt>
                <c:pt idx="62">
                  <c:v>166.25072488339819</c:v>
                </c:pt>
                <c:pt idx="63">
                  <c:v>157.51556479202705</c:v>
                </c:pt>
                <c:pt idx="64">
                  <c:v>149.63892149009132</c:v>
                </c:pt>
                <c:pt idx="65">
                  <c:v>142.63317734427517</c:v>
                </c:pt>
                <c:pt idx="66">
                  <c:v>136.47656622014</c:v>
                </c:pt>
                <c:pt idx="67">
                  <c:v>131.11711864223432</c:v>
                </c:pt>
                <c:pt idx="68">
                  <c:v>126.47715379124053</c:v>
                </c:pt>
                <c:pt idx="69">
                  <c:v>122.45725829339162</c:v>
                </c:pt>
                <c:pt idx="70">
                  <c:v>118.93924003026252</c:v>
                </c:pt>
                <c:pt idx="71">
                  <c:v>115.78822176691706</c:v>
                </c:pt>
                <c:pt idx="72">
                  <c:v>112.85466463501471</c:v>
                </c:pt>
                <c:pt idx="73">
                  <c:v>109.97751600416481</c:v>
                </c:pt>
                <c:pt idx="74">
                  <c:v>106.9897378633075</c:v>
                </c:pt>
                <c:pt idx="75">
                  <c:v>103.72714284591584</c:v>
                </c:pt>
                <c:pt idx="76">
                  <c:v>100.04078475045858</c:v>
                </c:pt>
                <c:pt idx="77">
                  <c:v>95.812240461744111</c:v>
                </c:pt>
                <c:pt idx="78">
                  <c:v>90.970163664957241</c:v>
                </c:pt>
                <c:pt idx="79">
                  <c:v>85.505698566930775</c:v>
                </c:pt>
                <c:pt idx="80">
                  <c:v>79.483911993376708</c:v>
                </c:pt>
                <c:pt idx="81">
                  <c:v>73.048479040763567</c:v>
                </c:pt>
                <c:pt idx="82">
                  <c:v>66.417498141746364</c:v>
                </c:pt>
                <c:pt idx="83">
                  <c:v>59.869466525012307</c:v>
                </c:pt>
                <c:pt idx="84">
                  <c:v>53.719959635308541</c:v>
                </c:pt>
                <c:pt idx="85">
                  <c:v>48.29118321490224</c:v>
                </c:pt>
                <c:pt idx="86">
                  <c:v>43.87801010281138</c:v>
                </c:pt>
                <c:pt idx="87">
                  <c:v>40.715083746660895</c:v>
                </c:pt>
                <c:pt idx="88">
                  <c:v>38.949835148349649</c:v>
                </c:pt>
                <c:pt idx="89">
                  <c:v>38.625699084115645</c:v>
                </c:pt>
                <c:pt idx="90">
                  <c:v>39.678455024991273</c:v>
                </c:pt>
                <c:pt idx="91">
                  <c:v>41.94664038733552</c:v>
                </c:pt>
                <c:pt idx="92">
                  <c:v>45.194706059931164</c:v>
                </c:pt>
                <c:pt idx="93">
                  <c:v>49.145409176056241</c:v>
                </c:pt>
                <c:pt idx="94">
                  <c:v>53.516280920967347</c:v>
                </c:pt>
                <c:pt idx="95">
                  <c:v>58.054213230190676</c:v>
                </c:pt>
                <c:pt idx="96">
                  <c:v>62.562477923363431</c:v>
                </c:pt>
                <c:pt idx="97">
                  <c:v>66.915828435682698</c:v>
                </c:pt>
                <c:pt idx="98">
                  <c:v>71.061528767381972</c:v>
                </c:pt>
                <c:pt idx="99">
                  <c:v>75.00681310028213</c:v>
                </c:pt>
                <c:pt idx="100">
                  <c:v>78.795893925582462</c:v>
                </c:pt>
                <c:pt idx="101">
                  <c:v>82.481680898291927</c:v>
                </c:pt>
                <c:pt idx="102">
                  <c:v>86.09841355355168</c:v>
                </c:pt>
                <c:pt idx="103">
                  <c:v>89.641203595191286</c:v>
                </c:pt>
                <c:pt idx="104">
                  <c:v>93.057032144955116</c:v>
                </c:pt>
                <c:pt idx="105">
                  <c:v>96.249321265316311</c:v>
                </c:pt>
                <c:pt idx="106">
                  <c:v>99.095281267311961</c:v>
                </c:pt>
                <c:pt idx="107">
                  <c:v>101.47243225020956</c:v>
                </c:pt>
                <c:pt idx="108">
                  <c:v>103.2886129015793</c:v>
                </c:pt>
                <c:pt idx="109">
                  <c:v>104.50888995023182</c:v>
                </c:pt>
                <c:pt idx="110">
                  <c:v>105.17329368912894</c:v>
                </c:pt>
                <c:pt idx="111">
                  <c:v>105.40115371963191</c:v>
                </c:pt>
                <c:pt idx="112">
                  <c:v>105.38062443851106</c:v>
                </c:pt>
                <c:pt idx="113">
                  <c:v>105.34517812831993</c:v>
                </c:pt>
                <c:pt idx="114">
                  <c:v>105.54171159107999</c:v>
                </c:pt>
                <c:pt idx="115">
                  <c:v>106.19681799238001</c:v>
                </c:pt>
                <c:pt idx="116">
                  <c:v>107.48827243979854</c:v>
                </c:pt>
                <c:pt idx="117">
                  <c:v>109.52772224408544</c:v>
                </c:pt>
                <c:pt idx="118">
                  <c:v>112.35815744518273</c:v>
                </c:pt>
                <c:pt idx="119">
                  <c:v>115.96646861504529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Butterworth!#REF!</c15:sqref>
                        </c15:formulaRef>
                      </c:ext>
                    </c:extLst>
                    <c:strCache>
                      <c:ptCount val="1"/>
                      <c:pt idx="0">
                        <c:v>Fourier Approx 10x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03-4B13-B803-59ADAFD3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4096"/>
        <c:axId val="275064488"/>
      </c:scatterChart>
      <c:valAx>
        <c:axId val="2750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064488"/>
        <c:crosses val="autoZero"/>
        <c:crossBetween val="midCat"/>
      </c:valAx>
      <c:valAx>
        <c:axId val="2750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064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Butterworth!#REF!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Butterworth!#REF!</c:f>
              <c:numCache>
                <c:formatCode>General</c:formatCode>
                <c:ptCount val="10"/>
                <c:pt idx="0">
                  <c:v>171.12541342648083</c:v>
                </c:pt>
                <c:pt idx="1">
                  <c:v>41.184287235466137</c:v>
                </c:pt>
                <c:pt idx="2">
                  <c:v>11.651592836475704</c:v>
                </c:pt>
                <c:pt idx="3">
                  <c:v>11.641976735957412</c:v>
                </c:pt>
                <c:pt idx="4">
                  <c:v>1.9523584375252934</c:v>
                </c:pt>
                <c:pt idx="5">
                  <c:v>4.3147522586328133</c:v>
                </c:pt>
                <c:pt idx="6">
                  <c:v>-0.51459830184492383</c:v>
                </c:pt>
                <c:pt idx="7">
                  <c:v>1.3059243808639587</c:v>
                </c:pt>
                <c:pt idx="8">
                  <c:v>0.95203092136080925</c:v>
                </c:pt>
                <c:pt idx="9">
                  <c:v>0.12406823975382164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4EFB-A953-8F52F5ED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0664"/>
        <c:axId val="275191056"/>
      </c:scatterChart>
      <c:valAx>
        <c:axId val="27519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1056"/>
        <c:crosses val="autoZero"/>
        <c:crossBetween val="midCat"/>
      </c:valAx>
      <c:valAx>
        <c:axId val="27519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0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Butterworth!#REF!</c:f>
              <c:numCache>
                <c:formatCode>General</c:formatCode>
                <c:ptCount val="10"/>
                <c:pt idx="0">
                  <c:v>0.69913595985906918</c:v>
                </c:pt>
                <c:pt idx="1">
                  <c:v>0.86739510741022774</c:v>
                </c:pt>
                <c:pt idx="2">
                  <c:v>0.91499789987983493</c:v>
                </c:pt>
                <c:pt idx="3">
                  <c:v>0.96256140559751346</c:v>
                </c:pt>
                <c:pt idx="4">
                  <c:v>0.97053780117124644</c:v>
                </c:pt>
                <c:pt idx="5">
                  <c:v>0.98816579926627712</c:v>
                </c:pt>
                <c:pt idx="6">
                  <c:v>0.99026819990039894</c:v>
                </c:pt>
                <c:pt idx="7">
                  <c:v>0.99560357748831596</c:v>
                </c:pt>
                <c:pt idx="8">
                  <c:v>0.99949311697104781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4-41D6-BCBB-C0C9D767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1840"/>
        <c:axId val="275192232"/>
      </c:scatterChart>
      <c:valAx>
        <c:axId val="2751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2232"/>
        <c:crosses val="autoZero"/>
        <c:crossBetween val="midCat"/>
      </c:valAx>
      <c:valAx>
        <c:axId val="275192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1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4907651715041"/>
          <c:y val="6.547631734467492E-2"/>
          <c:w val="0.82717678100263847"/>
          <c:h val="0.7480173223921952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Butterworth!$F$22:$F$160</c:f>
              <c:numCache>
                <c:formatCode>General</c:formatCode>
                <c:ptCount val="13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</c:numCache>
            </c:numRef>
          </c:xVal>
          <c:yVal>
            <c:numRef>
              <c:f>Butterworth!$H$22:$H$736</c:f>
              <c:numCache>
                <c:formatCode>General</c:formatCode>
                <c:ptCount val="715"/>
                <c:pt idx="0">
                  <c:v>37.80001322751091</c:v>
                </c:pt>
                <c:pt idx="1">
                  <c:v>10.699149498908779</c:v>
                </c:pt>
                <c:pt idx="2">
                  <c:v>3.6152178357603844</c:v>
                </c:pt>
                <c:pt idx="3">
                  <c:v>2.6947356085523495</c:v>
                </c:pt>
                <c:pt idx="4">
                  <c:v>2.5308496596992875</c:v>
                </c:pt>
                <c:pt idx="5">
                  <c:v>2.0145967338402988</c:v>
                </c:pt>
                <c:pt idx="6">
                  <c:v>1.5481924944915602</c:v>
                </c:pt>
                <c:pt idx="7">
                  <c:v>1.3259713420734249</c:v>
                </c:pt>
                <c:pt idx="8">
                  <c:v>1.7553062410872926</c:v>
                </c:pt>
                <c:pt idx="9">
                  <c:v>1.640243884305014</c:v>
                </c:pt>
                <c:pt idx="10">
                  <c:v>1.0288828893513586</c:v>
                </c:pt>
                <c:pt idx="11">
                  <c:v>1.7115490060176484</c:v>
                </c:pt>
                <c:pt idx="12">
                  <c:v>1.9235643997537488</c:v>
                </c:pt>
                <c:pt idx="13">
                  <c:v>1.6076069171286866</c:v>
                </c:pt>
                <c:pt idx="14">
                  <c:v>1.2834718539960275</c:v>
                </c:pt>
                <c:pt idx="15">
                  <c:v>1.1472575996697516</c:v>
                </c:pt>
                <c:pt idx="16">
                  <c:v>1.249119690021737</c:v>
                </c:pt>
                <c:pt idx="17">
                  <c:v>1.7681063316441124</c:v>
                </c:pt>
                <c:pt idx="18">
                  <c:v>1.7172943836162744</c:v>
                </c:pt>
                <c:pt idx="19">
                  <c:v>0.82951793229561954</c:v>
                </c:pt>
                <c:pt idx="20">
                  <c:v>0.93829632845919209</c:v>
                </c:pt>
                <c:pt idx="21">
                  <c:v>1.569458505345076</c:v>
                </c:pt>
                <c:pt idx="22">
                  <c:v>1.7676538122607603</c:v>
                </c:pt>
                <c:pt idx="23">
                  <c:v>1.3098473193468008</c:v>
                </c:pt>
                <c:pt idx="24">
                  <c:v>1.3966030216206753</c:v>
                </c:pt>
                <c:pt idx="25">
                  <c:v>1.1197767634667188</c:v>
                </c:pt>
                <c:pt idx="26">
                  <c:v>0.92135769384099675</c:v>
                </c:pt>
                <c:pt idx="27">
                  <c:v>1.0259629622944484</c:v>
                </c:pt>
                <c:pt idx="28">
                  <c:v>1.3300375934536586</c:v>
                </c:pt>
                <c:pt idx="29">
                  <c:v>1.429475428260311</c:v>
                </c:pt>
                <c:pt idx="30">
                  <c:v>1.1000909053346455</c:v>
                </c:pt>
                <c:pt idx="31">
                  <c:v>1.5327752607606897</c:v>
                </c:pt>
                <c:pt idx="32">
                  <c:v>1.6209873534361705</c:v>
                </c:pt>
                <c:pt idx="33">
                  <c:v>1.4941218156495808</c:v>
                </c:pt>
                <c:pt idx="34">
                  <c:v>1.7001176429882727</c:v>
                </c:pt>
                <c:pt idx="35">
                  <c:v>1.3515176654413363</c:v>
                </c:pt>
                <c:pt idx="36">
                  <c:v>1.5520309275268969</c:v>
                </c:pt>
                <c:pt idx="37">
                  <c:v>1.7349639765712717</c:v>
                </c:pt>
                <c:pt idx="38">
                  <c:v>1.1453383779477573</c:v>
                </c:pt>
                <c:pt idx="39">
                  <c:v>0.85556998544829754</c:v>
                </c:pt>
                <c:pt idx="40">
                  <c:v>0.68563838865687798</c:v>
                </c:pt>
                <c:pt idx="41">
                  <c:v>0.51613951602255759</c:v>
                </c:pt>
                <c:pt idx="42">
                  <c:v>1.6477863939236783</c:v>
                </c:pt>
                <c:pt idx="43">
                  <c:v>1.8107180895987094</c:v>
                </c:pt>
                <c:pt idx="44">
                  <c:v>1.2382245353731285</c:v>
                </c:pt>
                <c:pt idx="45">
                  <c:v>1.2056948204251356</c:v>
                </c:pt>
                <c:pt idx="46">
                  <c:v>1.3619104228986574</c:v>
                </c:pt>
                <c:pt idx="47">
                  <c:v>1.5426276284314371</c:v>
                </c:pt>
                <c:pt idx="48">
                  <c:v>1.5349918566559237</c:v>
                </c:pt>
                <c:pt idx="49">
                  <c:v>0.73498299300051839</c:v>
                </c:pt>
                <c:pt idx="50">
                  <c:v>0.69756720106381154</c:v>
                </c:pt>
                <c:pt idx="51">
                  <c:v>0.9669539802906858</c:v>
                </c:pt>
                <c:pt idx="52">
                  <c:v>1.7882113968991473</c:v>
                </c:pt>
                <c:pt idx="53">
                  <c:v>1.27</c:v>
                </c:pt>
                <c:pt idx="54">
                  <c:v>1.2717311036535985</c:v>
                </c:pt>
                <c:pt idx="55">
                  <c:v>1.1898319209031165</c:v>
                </c:pt>
                <c:pt idx="56">
                  <c:v>1.1316359838746732</c:v>
                </c:pt>
                <c:pt idx="57">
                  <c:v>0.85714642856398815</c:v>
                </c:pt>
                <c:pt idx="58">
                  <c:v>0.82668010741761533</c:v>
                </c:pt>
                <c:pt idx="59">
                  <c:v>1.1744786077234444</c:v>
                </c:pt>
                <c:pt idx="60">
                  <c:v>1.8306829326784035</c:v>
                </c:pt>
                <c:pt idx="61">
                  <c:v>1.6498484778912275</c:v>
                </c:pt>
                <c:pt idx="62">
                  <c:v>0.98984847325234582</c:v>
                </c:pt>
                <c:pt idx="63">
                  <c:v>1.3649175799292792</c:v>
                </c:pt>
                <c:pt idx="64">
                  <c:v>1.2549501982150526</c:v>
                </c:pt>
                <c:pt idx="65">
                  <c:v>0.80137382038596694</c:v>
                </c:pt>
                <c:pt idx="66">
                  <c:v>0.65490457320131767</c:v>
                </c:pt>
                <c:pt idx="67">
                  <c:v>1.5536408851468864</c:v>
                </c:pt>
                <c:pt idx="68">
                  <c:v>1.7144678474675459</c:v>
                </c:pt>
                <c:pt idx="69">
                  <c:v>1.3687220316777253</c:v>
                </c:pt>
                <c:pt idx="70">
                  <c:v>1.0457533169921098</c:v>
                </c:pt>
                <c:pt idx="71">
                  <c:v>1.2794530081249564</c:v>
                </c:pt>
                <c:pt idx="72">
                  <c:v>1.4472732983096179</c:v>
                </c:pt>
                <c:pt idx="73">
                  <c:v>1.1604309544302926</c:v>
                </c:pt>
                <c:pt idx="74">
                  <c:v>1.2505198918849711</c:v>
                </c:pt>
                <c:pt idx="75">
                  <c:v>1.6387190119114381</c:v>
                </c:pt>
                <c:pt idx="76">
                  <c:v>1.0936635680134912</c:v>
                </c:pt>
                <c:pt idx="77">
                  <c:v>0.62377880695002774</c:v>
                </c:pt>
                <c:pt idx="78">
                  <c:v>0.66294796175868886</c:v>
                </c:pt>
                <c:pt idx="79">
                  <c:v>1.6141251500425857</c:v>
                </c:pt>
                <c:pt idx="80">
                  <c:v>1.7830591689565436</c:v>
                </c:pt>
                <c:pt idx="81">
                  <c:v>1.1528659939472583</c:v>
                </c:pt>
                <c:pt idx="82">
                  <c:v>0.49365980188789932</c:v>
                </c:pt>
                <c:pt idx="83">
                  <c:v>1.0745231500530827</c:v>
                </c:pt>
                <c:pt idx="84">
                  <c:v>1.9533304891901935</c:v>
                </c:pt>
                <c:pt idx="85">
                  <c:v>1.3560973416388662</c:v>
                </c:pt>
                <c:pt idx="86">
                  <c:v>0.65076877614095774</c:v>
                </c:pt>
                <c:pt idx="87">
                  <c:v>1.1636580253665594</c:v>
                </c:pt>
                <c:pt idx="88">
                  <c:v>2.0716659962455339</c:v>
                </c:pt>
                <c:pt idx="89">
                  <c:v>1.702292571798397</c:v>
                </c:pt>
                <c:pt idx="90">
                  <c:v>1.3317657451669194</c:v>
                </c:pt>
                <c:pt idx="91">
                  <c:v>1.2429400629153442</c:v>
                </c:pt>
                <c:pt idx="92">
                  <c:v>1.2413702106946181</c:v>
                </c:pt>
                <c:pt idx="93">
                  <c:v>0.89005617800226522</c:v>
                </c:pt>
                <c:pt idx="94">
                  <c:v>0.91569645625611118</c:v>
                </c:pt>
                <c:pt idx="95">
                  <c:v>1.5129111011556495</c:v>
                </c:pt>
                <c:pt idx="96">
                  <c:v>1.6244999230532455</c:v>
                </c:pt>
                <c:pt idx="97">
                  <c:v>1.2022063050907694</c:v>
                </c:pt>
                <c:pt idx="98">
                  <c:v>0.70434366611761334</c:v>
                </c:pt>
                <c:pt idx="99">
                  <c:v>0.99478640923567097</c:v>
                </c:pt>
                <c:pt idx="100">
                  <c:v>2.1515575753393166</c:v>
                </c:pt>
                <c:pt idx="101">
                  <c:v>2.18105479069188</c:v>
                </c:pt>
                <c:pt idx="102">
                  <c:v>1.5954309762568861</c:v>
                </c:pt>
                <c:pt idx="103">
                  <c:v>1.0923827168167757</c:v>
                </c:pt>
                <c:pt idx="104">
                  <c:v>1.1694015563526501</c:v>
                </c:pt>
                <c:pt idx="105">
                  <c:v>1.3872995350680402</c:v>
                </c:pt>
                <c:pt idx="106">
                  <c:v>1.5379856956421929</c:v>
                </c:pt>
                <c:pt idx="107">
                  <c:v>1.5408114745159449</c:v>
                </c:pt>
                <c:pt idx="108">
                  <c:v>0.78198465458089383</c:v>
                </c:pt>
                <c:pt idx="109">
                  <c:v>0.53225933528685054</c:v>
                </c:pt>
                <c:pt idx="110">
                  <c:v>1.1022250223978767</c:v>
                </c:pt>
                <c:pt idx="111">
                  <c:v>1.5306534552275377</c:v>
                </c:pt>
                <c:pt idx="112">
                  <c:v>1.5401623291069029</c:v>
                </c:pt>
                <c:pt idx="113">
                  <c:v>1.0431203190428227</c:v>
                </c:pt>
                <c:pt idx="114">
                  <c:v>0.62040309476984401</c:v>
                </c:pt>
                <c:pt idx="115">
                  <c:v>1.6553247415537533</c:v>
                </c:pt>
                <c:pt idx="116">
                  <c:v>1.7056963387426263</c:v>
                </c:pt>
                <c:pt idx="117">
                  <c:v>1.3938077342302273</c:v>
                </c:pt>
                <c:pt idx="118">
                  <c:v>1.1553787257864843</c:v>
                </c:pt>
                <c:pt idx="119">
                  <c:v>0.98635693336641583</c:v>
                </c:pt>
                <c:pt idx="120">
                  <c:v>1.1967038062946069</c:v>
                </c:pt>
                <c:pt idx="121">
                  <c:v>1.1389029809426261</c:v>
                </c:pt>
                <c:pt idx="122">
                  <c:v>1.1231206524679349</c:v>
                </c:pt>
                <c:pt idx="123">
                  <c:v>1.2413702106946181</c:v>
                </c:pt>
                <c:pt idx="124">
                  <c:v>1.2814444974324875</c:v>
                </c:pt>
                <c:pt idx="125">
                  <c:v>1.5838560540655202</c:v>
                </c:pt>
                <c:pt idx="126">
                  <c:v>1.7010584939971936</c:v>
                </c:pt>
                <c:pt idx="127">
                  <c:v>1.3049904214207857</c:v>
                </c:pt>
                <c:pt idx="128">
                  <c:v>1.2423365083583433</c:v>
                </c:pt>
                <c:pt idx="129">
                  <c:v>1.6812495353159209</c:v>
                </c:pt>
                <c:pt idx="130">
                  <c:v>2.031501907456648</c:v>
                </c:pt>
                <c:pt idx="131">
                  <c:v>1.7572990639046049</c:v>
                </c:pt>
                <c:pt idx="132">
                  <c:v>1.2854182198802071</c:v>
                </c:pt>
                <c:pt idx="133">
                  <c:v>1.1423221962301178</c:v>
                </c:pt>
                <c:pt idx="134">
                  <c:v>1.1552488909321661</c:v>
                </c:pt>
                <c:pt idx="135">
                  <c:v>1.3893163786553444</c:v>
                </c:pt>
                <c:pt idx="136">
                  <c:v>1.0745231500530827</c:v>
                </c:pt>
                <c:pt idx="137">
                  <c:v>0.98493654617949888</c:v>
                </c:pt>
                <c:pt idx="138">
                  <c:v>1.21</c:v>
                </c:pt>
                <c:pt idx="139">
                  <c:v>1.158835622510803</c:v>
                </c:pt>
                <c:pt idx="140">
                  <c:v>1.295376393176902</c:v>
                </c:pt>
                <c:pt idx="141">
                  <c:v>1.8028865743579101</c:v>
                </c:pt>
                <c:pt idx="142">
                  <c:v>1.6904733065032409</c:v>
                </c:pt>
                <c:pt idx="143">
                  <c:v>1.1665333257134147</c:v>
                </c:pt>
                <c:pt idx="144">
                  <c:v>1.0573079021741965</c:v>
                </c:pt>
                <c:pt idx="145">
                  <c:v>1.6208022704821214</c:v>
                </c:pt>
                <c:pt idx="146">
                  <c:v>0.93220169491371341</c:v>
                </c:pt>
                <c:pt idx="147">
                  <c:v>0.68680419334771103</c:v>
                </c:pt>
                <c:pt idx="148">
                  <c:v>1.0855873986004074</c:v>
                </c:pt>
                <c:pt idx="149">
                  <c:v>1.5206577524216289</c:v>
                </c:pt>
                <c:pt idx="150">
                  <c:v>1.1843985815594342</c:v>
                </c:pt>
                <c:pt idx="151">
                  <c:v>1.2287391912037315</c:v>
                </c:pt>
                <c:pt idx="152">
                  <c:v>1.6834785415917841</c:v>
                </c:pt>
                <c:pt idx="153">
                  <c:v>1.1962441222426132</c:v>
                </c:pt>
                <c:pt idx="154">
                  <c:v>0.98010203550446728</c:v>
                </c:pt>
                <c:pt idx="155">
                  <c:v>1.0454185764563397</c:v>
                </c:pt>
                <c:pt idx="156">
                  <c:v>1.1144056711987786</c:v>
                </c:pt>
                <c:pt idx="157">
                  <c:v>1.0383159442096612</c:v>
                </c:pt>
                <c:pt idx="158">
                  <c:v>1.2493598360760603</c:v>
                </c:pt>
                <c:pt idx="159">
                  <c:v>1.7199127884866721</c:v>
                </c:pt>
                <c:pt idx="160">
                  <c:v>1.2778888840583911</c:v>
                </c:pt>
                <c:pt idx="161">
                  <c:v>0.89274856482662568</c:v>
                </c:pt>
                <c:pt idx="162">
                  <c:v>1.1653754759733019</c:v>
                </c:pt>
                <c:pt idx="163">
                  <c:v>1.7147011401407537</c:v>
                </c:pt>
                <c:pt idx="164">
                  <c:v>1.3887044321957065</c:v>
                </c:pt>
                <c:pt idx="165">
                  <c:v>1.323518039166826</c:v>
                </c:pt>
                <c:pt idx="166">
                  <c:v>1.396925194847598</c:v>
                </c:pt>
                <c:pt idx="167">
                  <c:v>1.2195490970026586</c:v>
                </c:pt>
                <c:pt idx="168">
                  <c:v>0.99974996874218502</c:v>
                </c:pt>
                <c:pt idx="169">
                  <c:v>1.0560776486603625</c:v>
                </c:pt>
                <c:pt idx="170">
                  <c:v>1.257179382586272</c:v>
                </c:pt>
                <c:pt idx="171">
                  <c:v>1.7886866690396055</c:v>
                </c:pt>
                <c:pt idx="172">
                  <c:v>2.0441624201613724</c:v>
                </c:pt>
                <c:pt idx="173">
                  <c:v>1.6861791126686392</c:v>
                </c:pt>
                <c:pt idx="174">
                  <c:v>1.2095040305844376</c:v>
                </c:pt>
                <c:pt idx="175">
                  <c:v>0.80851716122788631</c:v>
                </c:pt>
                <c:pt idx="176">
                  <c:v>0.89465076985380165</c:v>
                </c:pt>
                <c:pt idx="177">
                  <c:v>1.11597491011223</c:v>
                </c:pt>
                <c:pt idx="178">
                  <c:v>1.3214386100004796</c:v>
                </c:pt>
                <c:pt idx="179">
                  <c:v>1.3072490198887126</c:v>
                </c:pt>
                <c:pt idx="180">
                  <c:v>1.290116273829611</c:v>
                </c:pt>
                <c:pt idx="181">
                  <c:v>1.600656115472652</c:v>
                </c:pt>
                <c:pt idx="182">
                  <c:v>1.4395832730342486</c:v>
                </c:pt>
                <c:pt idx="183">
                  <c:v>1.3278930679840151</c:v>
                </c:pt>
                <c:pt idx="184">
                  <c:v>1.5058220346375597</c:v>
                </c:pt>
                <c:pt idx="185">
                  <c:v>1.2524376231972594</c:v>
                </c:pt>
                <c:pt idx="186">
                  <c:v>0.75855125074051533</c:v>
                </c:pt>
                <c:pt idx="187">
                  <c:v>0.8408329203831163</c:v>
                </c:pt>
                <c:pt idx="188">
                  <c:v>1.3531444860028807</c:v>
                </c:pt>
                <c:pt idx="189">
                  <c:v>1.5310780515702</c:v>
                </c:pt>
                <c:pt idx="190">
                  <c:v>1.210495766204905</c:v>
                </c:pt>
                <c:pt idx="191">
                  <c:v>1.0183319694480775</c:v>
                </c:pt>
                <c:pt idx="192">
                  <c:v>1.1893275410920239</c:v>
                </c:pt>
                <c:pt idx="193">
                  <c:v>1.2559060474414476</c:v>
                </c:pt>
                <c:pt idx="194">
                  <c:v>1.1415778554264269</c:v>
                </c:pt>
                <c:pt idx="195">
                  <c:v>0.97836598469080072</c:v>
                </c:pt>
                <c:pt idx="196">
                  <c:v>1.1054863183232979</c:v>
                </c:pt>
                <c:pt idx="197">
                  <c:v>1.529084693534011</c:v>
                </c:pt>
                <c:pt idx="198">
                  <c:v>1.1414464507807627</c:v>
                </c:pt>
                <c:pt idx="199">
                  <c:v>1.0200490184299968</c:v>
                </c:pt>
                <c:pt idx="200">
                  <c:v>1.4456832294800961</c:v>
                </c:pt>
                <c:pt idx="201">
                  <c:v>1.734877517290486</c:v>
                </c:pt>
                <c:pt idx="202">
                  <c:v>1.3291350570954028</c:v>
                </c:pt>
                <c:pt idx="203">
                  <c:v>0.67963225350184786</c:v>
                </c:pt>
                <c:pt idx="204">
                  <c:v>0.57879184513951121</c:v>
                </c:pt>
                <c:pt idx="205">
                  <c:v>1.0989995450408521</c:v>
                </c:pt>
                <c:pt idx="206">
                  <c:v>1.8043558407365217</c:v>
                </c:pt>
                <c:pt idx="207">
                  <c:v>1.4213022197970424</c:v>
                </c:pt>
                <c:pt idx="208">
                  <c:v>0.88622796164418105</c:v>
                </c:pt>
                <c:pt idx="209">
                  <c:v>1.1139120252515458</c:v>
                </c:pt>
                <c:pt idx="210">
                  <c:v>1.305450113945378</c:v>
                </c:pt>
                <c:pt idx="211">
                  <c:v>1.5894024034208583</c:v>
                </c:pt>
                <c:pt idx="212">
                  <c:v>1.715983682906105</c:v>
                </c:pt>
                <c:pt idx="213">
                  <c:v>1.4715298162116865</c:v>
                </c:pt>
                <c:pt idx="214">
                  <c:v>1.7697457444503153</c:v>
                </c:pt>
                <c:pt idx="215">
                  <c:v>2.1769244359876159</c:v>
                </c:pt>
                <c:pt idx="216">
                  <c:v>2.2443930137121706</c:v>
                </c:pt>
                <c:pt idx="217">
                  <c:v>2.5117523763301191</c:v>
                </c:pt>
                <c:pt idx="218">
                  <c:v>2.935046848007711</c:v>
                </c:pt>
                <c:pt idx="219">
                  <c:v>3.9871543737357347</c:v>
                </c:pt>
                <c:pt idx="220">
                  <c:v>5.6640444913506816</c:v>
                </c:pt>
                <c:pt idx="221">
                  <c:v>6.6875182242742337</c:v>
                </c:pt>
                <c:pt idx="222">
                  <c:v>8.0407213606740537</c:v>
                </c:pt>
                <c:pt idx="223">
                  <c:v>9.3471332503607751</c:v>
                </c:pt>
                <c:pt idx="224">
                  <c:v>10.845040341096016</c:v>
                </c:pt>
                <c:pt idx="225">
                  <c:v>11.750582964261817</c:v>
                </c:pt>
                <c:pt idx="226">
                  <c:v>11.232003383190374</c:v>
                </c:pt>
                <c:pt idx="227">
                  <c:v>11.779053442446044</c:v>
                </c:pt>
                <c:pt idx="228">
                  <c:v>10.867313375439211</c:v>
                </c:pt>
                <c:pt idx="229">
                  <c:v>10.488593804700418</c:v>
                </c:pt>
                <c:pt idx="230">
                  <c:v>11.44600366940357</c:v>
                </c:pt>
                <c:pt idx="231">
                  <c:v>9.7636366175723683</c:v>
                </c:pt>
                <c:pt idx="232">
                  <c:v>8.3911203066098388</c:v>
                </c:pt>
                <c:pt idx="233">
                  <c:v>7.9180490021216716</c:v>
                </c:pt>
                <c:pt idx="234">
                  <c:v>8.2319013599532393</c:v>
                </c:pt>
                <c:pt idx="235">
                  <c:v>8.358642234238765</c:v>
                </c:pt>
                <c:pt idx="236">
                  <c:v>8.2071371378818814</c:v>
                </c:pt>
                <c:pt idx="237">
                  <c:v>8.1054857966688214</c:v>
                </c:pt>
                <c:pt idx="238">
                  <c:v>6.5239481910879702</c:v>
                </c:pt>
                <c:pt idx="239">
                  <c:v>6.8951722240999906</c:v>
                </c:pt>
                <c:pt idx="240">
                  <c:v>8.781332472922319</c:v>
                </c:pt>
                <c:pt idx="241">
                  <c:v>10.32982574877234</c:v>
                </c:pt>
                <c:pt idx="242">
                  <c:v>9.7381466409168436</c:v>
                </c:pt>
                <c:pt idx="243">
                  <c:v>8.3530952347019234</c:v>
                </c:pt>
                <c:pt idx="244">
                  <c:v>8.3977794684071103</c:v>
                </c:pt>
                <c:pt idx="245">
                  <c:v>8.292201155302493</c:v>
                </c:pt>
                <c:pt idx="246">
                  <c:v>7.3402997214010268</c:v>
                </c:pt>
                <c:pt idx="247">
                  <c:v>7.3295361381195194</c:v>
                </c:pt>
                <c:pt idx="248">
                  <c:v>10.564582339117813</c:v>
                </c:pt>
                <c:pt idx="249">
                  <c:v>10.5606675925341</c:v>
                </c:pt>
                <c:pt idx="250">
                  <c:v>12.39764493764844</c:v>
                </c:pt>
                <c:pt idx="251">
                  <c:v>12.901414651114814</c:v>
                </c:pt>
                <c:pt idx="252">
                  <c:v>17.362525737921889</c:v>
                </c:pt>
                <c:pt idx="253">
                  <c:v>10.401870024183152</c:v>
                </c:pt>
                <c:pt idx="254">
                  <c:v>9.3113156965060515</c:v>
                </c:pt>
                <c:pt idx="255">
                  <c:v>10.583430445748675</c:v>
                </c:pt>
                <c:pt idx="256">
                  <c:v>14.336181499967138</c:v>
                </c:pt>
                <c:pt idx="257">
                  <c:v>15.102513035915578</c:v>
                </c:pt>
                <c:pt idx="258">
                  <c:v>15.886755490030053</c:v>
                </c:pt>
                <c:pt idx="259">
                  <c:v>15.78890749862067</c:v>
                </c:pt>
                <c:pt idx="260">
                  <c:v>15.32111614733078</c:v>
                </c:pt>
                <c:pt idx="261">
                  <c:v>17.11378683985517</c:v>
                </c:pt>
                <c:pt idx="262">
                  <c:v>18.456112808497895</c:v>
                </c:pt>
                <c:pt idx="263">
                  <c:v>16.511211342599914</c:v>
                </c:pt>
                <c:pt idx="264">
                  <c:v>19.505814517727785</c:v>
                </c:pt>
                <c:pt idx="265">
                  <c:v>25.2054775792882</c:v>
                </c:pt>
                <c:pt idx="266">
                  <c:v>28.634060138233977</c:v>
                </c:pt>
                <c:pt idx="267">
                  <c:v>24.876117060345251</c:v>
                </c:pt>
                <c:pt idx="268">
                  <c:v>23.145317020943999</c:v>
                </c:pt>
                <c:pt idx="269">
                  <c:v>23.9088310044636</c:v>
                </c:pt>
                <c:pt idx="270">
                  <c:v>24.428960272594495</c:v>
                </c:pt>
                <c:pt idx="271">
                  <c:v>23.502740265764757</c:v>
                </c:pt>
                <c:pt idx="272">
                  <c:v>21.938716917814496</c:v>
                </c:pt>
                <c:pt idx="273">
                  <c:v>19.710837120731327</c:v>
                </c:pt>
                <c:pt idx="274">
                  <c:v>15.254340365941754</c:v>
                </c:pt>
                <c:pt idx="275">
                  <c:v>13.690573399240806</c:v>
                </c:pt>
                <c:pt idx="276">
                  <c:v>11.789541975836041</c:v>
                </c:pt>
                <c:pt idx="277">
                  <c:v>12.132118528929727</c:v>
                </c:pt>
                <c:pt idx="278">
                  <c:v>11.0922765922961</c:v>
                </c:pt>
                <c:pt idx="279">
                  <c:v>9.9393561159664667</c:v>
                </c:pt>
                <c:pt idx="280">
                  <c:v>9.5378718800369722</c:v>
                </c:pt>
                <c:pt idx="281">
                  <c:v>8.0282314366241341</c:v>
                </c:pt>
                <c:pt idx="282">
                  <c:v>6.7561971552049895</c:v>
                </c:pt>
                <c:pt idx="283">
                  <c:v>9.1563857498469332</c:v>
                </c:pt>
                <c:pt idx="284">
                  <c:v>10.474468960286245</c:v>
                </c:pt>
                <c:pt idx="285">
                  <c:v>10.346158707462399</c:v>
                </c:pt>
                <c:pt idx="286">
                  <c:v>12.1181269179688</c:v>
                </c:pt>
                <c:pt idx="287">
                  <c:v>9.9427259843566045</c:v>
                </c:pt>
                <c:pt idx="288">
                  <c:v>8.7893458232111907</c:v>
                </c:pt>
                <c:pt idx="289">
                  <c:v>11.566965894304349</c:v>
                </c:pt>
                <c:pt idx="290">
                  <c:v>12.556388812074911</c:v>
                </c:pt>
                <c:pt idx="291">
                  <c:v>11.817897444131084</c:v>
                </c:pt>
                <c:pt idx="292">
                  <c:v>10.330701815462492</c:v>
                </c:pt>
                <c:pt idx="293">
                  <c:v>10.19176628460445</c:v>
                </c:pt>
                <c:pt idx="294">
                  <c:v>12.822718120585824</c:v>
                </c:pt>
                <c:pt idx="295">
                  <c:v>15.219464510947814</c:v>
                </c:pt>
                <c:pt idx="296">
                  <c:v>16.328827269586753</c:v>
                </c:pt>
                <c:pt idx="297">
                  <c:v>14.254364243978053</c:v>
                </c:pt>
                <c:pt idx="298">
                  <c:v>13.437220694771668</c:v>
                </c:pt>
                <c:pt idx="299">
                  <c:v>16.519839587598906</c:v>
                </c:pt>
                <c:pt idx="300">
                  <c:v>16.905203340983508</c:v>
                </c:pt>
                <c:pt idx="301">
                  <c:v>14.693879678287828</c:v>
                </c:pt>
                <c:pt idx="302">
                  <c:v>13.694309036968605</c:v>
                </c:pt>
                <c:pt idx="303">
                  <c:v>12.940204789724158</c:v>
                </c:pt>
                <c:pt idx="304">
                  <c:v>12.808454239290548</c:v>
                </c:pt>
                <c:pt idx="305">
                  <c:v>15.00224649844149</c:v>
                </c:pt>
                <c:pt idx="306">
                  <c:v>17.157508560394191</c:v>
                </c:pt>
                <c:pt idx="307">
                  <c:v>19.331427779654561</c:v>
                </c:pt>
                <c:pt idx="308">
                  <c:v>19.93462816307342</c:v>
                </c:pt>
                <c:pt idx="309">
                  <c:v>17.469344578432242</c:v>
                </c:pt>
                <c:pt idx="310">
                  <c:v>15.830461142998962</c:v>
                </c:pt>
                <c:pt idx="311">
                  <c:v>15.44955015526342</c:v>
                </c:pt>
                <c:pt idx="312">
                  <c:v>16.054996107131263</c:v>
                </c:pt>
                <c:pt idx="313">
                  <c:v>14.965901242491212</c:v>
                </c:pt>
                <c:pt idx="314">
                  <c:v>15.762347540896313</c:v>
                </c:pt>
                <c:pt idx="315">
                  <c:v>17.444156614752117</c:v>
                </c:pt>
                <c:pt idx="316">
                  <c:v>19.163353046896567</c:v>
                </c:pt>
                <c:pt idx="317">
                  <c:v>17.001308773150377</c:v>
                </c:pt>
                <c:pt idx="318">
                  <c:v>13.004287754429306</c:v>
                </c:pt>
                <c:pt idx="319">
                  <c:v>12.333989622178219</c:v>
                </c:pt>
                <c:pt idx="320">
                  <c:v>16.264713339004778</c:v>
                </c:pt>
                <c:pt idx="321">
                  <c:v>15.061766164696621</c:v>
                </c:pt>
                <c:pt idx="322">
                  <c:v>13.731554901029963</c:v>
                </c:pt>
                <c:pt idx="323">
                  <c:v>14.041114628119805</c:v>
                </c:pt>
                <c:pt idx="324">
                  <c:v>14.15325404279878</c:v>
                </c:pt>
                <c:pt idx="325">
                  <c:v>14.192177422791753</c:v>
                </c:pt>
                <c:pt idx="326">
                  <c:v>12.991485673316967</c:v>
                </c:pt>
                <c:pt idx="327">
                  <c:v>11.803190246708725</c:v>
                </c:pt>
                <c:pt idx="328">
                  <c:v>10.188738881726236</c:v>
                </c:pt>
                <c:pt idx="329">
                  <c:v>11.431487217330909</c:v>
                </c:pt>
                <c:pt idx="330">
                  <c:v>12.232187048929557</c:v>
                </c:pt>
                <c:pt idx="331">
                  <c:v>8.3574397993643963</c:v>
                </c:pt>
                <c:pt idx="332">
                  <c:v>9.0774776232167049</c:v>
                </c:pt>
                <c:pt idx="333">
                  <c:v>7.5592922949175598</c:v>
                </c:pt>
                <c:pt idx="334">
                  <c:v>7.7421508639395551</c:v>
                </c:pt>
                <c:pt idx="335">
                  <c:v>10.148901418380218</c:v>
                </c:pt>
                <c:pt idx="336">
                  <c:v>10.439928160672372</c:v>
                </c:pt>
                <c:pt idx="337">
                  <c:v>8.0540486713205297</c:v>
                </c:pt>
                <c:pt idx="338">
                  <c:v>9.0073581032398167</c:v>
                </c:pt>
                <c:pt idx="339">
                  <c:v>10.863047454558965</c:v>
                </c:pt>
                <c:pt idx="340">
                  <c:v>9.6861447439112744</c:v>
                </c:pt>
                <c:pt idx="341">
                  <c:v>11.745062792509879</c:v>
                </c:pt>
                <c:pt idx="342">
                  <c:v>10.324315957970292</c:v>
                </c:pt>
                <c:pt idx="343">
                  <c:v>11.072650992422728</c:v>
                </c:pt>
                <c:pt idx="344">
                  <c:v>11.483788573463027</c:v>
                </c:pt>
                <c:pt idx="345">
                  <c:v>10.094424203489766</c:v>
                </c:pt>
                <c:pt idx="346">
                  <c:v>11.201557927359927</c:v>
                </c:pt>
                <c:pt idx="347">
                  <c:v>13.887667190712772</c:v>
                </c:pt>
                <c:pt idx="348">
                  <c:v>13.285424343994437</c:v>
                </c:pt>
                <c:pt idx="349">
                  <c:v>12.591858480780349</c:v>
                </c:pt>
                <c:pt idx="350">
                  <c:v>13.882089179946943</c:v>
                </c:pt>
                <c:pt idx="351">
                  <c:v>13.39640996685306</c:v>
                </c:pt>
                <c:pt idx="352">
                  <c:v>14.569011634287344</c:v>
                </c:pt>
                <c:pt idx="353">
                  <c:v>14.440450131488285</c:v>
                </c:pt>
                <c:pt idx="354">
                  <c:v>14.956506945139298</c:v>
                </c:pt>
                <c:pt idx="355">
                  <c:v>14.628075744950188</c:v>
                </c:pt>
                <c:pt idx="356">
                  <c:v>16.501057541866825</c:v>
                </c:pt>
                <c:pt idx="357">
                  <c:v>18.132958942213484</c:v>
                </c:pt>
                <c:pt idx="358">
                  <c:v>17.283434265214769</c:v>
                </c:pt>
                <c:pt idx="359">
                  <c:v>18.957832154547631</c:v>
                </c:pt>
                <c:pt idx="360">
                  <c:v>20.421958769912351</c:v>
                </c:pt>
                <c:pt idx="361">
                  <c:v>17.37010650514268</c:v>
                </c:pt>
                <c:pt idx="362">
                  <c:v>18.647281303181973</c:v>
                </c:pt>
                <c:pt idx="363">
                  <c:v>17.413242087560835</c:v>
                </c:pt>
                <c:pt idx="364">
                  <c:v>14.969989979956567</c:v>
                </c:pt>
                <c:pt idx="365">
                  <c:v>14.412994137236023</c:v>
                </c:pt>
                <c:pt idx="366">
                  <c:v>11.928889302864704</c:v>
                </c:pt>
                <c:pt idx="367">
                  <c:v>10.014699196680846</c:v>
                </c:pt>
                <c:pt idx="368">
                  <c:v>10.852248614918476</c:v>
                </c:pt>
                <c:pt idx="369">
                  <c:v>8.8768631847066342</c:v>
                </c:pt>
                <c:pt idx="370">
                  <c:v>13.969985683600395</c:v>
                </c:pt>
                <c:pt idx="371">
                  <c:v>11.885120950162854</c:v>
                </c:pt>
                <c:pt idx="372">
                  <c:v>13.560180677262379</c:v>
                </c:pt>
                <c:pt idx="373">
                  <c:v>15.183984984186463</c:v>
                </c:pt>
                <c:pt idx="374">
                  <c:v>13.011767750770838</c:v>
                </c:pt>
                <c:pt idx="375">
                  <c:v>10.938857344348175</c:v>
                </c:pt>
                <c:pt idx="376">
                  <c:v>20.956132753921942</c:v>
                </c:pt>
                <c:pt idx="377">
                  <c:v>18.532833026820263</c:v>
                </c:pt>
                <c:pt idx="378">
                  <c:v>15.49232067832318</c:v>
                </c:pt>
                <c:pt idx="379">
                  <c:v>14.684651851508089</c:v>
                </c:pt>
                <c:pt idx="380">
                  <c:v>18.626776425350684</c:v>
                </c:pt>
                <c:pt idx="381">
                  <c:v>22.803703646557064</c:v>
                </c:pt>
                <c:pt idx="382">
                  <c:v>22.399792409752372</c:v>
                </c:pt>
                <c:pt idx="383">
                  <c:v>20.93031055670221</c:v>
                </c:pt>
                <c:pt idx="384">
                  <c:v>16.331132844968227</c:v>
                </c:pt>
                <c:pt idx="385">
                  <c:v>17.835876765665322</c:v>
                </c:pt>
                <c:pt idx="386">
                  <c:v>18.833557815771293</c:v>
                </c:pt>
                <c:pt idx="387">
                  <c:v>16.953834374559637</c:v>
                </c:pt>
                <c:pt idx="388">
                  <c:v>17.144905948998378</c:v>
                </c:pt>
                <c:pt idx="389">
                  <c:v>15.199006546481913</c:v>
                </c:pt>
                <c:pt idx="390">
                  <c:v>9.1143568067088534</c:v>
                </c:pt>
                <c:pt idx="391">
                  <c:v>13.034899309162308</c:v>
                </c:pt>
                <c:pt idx="392">
                  <c:v>15.231473993018534</c:v>
                </c:pt>
                <c:pt idx="393">
                  <c:v>12.95436991906592</c:v>
                </c:pt>
                <c:pt idx="394">
                  <c:v>12.315372507561433</c:v>
                </c:pt>
                <c:pt idx="395">
                  <c:v>12.791735613277817</c:v>
                </c:pt>
                <c:pt idx="396">
                  <c:v>11.319143077106146</c:v>
                </c:pt>
                <c:pt idx="397">
                  <c:v>11.414328714383513</c:v>
                </c:pt>
                <c:pt idx="398">
                  <c:v>10.789147324974296</c:v>
                </c:pt>
                <c:pt idx="399">
                  <c:v>9.9119725584769451</c:v>
                </c:pt>
                <c:pt idx="400">
                  <c:v>10.883946894394514</c:v>
                </c:pt>
                <c:pt idx="401">
                  <c:v>11.258991961983098</c:v>
                </c:pt>
                <c:pt idx="402">
                  <c:v>12.258751975629494</c:v>
                </c:pt>
                <c:pt idx="403">
                  <c:v>11.492406188435909</c:v>
                </c:pt>
                <c:pt idx="404">
                  <c:v>11.612743000686789</c:v>
                </c:pt>
                <c:pt idx="405">
                  <c:v>10.518735665468546</c:v>
                </c:pt>
                <c:pt idx="406">
                  <c:v>12.600988056497792</c:v>
                </c:pt>
                <c:pt idx="407">
                  <c:v>11.458420484517053</c:v>
                </c:pt>
                <c:pt idx="408">
                  <c:v>12.063254121504695</c:v>
                </c:pt>
                <c:pt idx="409">
                  <c:v>12.266951536547294</c:v>
                </c:pt>
                <c:pt idx="410">
                  <c:v>12.877445398835905</c:v>
                </c:pt>
                <c:pt idx="411">
                  <c:v>12.873154236627478</c:v>
                </c:pt>
                <c:pt idx="412">
                  <c:v>13.946831181311403</c:v>
                </c:pt>
                <c:pt idx="413">
                  <c:v>13.788549597401461</c:v>
                </c:pt>
                <c:pt idx="414">
                  <c:v>15.917405567491205</c:v>
                </c:pt>
                <c:pt idx="415">
                  <c:v>14.438964644322667</c:v>
                </c:pt>
                <c:pt idx="416">
                  <c:v>14.785198679760784</c:v>
                </c:pt>
                <c:pt idx="417">
                  <c:v>17.538087124883376</c:v>
                </c:pt>
                <c:pt idx="418">
                  <c:v>19.1268920632705</c:v>
                </c:pt>
                <c:pt idx="419">
                  <c:v>19.132911435534321</c:v>
                </c:pt>
                <c:pt idx="420">
                  <c:v>22.109606509388627</c:v>
                </c:pt>
                <c:pt idx="421">
                  <c:v>21.039888307688329</c:v>
                </c:pt>
                <c:pt idx="422">
                  <c:v>20.870347385704918</c:v>
                </c:pt>
                <c:pt idx="423">
                  <c:v>19.880538222090468</c:v>
                </c:pt>
                <c:pt idx="424">
                  <c:v>19.083760111676106</c:v>
                </c:pt>
                <c:pt idx="425">
                  <c:v>16.047619761198231</c:v>
                </c:pt>
                <c:pt idx="426">
                  <c:v>13.564730000998914</c:v>
                </c:pt>
                <c:pt idx="427">
                  <c:v>11.80912782554241</c:v>
                </c:pt>
                <c:pt idx="428">
                  <c:v>13.997717671106242</c:v>
                </c:pt>
                <c:pt idx="429">
                  <c:v>12.096305221016872</c:v>
                </c:pt>
                <c:pt idx="430">
                  <c:v>11.991496987449066</c:v>
                </c:pt>
                <c:pt idx="431">
                  <c:v>9.4578327327141913</c:v>
                </c:pt>
                <c:pt idx="432">
                  <c:v>14.143249273063104</c:v>
                </c:pt>
                <c:pt idx="433">
                  <c:v>14.805745506390418</c:v>
                </c:pt>
                <c:pt idx="434">
                  <c:v>11.49364172053401</c:v>
                </c:pt>
                <c:pt idx="435">
                  <c:v>8.9268639510188574</c:v>
                </c:pt>
                <c:pt idx="436">
                  <c:v>12.510935216841306</c:v>
                </c:pt>
                <c:pt idx="437">
                  <c:v>16.790798075136273</c:v>
                </c:pt>
                <c:pt idx="438">
                  <c:v>19.506168255195586</c:v>
                </c:pt>
                <c:pt idx="439">
                  <c:v>21.000619038495032</c:v>
                </c:pt>
                <c:pt idx="440">
                  <c:v>20.732510701793935</c:v>
                </c:pt>
                <c:pt idx="441">
                  <c:v>18.809981392866927</c:v>
                </c:pt>
                <c:pt idx="442">
                  <c:v>19.158254095819899</c:v>
                </c:pt>
                <c:pt idx="443">
                  <c:v>20.23819408939444</c:v>
                </c:pt>
                <c:pt idx="444">
                  <c:v>16.502754315568055</c:v>
                </c:pt>
                <c:pt idx="445">
                  <c:v>19.996042108377349</c:v>
                </c:pt>
                <c:pt idx="446">
                  <c:v>28.723821124634515</c:v>
                </c:pt>
                <c:pt idx="447">
                  <c:v>30.250224792553194</c:v>
                </c:pt>
                <c:pt idx="448">
                  <c:v>24.181019416062671</c:v>
                </c:pt>
                <c:pt idx="449">
                  <c:v>15.049076383619029</c:v>
                </c:pt>
                <c:pt idx="450">
                  <c:v>8.7425282384445282</c:v>
                </c:pt>
                <c:pt idx="451">
                  <c:v>10.010998951153676</c:v>
                </c:pt>
                <c:pt idx="452">
                  <c:v>9.935512065313997</c:v>
                </c:pt>
                <c:pt idx="453">
                  <c:v>11.224891981662898</c:v>
                </c:pt>
                <c:pt idx="454">
                  <c:v>10.62915800992722</c:v>
                </c:pt>
                <c:pt idx="455">
                  <c:v>11.01083103130731</c:v>
                </c:pt>
                <c:pt idx="456">
                  <c:v>8.802238351692143</c:v>
                </c:pt>
                <c:pt idx="457">
                  <c:v>9.7069305138133135</c:v>
                </c:pt>
                <c:pt idx="458">
                  <c:v>10.676230608224982</c:v>
                </c:pt>
                <c:pt idx="459">
                  <c:v>10.867064921127508</c:v>
                </c:pt>
                <c:pt idx="460">
                  <c:v>11.373491108714159</c:v>
                </c:pt>
                <c:pt idx="461">
                  <c:v>11.336401545464064</c:v>
                </c:pt>
                <c:pt idx="462">
                  <c:v>10.930960616524057</c:v>
                </c:pt>
                <c:pt idx="463">
                  <c:v>11.946568544983952</c:v>
                </c:pt>
                <c:pt idx="464">
                  <c:v>11.71051237136958</c:v>
                </c:pt>
                <c:pt idx="465">
                  <c:v>12.32797631405901</c:v>
                </c:pt>
                <c:pt idx="466">
                  <c:v>12.277805178451073</c:v>
                </c:pt>
                <c:pt idx="467">
                  <c:v>12.892862366441364</c:v>
                </c:pt>
                <c:pt idx="468">
                  <c:v>12.584097107063345</c:v>
                </c:pt>
                <c:pt idx="469">
                  <c:v>14.56809527700859</c:v>
                </c:pt>
                <c:pt idx="470">
                  <c:v>11.906544418931968</c:v>
                </c:pt>
                <c:pt idx="471">
                  <c:v>14.10204595085408</c:v>
                </c:pt>
                <c:pt idx="472">
                  <c:v>13.380605367471235</c:v>
                </c:pt>
                <c:pt idx="473">
                  <c:v>14.012312442990986</c:v>
                </c:pt>
                <c:pt idx="474">
                  <c:v>13.906692633404969</c:v>
                </c:pt>
                <c:pt idx="475">
                  <c:v>15.287995290423137</c:v>
                </c:pt>
                <c:pt idx="476">
                  <c:v>15.673793414486488</c:v>
                </c:pt>
                <c:pt idx="477">
                  <c:v>16.59549938989484</c:v>
                </c:pt>
                <c:pt idx="478">
                  <c:v>18.388251684159645</c:v>
                </c:pt>
                <c:pt idx="479">
                  <c:v>17.941293152947477</c:v>
                </c:pt>
                <c:pt idx="480">
                  <c:v>19.186740212969998</c:v>
                </c:pt>
                <c:pt idx="481">
                  <c:v>22.43798564934027</c:v>
                </c:pt>
                <c:pt idx="482">
                  <c:v>20.744430577868364</c:v>
                </c:pt>
                <c:pt idx="483">
                  <c:v>20.581822076774447</c:v>
                </c:pt>
                <c:pt idx="484">
                  <c:v>21.246649147571485</c:v>
                </c:pt>
                <c:pt idx="485">
                  <c:v>19.837794736310787</c:v>
                </c:pt>
                <c:pt idx="486">
                  <c:v>18.386476008196894</c:v>
                </c:pt>
                <c:pt idx="487">
                  <c:v>16.372577683431526</c:v>
                </c:pt>
                <c:pt idx="488">
                  <c:v>15.364514310579427</c:v>
                </c:pt>
                <c:pt idx="489">
                  <c:v>13.306310532976449</c:v>
                </c:pt>
                <c:pt idx="490">
                  <c:v>12.920808798213834</c:v>
                </c:pt>
                <c:pt idx="491">
                  <c:v>13.593480054790973</c:v>
                </c:pt>
                <c:pt idx="492">
                  <c:v>11.166113916667696</c:v>
                </c:pt>
                <c:pt idx="493">
                  <c:v>15.70763826932617</c:v>
                </c:pt>
                <c:pt idx="494">
                  <c:v>21.661322674296695</c:v>
                </c:pt>
                <c:pt idx="495">
                  <c:v>18.921326591970239</c:v>
                </c:pt>
                <c:pt idx="496">
                  <c:v>11.297986546283369</c:v>
                </c:pt>
                <c:pt idx="497">
                  <c:v>11.289433112428631</c:v>
                </c:pt>
                <c:pt idx="498">
                  <c:v>15.346458874932679</c:v>
                </c:pt>
                <c:pt idx="499">
                  <c:v>23.439151008515648</c:v>
                </c:pt>
                <c:pt idx="500">
                  <c:v>24.337056107919054</c:v>
                </c:pt>
                <c:pt idx="501">
                  <c:v>18.932440413216675</c:v>
                </c:pt>
                <c:pt idx="502">
                  <c:v>14.864141414827834</c:v>
                </c:pt>
                <c:pt idx="503">
                  <c:v>19.537394913345025</c:v>
                </c:pt>
                <c:pt idx="504">
                  <c:v>21.800243117910405</c:v>
                </c:pt>
                <c:pt idx="505">
                  <c:v>28.843945638556455</c:v>
                </c:pt>
                <c:pt idx="506">
                  <c:v>27.776281248576097</c:v>
                </c:pt>
                <c:pt idx="507">
                  <c:v>19.926374482077769</c:v>
                </c:pt>
                <c:pt idx="508">
                  <c:v>16.466453777301293</c:v>
                </c:pt>
                <c:pt idx="509">
                  <c:v>15.466887211071269</c:v>
                </c:pt>
                <c:pt idx="510">
                  <c:v>13.868922092217549</c:v>
                </c:pt>
                <c:pt idx="511">
                  <c:v>12.407126984116831</c:v>
                </c:pt>
                <c:pt idx="512">
                  <c:v>12.070650355303975</c:v>
                </c:pt>
                <c:pt idx="513">
                  <c:v>14.001560627301515</c:v>
                </c:pt>
                <c:pt idx="514">
                  <c:v>13.068266908813884</c:v>
                </c:pt>
                <c:pt idx="515">
                  <c:v>11.92820606797183</c:v>
                </c:pt>
                <c:pt idx="516">
                  <c:v>11.042649138680448</c:v>
                </c:pt>
                <c:pt idx="517">
                  <c:v>11.682893477217021</c:v>
                </c:pt>
                <c:pt idx="518">
                  <c:v>12.441515181038039</c:v>
                </c:pt>
                <c:pt idx="519">
                  <c:v>12.74541878480264</c:v>
                </c:pt>
                <c:pt idx="520">
                  <c:v>13.22564176136644</c:v>
                </c:pt>
                <c:pt idx="521">
                  <c:v>12.979576264269957</c:v>
                </c:pt>
                <c:pt idx="522">
                  <c:v>12.329428210586247</c:v>
                </c:pt>
                <c:pt idx="523">
                  <c:v>14.067967159472614</c:v>
                </c:pt>
                <c:pt idx="524">
                  <c:v>12.095606640429407</c:v>
                </c:pt>
                <c:pt idx="525">
                  <c:v>14.524355407383831</c:v>
                </c:pt>
                <c:pt idx="526">
                  <c:v>12.720149370192159</c:v>
                </c:pt>
                <c:pt idx="527">
                  <c:v>12.116703347032972</c:v>
                </c:pt>
                <c:pt idx="528">
                  <c:v>13.981122987800372</c:v>
                </c:pt>
                <c:pt idx="529">
                  <c:v>13.329321062979913</c:v>
                </c:pt>
                <c:pt idx="530">
                  <c:v>13.725585597707662</c:v>
                </c:pt>
                <c:pt idx="531">
                  <c:v>17.040698342497588</c:v>
                </c:pt>
                <c:pt idx="532">
                  <c:v>15.222118774993184</c:v>
                </c:pt>
                <c:pt idx="533">
                  <c:v>13.311536350098736</c:v>
                </c:pt>
                <c:pt idx="534">
                  <c:v>14.507604902257299</c:v>
                </c:pt>
                <c:pt idx="535">
                  <c:v>15.903694539320101</c:v>
                </c:pt>
                <c:pt idx="536">
                  <c:v>18.715760737944905</c:v>
                </c:pt>
                <c:pt idx="537">
                  <c:v>17.204807467681817</c:v>
                </c:pt>
                <c:pt idx="538">
                  <c:v>19.185111414844584</c:v>
                </c:pt>
                <c:pt idx="539">
                  <c:v>19.225441477375753</c:v>
                </c:pt>
                <c:pt idx="540">
                  <c:v>21.525705563349138</c:v>
                </c:pt>
                <c:pt idx="541">
                  <c:v>21.031638072199701</c:v>
                </c:pt>
                <c:pt idx="542">
                  <c:v>20.509524616626294</c:v>
                </c:pt>
                <c:pt idx="543">
                  <c:v>21.424591011265534</c:v>
                </c:pt>
                <c:pt idx="544">
                  <c:v>22.034754366681742</c:v>
                </c:pt>
                <c:pt idx="545">
                  <c:v>22.243279884045879</c:v>
                </c:pt>
                <c:pt idx="546">
                  <c:v>22.819774319655313</c:v>
                </c:pt>
                <c:pt idx="547">
                  <c:v>20.068547530900187</c:v>
                </c:pt>
                <c:pt idx="548">
                  <c:v>18.407444146322977</c:v>
                </c:pt>
                <c:pt idx="549">
                  <c:v>14.767352504765368</c:v>
                </c:pt>
                <c:pt idx="550">
                  <c:v>14.328059882621931</c:v>
                </c:pt>
                <c:pt idx="551">
                  <c:v>12.895472073561326</c:v>
                </c:pt>
                <c:pt idx="552">
                  <c:v>15.287887362222421</c:v>
                </c:pt>
                <c:pt idx="553">
                  <c:v>15.288512027009038</c:v>
                </c:pt>
                <c:pt idx="554">
                  <c:v>13.429311225822417</c:v>
                </c:pt>
                <c:pt idx="555">
                  <c:v>10.512725621835662</c:v>
                </c:pt>
                <c:pt idx="556">
                  <c:v>16.011561447903823</c:v>
                </c:pt>
                <c:pt idx="557">
                  <c:v>22.895855520159103</c:v>
                </c:pt>
                <c:pt idx="558">
                  <c:v>29.062173008913149</c:v>
                </c:pt>
                <c:pt idx="559">
                  <c:v>27.595987027102328</c:v>
                </c:pt>
                <c:pt idx="560">
                  <c:v>26.767252380474169</c:v>
                </c:pt>
                <c:pt idx="561">
                  <c:v>29.816064461964125</c:v>
                </c:pt>
                <c:pt idx="562">
                  <c:v>35.090000000000003</c:v>
                </c:pt>
                <c:pt idx="563">
                  <c:v>35.223527648434079</c:v>
                </c:pt>
                <c:pt idx="564">
                  <c:v>29.847492356980343</c:v>
                </c:pt>
                <c:pt idx="565">
                  <c:v>22.3211693242088</c:v>
                </c:pt>
                <c:pt idx="566">
                  <c:v>17.33361185673661</c:v>
                </c:pt>
                <c:pt idx="567">
                  <c:v>11.461391713051254</c:v>
                </c:pt>
                <c:pt idx="568">
                  <c:v>14.5276873589708</c:v>
                </c:pt>
                <c:pt idx="569">
                  <c:v>15.042107565098716</c:v>
                </c:pt>
                <c:pt idx="570">
                  <c:v>10.849949308637344</c:v>
                </c:pt>
                <c:pt idx="571">
                  <c:v>11.291758056210734</c:v>
                </c:pt>
                <c:pt idx="572">
                  <c:v>10.008201636657807</c:v>
                </c:pt>
                <c:pt idx="573">
                  <c:v>10.50583647312293</c:v>
                </c:pt>
                <c:pt idx="574">
                  <c:v>10.479837785004117</c:v>
                </c:pt>
                <c:pt idx="575">
                  <c:v>9.865672810305437</c:v>
                </c:pt>
                <c:pt idx="576">
                  <c:v>11.432519407374736</c:v>
                </c:pt>
                <c:pt idx="577">
                  <c:v>12.132209197009422</c:v>
                </c:pt>
                <c:pt idx="578">
                  <c:v>13.099824426304346</c:v>
                </c:pt>
                <c:pt idx="579">
                  <c:v>14.179146659795856</c:v>
                </c:pt>
                <c:pt idx="580">
                  <c:v>15.155296104002719</c:v>
                </c:pt>
                <c:pt idx="581">
                  <c:v>10.626085826869648</c:v>
                </c:pt>
                <c:pt idx="582">
                  <c:v>12.036403117210723</c:v>
                </c:pt>
                <c:pt idx="583">
                  <c:v>12.60794194149069</c:v>
                </c:pt>
                <c:pt idx="584">
                  <c:v>9.9075072546024412</c:v>
                </c:pt>
                <c:pt idx="585">
                  <c:v>13.589326694137572</c:v>
                </c:pt>
                <c:pt idx="586">
                  <c:v>13.801336891765231</c:v>
                </c:pt>
                <c:pt idx="587">
                  <c:v>11.163520949951231</c:v>
                </c:pt>
                <c:pt idx="588">
                  <c:v>11.090599623104245</c:v>
                </c:pt>
                <c:pt idx="589">
                  <c:v>13.544090962482494</c:v>
                </c:pt>
                <c:pt idx="590">
                  <c:v>12.14626691621751</c:v>
                </c:pt>
                <c:pt idx="591">
                  <c:v>13.013492997654396</c:v>
                </c:pt>
                <c:pt idx="592">
                  <c:v>14.570126972679407</c:v>
                </c:pt>
                <c:pt idx="593">
                  <c:v>13.03560125195612</c:v>
                </c:pt>
                <c:pt idx="594">
                  <c:v>12.782531048270526</c:v>
                </c:pt>
                <c:pt idx="595">
                  <c:v>14.197785038519212</c:v>
                </c:pt>
                <c:pt idx="596">
                  <c:v>16.121895049900306</c:v>
                </c:pt>
                <c:pt idx="597">
                  <c:v>16.038993110541572</c:v>
                </c:pt>
                <c:pt idx="598">
                  <c:v>15.022935798305202</c:v>
                </c:pt>
                <c:pt idx="599">
                  <c:v>16.897295641610821</c:v>
                </c:pt>
                <c:pt idx="600">
                  <c:v>17.742573094114618</c:v>
                </c:pt>
                <c:pt idx="601">
                  <c:v>17.55672235925601</c:v>
                </c:pt>
                <c:pt idx="602">
                  <c:v>20.70059177898062</c:v>
                </c:pt>
                <c:pt idx="603">
                  <c:v>18.764482406930387</c:v>
                </c:pt>
                <c:pt idx="604">
                  <c:v>19.241047268794908</c:v>
                </c:pt>
                <c:pt idx="605">
                  <c:v>19.17407103355988</c:v>
                </c:pt>
                <c:pt idx="606">
                  <c:v>19.487290730114331</c:v>
                </c:pt>
                <c:pt idx="607">
                  <c:v>18.57692654881318</c:v>
                </c:pt>
                <c:pt idx="608">
                  <c:v>16.737123408758148</c:v>
                </c:pt>
                <c:pt idx="609">
                  <c:v>16.141356820292401</c:v>
                </c:pt>
                <c:pt idx="610">
                  <c:v>14.711227005250105</c:v>
                </c:pt>
                <c:pt idx="611">
                  <c:v>12.959479156200684</c:v>
                </c:pt>
                <c:pt idx="612">
                  <c:v>13.292986872783707</c:v>
                </c:pt>
                <c:pt idx="613">
                  <c:v>16.707082330556702</c:v>
                </c:pt>
                <c:pt idx="614">
                  <c:v>17.149548099002494</c:v>
                </c:pt>
                <c:pt idx="615">
                  <c:v>15.662177370978787</c:v>
                </c:pt>
                <c:pt idx="616">
                  <c:v>11.854994727961712</c:v>
                </c:pt>
                <c:pt idx="617">
                  <c:v>12.350117408348797</c:v>
                </c:pt>
                <c:pt idx="618">
                  <c:v>16.119320705290281</c:v>
                </c:pt>
                <c:pt idx="619">
                  <c:v>24.346285137572835</c:v>
                </c:pt>
                <c:pt idx="620">
                  <c:v>26.414083364750706</c:v>
                </c:pt>
                <c:pt idx="621">
                  <c:v>23.835110656340575</c:v>
                </c:pt>
                <c:pt idx="622">
                  <c:v>18.735981426122304</c:v>
                </c:pt>
                <c:pt idx="623">
                  <c:v>21.938944824216136</c:v>
                </c:pt>
                <c:pt idx="624">
                  <c:v>25.649134488321433</c:v>
                </c:pt>
                <c:pt idx="625">
                  <c:v>22.63325871367179</c:v>
                </c:pt>
                <c:pt idx="626">
                  <c:v>22.617227946855028</c:v>
                </c:pt>
                <c:pt idx="627">
                  <c:v>21.292947189151622</c:v>
                </c:pt>
                <c:pt idx="628">
                  <c:v>13.756994584574059</c:v>
                </c:pt>
                <c:pt idx="629">
                  <c:v>12.698476286547139</c:v>
                </c:pt>
                <c:pt idx="630">
                  <c:v>9.7593954730813124</c:v>
                </c:pt>
                <c:pt idx="631">
                  <c:v>9.1727912872800061</c:v>
                </c:pt>
                <c:pt idx="632">
                  <c:v>11.08189965664732</c:v>
                </c:pt>
                <c:pt idx="633">
                  <c:v>11.906309251821069</c:v>
                </c:pt>
                <c:pt idx="634">
                  <c:v>10.989949954390147</c:v>
                </c:pt>
                <c:pt idx="635">
                  <c:v>12.134702303723811</c:v>
                </c:pt>
                <c:pt idx="636">
                  <c:v>10.002369719221541</c:v>
                </c:pt>
                <c:pt idx="637">
                  <c:v>8.6011278330228293</c:v>
                </c:pt>
                <c:pt idx="638">
                  <c:v>11.974614816352132</c:v>
                </c:pt>
                <c:pt idx="639">
                  <c:v>11.337380649867939</c:v>
                </c:pt>
                <c:pt idx="640">
                  <c:v>11.746905975617581</c:v>
                </c:pt>
                <c:pt idx="641">
                  <c:v>12.288433586100387</c:v>
                </c:pt>
                <c:pt idx="642">
                  <c:v>12.436084592829047</c:v>
                </c:pt>
                <c:pt idx="643">
                  <c:v>10.382234826856884</c:v>
                </c:pt>
                <c:pt idx="644">
                  <c:v>13.777086048943731</c:v>
                </c:pt>
                <c:pt idx="645">
                  <c:v>14.524685883006214</c:v>
                </c:pt>
                <c:pt idx="646">
                  <c:v>11.719389915861662</c:v>
                </c:pt>
                <c:pt idx="647">
                  <c:v>12.016875633874221</c:v>
                </c:pt>
                <c:pt idx="648">
                  <c:v>10.098168150709315</c:v>
                </c:pt>
                <c:pt idx="649">
                  <c:v>11.721864186212022</c:v>
                </c:pt>
                <c:pt idx="650">
                  <c:v>12.732061891147088</c:v>
                </c:pt>
                <c:pt idx="651">
                  <c:v>11.931215361395502</c:v>
                </c:pt>
                <c:pt idx="652">
                  <c:v>12.876179557617236</c:v>
                </c:pt>
                <c:pt idx="653">
                  <c:v>11.890504615027909</c:v>
                </c:pt>
                <c:pt idx="654">
                  <c:v>14.885553399185399</c:v>
                </c:pt>
                <c:pt idx="655">
                  <c:v>14.231138394380121</c:v>
                </c:pt>
                <c:pt idx="656">
                  <c:v>15.484479326086493</c:v>
                </c:pt>
                <c:pt idx="657">
                  <c:v>13.739235786607637</c:v>
                </c:pt>
                <c:pt idx="658">
                  <c:v>14.104017158242542</c:v>
                </c:pt>
                <c:pt idx="659">
                  <c:v>15.265287419501803</c:v>
                </c:pt>
                <c:pt idx="660">
                  <c:v>17.99437689946501</c:v>
                </c:pt>
                <c:pt idx="661">
                  <c:v>18.85329148981684</c:v>
                </c:pt>
                <c:pt idx="662">
                  <c:v>19.32682332924891</c:v>
                </c:pt>
                <c:pt idx="663">
                  <c:v>20.689096161988324</c:v>
                </c:pt>
                <c:pt idx="664">
                  <c:v>19.193889652699372</c:v>
                </c:pt>
                <c:pt idx="665">
                  <c:v>21.588110153508111</c:v>
                </c:pt>
                <c:pt idx="666">
                  <c:v>22.487963447142121</c:v>
                </c:pt>
                <c:pt idx="667">
                  <c:v>21.370131024399452</c:v>
                </c:pt>
                <c:pt idx="668">
                  <c:v>17.234572811648103</c:v>
                </c:pt>
                <c:pt idx="669">
                  <c:v>14.555085022080771</c:v>
                </c:pt>
                <c:pt idx="670">
                  <c:v>14.101166618404308</c:v>
                </c:pt>
                <c:pt idx="671">
                  <c:v>14.88597326344502</c:v>
                </c:pt>
                <c:pt idx="672">
                  <c:v>12.016713360981862</c:v>
                </c:pt>
                <c:pt idx="673">
                  <c:v>14.113288064799073</c:v>
                </c:pt>
                <c:pt idx="674">
                  <c:v>13.397410197497127</c:v>
                </c:pt>
                <c:pt idx="675">
                  <c:v>14.294082691799428</c:v>
                </c:pt>
                <c:pt idx="676">
                  <c:v>12.869937839787729</c:v>
                </c:pt>
                <c:pt idx="677">
                  <c:v>10.869563008695428</c:v>
                </c:pt>
                <c:pt idx="678">
                  <c:v>15.543545284136435</c:v>
                </c:pt>
                <c:pt idx="679">
                  <c:v>20.270959523416742</c:v>
                </c:pt>
                <c:pt idx="680">
                  <c:v>19.231788788357676</c:v>
                </c:pt>
                <c:pt idx="681">
                  <c:v>15.243939779466462</c:v>
                </c:pt>
                <c:pt idx="682">
                  <c:v>23.24176843529769</c:v>
                </c:pt>
                <c:pt idx="683">
                  <c:v>21.406720907229115</c:v>
                </c:pt>
                <c:pt idx="684">
                  <c:v>13.736644422856697</c:v>
                </c:pt>
                <c:pt idx="685">
                  <c:v>20.862264977705557</c:v>
                </c:pt>
                <c:pt idx="686">
                  <c:v>16.932022915174667</c:v>
                </c:pt>
                <c:pt idx="687">
                  <c:v>18.080868341979595</c:v>
                </c:pt>
                <c:pt idx="688">
                  <c:v>20.225469092211434</c:v>
                </c:pt>
                <c:pt idx="689">
                  <c:v>18.086467316753705</c:v>
                </c:pt>
                <c:pt idx="690">
                  <c:v>18.841969111533967</c:v>
                </c:pt>
                <c:pt idx="691">
                  <c:v>14.685074054971599</c:v>
                </c:pt>
                <c:pt idx="692">
                  <c:v>10.000529985955744</c:v>
                </c:pt>
                <c:pt idx="693">
                  <c:v>7.5524896557360481</c:v>
                </c:pt>
                <c:pt idx="694">
                  <c:v>7.4462742361532719</c:v>
                </c:pt>
                <c:pt idx="695">
                  <c:v>4.6051601492239111</c:v>
                </c:pt>
                <c:pt idx="696">
                  <c:v>7.974710026076183</c:v>
                </c:pt>
                <c:pt idx="697">
                  <c:v>9.5677426804863437</c:v>
                </c:pt>
                <c:pt idx="698">
                  <c:v>9.112162202243768</c:v>
                </c:pt>
                <c:pt idx="699">
                  <c:v>9.7385265825996488</c:v>
                </c:pt>
                <c:pt idx="700">
                  <c:v>6.6741965808627484</c:v>
                </c:pt>
                <c:pt idx="701">
                  <c:v>10.444467434962876</c:v>
                </c:pt>
                <c:pt idx="702">
                  <c:v>13.616743369837003</c:v>
                </c:pt>
                <c:pt idx="703">
                  <c:v>8.0218825720649889</c:v>
                </c:pt>
                <c:pt idx="704">
                  <c:v>6.2669450292786202</c:v>
                </c:pt>
                <c:pt idx="705">
                  <c:v>5.54906298396405</c:v>
                </c:pt>
                <c:pt idx="706">
                  <c:v>7.7446949584860985</c:v>
                </c:pt>
                <c:pt idx="707">
                  <c:v>6.3009999206475165</c:v>
                </c:pt>
                <c:pt idx="708">
                  <c:v>6.6091527444900224</c:v>
                </c:pt>
                <c:pt idx="709">
                  <c:v>2.801499598429384</c:v>
                </c:pt>
                <c:pt idx="710">
                  <c:v>4.1750808375407535</c:v>
                </c:pt>
                <c:pt idx="711">
                  <c:v>5.4128458319076485</c:v>
                </c:pt>
                <c:pt idx="712">
                  <c:v>6.9393155282059347</c:v>
                </c:pt>
                <c:pt idx="713">
                  <c:v>4.3624878223325734</c:v>
                </c:pt>
                <c:pt idx="714">
                  <c:v>2.1324633642808495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9-4A08-92DD-1D73EF005DB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Butterworth!$F$22:$F$5000</c:f>
              <c:numCache>
                <c:formatCode>General</c:formatCode>
                <c:ptCount val="49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60.400000000000098</c:v>
                </c:pt>
                <c:pt idx="605">
                  <c:v>60.500000000000099</c:v>
                </c:pt>
                <c:pt idx="606">
                  <c:v>60.600000000000101</c:v>
                </c:pt>
                <c:pt idx="607">
                  <c:v>60.700000000000102</c:v>
                </c:pt>
                <c:pt idx="608">
                  <c:v>60.800000000000097</c:v>
                </c:pt>
                <c:pt idx="609">
                  <c:v>60.900000000000098</c:v>
                </c:pt>
                <c:pt idx="610">
                  <c:v>61.000000000000099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67.400000000000205</c:v>
                </c:pt>
                <c:pt idx="675">
                  <c:v>67.500000000000199</c:v>
                </c:pt>
                <c:pt idx="676">
                  <c:v>67.600000000000193</c:v>
                </c:pt>
                <c:pt idx="677">
                  <c:v>67.700000000000202</c:v>
                </c:pt>
                <c:pt idx="678">
                  <c:v>67.800000000000196</c:v>
                </c:pt>
                <c:pt idx="679">
                  <c:v>67.900000000000205</c:v>
                </c:pt>
                <c:pt idx="680">
                  <c:v>68.000000000000199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</c:numCache>
            </c:numRef>
          </c:xVal>
          <c:yVal>
            <c:numRef>
              <c:f>Butterworth!$I$22:$I$5000</c:f>
              <c:numCache>
                <c:formatCode>0</c:formatCode>
                <c:ptCount val="4979"/>
                <c:pt idx="0">
                  <c:v>0.61508574485328604</c:v>
                </c:pt>
                <c:pt idx="1">
                  <c:v>2.1910210251419251</c:v>
                </c:pt>
                <c:pt idx="2">
                  <c:v>3.6129268439234514</c:v>
                </c:pt>
                <c:pt idx="3">
                  <c:v>4.2027617900428806</c:v>
                </c:pt>
                <c:pt idx="4">
                  <c:v>4.3199283872326095</c:v>
                </c:pt>
                <c:pt idx="5">
                  <c:v>4.2380728987404037</c:v>
                </c:pt>
                <c:pt idx="6">
                  <c:v>4.0659883636926466</c:v>
                </c:pt>
                <c:pt idx="7">
                  <c:v>3.8468540951077728</c:v>
                </c:pt>
                <c:pt idx="8">
                  <c:v>3.6179540780898138</c:v>
                </c:pt>
                <c:pt idx="9">
                  <c:v>3.4090756634640842</c:v>
                </c:pt>
                <c:pt idx="10">
                  <c:v>3.2139773163236622</c:v>
                </c:pt>
                <c:pt idx="11">
                  <c:v>3.0256603025418856</c:v>
                </c:pt>
                <c:pt idx="12">
                  <c:v>2.8676531885883971</c:v>
                </c:pt>
                <c:pt idx="13">
                  <c:v>2.7432296052796761</c:v>
                </c:pt>
                <c:pt idx="14">
                  <c:v>2.6263563736602036</c:v>
                </c:pt>
                <c:pt idx="15">
                  <c:v>2.5017824217768085</c:v>
                </c:pt>
                <c:pt idx="16">
                  <c:v>2.3746165124396126</c:v>
                </c:pt>
                <c:pt idx="17">
                  <c:v>2.2643790602625313</c:v>
                </c:pt>
                <c:pt idx="18">
                  <c:v>2.1848639517365021</c:v>
                </c:pt>
                <c:pt idx="19">
                  <c:v>2.1134437942660069</c:v>
                </c:pt>
                <c:pt idx="20">
                  <c:v>2.0215096479677008</c:v>
                </c:pt>
                <c:pt idx="21">
                  <c:v>1.927863268755168</c:v>
                </c:pt>
                <c:pt idx="22">
                  <c:v>1.8652586464101613</c:v>
                </c:pt>
                <c:pt idx="23">
                  <c:v>1.8266838261639582</c:v>
                </c:pt>
                <c:pt idx="24">
                  <c:v>1.7886281936038455</c:v>
                </c:pt>
                <c:pt idx="25">
                  <c:v>1.7440976117429421</c:v>
                </c:pt>
                <c:pt idx="26">
                  <c:v>1.6894108085552424</c:v>
                </c:pt>
                <c:pt idx="27">
                  <c:v>1.6255281109476121</c:v>
                </c:pt>
                <c:pt idx="28">
                  <c:v>1.5677619149730617</c:v>
                </c:pt>
                <c:pt idx="29">
                  <c:v>1.5290768939010793</c:v>
                </c:pt>
                <c:pt idx="30">
                  <c:v>1.5023014854897472</c:v>
                </c:pt>
                <c:pt idx="31">
                  <c:v>1.4793071023850084</c:v>
                </c:pt>
                <c:pt idx="32">
                  <c:v>1.4692677326112056</c:v>
                </c:pt>
                <c:pt idx="33">
                  <c:v>1.4721877924490743</c:v>
                </c:pt>
                <c:pt idx="34">
                  <c:v>1.4800368282997405</c:v>
                </c:pt>
                <c:pt idx="35">
                  <c:v>1.4880385914595196</c:v>
                </c:pt>
                <c:pt idx="36">
                  <c:v>1.4908419464450078</c:v>
                </c:pt>
                <c:pt idx="37">
                  <c:v>1.4955034358868002</c:v>
                </c:pt>
                <c:pt idx="38">
                  <c:v>1.5001227864801914</c:v>
                </c:pt>
                <c:pt idx="39">
                  <c:v>1.4834996335639983</c:v>
                </c:pt>
                <c:pt idx="40">
                  <c:v>1.438857304224892</c:v>
                </c:pt>
                <c:pt idx="41">
                  <c:v>1.3744734600392343</c:v>
                </c:pt>
                <c:pt idx="42">
                  <c:v>1.3176185204864062</c:v>
                </c:pt>
                <c:pt idx="43">
                  <c:v>1.3037771773339655</c:v>
                </c:pt>
                <c:pt idx="44">
                  <c:v>1.3200423092134246</c:v>
                </c:pt>
                <c:pt idx="45">
                  <c:v>1.3291014235579282</c:v>
                </c:pt>
                <c:pt idx="46">
                  <c:v>1.3272583453652187</c:v>
                </c:pt>
                <c:pt idx="47">
                  <c:v>1.3292781335917425</c:v>
                </c:pt>
                <c:pt idx="48">
                  <c:v>1.3407949885467199</c:v>
                </c:pt>
                <c:pt idx="49">
                  <c:v>1.3445052650192824</c:v>
                </c:pt>
                <c:pt idx="50">
                  <c:v>1.3185184278203561</c:v>
                </c:pt>
                <c:pt idx="51">
                  <c:v>1.2741498334170376</c:v>
                </c:pt>
                <c:pt idx="52">
                  <c:v>1.2478641933148569</c:v>
                </c:pt>
                <c:pt idx="53">
                  <c:v>1.2521915325339221</c:v>
                </c:pt>
                <c:pt idx="54">
                  <c:v>1.2633006055729954</c:v>
                </c:pt>
                <c:pt idx="55">
                  <c:v>1.266312028963934</c:v>
                </c:pt>
                <c:pt idx="56">
                  <c:v>1.2627562374927475</c:v>
                </c:pt>
                <c:pt idx="57">
                  <c:v>1.2494784383630442</c:v>
                </c:pt>
                <c:pt idx="58">
                  <c:v>1.2233429692710607</c:v>
                </c:pt>
                <c:pt idx="59">
                  <c:v>1.1946846340612114</c:v>
                </c:pt>
                <c:pt idx="60">
                  <c:v>1.1885242014467627</c:v>
                </c:pt>
                <c:pt idx="61">
                  <c:v>1.21458060759644</c:v>
                </c:pt>
                <c:pt idx="62">
                  <c:v>1.2440826025125846</c:v>
                </c:pt>
                <c:pt idx="63">
                  <c:v>1.2545316959625321</c:v>
                </c:pt>
                <c:pt idx="64">
                  <c:v>1.2574203577575223</c:v>
                </c:pt>
                <c:pt idx="65">
                  <c:v>1.2526625613487006</c:v>
                </c:pt>
                <c:pt idx="66">
                  <c:v>1.2266486262311926</c:v>
                </c:pt>
                <c:pt idx="67">
                  <c:v>1.1974888923968139</c:v>
                </c:pt>
                <c:pt idx="68">
                  <c:v>1.1986266856599883</c:v>
                </c:pt>
                <c:pt idx="69">
                  <c:v>1.2243505720765662</c:v>
                </c:pt>
                <c:pt idx="70">
                  <c:v>1.242971796338588</c:v>
                </c:pt>
                <c:pt idx="71">
                  <c:v>1.2456024032000852</c:v>
                </c:pt>
                <c:pt idx="72">
                  <c:v>1.247639094948064</c:v>
                </c:pt>
                <c:pt idx="73">
                  <c:v>1.2539356427660187</c:v>
                </c:pt>
                <c:pt idx="74">
                  <c:v>1.2561501903840355</c:v>
                </c:pt>
                <c:pt idx="75">
                  <c:v>1.2613968091612064</c:v>
                </c:pt>
                <c:pt idx="76">
                  <c:v>1.2725758869228629</c:v>
                </c:pt>
                <c:pt idx="77">
                  <c:v>1.2660015833420881</c:v>
                </c:pt>
                <c:pt idx="78">
                  <c:v>1.2302209454269153</c:v>
                </c:pt>
                <c:pt idx="79">
                  <c:v>1.1958233049618949</c:v>
                </c:pt>
                <c:pt idx="80">
                  <c:v>1.1984821390826987</c:v>
                </c:pt>
                <c:pt idx="81">
                  <c:v>1.22444297237092</c:v>
                </c:pt>
                <c:pt idx="82">
                  <c:v>1.2282472734205059</c:v>
                </c:pt>
                <c:pt idx="83">
                  <c:v>1.201922048753338</c:v>
                </c:pt>
                <c:pt idx="84">
                  <c:v>1.1894173791022209</c:v>
                </c:pt>
                <c:pt idx="85">
                  <c:v>1.210817114285538</c:v>
                </c:pt>
                <c:pt idx="86">
                  <c:v>1.2258796251289774</c:v>
                </c:pt>
                <c:pt idx="87">
                  <c:v>1.213453774074533</c:v>
                </c:pt>
                <c:pt idx="88">
                  <c:v>1.2123653137455677</c:v>
                </c:pt>
                <c:pt idx="89">
                  <c:v>1.2471355232314285</c:v>
                </c:pt>
                <c:pt idx="90">
                  <c:v>1.2887094656681268</c:v>
                </c:pt>
                <c:pt idx="91">
                  <c:v>1.3104047788198607</c:v>
                </c:pt>
                <c:pt idx="92">
                  <c:v>1.3149005665855258</c:v>
                </c:pt>
                <c:pt idx="93">
                  <c:v>1.3059708850808112</c:v>
                </c:pt>
                <c:pt idx="94">
                  <c:v>1.2819600651055121</c:v>
                </c:pt>
                <c:pt idx="95">
                  <c:v>1.259157186844742</c:v>
                </c:pt>
                <c:pt idx="96">
                  <c:v>1.2599231466378602</c:v>
                </c:pt>
                <c:pt idx="97">
                  <c:v>1.2752291100171169</c:v>
                </c:pt>
                <c:pt idx="98">
                  <c:v>1.2745145323035567</c:v>
                </c:pt>
                <c:pt idx="99">
                  <c:v>1.2499844566381888</c:v>
                </c:pt>
                <c:pt idx="100">
                  <c:v>1.2390282103205852</c:v>
                </c:pt>
                <c:pt idx="101">
                  <c:v>1.2763092459489176</c:v>
                </c:pt>
                <c:pt idx="102">
                  <c:v>1.3380198259783396</c:v>
                </c:pt>
                <c:pt idx="103">
                  <c:v>1.3773576219749457</c:v>
                </c:pt>
                <c:pt idx="104">
                  <c:v>1.3817873067862838</c:v>
                </c:pt>
                <c:pt idx="105">
                  <c:v>1.3717804698750968</c:v>
                </c:pt>
                <c:pt idx="106">
                  <c:v>1.3682527363876296</c:v>
                </c:pt>
                <c:pt idx="107">
                  <c:v>1.3756802060578561</c:v>
                </c:pt>
                <c:pt idx="108">
                  <c:v>1.3765910453875754</c:v>
                </c:pt>
                <c:pt idx="109">
                  <c:v>1.3464867038679988</c:v>
                </c:pt>
                <c:pt idx="110">
                  <c:v>1.296466677099839</c:v>
                </c:pt>
                <c:pt idx="111">
                  <c:v>1.2643047236179799</c:v>
                </c:pt>
                <c:pt idx="112">
                  <c:v>1.263754691743068</c:v>
                </c:pt>
                <c:pt idx="113">
                  <c:v>1.2733136675972212</c:v>
                </c:pt>
                <c:pt idx="114">
                  <c:v>1.2628301895630401</c:v>
                </c:pt>
                <c:pt idx="115">
                  <c:v>1.2411262607440769</c:v>
                </c:pt>
                <c:pt idx="116">
                  <c:v>1.2445949942774801</c:v>
                </c:pt>
                <c:pt idx="117">
                  <c:v>1.2699064882377562</c:v>
                </c:pt>
                <c:pt idx="118">
                  <c:v>1.2878781117371094</c:v>
                </c:pt>
                <c:pt idx="119">
                  <c:v>1.2865688366251273</c:v>
                </c:pt>
                <c:pt idx="120">
                  <c:v>1.2727510176445491</c:v>
                </c:pt>
                <c:pt idx="121">
                  <c:v>1.2586820615886616</c:v>
                </c:pt>
                <c:pt idx="122">
                  <c:v>1.2467272872999495</c:v>
                </c:pt>
                <c:pt idx="123">
                  <c:v>1.2367482970635693</c:v>
                </c:pt>
                <c:pt idx="124">
                  <c:v>1.232342471098838</c:v>
                </c:pt>
                <c:pt idx="125">
                  <c:v>1.2382908201745226</c:v>
                </c:pt>
                <c:pt idx="126">
                  <c:v>1.2598166829424682</c:v>
                </c:pt>
                <c:pt idx="127">
                  <c:v>1.287593223925283</c:v>
                </c:pt>
                <c:pt idx="128">
                  <c:v>1.3037110986507938</c:v>
                </c:pt>
                <c:pt idx="129">
                  <c:v>1.3134253459168126</c:v>
                </c:pt>
                <c:pt idx="130">
                  <c:v>1.3392672075669765</c:v>
                </c:pt>
                <c:pt idx="131">
                  <c:v>1.3830567555694979</c:v>
                </c:pt>
                <c:pt idx="132">
                  <c:v>1.4192705056349171</c:v>
                </c:pt>
                <c:pt idx="133">
                  <c:v>1.4283723924689089</c:v>
                </c:pt>
                <c:pt idx="134">
                  <c:v>1.415425356417273</c:v>
                </c:pt>
                <c:pt idx="135">
                  <c:v>1.3976331793871752</c:v>
                </c:pt>
                <c:pt idx="136">
                  <c:v>1.3820369969220028</c:v>
                </c:pt>
                <c:pt idx="137">
                  <c:v>1.360318077435805</c:v>
                </c:pt>
                <c:pt idx="138">
                  <c:v>1.3335298585103283</c:v>
                </c:pt>
                <c:pt idx="139">
                  <c:v>1.3117746809607831</c:v>
                </c:pt>
                <c:pt idx="140">
                  <c:v>1.2973867500879983</c:v>
                </c:pt>
                <c:pt idx="141">
                  <c:v>1.2983402937256849</c:v>
                </c:pt>
                <c:pt idx="142">
                  <c:v>1.3214211450240034</c:v>
                </c:pt>
                <c:pt idx="143">
                  <c:v>1.3466897598936787</c:v>
                </c:pt>
                <c:pt idx="144">
                  <c:v>1.3504089286879908</c:v>
                </c:pt>
                <c:pt idx="145">
                  <c:v>1.3435580823132729</c:v>
                </c:pt>
                <c:pt idx="146">
                  <c:v>1.338871314313252</c:v>
                </c:pt>
                <c:pt idx="147">
                  <c:v>1.3180005811300712</c:v>
                </c:pt>
                <c:pt idx="148">
                  <c:v>1.2802158653783708</c:v>
                </c:pt>
                <c:pt idx="149">
                  <c:v>1.2551334785880752</c:v>
                </c:pt>
                <c:pt idx="150">
                  <c:v>1.2512319876583211</c:v>
                </c:pt>
                <c:pt idx="151">
                  <c:v>1.2517322457049009</c:v>
                </c:pt>
                <c:pt idx="152">
                  <c:v>1.2570858947020609</c:v>
                </c:pt>
                <c:pt idx="153">
                  <c:v>1.2713538479247601</c:v>
                </c:pt>
                <c:pt idx="154">
                  <c:v>1.2757870816379668</c:v>
                </c:pt>
                <c:pt idx="155">
                  <c:v>1.2626471710471756</c:v>
                </c:pt>
                <c:pt idx="156">
                  <c:v>1.244045320726991</c:v>
                </c:pt>
                <c:pt idx="157">
                  <c:v>1.2268441652501703</c:v>
                </c:pt>
                <c:pt idx="158">
                  <c:v>1.2133251122798356</c:v>
                </c:pt>
                <c:pt idx="159">
                  <c:v>1.2152403071642328</c:v>
                </c:pt>
                <c:pt idx="160">
                  <c:v>1.2338982684650484</c:v>
                </c:pt>
                <c:pt idx="161">
                  <c:v>1.2441088868482169</c:v>
                </c:pt>
                <c:pt idx="162">
                  <c:v>1.2354569618113924</c:v>
                </c:pt>
                <c:pt idx="163">
                  <c:v>1.232420108098542</c:v>
                </c:pt>
                <c:pt idx="164">
                  <c:v>1.2485224512537567</c:v>
                </c:pt>
                <c:pt idx="165">
                  <c:v>1.2674327339320572</c:v>
                </c:pt>
                <c:pt idx="166">
                  <c:v>1.2798470138502795</c:v>
                </c:pt>
                <c:pt idx="167">
                  <c:v>1.2876594402826027</c:v>
                </c:pt>
                <c:pt idx="168">
                  <c:v>1.2852248258630787</c:v>
                </c:pt>
                <c:pt idx="169">
                  <c:v>1.2702989347756577</c:v>
                </c:pt>
                <c:pt idx="170">
                  <c:v>1.2535741749520259</c:v>
                </c:pt>
                <c:pt idx="171">
                  <c:v>1.2534288744098314</c:v>
                </c:pt>
                <c:pt idx="172">
                  <c:v>1.2837263327410668</c:v>
                </c:pt>
                <c:pt idx="173">
                  <c:v>1.3336674651419123</c:v>
                </c:pt>
                <c:pt idx="174">
                  <c:v>1.3718693339457806</c:v>
                </c:pt>
                <c:pt idx="175">
                  <c:v>1.3756812128181208</c:v>
                </c:pt>
                <c:pt idx="176">
                  <c:v>1.3480038560579575</c:v>
                </c:pt>
                <c:pt idx="177">
                  <c:v>1.3111696247781333</c:v>
                </c:pt>
                <c:pt idx="178">
                  <c:v>1.2855289699001884</c:v>
                </c:pt>
                <c:pt idx="179">
                  <c:v>1.2754670137573478</c:v>
                </c:pt>
                <c:pt idx="180">
                  <c:v>1.2740246246703344</c:v>
                </c:pt>
                <c:pt idx="181">
                  <c:v>1.2799074835344082</c:v>
                </c:pt>
                <c:pt idx="182">
                  <c:v>1.2951351438596586</c:v>
                </c:pt>
                <c:pt idx="183">
                  <c:v>1.3105816806565034</c:v>
                </c:pt>
                <c:pt idx="184">
                  <c:v>1.3217375754043608</c:v>
                </c:pt>
                <c:pt idx="185">
                  <c:v>1.33054061661034</c:v>
                </c:pt>
                <c:pt idx="186">
                  <c:v>1.324573386655322</c:v>
                </c:pt>
                <c:pt idx="187">
                  <c:v>1.2950535592052494</c:v>
                </c:pt>
                <c:pt idx="188">
                  <c:v>1.2623263729410346</c:v>
                </c:pt>
                <c:pt idx="189">
                  <c:v>1.2515324575981257</c:v>
                </c:pt>
                <c:pt idx="190">
                  <c:v>1.2579006707888352</c:v>
                </c:pt>
                <c:pt idx="191">
                  <c:v>1.2590966201918443</c:v>
                </c:pt>
                <c:pt idx="192">
                  <c:v>1.2497466210255161</c:v>
                </c:pt>
                <c:pt idx="193">
                  <c:v>1.2408968576574055</c:v>
                </c:pt>
                <c:pt idx="194">
                  <c:v>1.2358841254718245</c:v>
                </c:pt>
                <c:pt idx="195">
                  <c:v>1.2272251502548517</c:v>
                </c:pt>
                <c:pt idx="196">
                  <c:v>1.2127713589792291</c:v>
                </c:pt>
                <c:pt idx="197">
                  <c:v>1.2056379409995919</c:v>
                </c:pt>
                <c:pt idx="198">
                  <c:v>1.2110348613401951</c:v>
                </c:pt>
                <c:pt idx="199">
                  <c:v>1.2126952796941037</c:v>
                </c:pt>
                <c:pt idx="200">
                  <c:v>1.2096290806202064</c:v>
                </c:pt>
                <c:pt idx="201">
                  <c:v>1.221717977907097</c:v>
                </c:pt>
                <c:pt idx="202">
                  <c:v>1.2479714100114703</c:v>
                </c:pt>
                <c:pt idx="203">
                  <c:v>1.2583236726604592</c:v>
                </c:pt>
                <c:pt idx="204">
                  <c:v>1.233148512743846</c:v>
                </c:pt>
                <c:pt idx="205">
                  <c:v>1.1919984113891289</c:v>
                </c:pt>
                <c:pt idx="206">
                  <c:v>1.1747949200997927</c:v>
                </c:pt>
                <c:pt idx="207">
                  <c:v>1.1921402020191763</c:v>
                </c:pt>
                <c:pt idx="208">
                  <c:v>1.2105522225729108</c:v>
                </c:pt>
                <c:pt idx="209">
                  <c:v>1.2081912279792639</c:v>
                </c:pt>
                <c:pt idx="210">
                  <c:v>1.2006539625354768</c:v>
                </c:pt>
                <c:pt idx="211">
                  <c:v>1.2063845649058691</c:v>
                </c:pt>
                <c:pt idx="212">
                  <c:v>1.2307261985775289</c:v>
                </c:pt>
                <c:pt idx="213">
                  <c:v>1.2646512546520798</c:v>
                </c:pt>
                <c:pt idx="214">
                  <c:v>1.2986234051960026</c:v>
                </c:pt>
                <c:pt idx="215">
                  <c:v>1.3427536477580158</c:v>
                </c:pt>
                <c:pt idx="216">
                  <c:v>1.4067095133935608</c:v>
                </c:pt>
                <c:pt idx="217">
                  <c:v>1.4864980685714855</c:v>
                </c:pt>
                <c:pt idx="218">
                  <c:v>1.583229376429566</c:v>
                </c:pt>
                <c:pt idx="219">
                  <c:v>1.7147422627521645</c:v>
                </c:pt>
                <c:pt idx="220">
                  <c:v>1.9180807841398173</c:v>
                </c:pt>
                <c:pt idx="221">
                  <c:v>2.2212525057690109</c:v>
                </c:pt>
                <c:pt idx="222">
                  <c:v>2.621666125594083</c:v>
                </c:pt>
                <c:pt idx="223">
                  <c:v>3.1114373754285656</c:v>
                </c:pt>
                <c:pt idx="224">
                  <c:v>3.6889951270980639</c:v>
                </c:pt>
                <c:pt idx="225">
                  <c:v>4.3439163945775752</c:v>
                </c:pt>
                <c:pt idx="226">
                  <c:v>5.0282428440980045</c:v>
                </c:pt>
                <c:pt idx="227">
                  <c:v>5.684908263336423</c:v>
                </c:pt>
                <c:pt idx="228">
                  <c:v>6.283840959366124</c:v>
                </c:pt>
                <c:pt idx="229">
                  <c:v>6.7969867782714104</c:v>
                </c:pt>
                <c:pt idx="230">
                  <c:v>7.2356245162804314</c:v>
                </c:pt>
                <c:pt idx="231">
                  <c:v>7.6176876529162723</c:v>
                </c:pt>
                <c:pt idx="232">
                  <c:v>7.8939050212131416</c:v>
                </c:pt>
                <c:pt idx="233">
                  <c:v>8.0359727203706193</c:v>
                </c:pt>
                <c:pt idx="234">
                  <c:v>8.0899992159667384</c:v>
                </c:pt>
                <c:pt idx="235">
                  <c:v>8.1147856192439285</c:v>
                </c:pt>
                <c:pt idx="236">
                  <c:v>8.1346612316902469</c:v>
                </c:pt>
                <c:pt idx="237">
                  <c:v>8.1470306152667362</c:v>
                </c:pt>
                <c:pt idx="238">
                  <c:v>8.1245029774874311</c:v>
                </c:pt>
                <c:pt idx="239">
                  <c:v>8.0443473484075536</c:v>
                </c:pt>
                <c:pt idx="240">
                  <c:v>7.96661248280002</c:v>
                </c:pt>
                <c:pt idx="241">
                  <c:v>7.9873918691377348</c:v>
                </c:pt>
                <c:pt idx="242">
                  <c:v>8.1121839503746234</c:v>
                </c:pt>
                <c:pt idx="243">
                  <c:v>8.2480565631461857</c:v>
                </c:pt>
                <c:pt idx="244">
                  <c:v>8.3249229972880538</c:v>
                </c:pt>
                <c:pt idx="245">
                  <c:v>8.3536760189124077</c:v>
                </c:pt>
                <c:pt idx="246">
                  <c:v>8.3457995149356137</c:v>
                </c:pt>
                <c:pt idx="247">
                  <c:v>8.2929564730123992</c:v>
                </c:pt>
                <c:pt idx="248">
                  <c:v>8.2648775315827301</c:v>
                </c:pt>
                <c:pt idx="249">
                  <c:v>8.3521927156858222</c:v>
                </c:pt>
                <c:pt idx="250">
                  <c:v>8.5559462968528859</c:v>
                </c:pt>
                <c:pt idx="251">
                  <c:v>8.8544304756657191</c:v>
                </c:pt>
                <c:pt idx="252">
                  <c:v>9.2849692380972009</c:v>
                </c:pt>
                <c:pt idx="253">
                  <c:v>9.7730518528465478</c:v>
                </c:pt>
                <c:pt idx="254">
                  <c:v>10.077488490411529</c:v>
                </c:pt>
                <c:pt idx="255">
                  <c:v>10.170846542772328</c:v>
                </c:pt>
                <c:pt idx="256">
                  <c:v>10.270198252660711</c:v>
                </c:pt>
                <c:pt idx="257">
                  <c:v>10.520446343028294</c:v>
                </c:pt>
                <c:pt idx="258">
                  <c:v>10.905107992378351</c:v>
                </c:pt>
                <c:pt idx="259">
                  <c:v>11.347395454819372</c:v>
                </c:pt>
                <c:pt idx="260">
                  <c:v>11.782693800031726</c:v>
                </c:pt>
                <c:pt idx="261">
                  <c:v>12.19960817355415</c:v>
                </c:pt>
                <c:pt idx="262">
                  <c:v>12.65563039575507</c:v>
                </c:pt>
                <c:pt idx="263">
                  <c:v>13.136638868585734</c:v>
                </c:pt>
                <c:pt idx="264">
                  <c:v>13.602214748910045</c:v>
                </c:pt>
                <c:pt idx="265">
                  <c:v>14.190730280778975</c:v>
                </c:pt>
                <c:pt idx="266">
                  <c:v>15.073263576428118</c:v>
                </c:pt>
                <c:pt idx="267">
                  <c:v>16.142725997370366</c:v>
                </c:pt>
                <c:pt idx="268">
                  <c:v>17.112243544871447</c:v>
                </c:pt>
                <c:pt idx="269">
                  <c:v>17.879204386494699</c:v>
                </c:pt>
                <c:pt idx="270">
                  <c:v>18.531676507965926</c:v>
                </c:pt>
                <c:pt idx="271">
                  <c:v>19.116554990107097</c:v>
                </c:pt>
                <c:pt idx="272">
                  <c:v>19.592970735331015</c:v>
                </c:pt>
                <c:pt idx="273">
                  <c:v>19.898822736570008</c:v>
                </c:pt>
                <c:pt idx="274">
                  <c:v>19.955591334603678</c:v>
                </c:pt>
                <c:pt idx="275">
                  <c:v>19.716203852155449</c:v>
                </c:pt>
                <c:pt idx="276">
                  <c:v>19.236124389801237</c:v>
                </c:pt>
                <c:pt idx="277">
                  <c:v>18.622711936616231</c:v>
                </c:pt>
                <c:pt idx="278">
                  <c:v>17.966629477987681</c:v>
                </c:pt>
                <c:pt idx="279">
                  <c:v>17.291537332176048</c:v>
                </c:pt>
                <c:pt idx="280">
                  <c:v>16.592868790867865</c:v>
                </c:pt>
                <c:pt idx="281">
                  <c:v>15.875169466704248</c:v>
                </c:pt>
                <c:pt idx="282">
                  <c:v>15.121272293298807</c:v>
                </c:pt>
                <c:pt idx="283">
                  <c:v>14.377080210051666</c:v>
                </c:pt>
                <c:pt idx="284">
                  <c:v>13.763528271743326</c:v>
                </c:pt>
                <c:pt idx="285">
                  <c:v>13.31473958006549</c:v>
                </c:pt>
                <c:pt idx="286">
                  <c:v>12.997976161112593</c:v>
                </c:pt>
                <c:pt idx="287">
                  <c:v>12.767452088791558</c:v>
                </c:pt>
                <c:pt idx="288">
                  <c:v>12.520883471197571</c:v>
                </c:pt>
                <c:pt idx="289">
                  <c:v>12.257104908859972</c:v>
                </c:pt>
                <c:pt idx="290">
                  <c:v>12.092299448150877</c:v>
                </c:pt>
                <c:pt idx="291">
                  <c:v>12.037666514136145</c:v>
                </c:pt>
                <c:pt idx="292">
                  <c:v>11.992375460096813</c:v>
                </c:pt>
                <c:pt idx="293">
                  <c:v>11.890570444905329</c:v>
                </c:pt>
                <c:pt idx="294">
                  <c:v>11.790030475563283</c:v>
                </c:pt>
                <c:pt idx="295">
                  <c:v>11.818831475399183</c:v>
                </c:pt>
                <c:pt idx="296">
                  <c:v>12.029137620741171</c:v>
                </c:pt>
                <c:pt idx="297">
                  <c:v>12.329573528496223</c:v>
                </c:pt>
                <c:pt idx="298">
                  <c:v>12.578718792338018</c:v>
                </c:pt>
                <c:pt idx="299">
                  <c:v>12.783805827394595</c:v>
                </c:pt>
                <c:pt idx="300">
                  <c:v>13.053675473700153</c:v>
                </c:pt>
                <c:pt idx="301">
                  <c:v>13.354995866929087</c:v>
                </c:pt>
                <c:pt idx="302">
                  <c:v>13.565568339914226</c:v>
                </c:pt>
                <c:pt idx="303">
                  <c:v>13.650417251730337</c:v>
                </c:pt>
                <c:pt idx="304">
                  <c:v>13.643521069208512</c:v>
                </c:pt>
                <c:pt idx="305">
                  <c:v>13.624635828718386</c:v>
                </c:pt>
                <c:pt idx="306">
                  <c:v>13.707175408908739</c:v>
                </c:pt>
                <c:pt idx="307">
                  <c:v>13.960464307518485</c:v>
                </c:pt>
                <c:pt idx="308">
                  <c:v>14.371670239622837</c:v>
                </c:pt>
                <c:pt idx="309">
                  <c:v>14.825353102564343</c:v>
                </c:pt>
                <c:pt idx="310">
                  <c:v>15.167042792461498</c:v>
                </c:pt>
                <c:pt idx="311">
                  <c:v>15.34829673711323</c:v>
                </c:pt>
                <c:pt idx="312">
                  <c:v>15.433321501263205</c:v>
                </c:pt>
                <c:pt idx="313">
                  <c:v>15.475475514779038</c:v>
                </c:pt>
                <c:pt idx="314">
                  <c:v>15.487498481967961</c:v>
                </c:pt>
                <c:pt idx="315">
                  <c:v>15.523932768640238</c:v>
                </c:pt>
                <c:pt idx="316">
                  <c:v>15.662065471698581</c:v>
                </c:pt>
                <c:pt idx="317">
                  <c:v>15.874345488577491</c:v>
                </c:pt>
                <c:pt idx="318">
                  <c:v>15.990901645078072</c:v>
                </c:pt>
                <c:pt idx="319">
                  <c:v>15.890756920312207</c:v>
                </c:pt>
                <c:pt idx="320">
                  <c:v>15.69965292539767</c:v>
                </c:pt>
                <c:pt idx="321">
                  <c:v>15.587121745122376</c:v>
                </c:pt>
                <c:pt idx="322">
                  <c:v>15.512125188683978</c:v>
                </c:pt>
                <c:pt idx="323">
                  <c:v>15.397100793423702</c:v>
                </c:pt>
                <c:pt idx="324">
                  <c:v>15.266040100488423</c:v>
                </c:pt>
                <c:pt idx="325">
                  <c:v>15.147310586780227</c:v>
                </c:pt>
                <c:pt idx="326">
                  <c:v>15.02410684541011</c:v>
                </c:pt>
                <c:pt idx="327">
                  <c:v>14.84960403107095</c:v>
                </c:pt>
                <c:pt idx="328">
                  <c:v>14.584322706742363</c:v>
                </c:pt>
                <c:pt idx="329">
                  <c:v>14.253408871170191</c:v>
                </c:pt>
                <c:pt idx="330">
                  <c:v>13.94864701382788</c:v>
                </c:pt>
                <c:pt idx="331">
                  <c:v>13.655952629387478</c:v>
                </c:pt>
                <c:pt idx="332">
                  <c:v>13.285107679613256</c:v>
                </c:pt>
                <c:pt idx="333">
                  <c:v>12.847181170046783</c:v>
                </c:pt>
                <c:pt idx="334">
                  <c:v>12.379954262887294</c:v>
                </c:pt>
                <c:pt idx="335">
                  <c:v>11.953463576030297</c:v>
                </c:pt>
                <c:pt idx="336">
                  <c:v>11.65479004328564</c:v>
                </c:pt>
                <c:pt idx="337">
                  <c:v>11.429359835973131</c:v>
                </c:pt>
                <c:pt idx="338">
                  <c:v>11.186412923637814</c:v>
                </c:pt>
                <c:pt idx="339">
                  <c:v>10.975647508170503</c:v>
                </c:pt>
                <c:pt idx="340">
                  <c:v>10.846430359440399</c:v>
                </c:pt>
                <c:pt idx="341">
                  <c:v>10.779088679101907</c:v>
                </c:pt>
                <c:pt idx="342">
                  <c:v>10.76216318116599</c:v>
                </c:pt>
                <c:pt idx="343">
                  <c:v>10.763134483077465</c:v>
                </c:pt>
                <c:pt idx="344">
                  <c:v>10.778127814382614</c:v>
                </c:pt>
                <c:pt idx="345">
                  <c:v>10.799920626181361</c:v>
                </c:pt>
                <c:pt idx="346">
                  <c:v>10.80212493869951</c:v>
                </c:pt>
                <c:pt idx="347">
                  <c:v>10.854575336662531</c:v>
                </c:pt>
                <c:pt idx="348">
                  <c:v>11.016538524670228</c:v>
                </c:pt>
                <c:pt idx="349">
                  <c:v>11.21847540796022</c:v>
                </c:pt>
                <c:pt idx="350">
                  <c:v>11.40965020013067</c:v>
                </c:pt>
                <c:pt idx="351">
                  <c:v>11.60747835397455</c:v>
                </c:pt>
                <c:pt idx="352">
                  <c:v>11.818989569039863</c:v>
                </c:pt>
                <c:pt idx="353">
                  <c:v>12.049609713072874</c:v>
                </c:pt>
                <c:pt idx="354">
                  <c:v>12.295090189323565</c:v>
                </c:pt>
                <c:pt idx="355">
                  <c:v>12.539065807712614</c:v>
                </c:pt>
                <c:pt idx="356">
                  <c:v>12.7948296468753</c:v>
                </c:pt>
                <c:pt idx="357">
                  <c:v>13.120168420905275</c:v>
                </c:pt>
                <c:pt idx="358">
                  <c:v>13.518040547319302</c:v>
                </c:pt>
                <c:pt idx="359">
                  <c:v>13.941133776322864</c:v>
                </c:pt>
                <c:pt idx="360">
                  <c:v>14.409861991445229</c:v>
                </c:pt>
                <c:pt idx="361">
                  <c:v>14.889022903312542</c:v>
                </c:pt>
                <c:pt idx="362">
                  <c:v>15.285873357642116</c:v>
                </c:pt>
                <c:pt idx="363">
                  <c:v>15.600387886300709</c:v>
                </c:pt>
                <c:pt idx="364">
                  <c:v>15.806957308133608</c:v>
                </c:pt>
                <c:pt idx="365">
                  <c:v>15.854271142021691</c:v>
                </c:pt>
                <c:pt idx="366">
                  <c:v>15.745387128866081</c:v>
                </c:pt>
                <c:pt idx="367">
                  <c:v>15.468775190676249</c:v>
                </c:pt>
                <c:pt idx="368">
                  <c:v>15.063349931132951</c:v>
                </c:pt>
                <c:pt idx="369">
                  <c:v>14.603943814775924</c:v>
                </c:pt>
                <c:pt idx="370">
                  <c:v>14.188077663563771</c:v>
                </c:pt>
                <c:pt idx="371">
                  <c:v>13.913948052394133</c:v>
                </c:pt>
                <c:pt idx="372">
                  <c:v>13.748726477931625</c:v>
                </c:pt>
                <c:pt idx="373">
                  <c:v>13.678754103684073</c:v>
                </c:pt>
                <c:pt idx="374">
                  <c:v>13.690874750111764</c:v>
                </c:pt>
                <c:pt idx="375">
                  <c:v>13.652460383445076</c:v>
                </c:pt>
                <c:pt idx="376">
                  <c:v>13.659347510302018</c:v>
                </c:pt>
                <c:pt idx="377">
                  <c:v>13.934219791536675</c:v>
                </c:pt>
                <c:pt idx="378">
                  <c:v>14.31809882140834</c:v>
                </c:pt>
                <c:pt idx="379">
                  <c:v>14.562984146762068</c:v>
                </c:pt>
                <c:pt idx="380">
                  <c:v>14.732477411682506</c:v>
                </c:pt>
                <c:pt idx="381">
                  <c:v>15.048108328004538</c:v>
                </c:pt>
                <c:pt idx="382">
                  <c:v>15.587002153016506</c:v>
                </c:pt>
                <c:pt idx="383">
                  <c:v>16.198574034947946</c:v>
                </c:pt>
                <c:pt idx="384">
                  <c:v>16.666120201052074</c:v>
                </c:pt>
                <c:pt idx="385">
                  <c:v>16.904560747323476</c:v>
                </c:pt>
                <c:pt idx="386">
                  <c:v>17.038994453514562</c:v>
                </c:pt>
                <c:pt idx="387">
                  <c:v>17.155247896420995</c:v>
                </c:pt>
                <c:pt idx="388">
                  <c:v>17.215846674167427</c:v>
                </c:pt>
                <c:pt idx="389">
                  <c:v>17.197313213178816</c:v>
                </c:pt>
                <c:pt idx="390">
                  <c:v>16.993521549553666</c:v>
                </c:pt>
                <c:pt idx="391">
                  <c:v>16.573343426014432</c:v>
                </c:pt>
                <c:pt idx="392">
                  <c:v>16.170361624455566</c:v>
                </c:pt>
                <c:pt idx="393">
                  <c:v>15.897755908360594</c:v>
                </c:pt>
                <c:pt idx="394">
                  <c:v>15.639005201307663</c:v>
                </c:pt>
                <c:pt idx="395">
                  <c:v>15.351767295463446</c:v>
                </c:pt>
                <c:pt idx="396">
                  <c:v>15.05456333465099</c:v>
                </c:pt>
                <c:pt idx="397">
                  <c:v>14.734649720939359</c:v>
                </c:pt>
                <c:pt idx="398">
                  <c:v>14.396705083131746</c:v>
                </c:pt>
                <c:pt idx="399">
                  <c:v>14.041480141746714</c:v>
                </c:pt>
                <c:pt idx="400">
                  <c:v>13.680524762835077</c:v>
                </c:pt>
                <c:pt idx="401">
                  <c:v>13.364552515913385</c:v>
                </c:pt>
                <c:pt idx="402">
                  <c:v>13.128918570425375</c:v>
                </c:pt>
                <c:pt idx="403">
                  <c:v>12.962441726200534</c:v>
                </c:pt>
                <c:pt idx="404">
                  <c:v>12.82388939951424</c:v>
                </c:pt>
                <c:pt idx="405">
                  <c:v>12.677610730727547</c:v>
                </c:pt>
                <c:pt idx="406">
                  <c:v>12.538431003814406</c:v>
                </c:pt>
                <c:pt idx="407">
                  <c:v>12.442125063960805</c:v>
                </c:pt>
                <c:pt idx="408">
                  <c:v>12.37338447190546</c:v>
                </c:pt>
                <c:pt idx="409">
                  <c:v>12.323012014999755</c:v>
                </c:pt>
                <c:pt idx="410">
                  <c:v>12.308645298473675</c:v>
                </c:pt>
                <c:pt idx="411">
                  <c:v>12.330718993455704</c:v>
                </c:pt>
                <c:pt idx="412">
                  <c:v>12.39116340852442</c:v>
                </c:pt>
                <c:pt idx="413">
                  <c:v>12.493176645727015</c:v>
                </c:pt>
                <c:pt idx="414">
                  <c:v>12.649818018176443</c:v>
                </c:pt>
                <c:pt idx="415">
                  <c:v>12.8577148525805</c:v>
                </c:pt>
                <c:pt idx="416">
                  <c:v>13.06188142124533</c:v>
                </c:pt>
                <c:pt idx="417">
                  <c:v>13.283481078298756</c:v>
                </c:pt>
                <c:pt idx="418">
                  <c:v>13.617735038812317</c:v>
                </c:pt>
                <c:pt idx="419">
                  <c:v>14.065606087796734</c:v>
                </c:pt>
                <c:pt idx="420">
                  <c:v>14.597916995101393</c:v>
                </c:pt>
                <c:pt idx="421">
                  <c:v>15.204208823048329</c:v>
                </c:pt>
                <c:pt idx="422">
                  <c:v>15.807366106035118</c:v>
                </c:pt>
                <c:pt idx="423">
                  <c:v>16.331155566485513</c:v>
                </c:pt>
                <c:pt idx="424">
                  <c:v>16.745598873270943</c:v>
                </c:pt>
                <c:pt idx="425">
                  <c:v>17.00399062771249</c:v>
                </c:pt>
                <c:pt idx="426">
                  <c:v>17.039678150656876</c:v>
                </c:pt>
                <c:pt idx="427">
                  <c:v>16.837616761386791</c:v>
                </c:pt>
                <c:pt idx="428">
                  <c:v>16.504954912741574</c:v>
                </c:pt>
                <c:pt idx="429">
                  <c:v>16.160713848353577</c:v>
                </c:pt>
                <c:pt idx="430">
                  <c:v>15.806921087701483</c:v>
                </c:pt>
                <c:pt idx="431">
                  <c:v>15.397289691008039</c:v>
                </c:pt>
                <c:pt idx="432">
                  <c:v>14.987181971189717</c:v>
                </c:pt>
                <c:pt idx="433">
                  <c:v>14.725638901108915</c:v>
                </c:pt>
                <c:pt idx="434">
                  <c:v>14.576159547729763</c:v>
                </c:pt>
                <c:pt idx="435">
                  <c:v>14.33620335449219</c:v>
                </c:pt>
                <c:pt idx="436">
                  <c:v>14.001616817794527</c:v>
                </c:pt>
                <c:pt idx="437">
                  <c:v>13.800754243499561</c:v>
                </c:pt>
                <c:pt idx="438">
                  <c:v>13.900780709709196</c:v>
                </c:pt>
                <c:pt idx="439">
                  <c:v>14.280186827262749</c:v>
                </c:pt>
                <c:pt idx="440">
                  <c:v>14.819513098075682</c:v>
                </c:pt>
                <c:pt idx="441">
                  <c:v>15.363085907238894</c:v>
                </c:pt>
                <c:pt idx="442">
                  <c:v>15.811477252236909</c:v>
                </c:pt>
                <c:pt idx="443">
                  <c:v>16.195547383397617</c:v>
                </c:pt>
                <c:pt idx="444">
                  <c:v>16.512510289541961</c:v>
                </c:pt>
                <c:pt idx="445">
                  <c:v>16.738594632720929</c:v>
                </c:pt>
                <c:pt idx="446">
                  <c:v>17.113606940273222</c:v>
                </c:pt>
                <c:pt idx="447">
                  <c:v>17.881188122716402</c:v>
                </c:pt>
                <c:pt idx="448">
                  <c:v>18.826859752943015</c:v>
                </c:pt>
                <c:pt idx="449">
                  <c:v>19.450998926121038</c:v>
                </c:pt>
                <c:pt idx="450">
                  <c:v>19.425276976608053</c:v>
                </c:pt>
                <c:pt idx="451">
                  <c:v>18.844362262185651</c:v>
                </c:pt>
                <c:pt idx="452">
                  <c:v>18.04760357881857</c:v>
                </c:pt>
                <c:pt idx="453">
                  <c:v>17.267580126407346</c:v>
                </c:pt>
                <c:pt idx="454">
                  <c:v>16.575126792596564</c:v>
                </c:pt>
                <c:pt idx="455">
                  <c:v>15.965688012453636</c:v>
                </c:pt>
                <c:pt idx="456">
                  <c:v>15.391277653938392</c:v>
                </c:pt>
                <c:pt idx="457">
                  <c:v>14.81536585561113</c:v>
                </c:pt>
                <c:pt idx="458">
                  <c:v>14.28569906827882</c:v>
                </c:pt>
                <c:pt idx="459">
                  <c:v>13.855795750298135</c:v>
                </c:pt>
                <c:pt idx="460">
                  <c:v>13.518434612090253</c:v>
                </c:pt>
                <c:pt idx="461">
                  <c:v>13.253866062861412</c:v>
                </c:pt>
                <c:pt idx="462">
                  <c:v>13.032007908926396</c:v>
                </c:pt>
                <c:pt idx="463">
                  <c:v>12.842018073204368</c:v>
                </c:pt>
                <c:pt idx="464">
                  <c:v>12.697976505419451</c:v>
                </c:pt>
                <c:pt idx="465">
                  <c:v>12.59801616846736</c:v>
                </c:pt>
                <c:pt idx="466">
                  <c:v>12.535171385751882</c:v>
                </c:pt>
                <c:pt idx="467">
                  <c:v>12.507614486003829</c:v>
                </c:pt>
                <c:pt idx="468">
                  <c:v>12.508172552934198</c:v>
                </c:pt>
                <c:pt idx="469">
                  <c:v>12.550614523017224</c:v>
                </c:pt>
                <c:pt idx="470">
                  <c:v>12.620944029334172</c:v>
                </c:pt>
                <c:pt idx="471">
                  <c:v>12.677685459972736</c:v>
                </c:pt>
                <c:pt idx="472">
                  <c:v>12.742459387743192</c:v>
                </c:pt>
                <c:pt idx="473">
                  <c:v>12.82830783932404</c:v>
                </c:pt>
                <c:pt idx="474">
                  <c:v>12.922922404068657</c:v>
                </c:pt>
                <c:pt idx="475">
                  <c:v>13.04371438039697</c:v>
                </c:pt>
                <c:pt idx="476">
                  <c:v>13.215166468102154</c:v>
                </c:pt>
                <c:pt idx="477">
                  <c:v>13.442925569465274</c:v>
                </c:pt>
                <c:pt idx="478">
                  <c:v>13.74068580845454</c:v>
                </c:pt>
                <c:pt idx="479">
                  <c:v>14.109227238097013</c:v>
                </c:pt>
                <c:pt idx="480">
                  <c:v>14.513034443763571</c:v>
                </c:pt>
                <c:pt idx="481">
                  <c:v>14.988860038487537</c:v>
                </c:pt>
                <c:pt idx="482">
                  <c:v>15.55701983652078</c:v>
                </c:pt>
                <c:pt idx="483">
                  <c:v>16.11512194190318</c:v>
                </c:pt>
                <c:pt idx="484">
                  <c:v>16.611404860769728</c:v>
                </c:pt>
                <c:pt idx="485">
                  <c:v>17.050173758861906</c:v>
                </c:pt>
                <c:pt idx="486">
                  <c:v>17.381940703225791</c:v>
                </c:pt>
                <c:pt idx="487">
                  <c:v>17.552357973452757</c:v>
                </c:pt>
                <c:pt idx="488">
                  <c:v>17.550589449348013</c:v>
                </c:pt>
                <c:pt idx="489">
                  <c:v>17.390604594731897</c:v>
                </c:pt>
                <c:pt idx="490">
                  <c:v>17.096918934328759</c:v>
                </c:pt>
                <c:pt idx="491">
                  <c:v>16.741240099616682</c:v>
                </c:pt>
                <c:pt idx="492">
                  <c:v>16.363495213898759</c:v>
                </c:pt>
                <c:pt idx="493">
                  <c:v>16.008591644718521</c:v>
                </c:pt>
                <c:pt idx="494">
                  <c:v>15.88983067320957</c:v>
                </c:pt>
                <c:pt idx="495">
                  <c:v>16.083148154128324</c:v>
                </c:pt>
                <c:pt idx="496">
                  <c:v>16.254954693598965</c:v>
                </c:pt>
                <c:pt idx="497">
                  <c:v>16.115354704663261</c:v>
                </c:pt>
                <c:pt idx="498">
                  <c:v>15.819350920627077</c:v>
                </c:pt>
                <c:pt idx="499">
                  <c:v>15.75236091166742</c:v>
                </c:pt>
                <c:pt idx="500">
                  <c:v>16.112550864082927</c:v>
                </c:pt>
                <c:pt idx="501">
                  <c:v>16.669286290886806</c:v>
                </c:pt>
                <c:pt idx="502">
                  <c:v>17.029954071792552</c:v>
                </c:pt>
                <c:pt idx="503">
                  <c:v>17.155363350664519</c:v>
                </c:pt>
                <c:pt idx="504">
                  <c:v>17.314347187523452</c:v>
                </c:pt>
                <c:pt idx="505">
                  <c:v>17.738840885626736</c:v>
                </c:pt>
                <c:pt idx="506">
                  <c:v>18.475768392458022</c:v>
                </c:pt>
                <c:pt idx="507">
                  <c:v>19.224399430614241</c:v>
                </c:pt>
                <c:pt idx="508">
                  <c:v>19.599189065009842</c:v>
                </c:pt>
                <c:pt idx="509">
                  <c:v>19.564315048288144</c:v>
                </c:pt>
                <c:pt idx="510">
                  <c:v>19.275879769929574</c:v>
                </c:pt>
                <c:pt idx="511">
                  <c:v>18.826891174110798</c:v>
                </c:pt>
                <c:pt idx="512">
                  <c:v>18.272816667571291</c:v>
                </c:pt>
                <c:pt idx="513">
                  <c:v>17.715320502114231</c:v>
                </c:pt>
                <c:pt idx="514">
                  <c:v>17.235111317798747</c:v>
                </c:pt>
                <c:pt idx="515">
                  <c:v>16.795254409471113</c:v>
                </c:pt>
                <c:pt idx="516">
                  <c:v>16.331216689582369</c:v>
                </c:pt>
                <c:pt idx="517">
                  <c:v>15.852107049213663</c:v>
                </c:pt>
                <c:pt idx="518">
                  <c:v>15.417765163300849</c:v>
                </c:pt>
                <c:pt idx="519">
                  <c:v>15.067154147120961</c:v>
                </c:pt>
                <c:pt idx="520">
                  <c:v>14.798231366240802</c:v>
                </c:pt>
                <c:pt idx="521">
                  <c:v>14.591497538633661</c:v>
                </c:pt>
                <c:pt idx="522">
                  <c:v>14.408850924312073</c:v>
                </c:pt>
                <c:pt idx="523">
                  <c:v>14.249509989354884</c:v>
                </c:pt>
                <c:pt idx="524">
                  <c:v>14.122467325740853</c:v>
                </c:pt>
                <c:pt idx="525">
                  <c:v>14.018431760296265</c:v>
                </c:pt>
                <c:pt idx="526">
                  <c:v>13.946675341555451</c:v>
                </c:pt>
                <c:pt idx="527">
                  <c:v>13.861684376028869</c:v>
                </c:pt>
                <c:pt idx="528">
                  <c:v>13.759011382105696</c:v>
                </c:pt>
                <c:pt idx="529">
                  <c:v>13.697185920700003</c:v>
                </c:pt>
                <c:pt idx="530">
                  <c:v>13.669017252229985</c:v>
                </c:pt>
                <c:pt idx="531">
                  <c:v>13.710499865910764</c:v>
                </c:pt>
                <c:pt idx="532">
                  <c:v>13.857998778325985</c:v>
                </c:pt>
                <c:pt idx="533">
                  <c:v>13.99605649041688</c:v>
                </c:pt>
                <c:pt idx="534">
                  <c:v>14.049570803530848</c:v>
                </c:pt>
                <c:pt idx="535">
                  <c:v>14.101056912650236</c:v>
                </c:pt>
                <c:pt idx="536">
                  <c:v>14.259149219154612</c:v>
                </c:pt>
                <c:pt idx="537">
                  <c:v>14.533290812480695</c:v>
                </c:pt>
                <c:pt idx="538">
                  <c:v>14.85834013793573</c:v>
                </c:pt>
                <c:pt idx="539">
                  <c:v>15.220271302053062</c:v>
                </c:pt>
                <c:pt idx="540">
                  <c:v>15.642305340995325</c:v>
                </c:pt>
                <c:pt idx="541">
                  <c:v>16.125033154743125</c:v>
                </c:pt>
                <c:pt idx="542">
                  <c:v>16.610085865114346</c:v>
                </c:pt>
                <c:pt idx="543">
                  <c:v>17.054226218223096</c:v>
                </c:pt>
                <c:pt idx="544">
                  <c:v>17.486589774960905</c:v>
                </c:pt>
                <c:pt idx="545">
                  <c:v>17.924898605933514</c:v>
                </c:pt>
                <c:pt idx="546">
                  <c:v>18.362820579009171</c:v>
                </c:pt>
                <c:pt idx="547">
                  <c:v>18.749492210658268</c:v>
                </c:pt>
                <c:pt idx="548">
                  <c:v>18.986171217749238</c:v>
                </c:pt>
                <c:pt idx="549">
                  <c:v>18.997760999457299</c:v>
                </c:pt>
                <c:pt idx="550">
                  <c:v>18.778483133932166</c:v>
                </c:pt>
                <c:pt idx="551">
                  <c:v>18.397177768855205</c:v>
                </c:pt>
                <c:pt idx="552">
                  <c:v>17.970083093433885</c:v>
                </c:pt>
                <c:pt idx="553">
                  <c:v>17.609585712213992</c:v>
                </c:pt>
                <c:pt idx="554">
                  <c:v>17.304170935372341</c:v>
                </c:pt>
                <c:pt idx="555">
                  <c:v>16.929638493591138</c:v>
                </c:pt>
                <c:pt idx="556">
                  <c:v>16.520001311450226</c:v>
                </c:pt>
                <c:pt idx="557">
                  <c:v>16.368462586875332</c:v>
                </c:pt>
                <c:pt idx="558">
                  <c:v>16.729480452032334</c:v>
                </c:pt>
                <c:pt idx="559">
                  <c:v>17.532254618778943</c:v>
                </c:pt>
                <c:pt idx="560">
                  <c:v>18.473959631702655</c:v>
                </c:pt>
                <c:pt idx="561">
                  <c:v>19.400970114434539</c:v>
                </c:pt>
                <c:pt idx="562">
                  <c:v>20.434139314669473</c:v>
                </c:pt>
                <c:pt idx="563">
                  <c:v>21.660018442268012</c:v>
                </c:pt>
                <c:pt idx="564">
                  <c:v>22.875118386303345</c:v>
                </c:pt>
                <c:pt idx="565">
                  <c:v>23.712164260061915</c:v>
                </c:pt>
                <c:pt idx="566">
                  <c:v>23.951033283363479</c:v>
                </c:pt>
                <c:pt idx="567">
                  <c:v>23.588134758262314</c:v>
                </c:pt>
                <c:pt idx="568">
                  <c:v>22.819369799020123</c:v>
                </c:pt>
                <c:pt idx="569">
                  <c:v>21.973558339998316</c:v>
                </c:pt>
                <c:pt idx="570">
                  <c:v>21.154702681277623</c:v>
                </c:pt>
                <c:pt idx="571">
                  <c:v>20.277552112362077</c:v>
                </c:pt>
                <c:pt idx="572">
                  <c:v>19.362706777753463</c:v>
                </c:pt>
                <c:pt idx="573">
                  <c:v>18.467947836049824</c:v>
                </c:pt>
                <c:pt idx="574">
                  <c:v>17.633226614030704</c:v>
                </c:pt>
                <c:pt idx="575">
                  <c:v>16.870757643351272</c:v>
                </c:pt>
                <c:pt idx="576">
                  <c:v>16.187869776031039</c:v>
                </c:pt>
                <c:pt idx="577">
                  <c:v>15.629203784070629</c:v>
                </c:pt>
                <c:pt idx="578">
                  <c:v>15.213667212112883</c:v>
                </c:pt>
                <c:pt idx="579">
                  <c:v>14.934878281667414</c:v>
                </c:pt>
                <c:pt idx="580">
                  <c:v>14.788056104131785</c:v>
                </c:pt>
                <c:pt idx="581">
                  <c:v>14.671841925238862</c:v>
                </c:pt>
                <c:pt idx="582">
                  <c:v>14.465159920894436</c:v>
                </c:pt>
                <c:pt idx="583">
                  <c:v>14.222291195548147</c:v>
                </c:pt>
                <c:pt idx="584">
                  <c:v>13.980382968333295</c:v>
                </c:pt>
                <c:pt idx="585">
                  <c:v>13.735878329924432</c:v>
                </c:pt>
                <c:pt idx="586">
                  <c:v>13.585724470015347</c:v>
                </c:pt>
                <c:pt idx="587">
                  <c:v>13.501705507662326</c:v>
                </c:pt>
                <c:pt idx="588">
                  <c:v>13.362335246382948</c:v>
                </c:pt>
                <c:pt idx="589">
                  <c:v>13.207612971006728</c:v>
                </c:pt>
                <c:pt idx="590">
                  <c:v>13.113592256345452</c:v>
                </c:pt>
                <c:pt idx="591">
                  <c:v>13.05512753206115</c:v>
                </c:pt>
                <c:pt idx="592">
                  <c:v>13.043513252277609</c:v>
                </c:pt>
                <c:pt idx="593">
                  <c:v>13.08858102989954</c:v>
                </c:pt>
                <c:pt idx="594">
                  <c:v>13.121496128388628</c:v>
                </c:pt>
                <c:pt idx="595">
                  <c:v>13.137909337786695</c:v>
                </c:pt>
                <c:pt idx="596">
                  <c:v>13.220824247634337</c:v>
                </c:pt>
                <c:pt idx="597">
                  <c:v>13.405529813234301</c:v>
                </c:pt>
                <c:pt idx="598">
                  <c:v>13.625325586815052</c:v>
                </c:pt>
                <c:pt idx="599">
                  <c:v>13.838976607513942</c:v>
                </c:pt>
                <c:pt idx="600">
                  <c:v>14.094827120887446</c:v>
                </c:pt>
                <c:pt idx="601">
                  <c:v>14.40353349114282</c:v>
                </c:pt>
                <c:pt idx="602">
                  <c:v>14.769202103412439</c:v>
                </c:pt>
                <c:pt idx="603">
                  <c:v>15.198461253945876</c:v>
                </c:pt>
                <c:pt idx="604">
                  <c:v>15.61757022409482</c:v>
                </c:pt>
                <c:pt idx="605">
                  <c:v>15.988821560705373</c:v>
                </c:pt>
                <c:pt idx="606">
                  <c:v>16.330108796416283</c:v>
                </c:pt>
                <c:pt idx="607">
                  <c:v>16.633159202402403</c:v>
                </c:pt>
                <c:pt idx="608">
                  <c:v>16.848856326169582</c:v>
                </c:pt>
                <c:pt idx="609">
                  <c:v>16.936065838277347</c:v>
                </c:pt>
                <c:pt idx="610">
                  <c:v>16.900778534288246</c:v>
                </c:pt>
                <c:pt idx="611">
                  <c:v>16.740885458013835</c:v>
                </c:pt>
                <c:pt idx="612">
                  <c:v>16.473658984289798</c:v>
                </c:pt>
                <c:pt idx="613">
                  <c:v>16.224787336698327</c:v>
                </c:pt>
                <c:pt idx="614">
                  <c:v>16.122167493837782</c:v>
                </c:pt>
                <c:pt idx="615">
                  <c:v>16.12231572833776</c:v>
                </c:pt>
                <c:pt idx="616">
                  <c:v>16.054668850507909</c:v>
                </c:pt>
                <c:pt idx="617">
                  <c:v>15.828043477046133</c:v>
                </c:pt>
                <c:pt idx="618">
                  <c:v>15.576946720101251</c:v>
                </c:pt>
                <c:pt idx="619">
                  <c:v>15.598363302196834</c:v>
                </c:pt>
                <c:pt idx="620">
                  <c:v>16.074900272766047</c:v>
                </c:pt>
                <c:pt idx="621">
                  <c:v>16.836263744428543</c:v>
                </c:pt>
                <c:pt idx="622">
                  <c:v>17.512846501257929</c:v>
                </c:pt>
                <c:pt idx="623">
                  <c:v>17.960418132430181</c:v>
                </c:pt>
                <c:pt idx="624">
                  <c:v>18.381673602473409</c:v>
                </c:pt>
                <c:pt idx="625">
                  <c:v>18.890242181156104</c:v>
                </c:pt>
                <c:pt idx="626">
                  <c:v>19.357722834265545</c:v>
                </c:pt>
                <c:pt idx="627">
                  <c:v>19.709489025479648</c:v>
                </c:pt>
                <c:pt idx="628">
                  <c:v>19.832548219936932</c:v>
                </c:pt>
                <c:pt idx="629">
                  <c:v>19.584856229081332</c:v>
                </c:pt>
                <c:pt idx="630">
                  <c:v>19.020780982217602</c:v>
                </c:pt>
                <c:pt idx="631">
                  <c:v>18.262107605601944</c:v>
                </c:pt>
                <c:pt idx="632">
                  <c:v>17.4499876326839</c:v>
                </c:pt>
                <c:pt idx="633">
                  <c:v>16.738331951837228</c:v>
                </c:pt>
                <c:pt idx="634">
                  <c:v>16.150558626211186</c:v>
                </c:pt>
                <c:pt idx="635">
                  <c:v>15.645900758370377</c:v>
                </c:pt>
                <c:pt idx="636">
                  <c:v>15.190343493756322</c:v>
                </c:pt>
                <c:pt idx="637">
                  <c:v>14.707768544921532</c:v>
                </c:pt>
                <c:pt idx="638">
                  <c:v>14.221898536696063</c:v>
                </c:pt>
                <c:pt idx="639">
                  <c:v>13.843136106985902</c:v>
                </c:pt>
                <c:pt idx="640">
                  <c:v>13.566710448771531</c:v>
                </c:pt>
                <c:pt idx="641">
                  <c:v>13.355269642620001</c:v>
                </c:pt>
                <c:pt idx="642">
                  <c:v>13.206647779469304</c:v>
                </c:pt>
                <c:pt idx="643">
                  <c:v>13.069517111593239</c:v>
                </c:pt>
                <c:pt idx="644">
                  <c:v>12.936070168085539</c:v>
                </c:pt>
                <c:pt idx="645">
                  <c:v>12.901804253476961</c:v>
                </c:pt>
                <c:pt idx="646">
                  <c:v>12.937828267444125</c:v>
                </c:pt>
                <c:pt idx="647">
                  <c:v>12.921409627146353</c:v>
                </c:pt>
                <c:pt idx="648">
                  <c:v>12.820821825650174</c:v>
                </c:pt>
                <c:pt idx="649">
                  <c:v>12.666630518798465</c:v>
                </c:pt>
                <c:pt idx="650">
                  <c:v>12.542084485998867</c:v>
                </c:pt>
                <c:pt idx="651">
                  <c:v>12.48211388602239</c:v>
                </c:pt>
                <c:pt idx="652">
                  <c:v>12.454024022177265</c:v>
                </c:pt>
                <c:pt idx="653">
                  <c:v>12.440417887703493</c:v>
                </c:pt>
                <c:pt idx="654">
                  <c:v>12.464716675802146</c:v>
                </c:pt>
                <c:pt idx="655">
                  <c:v>12.571263839920579</c:v>
                </c:pt>
                <c:pt idx="656">
                  <c:v>12.74701720046939</c:v>
                </c:pt>
                <c:pt idx="657">
                  <c:v>12.936892033536395</c:v>
                </c:pt>
                <c:pt idx="658">
                  <c:v>13.088801248455109</c:v>
                </c:pt>
                <c:pt idx="659">
                  <c:v>13.220124920428624</c:v>
                </c:pt>
                <c:pt idx="660">
                  <c:v>13.423952190546295</c:v>
                </c:pt>
                <c:pt idx="661">
                  <c:v>13.761155770031593</c:v>
                </c:pt>
                <c:pt idx="662">
                  <c:v>14.202383030010177</c:v>
                </c:pt>
                <c:pt idx="663">
                  <c:v>14.7022486341708</c:v>
                </c:pt>
                <c:pt idx="664">
                  <c:v>15.217470299444496</c:v>
                </c:pt>
                <c:pt idx="665">
                  <c:v>15.716908011901427</c:v>
                </c:pt>
                <c:pt idx="666">
                  <c:v>16.246635932186408</c:v>
                </c:pt>
                <c:pt idx="667">
                  <c:v>16.802364559713538</c:v>
                </c:pt>
                <c:pt idx="668">
                  <c:v>17.241839953528068</c:v>
                </c:pt>
                <c:pt idx="669">
                  <c:v>17.416319533540026</c:v>
                </c:pt>
                <c:pt idx="670">
                  <c:v>17.326353634858226</c:v>
                </c:pt>
                <c:pt idx="671">
                  <c:v>17.105623394765008</c:v>
                </c:pt>
                <c:pt idx="672">
                  <c:v>16.825719289645122</c:v>
                </c:pt>
                <c:pt idx="673">
                  <c:v>16.497175501468323</c:v>
                </c:pt>
                <c:pt idx="674">
                  <c:v>16.183168862236123</c:v>
                </c:pt>
                <c:pt idx="675">
                  <c:v>15.920012585450362</c:v>
                </c:pt>
                <c:pt idx="676">
                  <c:v>15.685845306834338</c:v>
                </c:pt>
                <c:pt idx="677">
                  <c:v>15.412589854144855</c:v>
                </c:pt>
                <c:pt idx="678">
                  <c:v>15.131447821396851</c:v>
                </c:pt>
                <c:pt idx="679">
                  <c:v>15.062376183713393</c:v>
                </c:pt>
                <c:pt idx="680">
                  <c:v>15.283786978698675</c:v>
                </c:pt>
                <c:pt idx="681">
                  <c:v>15.568980440758629</c:v>
                </c:pt>
                <c:pt idx="682">
                  <c:v>15.841014537797168</c:v>
                </c:pt>
                <c:pt idx="683">
                  <c:v>16.256345378562454</c:v>
                </c:pt>
                <c:pt idx="684">
                  <c:v>16.639576116222621</c:v>
                </c:pt>
                <c:pt idx="685">
                  <c:v>16.823286904208466</c:v>
                </c:pt>
                <c:pt idx="686">
                  <c:v>16.969505279426226</c:v>
                </c:pt>
                <c:pt idx="687">
                  <c:v>17.100038696827891</c:v>
                </c:pt>
                <c:pt idx="688">
                  <c:v>17.225009553464126</c:v>
                </c:pt>
                <c:pt idx="689">
                  <c:v>17.393614130722742</c:v>
                </c:pt>
                <c:pt idx="690">
                  <c:v>17.543841069899759</c:v>
                </c:pt>
                <c:pt idx="691">
                  <c:v>17.600104454068902</c:v>
                </c:pt>
                <c:pt idx="692">
                  <c:v>17.42114859418562</c:v>
                </c:pt>
                <c:pt idx="693">
                  <c:v>16.912951626956524</c:v>
                </c:pt>
                <c:pt idx="694">
                  <c:v>16.166888459192428</c:v>
                </c:pt>
                <c:pt idx="695">
                  <c:v>15.29799387136358</c:v>
                </c:pt>
                <c:pt idx="696">
                  <c:v>14.404017475315873</c:v>
                </c:pt>
                <c:pt idx="697">
                  <c:v>13.648946315702588</c:v>
                </c:pt>
                <c:pt idx="698">
                  <c:v>13.090090539725882</c:v>
                </c:pt>
                <c:pt idx="699">
                  <c:v>12.656431240312919</c:v>
                </c:pt>
                <c:pt idx="700">
                  <c:v>12.25719661999107</c:v>
                </c:pt>
                <c:pt idx="701">
                  <c:v>11.867612195886935</c:v>
                </c:pt>
                <c:pt idx="702">
                  <c:v>11.631163608872185</c:v>
                </c:pt>
                <c:pt idx="703">
                  <c:v>11.536360883363141</c:v>
                </c:pt>
                <c:pt idx="704">
                  <c:v>11.337463352960622</c:v>
                </c:pt>
                <c:pt idx="705">
                  <c:v>10.955849591694056</c:v>
                </c:pt>
                <c:pt idx="706">
                  <c:v>10.519995060049435</c:v>
                </c:pt>
                <c:pt idx="707">
                  <c:v>10.130122641449555</c:v>
                </c:pt>
                <c:pt idx="708">
                  <c:v>9.7752105241657379</c:v>
                </c:pt>
                <c:pt idx="709">
                  <c:v>9.3800098658999875</c:v>
                </c:pt>
                <c:pt idx="710">
                  <c:v>8.900113921715608</c:v>
                </c:pt>
                <c:pt idx="711">
                  <c:v>8.4251877282684777</c:v>
                </c:pt>
                <c:pt idx="712">
                  <c:v>8.0703562358020378</c:v>
                </c:pt>
                <c:pt idx="713">
                  <c:v>7.807842905226563</c:v>
                </c:pt>
                <c:pt idx="714">
                  <c:v>7.4988812130744513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9-4A08-92DD-1D73EF00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3016"/>
        <c:axId val="275193408"/>
      </c:scatterChart>
      <c:valAx>
        <c:axId val="27519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12664907651715"/>
              <c:y val="0.9146843119968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3408"/>
        <c:crosses val="autoZero"/>
        <c:crossBetween val="midCat"/>
      </c:valAx>
      <c:valAx>
        <c:axId val="27519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7.9155672823219003E-3"/>
              <c:y val="0.206349606177157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3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823218997361483"/>
          <c:y val="0.11309545723171122"/>
          <c:w val="0.13456464379947231"/>
          <c:h val="0.121031980546217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'Velocity and Acceleration'!#REF!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18-495F-9E76-71BC4AD6207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'Velocity and Acceleration'!#REF!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18-495F-9E76-71BC4AD6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48592"/>
        <c:axId val="275448984"/>
      </c:scatterChart>
      <c:valAx>
        <c:axId val="275448592"/>
        <c:scaling>
          <c:orientation val="minMax"/>
          <c:max val="0.7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48984"/>
        <c:crosses val="autoZero"/>
        <c:crossBetween val="midCat"/>
      </c:valAx>
      <c:valAx>
        <c:axId val="27544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48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2242190541165"/>
          <c:y val="8.2914572864321606E-2"/>
          <c:w val="0.80694553893437893"/>
          <c:h val="0.65829145728643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'1st Order'!$C$1</c:f>
              <c:strCache>
                <c:ptCount val="1"/>
                <c:pt idx="0">
                  <c:v>1st Order PRF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50188928641497443"/>
                  <c:y val="-7.5376884422110602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'1st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xVal>
          <c:yVal>
            <c:numRef>
              <c:f>'1st Order'!$C$2:$C$724</c:f>
              <c:numCache>
                <c:formatCode>General</c:formatCode>
                <c:ptCount val="723"/>
                <c:pt idx="0">
                  <c:v>167.01163107514628</c:v>
                </c:pt>
                <c:pt idx="1">
                  <c:v>175.85805920525965</c:v>
                </c:pt>
                <c:pt idx="2">
                  <c:v>184.76648915322261</c:v>
                </c:pt>
                <c:pt idx="3">
                  <c:v>193.71250353176501</c:v>
                </c:pt>
                <c:pt idx="4">
                  <c:v>202.67158193730515</c:v>
                </c:pt>
                <c:pt idx="5">
                  <c:v>211.61916815867144</c:v>
                </c:pt>
                <c:pt idx="6">
                  <c:v>220.53073748397009</c:v>
                </c:pt>
                <c:pt idx="7">
                  <c:v>229.38186392111606</c:v>
                </c:pt>
                <c:pt idx="8">
                  <c:v>238.14828714777948</c:v>
                </c:pt>
                <c:pt idx="9">
                  <c:v>246.80597900724257</c:v>
                </c:pt>
                <c:pt idx="10">
                  <c:v>255.33120936790735</c:v>
                </c:pt>
                <c:pt idx="11">
                  <c:v>263.70061116593672</c:v>
                </c:pt>
                <c:pt idx="12">
                  <c:v>271.8912444527524</c:v>
                </c:pt>
                <c:pt idx="13">
                  <c:v>279.88065927183902</c:v>
                </c:pt>
                <c:pt idx="14">
                  <c:v>287.64695719251489</c:v>
                </c:pt>
                <c:pt idx="15">
                  <c:v>295.16885133200833</c:v>
                </c:pt>
                <c:pt idx="16">
                  <c:v>302.42572470132319</c:v>
                </c:pt>
                <c:pt idx="17">
                  <c:v>309.39768671497347</c:v>
                </c:pt>
                <c:pt idx="18">
                  <c:v>316.06562770969487</c:v>
                </c:pt>
                <c:pt idx="19">
                  <c:v>322.41127132270361</c:v>
                </c:pt>
                <c:pt idx="20">
                  <c:v>328.41722458593688</c:v>
                </c:pt>
                <c:pt idx="21">
                  <c:v>334.06702559896877</c:v>
                </c:pt>
                <c:pt idx="22">
                  <c:v>339.34518864993538</c:v>
                </c:pt>
                <c:pt idx="23">
                  <c:v>344.23724666079465</c:v>
                </c:pt>
                <c:pt idx="24">
                  <c:v>348.7297908405817</c:v>
                </c:pt>
                <c:pt idx="25">
                  <c:v>352.81050743797255</c:v>
                </c:pt>
                <c:pt idx="26">
                  <c:v>356.46821149242089</c:v>
                </c:pt>
                <c:pt idx="27">
                  <c:v>359.69287749135742</c:v>
                </c:pt>
                <c:pt idx="28">
                  <c:v>362.47566684942274</c:v>
                </c:pt>
                <c:pt idx="29">
                  <c:v>364.80895213441579</c:v>
                </c:pt>
                <c:pt idx="30">
                  <c:v>366.68633797355506</c:v>
                </c:pt>
                <c:pt idx="31">
                  <c:v>368.10267858275091</c:v>
                </c:pt>
                <c:pt idx="32">
                  <c:v>369.05409187084229</c:v>
                </c:pt>
                <c:pt idx="33">
                  <c:v>369.53797008013834</c:v>
                </c:pt>
                <c:pt idx="34">
                  <c:v>369.5529869341014</c:v>
                </c:pt>
                <c:pt idx="35">
                  <c:v>369.09910127257854</c:v>
                </c:pt>
                <c:pt idx="36">
                  <c:v>368.17755716461886</c:v>
                </c:pt>
                <c:pt idx="37">
                  <c:v>366.79088049856637</c:v>
                </c:pt>
                <c:pt idx="38">
                  <c:v>364.94287205877617</c:v>
                </c:pt>
                <c:pt idx="39">
                  <c:v>362.63859710792821</c:v>
                </c:pt>
                <c:pt idx="40">
                  <c:v>359.88437150349444</c:v>
                </c:pt>
                <c:pt idx="41">
                  <c:v>356.68774438641287</c:v>
                </c:pt>
                <c:pt idx="42">
                  <c:v>353.05747748941667</c:v>
                </c:pt>
                <c:pt idx="43">
                  <c:v>349.00352112173351</c:v>
                </c:pt>
                <c:pt idx="44">
                  <c:v>344.53698689598031</c:v>
                </c:pt>
                <c:pt idx="45">
                  <c:v>339.67011727200503</c:v>
                </c:pt>
                <c:pt idx="46">
                  <c:v>334.41625200115448</c:v>
                </c:pt>
                <c:pt idx="47">
                  <c:v>328.78979156294497</c:v>
                </c:pt>
                <c:pt idx="48">
                  <c:v>322.80615769434718</c:v>
                </c:pt>
                <c:pt idx="49">
                  <c:v>316.48175111987678</c:v>
                </c:pt>
                <c:pt idx="50">
                  <c:v>309.83390659835118</c:v>
                </c:pt>
                <c:pt idx="51">
                  <c:v>302.88084540951803</c:v>
                </c:pt>
                <c:pt idx="52">
                  <c:v>295.64162541079321</c:v>
                </c:pt>
                <c:pt idx="53">
                  <c:v>288.13608880100276</c:v>
                </c:pt>
                <c:pt idx="54">
                  <c:v>280.38480773429035</c:v>
                </c:pt>
                <c:pt idx="55">
                  <c:v>272.40902793327353</c:v>
                </c:pt>
                <c:pt idx="56">
                  <c:v>264.230610455999</c:v>
                </c:pt>
                <c:pt idx="57">
                  <c:v>255.87197177629679</c:v>
                </c:pt>
                <c:pt idx="58">
                  <c:v>247.35602234178464</c:v>
                </c:pt>
                <c:pt idx="59">
                  <c:v>238.70610377792781</c:v>
                </c:pt>
                <c:pt idx="60">
                  <c:v>229.94592491026154</c:v>
                </c:pt>
                <c:pt idx="61">
                  <c:v>221.09949678014749</c:v>
                </c:pt>
                <c:pt idx="62">
                  <c:v>212.19106683218467</c:v>
                </c:pt>
                <c:pt idx="63">
                  <c:v>203.24505245364281</c:v>
                </c:pt>
                <c:pt idx="64">
                  <c:v>194.28597404810199</c:v>
                </c:pt>
                <c:pt idx="65">
                  <c:v>185.33838782673584</c:v>
                </c:pt>
                <c:pt idx="66">
                  <c:v>176.42681850143759</c:v>
                </c:pt>
                <c:pt idx="67">
                  <c:v>167.57569206429125</c:v>
                </c:pt>
                <c:pt idx="68">
                  <c:v>158.8092688376278</c:v>
                </c:pt>
                <c:pt idx="69">
                  <c:v>150.15157697816525</c:v>
                </c:pt>
                <c:pt idx="70">
                  <c:v>141.6263466175001</c:v>
                </c:pt>
                <c:pt idx="71">
                  <c:v>133.25694481947065</c:v>
                </c:pt>
                <c:pt idx="72">
                  <c:v>125.06631153265538</c:v>
                </c:pt>
                <c:pt idx="73">
                  <c:v>117.07689671356859</c:v>
                </c:pt>
                <c:pt idx="74">
                  <c:v>109.31059879289263</c:v>
                </c:pt>
                <c:pt idx="75">
                  <c:v>101.78870465339951</c:v>
                </c:pt>
                <c:pt idx="76">
                  <c:v>94.531831284084419</c:v>
                </c:pt>
                <c:pt idx="77">
                  <c:v>87.559869270434234</c:v>
                </c:pt>
                <c:pt idx="78">
                  <c:v>80.891928275712957</c:v>
                </c:pt>
                <c:pt idx="79">
                  <c:v>74.546284662704139</c:v>
                </c:pt>
                <c:pt idx="80">
                  <c:v>68.540331399470858</c:v>
                </c:pt>
                <c:pt idx="81">
                  <c:v>62.890530386439053</c:v>
                </c:pt>
                <c:pt idx="82">
                  <c:v>57.612367335472385</c:v>
                </c:pt>
                <c:pt idx="83">
                  <c:v>52.720309324613112</c:v>
                </c:pt>
                <c:pt idx="84">
                  <c:v>48.227765144826094</c:v>
                </c:pt>
                <c:pt idx="85">
                  <c:v>44.147048547435304</c:v>
                </c:pt>
                <c:pt idx="86">
                  <c:v>40.48934449298693</c:v>
                </c:pt>
                <c:pt idx="87">
                  <c:v>37.264678494050429</c:v>
                </c:pt>
                <c:pt idx="88">
                  <c:v>34.481889135985114</c:v>
                </c:pt>
                <c:pt idx="89">
                  <c:v>32.14860385099206</c:v>
                </c:pt>
                <c:pt idx="90">
                  <c:v>30.271218011852767</c:v>
                </c:pt>
                <c:pt idx="91">
                  <c:v>28.854877402656882</c:v>
                </c:pt>
                <c:pt idx="92">
                  <c:v>27.903464114565537</c:v>
                </c:pt>
                <c:pt idx="93">
                  <c:v>27.419585905269457</c:v>
                </c:pt>
                <c:pt idx="94">
                  <c:v>27.404569051306396</c:v>
                </c:pt>
                <c:pt idx="95">
                  <c:v>27.858454712829229</c:v>
                </c:pt>
                <c:pt idx="96">
                  <c:v>28.779998820788961</c:v>
                </c:pt>
                <c:pt idx="97">
                  <c:v>30.166675486841314</c:v>
                </c:pt>
                <c:pt idx="98">
                  <c:v>32.014683926631506</c:v>
                </c:pt>
                <c:pt idx="99">
                  <c:v>34.318958877479588</c:v>
                </c:pt>
                <c:pt idx="100">
                  <c:v>37.073184481913103</c:v>
                </c:pt>
                <c:pt idx="101">
                  <c:v>40.269811598994494</c:v>
                </c:pt>
                <c:pt idx="102">
                  <c:v>43.900078495991011</c:v>
                </c:pt>
                <c:pt idx="103">
                  <c:v>47.954034863673854</c:v>
                </c:pt>
                <c:pt idx="104">
                  <c:v>52.420569089426976</c:v>
                </c:pt>
                <c:pt idx="105">
                  <c:v>57.287438713402736</c:v>
                </c:pt>
                <c:pt idx="106">
                  <c:v>62.541303984252721</c:v>
                </c:pt>
                <c:pt idx="107">
                  <c:v>68.167764422462028</c:v>
                </c:pt>
                <c:pt idx="108">
                  <c:v>74.15139829106073</c:v>
                </c:pt>
                <c:pt idx="109">
                  <c:v>80.475804865529938</c:v>
                </c:pt>
                <c:pt idx="110">
                  <c:v>87.12364938705548</c:v>
                </c:pt>
                <c:pt idx="111">
                  <c:v>94.076710575889734</c:v>
                </c:pt>
                <c:pt idx="112">
                  <c:v>101.31593057461332</c:v>
                </c:pt>
                <c:pt idx="113">
                  <c:v>108.8214671844039</c:v>
                </c:pt>
                <c:pt idx="114">
                  <c:v>116.57274825111729</c:v>
                </c:pt>
                <c:pt idx="115">
                  <c:v>124.54852805213271</c:v>
                </c:pt>
                <c:pt idx="116">
                  <c:v>132.72694552940709</c:v>
                </c:pt>
                <c:pt idx="117">
                  <c:v>141.08558420911098</c:v>
                </c:pt>
                <c:pt idx="118">
                  <c:v>149.60153364362139</c:v>
                </c:pt>
                <c:pt idx="119">
                  <c:v>158.25145220747879</c:v>
                </c:pt>
                <c:pt idx="120">
                  <c:v>167.01163107514401</c:v>
                </c:pt>
                <c:pt idx="121">
                  <c:v>175.85805920525803</c:v>
                </c:pt>
                <c:pt idx="122">
                  <c:v>184.76648915322158</c:v>
                </c:pt>
                <c:pt idx="123">
                  <c:v>193.71250353176285</c:v>
                </c:pt>
                <c:pt idx="124">
                  <c:v>202.67158193730367</c:v>
                </c:pt>
                <c:pt idx="125">
                  <c:v>211.61916815867056</c:v>
                </c:pt>
                <c:pt idx="126">
                  <c:v>220.53073748396807</c:v>
                </c:pt>
                <c:pt idx="127">
                  <c:v>229.38186392111476</c:v>
                </c:pt>
                <c:pt idx="128">
                  <c:v>238.14828714777877</c:v>
                </c:pt>
                <c:pt idx="129">
                  <c:v>246.80597900724047</c:v>
                </c:pt>
                <c:pt idx="130">
                  <c:v>255.33120936790596</c:v>
                </c:pt>
                <c:pt idx="131">
                  <c:v>263.70061116593604</c:v>
                </c:pt>
                <c:pt idx="132">
                  <c:v>271.89124445275036</c:v>
                </c:pt>
                <c:pt idx="133">
                  <c:v>279.88065927183789</c:v>
                </c:pt>
                <c:pt idx="134">
                  <c:v>287.64695719251438</c:v>
                </c:pt>
                <c:pt idx="135">
                  <c:v>295.16885133200651</c:v>
                </c:pt>
                <c:pt idx="136">
                  <c:v>302.425724701322</c:v>
                </c:pt>
                <c:pt idx="137">
                  <c:v>309.39768671497126</c:v>
                </c:pt>
                <c:pt idx="138">
                  <c:v>316.06562770969316</c:v>
                </c:pt>
                <c:pt idx="139">
                  <c:v>322.4112713227027</c:v>
                </c:pt>
                <c:pt idx="140">
                  <c:v>328.41722458593506</c:v>
                </c:pt>
                <c:pt idx="141">
                  <c:v>334.06702559896746</c:v>
                </c:pt>
                <c:pt idx="142">
                  <c:v>339.34518864993453</c:v>
                </c:pt>
                <c:pt idx="143">
                  <c:v>344.23724666079318</c:v>
                </c:pt>
                <c:pt idx="144">
                  <c:v>348.72979084058062</c:v>
                </c:pt>
                <c:pt idx="145">
                  <c:v>352.81050743797186</c:v>
                </c:pt>
                <c:pt idx="146">
                  <c:v>356.46821149241981</c:v>
                </c:pt>
                <c:pt idx="147">
                  <c:v>359.69287749135663</c:v>
                </c:pt>
                <c:pt idx="148">
                  <c:v>362.47566684942177</c:v>
                </c:pt>
                <c:pt idx="149">
                  <c:v>364.80895213441511</c:v>
                </c:pt>
                <c:pt idx="150">
                  <c:v>366.68633797355466</c:v>
                </c:pt>
                <c:pt idx="151">
                  <c:v>368.1026785827504</c:v>
                </c:pt>
                <c:pt idx="152">
                  <c:v>369.05409187084206</c:v>
                </c:pt>
                <c:pt idx="153">
                  <c:v>369.53797008013828</c:v>
                </c:pt>
                <c:pt idx="154">
                  <c:v>369.55298693410145</c:v>
                </c:pt>
                <c:pt idx="155">
                  <c:v>369.09910127257876</c:v>
                </c:pt>
                <c:pt idx="156">
                  <c:v>368.17755716461909</c:v>
                </c:pt>
                <c:pt idx="157">
                  <c:v>366.79088049856705</c:v>
                </c:pt>
                <c:pt idx="158">
                  <c:v>364.94287205877686</c:v>
                </c:pt>
                <c:pt idx="159">
                  <c:v>362.63859710792883</c:v>
                </c:pt>
                <c:pt idx="160">
                  <c:v>359.8843715034958</c:v>
                </c:pt>
                <c:pt idx="161">
                  <c:v>356.68774438641424</c:v>
                </c:pt>
                <c:pt idx="162">
                  <c:v>353.05747748941758</c:v>
                </c:pt>
                <c:pt idx="163">
                  <c:v>349.00352112173539</c:v>
                </c:pt>
                <c:pt idx="164">
                  <c:v>344.53698689598207</c:v>
                </c:pt>
                <c:pt idx="165">
                  <c:v>339.67011727200645</c:v>
                </c:pt>
                <c:pt idx="166">
                  <c:v>334.41625200115698</c:v>
                </c:pt>
                <c:pt idx="167">
                  <c:v>328.78979156294713</c:v>
                </c:pt>
                <c:pt idx="168">
                  <c:v>322.80615769434877</c:v>
                </c:pt>
                <c:pt idx="169">
                  <c:v>316.48175111987962</c:v>
                </c:pt>
                <c:pt idx="170">
                  <c:v>309.83390659835374</c:v>
                </c:pt>
                <c:pt idx="171">
                  <c:v>302.88084540952121</c:v>
                </c:pt>
                <c:pt idx="172">
                  <c:v>295.64162541079651</c:v>
                </c:pt>
                <c:pt idx="173">
                  <c:v>288.13608880100549</c:v>
                </c:pt>
                <c:pt idx="174">
                  <c:v>280.38480773429427</c:v>
                </c:pt>
                <c:pt idx="175">
                  <c:v>272.40902793327757</c:v>
                </c:pt>
                <c:pt idx="176">
                  <c:v>264.23061045600241</c:v>
                </c:pt>
                <c:pt idx="177">
                  <c:v>255.87197177630085</c:v>
                </c:pt>
                <c:pt idx="178">
                  <c:v>247.35602234178873</c:v>
                </c:pt>
                <c:pt idx="179">
                  <c:v>238.70610377793139</c:v>
                </c:pt>
                <c:pt idx="180">
                  <c:v>229.9459249102656</c:v>
                </c:pt>
                <c:pt idx="181">
                  <c:v>221.09949678015158</c:v>
                </c:pt>
                <c:pt idx="182">
                  <c:v>212.19106683218806</c:v>
                </c:pt>
                <c:pt idx="183">
                  <c:v>203.24505245364742</c:v>
                </c:pt>
                <c:pt idx="184">
                  <c:v>194.28597404810597</c:v>
                </c:pt>
                <c:pt idx="185">
                  <c:v>185.33838782673905</c:v>
                </c:pt>
                <c:pt idx="186">
                  <c:v>176.42681850144214</c:v>
                </c:pt>
                <c:pt idx="187">
                  <c:v>167.57569206429545</c:v>
                </c:pt>
                <c:pt idx="188">
                  <c:v>158.80926883763141</c:v>
                </c:pt>
                <c:pt idx="189">
                  <c:v>150.15157697816937</c:v>
                </c:pt>
                <c:pt idx="190">
                  <c:v>141.62634661750388</c:v>
                </c:pt>
                <c:pt idx="191">
                  <c:v>133.25694481947602</c:v>
                </c:pt>
                <c:pt idx="192">
                  <c:v>125.06631153265913</c:v>
                </c:pt>
                <c:pt idx="193">
                  <c:v>117.07689671357183</c:v>
                </c:pt>
                <c:pt idx="194">
                  <c:v>109.31059879289735</c:v>
                </c:pt>
                <c:pt idx="195">
                  <c:v>101.78870465340329</c:v>
                </c:pt>
                <c:pt idx="196">
                  <c:v>94.531831284087701</c:v>
                </c:pt>
                <c:pt idx="197">
                  <c:v>87.559869270438185</c:v>
                </c:pt>
                <c:pt idx="198">
                  <c:v>80.891928275716182</c:v>
                </c:pt>
                <c:pt idx="199">
                  <c:v>74.546284662706796</c:v>
                </c:pt>
                <c:pt idx="200">
                  <c:v>68.540331399474155</c:v>
                </c:pt>
                <c:pt idx="201">
                  <c:v>62.890530386441668</c:v>
                </c:pt>
                <c:pt idx="202">
                  <c:v>57.612367335474488</c:v>
                </c:pt>
                <c:pt idx="203">
                  <c:v>52.720309324615613</c:v>
                </c:pt>
                <c:pt idx="204">
                  <c:v>48.227765144828055</c:v>
                </c:pt>
                <c:pt idx="205">
                  <c:v>44.147048547436754</c:v>
                </c:pt>
                <c:pt idx="206">
                  <c:v>40.48934449298892</c:v>
                </c:pt>
                <c:pt idx="207">
                  <c:v>37.264678494051765</c:v>
                </c:pt>
                <c:pt idx="208">
                  <c:v>34.481889135986023</c:v>
                </c:pt>
                <c:pt idx="209">
                  <c:v>32.148603850993226</c:v>
                </c:pt>
                <c:pt idx="210">
                  <c:v>30.271218011853563</c:v>
                </c:pt>
                <c:pt idx="211">
                  <c:v>28.854877402657365</c:v>
                </c:pt>
                <c:pt idx="212">
                  <c:v>27.903464114565907</c:v>
                </c:pt>
                <c:pt idx="213">
                  <c:v>27.419585905269599</c:v>
                </c:pt>
                <c:pt idx="214">
                  <c:v>27.404569051306254</c:v>
                </c:pt>
                <c:pt idx="215">
                  <c:v>27.858454712828888</c:v>
                </c:pt>
                <c:pt idx="216">
                  <c:v>28.779998820788421</c:v>
                </c:pt>
                <c:pt idx="217">
                  <c:v>30.166675486840319</c:v>
                </c:pt>
                <c:pt idx="218">
                  <c:v>32.014683926630369</c:v>
                </c:pt>
                <c:pt idx="219">
                  <c:v>34.318958877478281</c:v>
                </c:pt>
                <c:pt idx="220">
                  <c:v>37.073184481911369</c:v>
                </c:pt>
                <c:pt idx="221">
                  <c:v>40.269811598992874</c:v>
                </c:pt>
                <c:pt idx="222">
                  <c:v>43.900078495989163</c:v>
                </c:pt>
                <c:pt idx="223">
                  <c:v>47.954034863671495</c:v>
                </c:pt>
                <c:pt idx="224">
                  <c:v>52.420569089424731</c:v>
                </c:pt>
                <c:pt idx="225">
                  <c:v>57.287438713400292</c:v>
                </c:pt>
                <c:pt idx="226">
                  <c:v>62.541303984249367</c:v>
                </c:pt>
                <c:pt idx="227">
                  <c:v>68.167764422459044</c:v>
                </c:pt>
                <c:pt idx="228">
                  <c:v>74.15139829105776</c:v>
                </c:pt>
                <c:pt idx="229">
                  <c:v>80.475804865526385</c:v>
                </c:pt>
                <c:pt idx="230">
                  <c:v>87.123649387052211</c:v>
                </c:pt>
                <c:pt idx="231">
                  <c:v>94.07671057588658</c:v>
                </c:pt>
                <c:pt idx="232">
                  <c:v>101.31593057460928</c:v>
                </c:pt>
                <c:pt idx="233">
                  <c:v>108.82146718440023</c:v>
                </c:pt>
                <c:pt idx="234">
                  <c:v>116.57274825111352</c:v>
                </c:pt>
                <c:pt idx="235">
                  <c:v>124.54852805212856</c:v>
                </c:pt>
                <c:pt idx="236">
                  <c:v>132.72694552940368</c:v>
                </c:pt>
                <c:pt idx="237">
                  <c:v>141.08558420910521</c:v>
                </c:pt>
                <c:pt idx="238">
                  <c:v>149.60153364361727</c:v>
                </c:pt>
                <c:pt idx="239">
                  <c:v>158.25145220747464</c:v>
                </c:pt>
                <c:pt idx="240">
                  <c:v>167.01163107513977</c:v>
                </c:pt>
                <c:pt idx="241">
                  <c:v>175.85805920524535</c:v>
                </c:pt>
                <c:pt idx="242">
                  <c:v>184.76648915321547</c:v>
                </c:pt>
                <c:pt idx="243">
                  <c:v>193.71250353176461</c:v>
                </c:pt>
                <c:pt idx="244">
                  <c:v>202.67158193729085</c:v>
                </c:pt>
                <c:pt idx="245">
                  <c:v>211.61916815866385</c:v>
                </c:pt>
                <c:pt idx="246">
                  <c:v>220.53073748396986</c:v>
                </c:pt>
                <c:pt idx="247">
                  <c:v>229.38186392110154</c:v>
                </c:pt>
                <c:pt idx="248">
                  <c:v>238.14828714777283</c:v>
                </c:pt>
                <c:pt idx="249">
                  <c:v>246.80597900724248</c:v>
                </c:pt>
                <c:pt idx="250">
                  <c:v>255.33120936789416</c:v>
                </c:pt>
                <c:pt idx="251">
                  <c:v>263.70061116593007</c:v>
                </c:pt>
                <c:pt idx="252">
                  <c:v>271.89124445275252</c:v>
                </c:pt>
                <c:pt idx="253">
                  <c:v>279.88065927182629</c:v>
                </c:pt>
                <c:pt idx="254">
                  <c:v>287.64695719250886</c:v>
                </c:pt>
                <c:pt idx="255">
                  <c:v>295.1688513320085</c:v>
                </c:pt>
                <c:pt idx="256">
                  <c:v>302.42572470131188</c:v>
                </c:pt>
                <c:pt idx="257">
                  <c:v>309.39768671496773</c:v>
                </c:pt>
                <c:pt idx="258">
                  <c:v>316.0656277096947</c:v>
                </c:pt>
                <c:pt idx="259">
                  <c:v>322.41127132269344</c:v>
                </c:pt>
                <c:pt idx="260">
                  <c:v>328.41722458593205</c:v>
                </c:pt>
                <c:pt idx="261">
                  <c:v>334.06702559896871</c:v>
                </c:pt>
                <c:pt idx="262">
                  <c:v>339.34518864992708</c:v>
                </c:pt>
                <c:pt idx="263">
                  <c:v>344.2372466607909</c:v>
                </c:pt>
                <c:pt idx="264">
                  <c:v>348.72979084058176</c:v>
                </c:pt>
                <c:pt idx="265">
                  <c:v>352.81050743796629</c:v>
                </c:pt>
                <c:pt idx="266">
                  <c:v>356.46821149241816</c:v>
                </c:pt>
                <c:pt idx="267">
                  <c:v>359.69287749135742</c:v>
                </c:pt>
                <c:pt idx="268">
                  <c:v>362.47566684941864</c:v>
                </c:pt>
                <c:pt idx="269">
                  <c:v>364.80895213441408</c:v>
                </c:pt>
                <c:pt idx="270">
                  <c:v>366.686337973555</c:v>
                </c:pt>
                <c:pt idx="271">
                  <c:v>368.10267858274904</c:v>
                </c:pt>
                <c:pt idx="272">
                  <c:v>369.05409187084172</c:v>
                </c:pt>
                <c:pt idx="273">
                  <c:v>369.53797008013834</c:v>
                </c:pt>
                <c:pt idx="274">
                  <c:v>369.5529869341018</c:v>
                </c:pt>
                <c:pt idx="275">
                  <c:v>369.09910127257911</c:v>
                </c:pt>
                <c:pt idx="276">
                  <c:v>368.17755716461886</c:v>
                </c:pt>
                <c:pt idx="277">
                  <c:v>366.79088049856898</c:v>
                </c:pt>
                <c:pt idx="278">
                  <c:v>364.94287205877788</c:v>
                </c:pt>
                <c:pt idx="279">
                  <c:v>362.63859710792815</c:v>
                </c:pt>
                <c:pt idx="280">
                  <c:v>359.88437150349927</c:v>
                </c:pt>
                <c:pt idx="281">
                  <c:v>356.6877443864156</c:v>
                </c:pt>
                <c:pt idx="282">
                  <c:v>353.05747748941678</c:v>
                </c:pt>
                <c:pt idx="283">
                  <c:v>349.00352112174039</c:v>
                </c:pt>
                <c:pt idx="284">
                  <c:v>344.53698689598434</c:v>
                </c:pt>
                <c:pt idx="285">
                  <c:v>339.67011727200509</c:v>
                </c:pt>
                <c:pt idx="286">
                  <c:v>334.41625200116357</c:v>
                </c:pt>
                <c:pt idx="287">
                  <c:v>328.78979156294997</c:v>
                </c:pt>
                <c:pt idx="288">
                  <c:v>322.80615769434712</c:v>
                </c:pt>
                <c:pt idx="289">
                  <c:v>316.48175111988758</c:v>
                </c:pt>
                <c:pt idx="290">
                  <c:v>309.83390659835698</c:v>
                </c:pt>
                <c:pt idx="291">
                  <c:v>302.88084540951832</c:v>
                </c:pt>
                <c:pt idx="292">
                  <c:v>295.64162541080606</c:v>
                </c:pt>
                <c:pt idx="293">
                  <c:v>288.13608880100912</c:v>
                </c:pt>
                <c:pt idx="294">
                  <c:v>280.38480773429001</c:v>
                </c:pt>
                <c:pt idx="295">
                  <c:v>272.40902793328689</c:v>
                </c:pt>
                <c:pt idx="296">
                  <c:v>264.23061045600582</c:v>
                </c:pt>
                <c:pt idx="297">
                  <c:v>255.87197177629687</c:v>
                </c:pt>
                <c:pt idx="298">
                  <c:v>247.35602234179927</c:v>
                </c:pt>
                <c:pt idx="299">
                  <c:v>238.70610377793554</c:v>
                </c:pt>
                <c:pt idx="300">
                  <c:v>229.94592491026145</c:v>
                </c:pt>
                <c:pt idx="301">
                  <c:v>221.09949678016247</c:v>
                </c:pt>
                <c:pt idx="302">
                  <c:v>212.19106683219232</c:v>
                </c:pt>
                <c:pt idx="303">
                  <c:v>203.24505245364321</c:v>
                </c:pt>
                <c:pt idx="304">
                  <c:v>194.28597404811694</c:v>
                </c:pt>
                <c:pt idx="305">
                  <c:v>185.33838782674394</c:v>
                </c:pt>
                <c:pt idx="306">
                  <c:v>176.42681850143796</c:v>
                </c:pt>
                <c:pt idx="307">
                  <c:v>167.57569206430628</c:v>
                </c:pt>
                <c:pt idx="308">
                  <c:v>158.80926883763499</c:v>
                </c:pt>
                <c:pt idx="309">
                  <c:v>150.15157697816474</c:v>
                </c:pt>
                <c:pt idx="310">
                  <c:v>141.62634661751366</c:v>
                </c:pt>
                <c:pt idx="311">
                  <c:v>133.25694481947716</c:v>
                </c:pt>
                <c:pt idx="312">
                  <c:v>125.06631153265532</c:v>
                </c:pt>
                <c:pt idx="313">
                  <c:v>117.07689671358149</c:v>
                </c:pt>
                <c:pt idx="314">
                  <c:v>109.31059879289894</c:v>
                </c:pt>
                <c:pt idx="315">
                  <c:v>101.78870465339932</c:v>
                </c:pt>
                <c:pt idx="316">
                  <c:v>94.531831284095944</c:v>
                </c:pt>
                <c:pt idx="317">
                  <c:v>87.559869270439606</c:v>
                </c:pt>
                <c:pt idx="318">
                  <c:v>80.891928275713127</c:v>
                </c:pt>
                <c:pt idx="319">
                  <c:v>74.54628466271393</c:v>
                </c:pt>
                <c:pt idx="320">
                  <c:v>68.540331399475747</c:v>
                </c:pt>
                <c:pt idx="321">
                  <c:v>62.89053038643911</c:v>
                </c:pt>
                <c:pt idx="322">
                  <c:v>57.612367335480712</c:v>
                </c:pt>
                <c:pt idx="323">
                  <c:v>52.720309324616579</c:v>
                </c:pt>
                <c:pt idx="324">
                  <c:v>48.227765144826037</c:v>
                </c:pt>
                <c:pt idx="325">
                  <c:v>44.147048547441216</c:v>
                </c:pt>
                <c:pt idx="326">
                  <c:v>40.48934449298963</c:v>
                </c:pt>
                <c:pt idx="327">
                  <c:v>37.264678494050344</c:v>
                </c:pt>
                <c:pt idx="328">
                  <c:v>34.48188913598915</c:v>
                </c:pt>
                <c:pt idx="329">
                  <c:v>32.14860385099368</c:v>
                </c:pt>
                <c:pt idx="330">
                  <c:v>30.271218011852795</c:v>
                </c:pt>
                <c:pt idx="331">
                  <c:v>28.85487740265873</c:v>
                </c:pt>
                <c:pt idx="332">
                  <c:v>27.903464114566106</c:v>
                </c:pt>
                <c:pt idx="333">
                  <c:v>27.419585905269457</c:v>
                </c:pt>
                <c:pt idx="334">
                  <c:v>27.404569051306026</c:v>
                </c:pt>
                <c:pt idx="335">
                  <c:v>27.858454712828689</c:v>
                </c:pt>
                <c:pt idx="336">
                  <c:v>28.779998820788961</c:v>
                </c:pt>
                <c:pt idx="337">
                  <c:v>30.166675486838784</c:v>
                </c:pt>
                <c:pt idx="338">
                  <c:v>32.014683926629942</c:v>
                </c:pt>
                <c:pt idx="339">
                  <c:v>34.318958877479645</c:v>
                </c:pt>
                <c:pt idx="340">
                  <c:v>37.073184481908527</c:v>
                </c:pt>
                <c:pt idx="341">
                  <c:v>40.269811598992135</c:v>
                </c:pt>
                <c:pt idx="342">
                  <c:v>43.900078495991238</c:v>
                </c:pt>
                <c:pt idx="343">
                  <c:v>47.954034863667431</c:v>
                </c:pt>
                <c:pt idx="344">
                  <c:v>52.420569089423765</c:v>
                </c:pt>
                <c:pt idx="345">
                  <c:v>57.287438713402707</c:v>
                </c:pt>
                <c:pt idx="346">
                  <c:v>62.541303984244536</c:v>
                </c:pt>
                <c:pt idx="347">
                  <c:v>68.16776442245785</c:v>
                </c:pt>
                <c:pt idx="348">
                  <c:v>74.151398291060673</c:v>
                </c:pt>
                <c:pt idx="349">
                  <c:v>80.475804865520189</c:v>
                </c:pt>
                <c:pt idx="350">
                  <c:v>87.12364938705079</c:v>
                </c:pt>
                <c:pt idx="351">
                  <c:v>94.076710575889422</c:v>
                </c:pt>
                <c:pt idx="352">
                  <c:v>101.31593057460223</c:v>
                </c:pt>
                <c:pt idx="353">
                  <c:v>108.82146718439866</c:v>
                </c:pt>
                <c:pt idx="354">
                  <c:v>116.57274825111776</c:v>
                </c:pt>
                <c:pt idx="355">
                  <c:v>124.54852805214004</c:v>
                </c:pt>
                <c:pt idx="356">
                  <c:v>132.72694552940197</c:v>
                </c:pt>
                <c:pt idx="357">
                  <c:v>141.08558420911089</c:v>
                </c:pt>
                <c:pt idx="358">
                  <c:v>149.60153364362947</c:v>
                </c:pt>
                <c:pt idx="359">
                  <c:v>158.25145220747223</c:v>
                </c:pt>
                <c:pt idx="360">
                  <c:v>167.01163107514631</c:v>
                </c:pt>
                <c:pt idx="361">
                  <c:v>175.85805920526698</c:v>
                </c:pt>
                <c:pt idx="362">
                  <c:v>184.76648915321545</c:v>
                </c:pt>
                <c:pt idx="363">
                  <c:v>193.71250353176518</c:v>
                </c:pt>
                <c:pt idx="364">
                  <c:v>202.67158193731208</c:v>
                </c:pt>
                <c:pt idx="365">
                  <c:v>211.61916815866442</c:v>
                </c:pt>
                <c:pt idx="366">
                  <c:v>220.5307374839698</c:v>
                </c:pt>
                <c:pt idx="367">
                  <c:v>229.38186392112303</c:v>
                </c:pt>
                <c:pt idx="368">
                  <c:v>238.14828714777281</c:v>
                </c:pt>
                <c:pt idx="369">
                  <c:v>246.80597900724302</c:v>
                </c:pt>
                <c:pt idx="370">
                  <c:v>255.3312093679142</c:v>
                </c:pt>
                <c:pt idx="371">
                  <c:v>263.70061116593058</c:v>
                </c:pt>
                <c:pt idx="372">
                  <c:v>271.89124445275246</c:v>
                </c:pt>
                <c:pt idx="373">
                  <c:v>279.88065927184556</c:v>
                </c:pt>
                <c:pt idx="374">
                  <c:v>287.64695719250881</c:v>
                </c:pt>
                <c:pt idx="375">
                  <c:v>295.16885133200844</c:v>
                </c:pt>
                <c:pt idx="376">
                  <c:v>302.4257247013287</c:v>
                </c:pt>
                <c:pt idx="377">
                  <c:v>309.39768671496813</c:v>
                </c:pt>
                <c:pt idx="378">
                  <c:v>316.06562770969464</c:v>
                </c:pt>
                <c:pt idx="379">
                  <c:v>322.4112713227085</c:v>
                </c:pt>
                <c:pt idx="380">
                  <c:v>328.41722458593199</c:v>
                </c:pt>
                <c:pt idx="381">
                  <c:v>334.06702559896871</c:v>
                </c:pt>
                <c:pt idx="382">
                  <c:v>339.34518864993947</c:v>
                </c:pt>
                <c:pt idx="383">
                  <c:v>344.23724666079119</c:v>
                </c:pt>
                <c:pt idx="384">
                  <c:v>348.7297908405817</c:v>
                </c:pt>
                <c:pt idx="385">
                  <c:v>352.81050743797573</c:v>
                </c:pt>
                <c:pt idx="386">
                  <c:v>356.46821149241816</c:v>
                </c:pt>
                <c:pt idx="387">
                  <c:v>359.69287749135742</c:v>
                </c:pt>
                <c:pt idx="388">
                  <c:v>362.4756668494249</c:v>
                </c:pt>
                <c:pt idx="389">
                  <c:v>364.80895213441408</c:v>
                </c:pt>
                <c:pt idx="390">
                  <c:v>366.68633797355506</c:v>
                </c:pt>
                <c:pt idx="391">
                  <c:v>368.10267858275188</c:v>
                </c:pt>
                <c:pt idx="392">
                  <c:v>369.05409187084172</c:v>
                </c:pt>
                <c:pt idx="393">
                  <c:v>369.53797008013834</c:v>
                </c:pt>
                <c:pt idx="394">
                  <c:v>369.55298693410123</c:v>
                </c:pt>
                <c:pt idx="395">
                  <c:v>369.09910127257911</c:v>
                </c:pt>
                <c:pt idx="396">
                  <c:v>368.17755716461886</c:v>
                </c:pt>
                <c:pt idx="397">
                  <c:v>366.79088049856517</c:v>
                </c:pt>
                <c:pt idx="398">
                  <c:v>364.94287205877788</c:v>
                </c:pt>
                <c:pt idx="399">
                  <c:v>362.63859710792815</c:v>
                </c:pt>
                <c:pt idx="400">
                  <c:v>359.88437150349199</c:v>
                </c:pt>
                <c:pt idx="401">
                  <c:v>356.68774438641566</c:v>
                </c:pt>
                <c:pt idx="402">
                  <c:v>353.05747748941656</c:v>
                </c:pt>
                <c:pt idx="403">
                  <c:v>349.00352112173027</c:v>
                </c:pt>
                <c:pt idx="404">
                  <c:v>344.536986895984</c:v>
                </c:pt>
                <c:pt idx="405">
                  <c:v>339.67011727200509</c:v>
                </c:pt>
                <c:pt idx="406">
                  <c:v>334.41625200115033</c:v>
                </c:pt>
                <c:pt idx="407">
                  <c:v>328.78979156294997</c:v>
                </c:pt>
                <c:pt idx="408">
                  <c:v>322.80615769434712</c:v>
                </c:pt>
                <c:pt idx="409">
                  <c:v>316.48175111987223</c:v>
                </c:pt>
                <c:pt idx="410">
                  <c:v>309.83390659835698</c:v>
                </c:pt>
                <c:pt idx="411">
                  <c:v>302.88084540951837</c:v>
                </c:pt>
                <c:pt idx="412">
                  <c:v>295.64162541078804</c:v>
                </c:pt>
                <c:pt idx="413">
                  <c:v>288.13608880100918</c:v>
                </c:pt>
                <c:pt idx="414">
                  <c:v>280.38480773429006</c:v>
                </c:pt>
                <c:pt idx="415">
                  <c:v>272.40902793326779</c:v>
                </c:pt>
                <c:pt idx="416">
                  <c:v>264.23061045600582</c:v>
                </c:pt>
                <c:pt idx="417">
                  <c:v>255.8719717762969</c:v>
                </c:pt>
                <c:pt idx="418">
                  <c:v>247.35602234177833</c:v>
                </c:pt>
                <c:pt idx="419">
                  <c:v>238.7061037779356</c:v>
                </c:pt>
                <c:pt idx="420">
                  <c:v>229.94592491026151</c:v>
                </c:pt>
                <c:pt idx="421">
                  <c:v>221.09949678014084</c:v>
                </c:pt>
                <c:pt idx="422">
                  <c:v>212.19106683219238</c:v>
                </c:pt>
                <c:pt idx="423">
                  <c:v>203.24505245364264</c:v>
                </c:pt>
                <c:pt idx="424">
                  <c:v>194.28597404809574</c:v>
                </c:pt>
                <c:pt idx="425">
                  <c:v>185.33838782674337</c:v>
                </c:pt>
                <c:pt idx="426">
                  <c:v>176.42681850143802</c:v>
                </c:pt>
                <c:pt idx="427">
                  <c:v>167.57569206428479</c:v>
                </c:pt>
                <c:pt idx="428">
                  <c:v>158.80926883763502</c:v>
                </c:pt>
                <c:pt idx="429">
                  <c:v>150.15157697816477</c:v>
                </c:pt>
                <c:pt idx="430">
                  <c:v>141.62634661749362</c:v>
                </c:pt>
                <c:pt idx="431">
                  <c:v>133.25694481947721</c:v>
                </c:pt>
                <c:pt idx="432">
                  <c:v>125.06631153265536</c:v>
                </c:pt>
                <c:pt idx="433">
                  <c:v>117.07689671356228</c:v>
                </c:pt>
                <c:pt idx="434">
                  <c:v>109.31059879289899</c:v>
                </c:pt>
                <c:pt idx="435">
                  <c:v>101.78870465339935</c:v>
                </c:pt>
                <c:pt idx="436">
                  <c:v>94.531831284079075</c:v>
                </c:pt>
                <c:pt idx="437">
                  <c:v>87.559869270439648</c:v>
                </c:pt>
                <c:pt idx="438">
                  <c:v>80.89192827571317</c:v>
                </c:pt>
                <c:pt idx="439">
                  <c:v>74.546284662699307</c:v>
                </c:pt>
                <c:pt idx="440">
                  <c:v>68.540331399475804</c:v>
                </c:pt>
                <c:pt idx="441">
                  <c:v>62.890530386439139</c:v>
                </c:pt>
                <c:pt idx="442">
                  <c:v>57.612367335468292</c:v>
                </c:pt>
                <c:pt idx="443">
                  <c:v>52.720309324616608</c:v>
                </c:pt>
                <c:pt idx="444">
                  <c:v>48.227765144826066</c:v>
                </c:pt>
                <c:pt idx="445">
                  <c:v>44.147048547432064</c:v>
                </c:pt>
                <c:pt idx="446">
                  <c:v>40.489344492989659</c:v>
                </c:pt>
                <c:pt idx="447">
                  <c:v>37.264678494050344</c:v>
                </c:pt>
                <c:pt idx="448">
                  <c:v>34.481889135982925</c:v>
                </c:pt>
                <c:pt idx="449">
                  <c:v>32.14860385099368</c:v>
                </c:pt>
                <c:pt idx="450">
                  <c:v>30.271218011852824</c:v>
                </c:pt>
                <c:pt idx="451">
                  <c:v>28.85487740265873</c:v>
                </c:pt>
                <c:pt idx="452">
                  <c:v>27.903464114566134</c:v>
                </c:pt>
                <c:pt idx="453">
                  <c:v>27.419585905269457</c:v>
                </c:pt>
                <c:pt idx="454">
                  <c:v>27.404569051306026</c:v>
                </c:pt>
                <c:pt idx="455">
                  <c:v>27.858454712828689</c:v>
                </c:pt>
                <c:pt idx="456">
                  <c:v>28.779998820788961</c:v>
                </c:pt>
                <c:pt idx="457">
                  <c:v>30.166675486838784</c:v>
                </c:pt>
                <c:pt idx="458">
                  <c:v>32.014683926629914</c:v>
                </c:pt>
                <c:pt idx="459">
                  <c:v>34.318958877479616</c:v>
                </c:pt>
                <c:pt idx="460">
                  <c:v>37.073184481908527</c:v>
                </c:pt>
                <c:pt idx="461">
                  <c:v>40.269811598992135</c:v>
                </c:pt>
                <c:pt idx="462">
                  <c:v>43.900078495991238</c:v>
                </c:pt>
                <c:pt idx="463">
                  <c:v>47.954034863667431</c:v>
                </c:pt>
                <c:pt idx="464">
                  <c:v>52.420569089423765</c:v>
                </c:pt>
                <c:pt idx="465">
                  <c:v>57.287438713402679</c:v>
                </c:pt>
                <c:pt idx="466">
                  <c:v>62.541303984244536</c:v>
                </c:pt>
                <c:pt idx="467">
                  <c:v>68.167764422457822</c:v>
                </c:pt>
                <c:pt idx="468">
                  <c:v>74.15139829106063</c:v>
                </c:pt>
                <c:pt idx="469">
                  <c:v>80.475804865520161</c:v>
                </c:pt>
                <c:pt idx="470">
                  <c:v>87.123649387050776</c:v>
                </c:pt>
                <c:pt idx="471">
                  <c:v>94.076710575889393</c:v>
                </c:pt>
                <c:pt idx="472">
                  <c:v>101.31593057460221</c:v>
                </c:pt>
                <c:pt idx="473">
                  <c:v>108.82146718439861</c:v>
                </c:pt>
                <c:pt idx="474">
                  <c:v>116.57274825111772</c:v>
                </c:pt>
                <c:pt idx="475">
                  <c:v>124.54852805212082</c:v>
                </c:pt>
                <c:pt idx="476">
                  <c:v>132.72694552940195</c:v>
                </c:pt>
                <c:pt idx="477">
                  <c:v>141.08558420911086</c:v>
                </c:pt>
                <c:pt idx="478">
                  <c:v>149.60153364360906</c:v>
                </c:pt>
                <c:pt idx="479">
                  <c:v>158.25145220747217</c:v>
                </c:pt>
                <c:pt idx="480">
                  <c:v>167.01163107514625</c:v>
                </c:pt>
                <c:pt idx="481">
                  <c:v>175.85805920524587</c:v>
                </c:pt>
                <c:pt idx="482">
                  <c:v>184.76648915321601</c:v>
                </c:pt>
                <c:pt idx="483">
                  <c:v>193.71250353176515</c:v>
                </c:pt>
                <c:pt idx="484">
                  <c:v>202.67158193729077</c:v>
                </c:pt>
                <c:pt idx="485">
                  <c:v>211.61916815866439</c:v>
                </c:pt>
                <c:pt idx="486">
                  <c:v>220.53073748396974</c:v>
                </c:pt>
                <c:pt idx="487">
                  <c:v>229.38186392110205</c:v>
                </c:pt>
                <c:pt idx="488">
                  <c:v>238.14828714777275</c:v>
                </c:pt>
                <c:pt idx="489">
                  <c:v>246.805979007243</c:v>
                </c:pt>
                <c:pt idx="490">
                  <c:v>255.33120936789351</c:v>
                </c:pt>
                <c:pt idx="491">
                  <c:v>263.70061116593001</c:v>
                </c:pt>
                <c:pt idx="492">
                  <c:v>271.89124445275189</c:v>
                </c:pt>
                <c:pt idx="493">
                  <c:v>279.88065927182623</c:v>
                </c:pt>
                <c:pt idx="494">
                  <c:v>287.64695719250881</c:v>
                </c:pt>
                <c:pt idx="495">
                  <c:v>295.16885133200844</c:v>
                </c:pt>
                <c:pt idx="496">
                  <c:v>302.42572470131228</c:v>
                </c:pt>
                <c:pt idx="497">
                  <c:v>309.39768671496813</c:v>
                </c:pt>
                <c:pt idx="498">
                  <c:v>316.06562770969504</c:v>
                </c:pt>
                <c:pt idx="499">
                  <c:v>322.41127132269378</c:v>
                </c:pt>
                <c:pt idx="500">
                  <c:v>328.41722458593199</c:v>
                </c:pt>
                <c:pt idx="501">
                  <c:v>334.06702559896866</c:v>
                </c:pt>
                <c:pt idx="502">
                  <c:v>339.34518864992742</c:v>
                </c:pt>
                <c:pt idx="503">
                  <c:v>344.23724666079119</c:v>
                </c:pt>
                <c:pt idx="504">
                  <c:v>348.7297908405817</c:v>
                </c:pt>
                <c:pt idx="505">
                  <c:v>352.81050743796629</c:v>
                </c:pt>
                <c:pt idx="506">
                  <c:v>356.46821149241788</c:v>
                </c:pt>
                <c:pt idx="507">
                  <c:v>359.69287749135719</c:v>
                </c:pt>
                <c:pt idx="508">
                  <c:v>362.47566684941864</c:v>
                </c:pt>
                <c:pt idx="509">
                  <c:v>364.80895213441408</c:v>
                </c:pt>
                <c:pt idx="510">
                  <c:v>366.68633797355506</c:v>
                </c:pt>
                <c:pt idx="511">
                  <c:v>368.10267858274915</c:v>
                </c:pt>
                <c:pt idx="512">
                  <c:v>369.05409187084172</c:v>
                </c:pt>
                <c:pt idx="513">
                  <c:v>369.53797008013834</c:v>
                </c:pt>
                <c:pt idx="514">
                  <c:v>369.5529869341018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7FD-AFC6-73BCF5A1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2112"/>
        <c:axId val="272732504"/>
      </c:scatterChart>
      <c:valAx>
        <c:axId val="272732112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1st Order Approximation PRF (N)</a:t>
                </a:r>
              </a:p>
            </c:rich>
          </c:tx>
          <c:layout>
            <c:manualLayout>
              <c:xMode val="edge"/>
              <c:yMode val="edge"/>
              <c:x val="0.33472267621890761"/>
              <c:y val="0.8693467336683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2504"/>
        <c:crosses val="autoZero"/>
        <c:crossBetween val="midCat"/>
        <c:majorUnit val="50"/>
      </c:valAx>
      <c:valAx>
        <c:axId val="27273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Raw PRF (N)</a:t>
                </a:r>
              </a:p>
            </c:rich>
          </c:tx>
          <c:layout>
            <c:manualLayout>
              <c:xMode val="edge"/>
              <c:yMode val="edge"/>
              <c:x val="2.2222252363081004E-2"/>
              <c:y val="0.25125628140703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2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'Velocity and Acceleration'!#REF!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E2-4AE8-87D5-4FB8E5D1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49768"/>
        <c:axId val="275450160"/>
      </c:scatterChart>
      <c:valAx>
        <c:axId val="27544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50160"/>
        <c:crosses val="autoZero"/>
        <c:crossBetween val="midCat"/>
      </c:valAx>
      <c:valAx>
        <c:axId val="27545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49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B-4199-9157-7D1C1B7F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50944"/>
        <c:axId val="275451336"/>
      </c:scatterChart>
      <c:valAx>
        <c:axId val="2754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51336"/>
        <c:crosses val="autoZero"/>
        <c:crossBetween val="midCat"/>
      </c:valAx>
      <c:valAx>
        <c:axId val="27545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50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'Velocity and Acceleration'!#REF!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D-4F87-923F-58184F9B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93608"/>
        <c:axId val="275594000"/>
      </c:scatterChart>
      <c:valAx>
        <c:axId val="2755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4000"/>
        <c:crosses val="autoZero"/>
        <c:crossBetween val="midCat"/>
      </c:valAx>
      <c:valAx>
        <c:axId val="27559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3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9479329378676"/>
          <c:y val="9.0592334494773524E-2"/>
          <c:w val="0.80575728266749724"/>
          <c:h val="0.81881533101045301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Acceleration'!$O$2:$O$1242</c:f>
              <c:numCache>
                <c:formatCode>General</c:formatCode>
                <c:ptCount val="1241"/>
                <c:pt idx="21">
                  <c:v>5.8519110685521625</c:v>
                </c:pt>
                <c:pt idx="22">
                  <c:v>6.7514993582742724</c:v>
                </c:pt>
                <c:pt idx="23">
                  <c:v>7.1454111499344108</c:v>
                </c:pt>
                <c:pt idx="24">
                  <c:v>7.9325888005302065</c:v>
                </c:pt>
                <c:pt idx="25">
                  <c:v>7.59500150270277</c:v>
                </c:pt>
                <c:pt idx="26">
                  <c:v>7.1453050052742046</c:v>
                </c:pt>
                <c:pt idx="27">
                  <c:v>7.8198877797272122</c:v>
                </c:pt>
                <c:pt idx="28">
                  <c:v>7.9324175717983163</c:v>
                </c:pt>
                <c:pt idx="29">
                  <c:v>6.9205468180076597</c:v>
                </c:pt>
                <c:pt idx="30">
                  <c:v>8.3260649557005824</c:v>
                </c:pt>
                <c:pt idx="31">
                  <c:v>10.01317543186793</c:v>
                </c:pt>
                <c:pt idx="32">
                  <c:v>8.2700960129162144</c:v>
                </c:pt>
                <c:pt idx="33">
                  <c:v>7.7637345572765506</c:v>
                </c:pt>
                <c:pt idx="34">
                  <c:v>6.2455845116732043</c:v>
                </c:pt>
                <c:pt idx="35">
                  <c:v>5.5144819911722429</c:v>
                </c:pt>
                <c:pt idx="36">
                  <c:v>5.9079992495814091</c:v>
                </c:pt>
                <c:pt idx="37">
                  <c:v>5.0081746470554132</c:v>
                </c:pt>
                <c:pt idx="38">
                  <c:v>3.9960175404092988</c:v>
                </c:pt>
                <c:pt idx="39">
                  <c:v>2.8713717449308622</c:v>
                </c:pt>
                <c:pt idx="40">
                  <c:v>3.152189975622087</c:v>
                </c:pt>
                <c:pt idx="41">
                  <c:v>1.6901260753124707</c:v>
                </c:pt>
                <c:pt idx="42">
                  <c:v>0.84650681367502778</c:v>
                </c:pt>
                <c:pt idx="43">
                  <c:v>1.2966108952891968</c:v>
                </c:pt>
                <c:pt idx="44">
                  <c:v>0.56554739964134637</c:v>
                </c:pt>
                <c:pt idx="45">
                  <c:v>0.22752650105957214</c:v>
                </c:pt>
                <c:pt idx="46">
                  <c:v>-1.0654207839740322</c:v>
                </c:pt>
                <c:pt idx="47">
                  <c:v>-1.0655379438332349</c:v>
                </c:pt>
                <c:pt idx="48">
                  <c:v>-1.8530580945427424</c:v>
                </c:pt>
                <c:pt idx="49">
                  <c:v>-2.7526984174021112</c:v>
                </c:pt>
                <c:pt idx="50">
                  <c:v>-1.9091832646893541</c:v>
                </c:pt>
                <c:pt idx="51">
                  <c:v>-1.9091832646893541</c:v>
                </c:pt>
                <c:pt idx="52">
                  <c:v>-2.3589708627582264</c:v>
                </c:pt>
                <c:pt idx="53">
                  <c:v>-3.2025641504770777</c:v>
                </c:pt>
                <c:pt idx="54">
                  <c:v>-3.0340523646870827</c:v>
                </c:pt>
                <c:pt idx="55">
                  <c:v>-3.5399281437853372</c:v>
                </c:pt>
                <c:pt idx="56">
                  <c:v>-4.66474521064589</c:v>
                </c:pt>
                <c:pt idx="57">
                  <c:v>-3.3152370763257397</c:v>
                </c:pt>
                <c:pt idx="58">
                  <c:v>-3.2590317780877114</c:v>
                </c:pt>
                <c:pt idx="59">
                  <c:v>-3.8212300579328109</c:v>
                </c:pt>
                <c:pt idx="60">
                  <c:v>-4.3835995238601688</c:v>
                </c:pt>
                <c:pt idx="61">
                  <c:v>-4.3274722753283132</c:v>
                </c:pt>
                <c:pt idx="62">
                  <c:v>-4.4961943573529553</c:v>
                </c:pt>
                <c:pt idx="63">
                  <c:v>-5.3957956553592368</c:v>
                </c:pt>
                <c:pt idx="64">
                  <c:v>-4.608446733381804</c:v>
                </c:pt>
                <c:pt idx="65">
                  <c:v>-4.2712539688054685</c:v>
                </c:pt>
                <c:pt idx="66">
                  <c:v>-3.8212560745014739</c:v>
                </c:pt>
                <c:pt idx="67">
                  <c:v>-4.4961683407844273</c:v>
                </c:pt>
                <c:pt idx="68">
                  <c:v>-4.383625540428846</c:v>
                </c:pt>
                <c:pt idx="69">
                  <c:v>-4.6085529206916425</c:v>
                </c:pt>
                <c:pt idx="70">
                  <c:v>-5.3397615858533971</c:v>
                </c:pt>
                <c:pt idx="71">
                  <c:v>-4.2148123577639263</c:v>
                </c:pt>
                <c:pt idx="72">
                  <c:v>-3.7648664965968415</c:v>
                </c:pt>
                <c:pt idx="73">
                  <c:v>-3.5962896267355071</c:v>
                </c:pt>
                <c:pt idx="74">
                  <c:v>-4.0461443872616218</c:v>
                </c:pt>
                <c:pt idx="75">
                  <c:v>-3.8775935766186018</c:v>
                </c:pt>
                <c:pt idx="76">
                  <c:v>-3.708741326450701</c:v>
                </c:pt>
                <c:pt idx="77">
                  <c:v>-3.8775675174002679</c:v>
                </c:pt>
                <c:pt idx="78">
                  <c:v>-3.4838530136901289</c:v>
                </c:pt>
                <c:pt idx="79">
                  <c:v>-3.9336536626937306</c:v>
                </c:pt>
                <c:pt idx="80">
                  <c:v>-3.9902274776148658</c:v>
                </c:pt>
                <c:pt idx="81">
                  <c:v>-4.4962073656372823</c:v>
                </c:pt>
                <c:pt idx="82">
                  <c:v>-5.2272187854979686</c:v>
                </c:pt>
                <c:pt idx="83">
                  <c:v>-4.7772208911938732</c:v>
                </c:pt>
                <c:pt idx="84">
                  <c:v>-5.4520530293847864</c:v>
                </c:pt>
                <c:pt idx="85">
                  <c:v>-5.6209052369033605</c:v>
                </c:pt>
                <c:pt idx="86">
                  <c:v>-5.3961751445909751</c:v>
                </c:pt>
                <c:pt idx="87">
                  <c:v>-5.3959388317869461</c:v>
                </c:pt>
                <c:pt idx="88">
                  <c:v>-6.183090465814205</c:v>
                </c:pt>
                <c:pt idx="89">
                  <c:v>-7.532756777932077</c:v>
                </c:pt>
                <c:pt idx="90">
                  <c:v>-6.464303272406859</c:v>
                </c:pt>
                <c:pt idx="91">
                  <c:v>-6.1831836021898958</c:v>
                </c:pt>
                <c:pt idx="92">
                  <c:v>-6.1829602976711096</c:v>
                </c:pt>
                <c:pt idx="93">
                  <c:v>-5.4521331574766476</c:v>
                </c:pt>
                <c:pt idx="94">
                  <c:v>-5.2835042118274167</c:v>
                </c:pt>
                <c:pt idx="95">
                  <c:v>-4.6645479226953581</c:v>
                </c:pt>
                <c:pt idx="96">
                  <c:v>-5.8456634241699987</c:v>
                </c:pt>
                <c:pt idx="97">
                  <c:v>-5.3393951049060648</c:v>
                </c:pt>
                <c:pt idx="98">
                  <c:v>-2.6962698146445261</c:v>
                </c:pt>
                <c:pt idx="99">
                  <c:v>-4.3274202421907626</c:v>
                </c:pt>
                <c:pt idx="100">
                  <c:v>-5.6209312534719498</c:v>
                </c:pt>
                <c:pt idx="101">
                  <c:v>-4.3838097774453448</c:v>
                </c:pt>
                <c:pt idx="102">
                  <c:v>-4.0464848516402583</c:v>
                </c:pt>
                <c:pt idx="103">
                  <c:v>-5.0583925945480779</c:v>
                </c:pt>
                <c:pt idx="104">
                  <c:v>-4.4396876622396579</c:v>
                </c:pt>
                <c:pt idx="105">
                  <c:v>-3.9897808685761547</c:v>
                </c:pt>
                <c:pt idx="106">
                  <c:v>-4.2147863411947606</c:v>
                </c:pt>
                <c:pt idx="107">
                  <c:v>-2.696649303875712</c:v>
                </c:pt>
                <c:pt idx="108">
                  <c:v>-2.0779573798516751</c:v>
                </c:pt>
                <c:pt idx="109">
                  <c:v>-2.1902638674034378</c:v>
                </c:pt>
                <c:pt idx="110">
                  <c:v>-1.6279074097602177</c:v>
                </c:pt>
                <c:pt idx="111">
                  <c:v>-0.78472174887723056</c:v>
                </c:pt>
                <c:pt idx="112">
                  <c:v>-0.55966420047051957</c:v>
                </c:pt>
                <c:pt idx="113">
                  <c:v>1.1839900025778902</c:v>
                </c:pt>
                <c:pt idx="114">
                  <c:v>2.3649733001735584</c:v>
                </c:pt>
                <c:pt idx="115">
                  <c:v>2.64606487543639</c:v>
                </c:pt>
                <c:pt idx="116">
                  <c:v>2.9275770431687422</c:v>
                </c:pt>
                <c:pt idx="117">
                  <c:v>3.377548920904121</c:v>
                </c:pt>
                <c:pt idx="118">
                  <c:v>4.5581637018169738</c:v>
                </c:pt>
                <c:pt idx="119">
                  <c:v>4.8956058301311067</c:v>
                </c:pt>
                <c:pt idx="120">
                  <c:v>6.1330047222004405</c:v>
                </c:pt>
                <c:pt idx="121">
                  <c:v>6.7515404188626018</c:v>
                </c:pt>
                <c:pt idx="122">
                  <c:v>5.7955756021706355</c:v>
                </c:pt>
                <c:pt idx="123">
                  <c:v>5.9080903502216175</c:v>
                </c:pt>
                <c:pt idx="124">
                  <c:v>6.3016206169147022</c:v>
                </c:pt>
                <c:pt idx="125">
                  <c:v>6.1891579446515843</c:v>
                </c:pt>
                <c:pt idx="126">
                  <c:v>5.401769997820538</c:v>
                </c:pt>
                <c:pt idx="127">
                  <c:v>5.4579752960581507</c:v>
                </c:pt>
                <c:pt idx="128">
                  <c:v>5.6267103863679173</c:v>
                </c:pt>
                <c:pt idx="129">
                  <c:v>5.2329978757440685</c:v>
                </c:pt>
                <c:pt idx="130">
                  <c:v>5.1768035500540943</c:v>
                </c:pt>
                <c:pt idx="131">
                  <c:v>4.8394916325334405</c:v>
                </c:pt>
                <c:pt idx="132">
                  <c:v>5.3456708442429441</c:v>
                </c:pt>
                <c:pt idx="133">
                  <c:v>5.6266713188647843</c:v>
                </c:pt>
                <c:pt idx="134">
                  <c:v>6.1327163336091894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E9A-AFA3-454A7BA2358F}"/>
            </c:ext>
          </c:extLst>
        </c:ser>
        <c:ser>
          <c:idx val="1"/>
          <c:order val="1"/>
          <c:tx>
            <c:v>Filtered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Acceleration'!$P$2:$P$1242</c:f>
              <c:numCache>
                <c:formatCode>General</c:formatCode>
                <c:ptCount val="1241"/>
                <c:pt idx="21">
                  <c:v>7.1172882887219835</c:v>
                </c:pt>
                <c:pt idx="22">
                  <c:v>7.1175794774060268</c:v>
                </c:pt>
                <c:pt idx="23">
                  <c:v>7.1896221607795496</c:v>
                </c:pt>
                <c:pt idx="24">
                  <c:v>7.3103222362907001</c:v>
                </c:pt>
                <c:pt idx="25">
                  <c:v>7.4547813433542469</c:v>
                </c:pt>
                <c:pt idx="26">
                  <c:v>7.6142973437586843</c:v>
                </c:pt>
                <c:pt idx="27">
                  <c:v>7.787286936160049</c:v>
                </c:pt>
                <c:pt idx="28">
                  <c:v>7.9646049906508036</c:v>
                </c:pt>
                <c:pt idx="29">
                  <c:v>8.1229394030607001</c:v>
                </c:pt>
                <c:pt idx="30">
                  <c:v>8.2131810580731841</c:v>
                </c:pt>
                <c:pt idx="31">
                  <c:v>8.1615147002933011</c:v>
                </c:pt>
                <c:pt idx="32">
                  <c:v>7.9118894828472737</c:v>
                </c:pt>
                <c:pt idx="33">
                  <c:v>7.4678958258180907</c:v>
                </c:pt>
                <c:pt idx="34">
                  <c:v>6.8835211027129573</c:v>
                </c:pt>
                <c:pt idx="35">
                  <c:v>6.221636965366276</c:v>
                </c:pt>
                <c:pt idx="36">
                  <c:v>5.5217847490458114</c:v>
                </c:pt>
                <c:pt idx="37">
                  <c:v>4.800089468546763</c:v>
                </c:pt>
                <c:pt idx="38">
                  <c:v>4.070743706767602</c:v>
                </c:pt>
                <c:pt idx="39">
                  <c:v>3.3543755122037497</c:v>
                </c:pt>
                <c:pt idx="40">
                  <c:v>2.6682681879572283</c:v>
                </c:pt>
                <c:pt idx="41">
                  <c:v>2.0228670041329981</c:v>
                </c:pt>
                <c:pt idx="42">
                  <c:v>1.4236274851947608</c:v>
                </c:pt>
                <c:pt idx="43">
                  <c:v>0.86406631457757277</c:v>
                </c:pt>
                <c:pt idx="44">
                  <c:v>0.32615362076912296</c:v>
                </c:pt>
                <c:pt idx="45">
                  <c:v>-0.20152557469268512</c:v>
                </c:pt>
                <c:pt idx="46">
                  <c:v>-0.71089146135339021</c:v>
                </c:pt>
                <c:pt idx="47">
                  <c:v>-1.1807322985436743</c:v>
                </c:pt>
                <c:pt idx="48">
                  <c:v>-1.5897087802959962</c:v>
                </c:pt>
                <c:pt idx="49">
                  <c:v>-1.9272218340442719</c:v>
                </c:pt>
                <c:pt idx="50">
                  <c:v>-2.2047775694066734</c:v>
                </c:pt>
                <c:pt idx="51">
                  <c:v>-2.4544245964025539</c:v>
                </c:pt>
                <c:pt idx="52">
                  <c:v>-2.704585564678466</c:v>
                </c:pt>
                <c:pt idx="53">
                  <c:v>-2.9601557645999228</c:v>
                </c:pt>
                <c:pt idx="54">
                  <c:v>-3.2075078445335494</c:v>
                </c:pt>
                <c:pt idx="55">
                  <c:v>-3.4278092979082095</c:v>
                </c:pt>
                <c:pt idx="56">
                  <c:v>-3.6076002995241541</c:v>
                </c:pt>
                <c:pt idx="57">
                  <c:v>-3.7532158069752328</c:v>
                </c:pt>
                <c:pt idx="58">
                  <c:v>-3.8918771065118118</c:v>
                </c:pt>
                <c:pt idx="59">
                  <c:v>-4.045659381564791</c:v>
                </c:pt>
                <c:pt idx="60">
                  <c:v>-4.2108977548714837</c:v>
                </c:pt>
                <c:pt idx="61">
                  <c:v>-4.3658515396174975</c:v>
                </c:pt>
                <c:pt idx="62">
                  <c:v>-4.485635549696795</c:v>
                </c:pt>
                <c:pt idx="63">
                  <c:v>-4.5509066167013215</c:v>
                </c:pt>
                <c:pt idx="64">
                  <c:v>-4.5596443910671942</c:v>
                </c:pt>
                <c:pt idx="65">
                  <c:v>-4.5345239150528407</c:v>
                </c:pt>
                <c:pt idx="66">
                  <c:v>-4.5078084893519792</c:v>
                </c:pt>
                <c:pt idx="67">
                  <c:v>-4.4955526023095</c:v>
                </c:pt>
                <c:pt idx="68">
                  <c:v>-4.4880278848310553</c:v>
                </c:pt>
                <c:pt idx="69">
                  <c:v>-4.4593510473256321</c:v>
                </c:pt>
                <c:pt idx="70">
                  <c:v>-4.3848290649941051</c:v>
                </c:pt>
                <c:pt idx="71">
                  <c:v>-4.2607484083301594</c:v>
                </c:pt>
                <c:pt idx="72">
                  <c:v>-4.1114782146268487</c:v>
                </c:pt>
                <c:pt idx="73">
                  <c:v>-3.9709213107761121</c:v>
                </c:pt>
                <c:pt idx="74">
                  <c:v>-3.8600488946951352</c:v>
                </c:pt>
                <c:pt idx="75">
                  <c:v>-3.7857998348028277</c:v>
                </c:pt>
                <c:pt idx="76">
                  <c:v>-3.753110972134067</c:v>
                </c:pt>
                <c:pt idx="77">
                  <c:v>-3.7711105508766058</c:v>
                </c:pt>
                <c:pt idx="78">
                  <c:v>-3.850634473335746</c:v>
                </c:pt>
                <c:pt idx="79">
                  <c:v>-3.9976926415618061</c:v>
                </c:pt>
                <c:pt idx="80">
                  <c:v>-4.2069854791882983</c:v>
                </c:pt>
                <c:pt idx="81">
                  <c:v>-4.4605022504773535</c:v>
                </c:pt>
                <c:pt idx="82">
                  <c:v>-4.7338805287551153</c:v>
                </c:pt>
                <c:pt idx="83">
                  <c:v>-5.0078197631986221</c:v>
                </c:pt>
                <c:pt idx="84">
                  <c:v>-5.2735888590023476</c:v>
                </c:pt>
                <c:pt idx="85">
                  <c:v>-5.5295158727340148</c:v>
                </c:pt>
                <c:pt idx="86">
                  <c:v>-5.7770197294871677</c:v>
                </c:pt>
                <c:pt idx="87">
                  <c:v>-6.0120529650538082</c:v>
                </c:pt>
                <c:pt idx="88">
                  <c:v>-6.2096868700849592</c:v>
                </c:pt>
                <c:pt idx="89">
                  <c:v>-6.3251213591453181</c:v>
                </c:pt>
                <c:pt idx="90">
                  <c:v>-6.3232601030831557</c:v>
                </c:pt>
                <c:pt idx="91">
                  <c:v>-6.2038744534061543</c:v>
                </c:pt>
                <c:pt idx="92">
                  <c:v>-5.995132352614915</c:v>
                </c:pt>
                <c:pt idx="93">
                  <c:v>-5.7356394992043516</c:v>
                </c:pt>
                <c:pt idx="94">
                  <c:v>-5.4633668768484913</c:v>
                </c:pt>
                <c:pt idx="95">
                  <c:v>-5.2052796545565103</c:v>
                </c:pt>
                <c:pt idx="96">
                  <c:v>-4.9719885846380274</c:v>
                </c:pt>
                <c:pt idx="97">
                  <c:v>-4.7731845338914836</c:v>
                </c:pt>
                <c:pt idx="98">
                  <c:v>-4.6344749957067135</c:v>
                </c:pt>
                <c:pt idx="99">
                  <c:v>-4.5733386316186877</c:v>
                </c:pt>
                <c:pt idx="100">
                  <c:v>-4.5657137797620688</c:v>
                </c:pt>
                <c:pt idx="101">
                  <c:v>-4.5647328971861327</c:v>
                </c:pt>
                <c:pt idx="102">
                  <c:v>-4.5343726483815754</c:v>
                </c:pt>
                <c:pt idx="103">
                  <c:v>-4.4462574074645627</c:v>
                </c:pt>
                <c:pt idx="104">
                  <c:v>-4.2721117823182526</c:v>
                </c:pt>
                <c:pt idx="105">
                  <c:v>-3.9945442141530094</c:v>
                </c:pt>
                <c:pt idx="106">
                  <c:v>-3.6136698797466837</c:v>
                </c:pt>
                <c:pt idx="107">
                  <c:v>-3.1454398490636959</c:v>
                </c:pt>
                <c:pt idx="108">
                  <c:v>-2.6128370507267906</c:v>
                </c:pt>
                <c:pt idx="109">
                  <c:v>-2.0276444916982661</c:v>
                </c:pt>
                <c:pt idx="110">
                  <c:v>-1.3843303869310524</c:v>
                </c:pt>
                <c:pt idx="111">
                  <c:v>-0.67475621502436389</c:v>
                </c:pt>
                <c:pt idx="112">
                  <c:v>9.6029813563499128E-2</c:v>
                </c:pt>
                <c:pt idx="113">
                  <c:v>0.90256218834302226</c:v>
                </c:pt>
                <c:pt idx="114">
                  <c:v>1.7054006884784425</c:v>
                </c:pt>
                <c:pt idx="115">
                  <c:v>2.4738203437593458</c:v>
                </c:pt>
                <c:pt idx="116">
                  <c:v>3.2009917063845643</c:v>
                </c:pt>
                <c:pt idx="117">
                  <c:v>3.8916576598098662</c:v>
                </c:pt>
                <c:pt idx="118">
                  <c:v>4.5390683970195163</c:v>
                </c:pt>
                <c:pt idx="119">
                  <c:v>5.1159975625297083</c:v>
                </c:pt>
                <c:pt idx="120">
                  <c:v>5.5826543558586117</c:v>
                </c:pt>
                <c:pt idx="121">
                  <c:v>5.9055993612636133</c:v>
                </c:pt>
                <c:pt idx="122">
                  <c:v>6.0787288061239355</c:v>
                </c:pt>
                <c:pt idx="123">
                  <c:v>6.1241024374624367</c:v>
                </c:pt>
                <c:pt idx="124">
                  <c:v>6.0716797960464506</c:v>
                </c:pt>
                <c:pt idx="125">
                  <c:v>5.94933256586366</c:v>
                </c:pt>
                <c:pt idx="126">
                  <c:v>5.7889024021173121</c:v>
                </c:pt>
                <c:pt idx="127">
                  <c:v>5.6243417686515036</c:v>
                </c:pt>
                <c:pt idx="128">
                  <c:v>5.481443494260871</c:v>
                </c:pt>
                <c:pt idx="129">
                  <c:v>5.3767757048133404</c:v>
                </c:pt>
                <c:pt idx="130">
                  <c:v>5.3224572180098679</c:v>
                </c:pt>
                <c:pt idx="131">
                  <c:v>5.3231356426821383</c:v>
                </c:pt>
                <c:pt idx="132">
                  <c:v>5.3673734715503265</c:v>
                </c:pt>
                <c:pt idx="133">
                  <c:v>5.4263911808329244</c:v>
                </c:pt>
                <c:pt idx="134">
                  <c:v>5.4677366351913488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9-4E9A-AFA3-454A7BA2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94784"/>
        <c:axId val="275595176"/>
      </c:scatterChart>
      <c:valAx>
        <c:axId val="27559478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7721934300842844"/>
              <c:y val="0.55400696864111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5176"/>
        <c:crosses val="autoZero"/>
        <c:crossBetween val="midCat"/>
      </c:valAx>
      <c:valAx>
        <c:axId val="27559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Foot Angular Velocity (r/s)</a:t>
                </a:r>
              </a:p>
            </c:rich>
          </c:tx>
          <c:layout>
            <c:manualLayout>
              <c:xMode val="edge"/>
              <c:yMode val="edge"/>
              <c:x val="1.1990435753980615E-2"/>
              <c:y val="0.25087108013937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580510389759413"/>
          <c:y val="5.9233449477351915E-2"/>
          <c:w val="0.19424505921448595"/>
          <c:h val="0.142857142857142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612244897958"/>
          <c:y val="8.3623693379790948E-2"/>
          <c:w val="0.79591836734693877"/>
          <c:h val="0.83623693379790942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Acceleration'!$R$2:$R$188</c:f>
              <c:numCache>
                <c:formatCode>General</c:formatCode>
                <c:ptCount val="187"/>
                <c:pt idx="22">
                  <c:v>155.2200097658698</c:v>
                </c:pt>
                <c:pt idx="23">
                  <c:v>141.73073307071206</c:v>
                </c:pt>
                <c:pt idx="24">
                  <c:v>53.950842332203095</c:v>
                </c:pt>
                <c:pt idx="25">
                  <c:v>-94.474055430720242</c:v>
                </c:pt>
                <c:pt idx="26">
                  <c:v>26.98635324293306</c:v>
                </c:pt>
                <c:pt idx="27">
                  <c:v>94.453507982893413</c:v>
                </c:pt>
                <c:pt idx="28">
                  <c:v>-107.92091540634632</c:v>
                </c:pt>
                <c:pt idx="29">
                  <c:v>47.23768606827192</c:v>
                </c:pt>
                <c:pt idx="30">
                  <c:v>371.11543366323252</c:v>
                </c:pt>
                <c:pt idx="31">
                  <c:v>-6.7162731341241528</c:v>
                </c:pt>
                <c:pt idx="32">
                  <c:v>-269.93290495096539</c:v>
                </c:pt>
                <c:pt idx="33">
                  <c:v>-242.94138014916126</c:v>
                </c:pt>
                <c:pt idx="34">
                  <c:v>-269.91030793251718</c:v>
                </c:pt>
                <c:pt idx="35">
                  <c:v>-40.5102314510154</c:v>
                </c:pt>
                <c:pt idx="36">
                  <c:v>-60.756881294019536</c:v>
                </c:pt>
                <c:pt idx="37">
                  <c:v>-229.43780510065329</c:v>
                </c:pt>
                <c:pt idx="38">
                  <c:v>-256.41634825494617</c:v>
                </c:pt>
                <c:pt idx="39">
                  <c:v>-101.25930777446544</c:v>
                </c:pt>
                <c:pt idx="40">
                  <c:v>-141.74948035420701</c:v>
                </c:pt>
                <c:pt idx="41">
                  <c:v>-276.6819794336472</c:v>
                </c:pt>
                <c:pt idx="42">
                  <c:v>-47.221821602792879</c:v>
                </c:pt>
                <c:pt idx="43">
                  <c:v>-33.715129684041777</c:v>
                </c:pt>
                <c:pt idx="44">
                  <c:v>-128.29012730755477</c:v>
                </c:pt>
                <c:pt idx="45">
                  <c:v>-195.71618203384548</c:v>
                </c:pt>
                <c:pt idx="46">
                  <c:v>-155.16773338713713</c:v>
                </c:pt>
                <c:pt idx="47">
                  <c:v>-94.516477268245097</c:v>
                </c:pt>
                <c:pt idx="48">
                  <c:v>-202.45925682826521</c:v>
                </c:pt>
                <c:pt idx="49">
                  <c:v>-6.7350204175934127</c:v>
                </c:pt>
                <c:pt idx="50">
                  <c:v>101.22181832553071</c:v>
                </c:pt>
                <c:pt idx="51">
                  <c:v>-53.974511768264698</c:v>
                </c:pt>
                <c:pt idx="52">
                  <c:v>-155.20570629452686</c:v>
                </c:pt>
                <c:pt idx="53">
                  <c:v>-81.0097802314625</c:v>
                </c:pt>
                <c:pt idx="54">
                  <c:v>-40.483679196991012</c:v>
                </c:pt>
                <c:pt idx="55">
                  <c:v>-195.68314151505626</c:v>
                </c:pt>
                <c:pt idx="56">
                  <c:v>26.962928095151788</c:v>
                </c:pt>
                <c:pt idx="57">
                  <c:v>168.68561190698091</c:v>
                </c:pt>
                <c:pt idx="58">
                  <c:v>-60.719157792847952</c:v>
                </c:pt>
                <c:pt idx="59">
                  <c:v>-134.94812949269581</c:v>
                </c:pt>
                <c:pt idx="60">
                  <c:v>-60.749066087460093</c:v>
                </c:pt>
                <c:pt idx="61">
                  <c:v>-13.511380019134194</c:v>
                </c:pt>
                <c:pt idx="62">
                  <c:v>-128.19880560371257</c:v>
                </c:pt>
                <c:pt idx="63">
                  <c:v>-13.470285123461807</c:v>
                </c:pt>
                <c:pt idx="64">
                  <c:v>134.94500238644952</c:v>
                </c:pt>
                <c:pt idx="65">
                  <c:v>94.462879065641204</c:v>
                </c:pt>
                <c:pt idx="66">
                  <c:v>-26.989724637474971</c:v>
                </c:pt>
                <c:pt idx="67">
                  <c:v>-67.484335911283097</c:v>
                </c:pt>
                <c:pt idx="68">
                  <c:v>-13.486149588866093</c:v>
                </c:pt>
                <c:pt idx="69">
                  <c:v>-114.73632545094577</c:v>
                </c:pt>
                <c:pt idx="70">
                  <c:v>47.248867551324693</c:v>
                </c:pt>
                <c:pt idx="71">
                  <c:v>188.98741071079175</c:v>
                </c:pt>
                <c:pt idx="72">
                  <c:v>74.222727723410074</c:v>
                </c:pt>
                <c:pt idx="73">
                  <c:v>-33.753346879772529</c:v>
                </c:pt>
                <c:pt idx="74">
                  <c:v>-33.756473985972384</c:v>
                </c:pt>
                <c:pt idx="75">
                  <c:v>40.488367297310376</c:v>
                </c:pt>
                <c:pt idx="76">
                  <c:v>3.1271062000647301E-3</c:v>
                </c:pt>
                <c:pt idx="77">
                  <c:v>26.986597531269645</c:v>
                </c:pt>
                <c:pt idx="78">
                  <c:v>-6.7303374352154997</c:v>
                </c:pt>
                <c:pt idx="79">
                  <c:v>-60.764935670965819</c:v>
                </c:pt>
                <c:pt idx="80">
                  <c:v>-67.506444353228915</c:v>
                </c:pt>
                <c:pt idx="81">
                  <c:v>-148.43895694597285</c:v>
                </c:pt>
                <c:pt idx="82">
                  <c:v>-33.721623066789675</c:v>
                </c:pt>
                <c:pt idx="83">
                  <c:v>-26.980109266419134</c:v>
                </c:pt>
                <c:pt idx="84">
                  <c:v>-101.24212148513884</c:v>
                </c:pt>
                <c:pt idx="85">
                  <c:v>6.7053461752571542</c:v>
                </c:pt>
                <c:pt idx="86">
                  <c:v>26.995968613970543</c:v>
                </c:pt>
                <c:pt idx="87">
                  <c:v>-94.42983854678792</c:v>
                </c:pt>
                <c:pt idx="88">
                  <c:v>-256.41815353740981</c:v>
                </c:pt>
                <c:pt idx="89">
                  <c:v>-33.745536791119498</c:v>
                </c:pt>
                <c:pt idx="90">
                  <c:v>161.94878108906232</c:v>
                </c:pt>
                <c:pt idx="91">
                  <c:v>33.76115696828915</c:v>
                </c:pt>
                <c:pt idx="92">
                  <c:v>87.726053365591852</c:v>
                </c:pt>
                <c:pt idx="93">
                  <c:v>107.93473030124352</c:v>
                </c:pt>
                <c:pt idx="94">
                  <c:v>94.510228173753191</c:v>
                </c:pt>
                <c:pt idx="95">
                  <c:v>-67.459105481110981</c:v>
                </c:pt>
                <c:pt idx="96">
                  <c:v>-80.981661865285091</c:v>
                </c:pt>
                <c:pt idx="97">
                  <c:v>377.927233143053</c:v>
                </c:pt>
                <c:pt idx="98">
                  <c:v>121.4369835258375</c:v>
                </c:pt>
                <c:pt idx="99">
                  <c:v>-350.95937265929211</c:v>
                </c:pt>
                <c:pt idx="100">
                  <c:v>-6.7667442305498469</c:v>
                </c:pt>
                <c:pt idx="101">
                  <c:v>188.93356821980365</c:v>
                </c:pt>
                <c:pt idx="102">
                  <c:v>-80.94993805232825</c:v>
                </c:pt>
                <c:pt idx="103">
                  <c:v>-47.184337271928129</c:v>
                </c:pt>
                <c:pt idx="104">
                  <c:v>128.23340711663124</c:v>
                </c:pt>
                <c:pt idx="105">
                  <c:v>26.988158525387778</c:v>
                </c:pt>
                <c:pt idx="106">
                  <c:v>155.17578776405367</c:v>
                </c:pt>
                <c:pt idx="107">
                  <c:v>256.41947536116948</c:v>
                </c:pt>
                <c:pt idx="108">
                  <c:v>60.766252376673116</c:v>
                </c:pt>
                <c:pt idx="109">
                  <c:v>54.005996410975428</c:v>
                </c:pt>
                <c:pt idx="110">
                  <c:v>168.66505422314322</c:v>
                </c:pt>
                <c:pt idx="111">
                  <c:v>128.18918511476426</c:v>
                </c:pt>
                <c:pt idx="112">
                  <c:v>236.24541017461846</c:v>
                </c:pt>
                <c:pt idx="113">
                  <c:v>350.95650007728358</c:v>
                </c:pt>
                <c:pt idx="114">
                  <c:v>175.44898474302059</c:v>
                </c:pt>
                <c:pt idx="115">
                  <c:v>67.512449159423639</c:v>
                </c:pt>
                <c:pt idx="116">
                  <c:v>87.77808545612568</c:v>
                </c:pt>
                <c:pt idx="117">
                  <c:v>195.67039903778848</c:v>
                </c:pt>
                <c:pt idx="118">
                  <c:v>182.16682910724379</c:v>
                </c:pt>
                <c:pt idx="119">
                  <c:v>188.98092244601162</c:v>
                </c:pt>
                <c:pt idx="120">
                  <c:v>222.71215064778019</c:v>
                </c:pt>
                <c:pt idx="121">
                  <c:v>-40.491494403577818</c:v>
                </c:pt>
                <c:pt idx="122">
                  <c:v>-101.21400823691511</c:v>
                </c:pt>
                <c:pt idx="123">
                  <c:v>60.725401769288219</c:v>
                </c:pt>
                <c:pt idx="124">
                  <c:v>33.728111331597255</c:v>
                </c:pt>
                <c:pt idx="125">
                  <c:v>-107.98207429129577</c:v>
                </c:pt>
                <c:pt idx="126">
                  <c:v>-87.741917831212348</c:v>
                </c:pt>
                <c:pt idx="127">
                  <c:v>26.992846625686692</c:v>
                </c:pt>
                <c:pt idx="128">
                  <c:v>-26.997290437688701</c:v>
                </c:pt>
                <c:pt idx="129">
                  <c:v>-53.988820357658952</c:v>
                </c:pt>
                <c:pt idx="130">
                  <c:v>-47.220749185277725</c:v>
                </c:pt>
                <c:pt idx="131">
                  <c:v>20.26407530266097</c:v>
                </c:pt>
                <c:pt idx="132">
                  <c:v>94.461562359761601</c:v>
                </c:pt>
                <c:pt idx="133">
                  <c:v>94.4454587239548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A-4FAF-AA60-AE9EED9021B0}"/>
            </c:ext>
          </c:extLst>
        </c:ser>
        <c:ser>
          <c:idx val="1"/>
          <c:order val="1"/>
          <c:tx>
            <c:v>Filtered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Acceleration'!$S$2:$S$194</c:f>
              <c:numCache>
                <c:formatCode>General</c:formatCode>
                <c:ptCount val="193"/>
                <c:pt idx="22">
                  <c:v>8.6800646469079368</c:v>
                </c:pt>
                <c:pt idx="23">
                  <c:v>23.129131066160792</c:v>
                </c:pt>
                <c:pt idx="24">
                  <c:v>31.819101908963674</c:v>
                </c:pt>
                <c:pt idx="25">
                  <c:v>36.477012896158108</c:v>
                </c:pt>
                <c:pt idx="26">
                  <c:v>39.900671136696239</c:v>
                </c:pt>
                <c:pt idx="27">
                  <c:v>42.036917627054329</c:v>
                </c:pt>
                <c:pt idx="28">
                  <c:v>40.278296028078138</c:v>
                </c:pt>
                <c:pt idx="29">
                  <c:v>29.82912809068565</c:v>
                </c:pt>
                <c:pt idx="30">
                  <c:v>4.6290356679121212</c:v>
                </c:pt>
                <c:pt idx="31">
                  <c:v>-36.154989027109259</c:v>
                </c:pt>
                <c:pt idx="32">
                  <c:v>-83.234264937025188</c:v>
                </c:pt>
                <c:pt idx="33">
                  <c:v>-123.40420561611799</c:v>
                </c:pt>
                <c:pt idx="34">
                  <c:v>-149.55106325421792</c:v>
                </c:pt>
                <c:pt idx="35">
                  <c:v>-163.4083624400574</c:v>
                </c:pt>
                <c:pt idx="36">
                  <c:v>-170.58569961834147</c:v>
                </c:pt>
                <c:pt idx="37">
                  <c:v>-174.12492507338516</c:v>
                </c:pt>
                <c:pt idx="38">
                  <c:v>-173.48567476116162</c:v>
                </c:pt>
                <c:pt idx="39">
                  <c:v>-168.29706225724487</c:v>
                </c:pt>
                <c:pt idx="40">
                  <c:v>-159.78102096849022</c:v>
                </c:pt>
                <c:pt idx="41">
                  <c:v>-149.35688433149613</c:v>
                </c:pt>
                <c:pt idx="42">
                  <c:v>-139.0560827466511</c:v>
                </c:pt>
                <c:pt idx="43">
                  <c:v>-131.69686373107658</c:v>
                </c:pt>
                <c:pt idx="44">
                  <c:v>-127.87102671243076</c:v>
                </c:pt>
                <c:pt idx="45">
                  <c:v>-124.44540985470161</c:v>
                </c:pt>
                <c:pt idx="46">
                  <c:v>-117.50480686211893</c:v>
                </c:pt>
                <c:pt idx="47">
                  <c:v>-105.45807827311256</c:v>
                </c:pt>
                <c:pt idx="48">
                  <c:v>-89.57874426007173</c:v>
                </c:pt>
                <c:pt idx="49">
                  <c:v>-73.808254693281398</c:v>
                </c:pt>
                <c:pt idx="50">
                  <c:v>-63.264331482993747</c:v>
                </c:pt>
                <c:pt idx="51">
                  <c:v>-59.976959432615132</c:v>
                </c:pt>
                <c:pt idx="52">
                  <c:v>-60.687740183684276</c:v>
                </c:pt>
                <c:pt idx="53">
                  <c:v>-60.350673582609822</c:v>
                </c:pt>
                <c:pt idx="54">
                  <c:v>-56.118423996994231</c:v>
                </c:pt>
                <c:pt idx="55">
                  <c:v>-48.011094598872404</c:v>
                </c:pt>
                <c:pt idx="56">
                  <c:v>-39.048781088042936</c:v>
                </c:pt>
                <c:pt idx="57">
                  <c:v>-34.113216838518831</c:v>
                </c:pt>
                <c:pt idx="58">
                  <c:v>-35.093228950746635</c:v>
                </c:pt>
                <c:pt idx="59">
                  <c:v>-38.28247780316088</c:v>
                </c:pt>
                <c:pt idx="60">
                  <c:v>-38.42305896632466</c:v>
                </c:pt>
                <c:pt idx="61">
                  <c:v>-32.968535379036929</c:v>
                </c:pt>
                <c:pt idx="62">
                  <c:v>-22.206609250059177</c:v>
                </c:pt>
                <c:pt idx="63">
                  <c:v>-8.881060964447876</c:v>
                </c:pt>
                <c:pt idx="64">
                  <c:v>1.9659241978176534</c:v>
                </c:pt>
                <c:pt idx="65">
                  <c:v>6.2203082058259067</c:v>
                </c:pt>
                <c:pt idx="66">
                  <c:v>4.6765575292008634</c:v>
                </c:pt>
                <c:pt idx="67">
                  <c:v>2.3736725425108127</c:v>
                </c:pt>
                <c:pt idx="68">
                  <c:v>4.344186598064236</c:v>
                </c:pt>
                <c:pt idx="69">
                  <c:v>12.383858380433988</c:v>
                </c:pt>
                <c:pt idx="70">
                  <c:v>23.832316679456095</c:v>
                </c:pt>
                <c:pt idx="71">
                  <c:v>32.802102044071646</c:v>
                </c:pt>
                <c:pt idx="72">
                  <c:v>34.779251706485574</c:v>
                </c:pt>
                <c:pt idx="73">
                  <c:v>30.171518391804618</c:v>
                </c:pt>
                <c:pt idx="74">
                  <c:v>22.214577116794803</c:v>
                </c:pt>
                <c:pt idx="75">
                  <c:v>12.832550707328153</c:v>
                </c:pt>
                <c:pt idx="76">
                  <c:v>1.7627140711465541</c:v>
                </c:pt>
                <c:pt idx="77">
                  <c:v>-11.702820144201921</c:v>
                </c:pt>
                <c:pt idx="78">
                  <c:v>-27.189850882223951</c:v>
                </c:pt>
                <c:pt idx="79">
                  <c:v>-42.762120702304436</c:v>
                </c:pt>
                <c:pt idx="80">
                  <c:v>-55.537153069867912</c:v>
                </c:pt>
                <c:pt idx="81">
                  <c:v>-63.227405948018266</c:v>
                </c:pt>
                <c:pt idx="82">
                  <c:v>-65.678101526549838</c:v>
                </c:pt>
                <c:pt idx="83">
                  <c:v>-64.764999629670257</c:v>
                </c:pt>
                <c:pt idx="84">
                  <c:v>-62.603533144247344</c:v>
                </c:pt>
                <c:pt idx="85">
                  <c:v>-60.411704458176608</c:v>
                </c:pt>
                <c:pt idx="86">
                  <c:v>-57.904451078376951</c:v>
                </c:pt>
                <c:pt idx="87">
                  <c:v>-51.92005687173517</c:v>
                </c:pt>
                <c:pt idx="88">
                  <c:v>-37.568207290980332</c:v>
                </c:pt>
                <c:pt idx="89">
                  <c:v>-13.628787959783985</c:v>
                </c:pt>
                <c:pt idx="90">
                  <c:v>14.549628688699714</c:v>
                </c:pt>
                <c:pt idx="91">
                  <c:v>39.375330056187977</c:v>
                </c:pt>
                <c:pt idx="92">
                  <c:v>56.188194504217648</c:v>
                </c:pt>
                <c:pt idx="93">
                  <c:v>63.811857091971063</c:v>
                </c:pt>
                <c:pt idx="94">
                  <c:v>63.643181357739905</c:v>
                </c:pt>
                <c:pt idx="95">
                  <c:v>58.965395065256665</c:v>
                </c:pt>
                <c:pt idx="96">
                  <c:v>51.851414479803395</c:v>
                </c:pt>
                <c:pt idx="97">
                  <c:v>40.501630671757269</c:v>
                </c:pt>
                <c:pt idx="98">
                  <c:v>23.981508272735748</c:v>
                </c:pt>
                <c:pt idx="99">
                  <c:v>8.2513459133573921</c:v>
                </c:pt>
                <c:pt idx="100">
                  <c:v>1.032688131906593</c:v>
                </c:pt>
                <c:pt idx="101">
                  <c:v>3.7609357656592257</c:v>
                </c:pt>
                <c:pt idx="102">
                  <c:v>14.217058766588458</c:v>
                </c:pt>
                <c:pt idx="103">
                  <c:v>31.471303927598843</c:v>
                </c:pt>
                <c:pt idx="104">
                  <c:v>54.205583197386581</c:v>
                </c:pt>
                <c:pt idx="105">
                  <c:v>79.013028308588545</c:v>
                </c:pt>
                <c:pt idx="106">
                  <c:v>101.89252381071799</c:v>
                </c:pt>
                <c:pt idx="107">
                  <c:v>120.0999394823868</c:v>
                </c:pt>
                <c:pt idx="108">
                  <c:v>134.13544288385205</c:v>
                </c:pt>
                <c:pt idx="109">
                  <c:v>147.4207996554901</c:v>
                </c:pt>
                <c:pt idx="110">
                  <c:v>162.34659320086666</c:v>
                </c:pt>
                <c:pt idx="111">
                  <c:v>177.64322405934681</c:v>
                </c:pt>
                <c:pt idx="112">
                  <c:v>189.27820840408953</c:v>
                </c:pt>
                <c:pt idx="113">
                  <c:v>193.12450498979004</c:v>
                </c:pt>
                <c:pt idx="114">
                  <c:v>188.55097864995952</c:v>
                </c:pt>
                <c:pt idx="115">
                  <c:v>179.47092214873885</c:v>
                </c:pt>
                <c:pt idx="116">
                  <c:v>170.14047792605854</c:v>
                </c:pt>
                <c:pt idx="117">
                  <c:v>160.56920287619479</c:v>
                </c:pt>
                <c:pt idx="118">
                  <c:v>146.92078832638549</c:v>
                </c:pt>
                <c:pt idx="119">
                  <c:v>125.23031506068857</c:v>
                </c:pt>
                <c:pt idx="120">
                  <c:v>94.752215848068943</c:v>
                </c:pt>
                <c:pt idx="121">
                  <c:v>59.528934031840656</c:v>
                </c:pt>
                <c:pt idx="122">
                  <c:v>26.220369143858022</c:v>
                </c:pt>
                <c:pt idx="123">
                  <c:v>-0.84588120929819455</c:v>
                </c:pt>
                <c:pt idx="124">
                  <c:v>-20.972384591853974</c:v>
                </c:pt>
                <c:pt idx="125">
                  <c:v>-33.933287271495381</c:v>
                </c:pt>
                <c:pt idx="126">
                  <c:v>-38.998895665458903</c:v>
                </c:pt>
                <c:pt idx="127">
                  <c:v>-36.895068942774543</c:v>
                </c:pt>
                <c:pt idx="128">
                  <c:v>-29.707927660578299</c:v>
                </c:pt>
                <c:pt idx="129">
                  <c:v>-19.078353150120432</c:v>
                </c:pt>
                <c:pt idx="130">
                  <c:v>-6.4368074557445745</c:v>
                </c:pt>
                <c:pt idx="131">
                  <c:v>5.3899504248547618</c:v>
                </c:pt>
                <c:pt idx="132">
                  <c:v>12.390664578094368</c:v>
                </c:pt>
                <c:pt idx="133">
                  <c:v>12.043579636923356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A-4FAF-AA60-AE9EED90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95960"/>
        <c:axId val="275596352"/>
      </c:scatterChart>
      <c:valAx>
        <c:axId val="27559596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7959183673469385"/>
              <c:y val="0.55749128919860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6352"/>
        <c:crosses val="autoZero"/>
        <c:crossBetween val="midCat"/>
        <c:majorUnit val="0.1"/>
      </c:valAx>
      <c:valAx>
        <c:axId val="27559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Foot Angular Acceleration (r/s</a:t>
                </a:r>
                <a:r>
                  <a:rPr lang="en-US" sz="825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2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2755102040816327E-2"/>
              <c:y val="0.20905923344947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5959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34693877551017"/>
          <c:y val="6.6202090592334492E-2"/>
          <c:w val="0.20153061224489796"/>
          <c:h val="0.114982578397212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9095477386933"/>
          <c:y val="8.3045123008223073E-2"/>
          <c:w val="0.79899497487437188"/>
          <c:h val="0.7854684551194433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Acceleration'!$H$2:$H$1242</c:f>
              <c:numCache>
                <c:formatCode>0.00</c:formatCode>
                <c:ptCount val="1241"/>
                <c:pt idx="0">
                  <c:v>1.3226105465515965</c:v>
                </c:pt>
                <c:pt idx="1">
                  <c:v>1.353125065526271</c:v>
                </c:pt>
                <c:pt idx="2">
                  <c:v>1.3836395845009455</c:v>
                </c:pt>
                <c:pt idx="3">
                  <c:v>1.41415410347562</c:v>
                </c:pt>
                <c:pt idx="4">
                  <c:v>1.4446686224502945</c:v>
                </c:pt>
                <c:pt idx="5">
                  <c:v>1.475183141424969</c:v>
                </c:pt>
                <c:pt idx="6">
                  <c:v>1.5056976603996435</c:v>
                </c:pt>
                <c:pt idx="7">
                  <c:v>1.536212179374318</c:v>
                </c:pt>
                <c:pt idx="8">
                  <c:v>1.5667266983489925</c:v>
                </c:pt>
                <c:pt idx="9">
                  <c:v>1.597241217323667</c:v>
                </c:pt>
                <c:pt idx="10">
                  <c:v>1.6277557362983415</c:v>
                </c:pt>
                <c:pt idx="11">
                  <c:v>1.6582702552730157</c:v>
                </c:pt>
                <c:pt idx="12">
                  <c:v>1.6887847742476902</c:v>
                </c:pt>
                <c:pt idx="13">
                  <c:v>1.7192992932223647</c:v>
                </c:pt>
                <c:pt idx="14">
                  <c:v>1.7498138121970392</c:v>
                </c:pt>
                <c:pt idx="15">
                  <c:v>1.7803283311717137</c:v>
                </c:pt>
                <c:pt idx="16">
                  <c:v>1.8108428501463882</c:v>
                </c:pt>
                <c:pt idx="17">
                  <c:v>1.8413573691210627</c:v>
                </c:pt>
                <c:pt idx="18">
                  <c:v>1.8718718880957372</c:v>
                </c:pt>
                <c:pt idx="19">
                  <c:v>1.9023864070704117</c:v>
                </c:pt>
                <c:pt idx="20" formatCode="General">
                  <c:v>1.9408582539405135</c:v>
                </c:pt>
                <c:pt idx="21" formatCode="General">
                  <c:v>1.9647733357114312</c:v>
                </c:pt>
                <c:pt idx="22" formatCode="General">
                  <c:v>1.9896241795117815</c:v>
                </c:pt>
                <c:pt idx="23" formatCode="General">
                  <c:v>2.0210358303637168</c:v>
                </c:pt>
                <c:pt idx="24" formatCode="General">
                  <c:v>2.0491692724279016</c:v>
                </c:pt>
                <c:pt idx="25" formatCode="General">
                  <c:v>2.0871407370348019</c:v>
                </c:pt>
                <c:pt idx="26" formatCode="General">
                  <c:v>2.1124609516170914</c:v>
                </c:pt>
                <c:pt idx="27" formatCode="General">
                  <c:v>2.1466849454120869</c:v>
                </c:pt>
                <c:pt idx="28" formatCode="General">
                  <c:v>2.1776266831148181</c:v>
                </c:pt>
                <c:pt idx="29" formatCode="General">
                  <c:v>2.2127884251770729</c:v>
                </c:pt>
                <c:pt idx="30" formatCode="General">
                  <c:v>2.2352979065982153</c:v>
                </c:pt>
                <c:pt idx="31" formatCode="General">
                  <c:v>2.282172299807911</c:v>
                </c:pt>
                <c:pt idx="32" formatCode="General">
                  <c:v>2.3187410351971147</c:v>
                </c:pt>
                <c:pt idx="33" formatCode="General">
                  <c:v>2.3510897665822128</c:v>
                </c:pt>
                <c:pt idx="34" formatCode="General">
                  <c:v>2.3834388231744192</c:v>
                </c:pt>
                <c:pt idx="35" formatCode="General">
                  <c:v>2.4031363041794895</c:v>
                </c:pt>
                <c:pt idx="36" formatCode="General">
                  <c:v>2.4293928397675213</c:v>
                </c:pt>
                <c:pt idx="37" formatCode="General">
                  <c:v>2.4523696312593346</c:v>
                </c:pt>
                <c:pt idx="38" formatCode="General">
                  <c:v>2.4711276284929831</c:v>
                </c:pt>
                <c:pt idx="39" formatCode="General">
                  <c:v>2.4856697774294121</c:v>
                </c:pt>
                <c:pt idx="40" formatCode="General">
                  <c:v>2.4950557263674069</c:v>
                </c:pt>
                <c:pt idx="41" formatCode="General">
                  <c:v>2.5119380272262628</c:v>
                </c:pt>
                <c:pt idx="42" formatCode="General">
                  <c:v>2.5091401103283442</c:v>
                </c:pt>
                <c:pt idx="43" formatCode="General">
                  <c:v>2.5189922506735547</c:v>
                </c:pt>
                <c:pt idx="44" formatCode="General">
                  <c:v>2.5199452011224208</c:v>
                </c:pt>
                <c:pt idx="45" formatCode="General">
                  <c:v>2.5237051456705659</c:v>
                </c:pt>
                <c:pt idx="46" formatCode="General">
                  <c:v>2.5218412552979173</c:v>
                </c:pt>
                <c:pt idx="47" formatCode="General">
                  <c:v>2.514826639137449</c:v>
                </c:pt>
                <c:pt idx="48" formatCode="General">
                  <c:v>2.5129617724326403</c:v>
                </c:pt>
                <c:pt idx="49" formatCode="General">
                  <c:v>2.4993844883495928</c:v>
                </c:pt>
                <c:pt idx="50" formatCode="General">
                  <c:v>2.4900226189542893</c:v>
                </c:pt>
                <c:pt idx="51" formatCode="General">
                  <c:v>2.4834746278105149</c:v>
                </c:pt>
                <c:pt idx="52" formatCode="General">
                  <c:v>2.4741127584152114</c:v>
                </c:pt>
                <c:pt idx="53" formatCode="General">
                  <c:v>2.4638165372875296</c:v>
                </c:pt>
                <c:pt idx="54" formatCode="General">
                  <c:v>2.4474247238279023</c:v>
                </c:pt>
                <c:pt idx="55" formatCode="General">
                  <c:v>2.4385327675818038</c:v>
                </c:pt>
                <c:pt idx="56" formatCode="General">
                  <c:v>2.4179253226296913</c:v>
                </c:pt>
                <c:pt idx="57" formatCode="General">
                  <c:v>2.3996598908264213</c:v>
                </c:pt>
                <c:pt idx="58" formatCode="General">
                  <c:v>2.3902983469936432</c:v>
                </c:pt>
                <c:pt idx="59" formatCode="General">
                  <c:v>2.3725012926756905</c:v>
                </c:pt>
                <c:pt idx="60" formatCode="General">
                  <c:v>2.3584547631775363</c:v>
                </c:pt>
                <c:pt idx="61" formatCode="General">
                  <c:v>2.335971296643522</c:v>
                </c:pt>
                <c:pt idx="62" formatCode="General">
                  <c:v>2.3223924942164675</c:v>
                </c:pt>
                <c:pt idx="63" formatCode="General">
                  <c:v>2.2985030103322472</c:v>
                </c:pt>
                <c:pt idx="64" formatCode="General">
                  <c:v>2.2774275304218063</c:v>
                </c:pt>
                <c:pt idx="65" formatCode="General">
                  <c:v>2.2600992875540662</c:v>
                </c:pt>
                <c:pt idx="66" formatCode="General">
                  <c:v>2.2418337473484273</c:v>
                </c:pt>
                <c:pt idx="67" formatCode="General">
                  <c:v>2.2282554869332198</c:v>
                </c:pt>
                <c:pt idx="68" formatCode="General">
                  <c:v>2.2043656778418912</c:v>
                </c:pt>
                <c:pt idx="69" formatCode="General">
                  <c:v>2.1917252740963127</c:v>
                </c:pt>
                <c:pt idx="70" formatCode="General">
                  <c:v>2.1659610701694598</c:v>
                </c:pt>
                <c:pt idx="71" formatCode="General">
                  <c:v>2.1472272608808689</c:v>
                </c:pt>
                <c:pt idx="72" formatCode="General">
                  <c:v>2.1308376338547603</c:v>
                </c:pt>
                <c:pt idx="73" formatCode="General">
                  <c:v>2.1158533734092275</c:v>
                </c:pt>
                <c:pt idx="74" formatCode="General">
                  <c:v>2.1008685536319653</c:v>
                </c:pt>
                <c:pt idx="75" formatCode="General">
                  <c:v>2.0821355035153806</c:v>
                </c:pt>
                <c:pt idx="76" formatCode="General">
                  <c:v>2.0685552738268091</c:v>
                </c:pt>
                <c:pt idx="77" formatCode="General">
                  <c:v>2.0512293257949592</c:v>
                </c:pt>
                <c:pt idx="78" formatCode="General">
                  <c:v>2.0362422111818068</c:v>
                </c:pt>
                <c:pt idx="79" formatCode="General">
                  <c:v>2.0221972173475402</c:v>
                </c:pt>
                <c:pt idx="80" formatCode="General">
                  <c:v>2.0034617639926937</c:v>
                </c:pt>
                <c:pt idx="81" formatCode="General">
                  <c:v>1.9889453217007498</c:v>
                </c:pt>
                <c:pt idx="82" formatCode="General">
                  <c:v>1.9659933692790483</c:v>
                </c:pt>
                <c:pt idx="83" formatCode="General">
                  <c:v>1.945385165154935</c:v>
                </c:pt>
                <c:pt idx="84" formatCode="General">
                  <c:v>1.9261831951857662</c:v>
                </c:pt>
                <c:pt idx="85" formatCode="General">
                  <c:v>1.8999513899100604</c:v>
                </c:pt>
                <c:pt idx="86" formatCode="General">
                  <c:v>1.8793423182115729</c:v>
                </c:pt>
                <c:pt idx="87" formatCode="General">
                  <c:v>1.8549832637051358</c:v>
                </c:pt>
                <c:pt idx="88" formatCode="General">
                  <c:v>1.834376161280014</c:v>
                </c:pt>
                <c:pt idx="89" formatCode="General">
                  <c:v>1.8034575098233523</c:v>
                </c:pt>
                <c:pt idx="90" formatCode="General">
                  <c:v>1.7716031881305803</c:v>
                </c:pt>
                <c:pt idx="91" formatCode="General">
                  <c:v>1.7495883158866272</c:v>
                </c:pt>
                <c:pt idx="92" formatCode="General">
                  <c:v>1.7200766581123323</c:v>
                </c:pt>
                <c:pt idx="93" formatCode="General">
                  <c:v>1.6980636467393682</c:v>
                </c:pt>
                <c:pt idx="94" formatCode="General">
                  <c:v>1.6746422151333595</c:v>
                </c:pt>
                <c:pt idx="95" formatCode="General">
                  <c:v>1.6540344449741404</c:v>
                </c:pt>
                <c:pt idx="96" formatCode="General">
                  <c:v>1.6357709824442317</c:v>
                </c:pt>
                <c:pt idx="97" formatCode="General">
                  <c:v>1.6053205831060566</c:v>
                </c:pt>
                <c:pt idx="98" formatCode="General">
                  <c:v>1.5912760232366816</c:v>
                </c:pt>
                <c:pt idx="99" formatCode="General">
                  <c:v>1.582851667984019</c:v>
                </c:pt>
                <c:pt idx="100" formatCode="General">
                  <c:v>1.5552141878850918</c:v>
                </c:pt>
                <c:pt idx="101" formatCode="General">
                  <c:v>1.5360105742050862</c:v>
                </c:pt>
                <c:pt idx="102" formatCode="General">
                  <c:v>1.5186824397397141</c:v>
                </c:pt>
                <c:pt idx="103" formatCode="General">
                  <c:v>1.5022898671080842</c:v>
                </c:pt>
                <c:pt idx="104" formatCode="General">
                  <c:v>1.4765291681184802</c:v>
                </c:pt>
                <c:pt idx="105" formatCode="General">
                  <c:v>1.4652924699227539</c:v>
                </c:pt>
                <c:pt idx="106" formatCode="General">
                  <c:v>1.4432809942136791</c:v>
                </c:pt>
                <c:pt idx="107" formatCode="General">
                  <c:v>1.4301692504127974</c:v>
                </c:pt>
                <c:pt idx="108" formatCode="General">
                  <c:v>1.4208089166813815</c:v>
                </c:pt>
                <c:pt idx="109" formatCode="General">
                  <c:v>1.4128529389140336</c:v>
                </c:pt>
                <c:pt idx="110" formatCode="General">
                  <c:v>1.4025567177863527</c:v>
                </c:pt>
                <c:pt idx="111" formatCode="General">
                  <c:v>1.3992870438326985</c:v>
                </c:pt>
                <c:pt idx="112" formatCode="General">
                  <c:v>1.3960173698790426</c:v>
                </c:pt>
                <c:pt idx="113" formatCode="General">
                  <c:v>1.3946231754954441</c:v>
                </c:pt>
                <c:pt idx="114" formatCode="General">
                  <c:v>1.4058839532338583</c:v>
                </c:pt>
                <c:pt idx="115" formatCode="General">
                  <c:v>1.4143312863302233</c:v>
                </c:pt>
                <c:pt idx="116" formatCode="General">
                  <c:v>1.4279344938624954</c:v>
                </c:pt>
                <c:pt idx="117" formatCode="General">
                  <c:v>1.4387277616899627</c:v>
                </c:pt>
                <c:pt idx="118" formatCode="General">
                  <c:v>1.4560807348700289</c:v>
                </c:pt>
                <c:pt idx="119" formatCode="General">
                  <c:v>1.4767124592051051</c:v>
                </c:pt>
                <c:pt idx="120" formatCode="General">
                  <c:v>1.4968774501211213</c:v>
                </c:pt>
                <c:pt idx="121" formatCode="General">
                  <c:v>1.5278208318901072</c:v>
                </c:pt>
                <c:pt idx="122" formatCode="General">
                  <c:v>1.553140286944978</c:v>
                </c:pt>
                <c:pt idx="123" formatCode="General">
                  <c:v>1.576117295241529</c:v>
                </c:pt>
                <c:pt idx="124" formatCode="General">
                  <c:v>1.602374373196823</c:v>
                </c:pt>
                <c:pt idx="125" formatCode="General">
                  <c:v>1.6286308003824868</c:v>
                </c:pt>
                <c:pt idx="126" formatCode="General">
                  <c:v>1.6539506894022526</c:v>
                </c:pt>
                <c:pt idx="127" formatCode="General">
                  <c:v>1.6736455503643226</c:v>
                </c:pt>
                <c:pt idx="128" formatCode="General">
                  <c:v>1.6994338168694059</c:v>
                </c:pt>
                <c:pt idx="129" formatCode="General">
                  <c:v>1.7205348035840551</c:v>
                </c:pt>
                <c:pt idx="130" formatCode="General">
                  <c:v>1.7430421325006042</c:v>
                </c:pt>
                <c:pt idx="131" formatCode="General">
                  <c:v>1.7636748331678413</c:v>
                </c:pt>
                <c:pt idx="132" formatCode="General">
                  <c:v>1.7833712294383828</c:v>
                </c:pt>
                <c:pt idx="133" formatCode="General">
                  <c:v>1.8082220902031967</c:v>
                </c:pt>
                <c:pt idx="134" formatCode="General">
                  <c:v>1.8302601570955916</c:v>
                </c:pt>
                <c:pt idx="135" formatCode="General">
                  <c:v>1.8593280596499397</c:v>
                </c:pt>
                <c:pt idx="136">
                  <c:v>1.8776851971517978</c:v>
                </c:pt>
                <c:pt idx="137">
                  <c:v>1.9003767355240473</c:v>
                </c:pt>
                <c:pt idx="138">
                  <c:v>1.9230682738962968</c:v>
                </c:pt>
                <c:pt idx="139">
                  <c:v>1.9457598122685458</c:v>
                </c:pt>
                <c:pt idx="140">
                  <c:v>1.9684513506407952</c:v>
                </c:pt>
                <c:pt idx="141">
                  <c:v>1.9911428890130447</c:v>
                </c:pt>
                <c:pt idx="142">
                  <c:v>2.0138344273852944</c:v>
                </c:pt>
                <c:pt idx="143">
                  <c:v>2.0365259657575434</c:v>
                </c:pt>
                <c:pt idx="144">
                  <c:v>2.0592175041297924</c:v>
                </c:pt>
                <c:pt idx="145">
                  <c:v>2.0819090425020423</c:v>
                </c:pt>
                <c:pt idx="146">
                  <c:v>2.1046005808742914</c:v>
                </c:pt>
                <c:pt idx="147">
                  <c:v>2.1272921192465404</c:v>
                </c:pt>
                <c:pt idx="148">
                  <c:v>2.1499836576187903</c:v>
                </c:pt>
                <c:pt idx="149">
                  <c:v>2.1726751959910393</c:v>
                </c:pt>
                <c:pt idx="150">
                  <c:v>2.1953667343632883</c:v>
                </c:pt>
                <c:pt idx="151">
                  <c:v>2.2180582727355382</c:v>
                </c:pt>
                <c:pt idx="152">
                  <c:v>2.2407498111077873</c:v>
                </c:pt>
                <c:pt idx="153">
                  <c:v>2.2634413494800363</c:v>
                </c:pt>
                <c:pt idx="154">
                  <c:v>2.2861328878522862</c:v>
                </c:pt>
                <c:pt idx="155">
                  <c:v>2.3088244262245352</c:v>
                </c:pt>
                <c:pt idx="156">
                  <c:v>2.3315159645967842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3-4009-A561-5200A1C2D016}"/>
            </c:ext>
          </c:extLst>
        </c:ser>
        <c:ser>
          <c:idx val="1"/>
          <c:order val="1"/>
          <c:tx>
            <c:v>Filtered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'Velocity and Acceleration'!$F$2:$F$1242</c:f>
              <c:numCache>
                <c:formatCode>General</c:formatCode>
                <c:ptCount val="1241"/>
                <c:pt idx="0">
                  <c:v>-8.3333333333333329E-2</c:v>
                </c:pt>
                <c:pt idx="1">
                  <c:v>-7.9166666666666663E-2</c:v>
                </c:pt>
                <c:pt idx="2">
                  <c:v>-7.4999999999999997E-2</c:v>
                </c:pt>
                <c:pt idx="3">
                  <c:v>-7.0833333333333331E-2</c:v>
                </c:pt>
                <c:pt idx="4">
                  <c:v>-6.6666666666666666E-2</c:v>
                </c:pt>
                <c:pt idx="5">
                  <c:v>-6.2499999999999993E-2</c:v>
                </c:pt>
                <c:pt idx="6">
                  <c:v>-5.8333333333333327E-2</c:v>
                </c:pt>
                <c:pt idx="7">
                  <c:v>-5.4166666666666662E-2</c:v>
                </c:pt>
                <c:pt idx="8">
                  <c:v>-4.9999999999999996E-2</c:v>
                </c:pt>
                <c:pt idx="9">
                  <c:v>-4.583333333333333E-2</c:v>
                </c:pt>
                <c:pt idx="10">
                  <c:v>-4.1666666666666664E-2</c:v>
                </c:pt>
                <c:pt idx="11">
                  <c:v>-3.7499999999999999E-2</c:v>
                </c:pt>
                <c:pt idx="12">
                  <c:v>-3.3333333333333333E-2</c:v>
                </c:pt>
                <c:pt idx="13">
                  <c:v>-2.9166666666666664E-2</c:v>
                </c:pt>
                <c:pt idx="14">
                  <c:v>-2.4999999999999998E-2</c:v>
                </c:pt>
                <c:pt idx="15">
                  <c:v>-2.0833333333333332E-2</c:v>
                </c:pt>
                <c:pt idx="16">
                  <c:v>-1.6666666666666666E-2</c:v>
                </c:pt>
                <c:pt idx="17">
                  <c:v>-1.2500000000000001E-2</c:v>
                </c:pt>
                <c:pt idx="18">
                  <c:v>-8.3333333333333332E-3</c:v>
                </c:pt>
                <c:pt idx="19">
                  <c:v>-4.1666666666666666E-3</c:v>
                </c:pt>
                <c:pt idx="20">
                  <c:v>0</c:v>
                </c:pt>
                <c:pt idx="21">
                  <c:v>4.1666666666666666E-3</c:v>
                </c:pt>
                <c:pt idx="22">
                  <c:v>8.3333333333333332E-3</c:v>
                </c:pt>
                <c:pt idx="23">
                  <c:v>1.2500000000000001E-2</c:v>
                </c:pt>
                <c:pt idx="24">
                  <c:v>1.6666666666666666E-2</c:v>
                </c:pt>
                <c:pt idx="25">
                  <c:v>2.0833333333333332E-2</c:v>
                </c:pt>
                <c:pt idx="26">
                  <c:v>2.5000000000000001E-2</c:v>
                </c:pt>
                <c:pt idx="27">
                  <c:v>2.9166666666666664E-2</c:v>
                </c:pt>
                <c:pt idx="28">
                  <c:v>3.3333333333333333E-2</c:v>
                </c:pt>
                <c:pt idx="29">
                  <c:v>3.7499999999999999E-2</c:v>
                </c:pt>
                <c:pt idx="30">
                  <c:v>4.1666666666666664E-2</c:v>
                </c:pt>
                <c:pt idx="31">
                  <c:v>4.583333333333333E-2</c:v>
                </c:pt>
                <c:pt idx="32">
                  <c:v>0.05</c:v>
                </c:pt>
                <c:pt idx="33">
                  <c:v>5.4166666666666662E-2</c:v>
                </c:pt>
                <c:pt idx="34">
                  <c:v>5.8333333333333327E-2</c:v>
                </c:pt>
                <c:pt idx="35">
                  <c:v>6.25E-2</c:v>
                </c:pt>
                <c:pt idx="36">
                  <c:v>6.6666666666666666E-2</c:v>
                </c:pt>
                <c:pt idx="37">
                  <c:v>7.0833333333333331E-2</c:v>
                </c:pt>
                <c:pt idx="38">
                  <c:v>7.4999999999999997E-2</c:v>
                </c:pt>
                <c:pt idx="39">
                  <c:v>7.9166666666666663E-2</c:v>
                </c:pt>
                <c:pt idx="40">
                  <c:v>8.3333333333333329E-2</c:v>
                </c:pt>
                <c:pt idx="41">
                  <c:v>8.7499999999999994E-2</c:v>
                </c:pt>
                <c:pt idx="42">
                  <c:v>9.166666666666666E-2</c:v>
                </c:pt>
                <c:pt idx="43">
                  <c:v>9.5833333333333326E-2</c:v>
                </c:pt>
                <c:pt idx="44">
                  <c:v>0.1</c:v>
                </c:pt>
                <c:pt idx="45">
                  <c:v>0.10416666666666666</c:v>
                </c:pt>
                <c:pt idx="46">
                  <c:v>0.10833333333333332</c:v>
                </c:pt>
                <c:pt idx="47">
                  <c:v>0.1125</c:v>
                </c:pt>
                <c:pt idx="48">
                  <c:v>0.11666666666666665</c:v>
                </c:pt>
                <c:pt idx="49">
                  <c:v>0.12083333333333332</c:v>
                </c:pt>
                <c:pt idx="50">
                  <c:v>0.125</c:v>
                </c:pt>
                <c:pt idx="51">
                  <c:v>0.12916666666666665</c:v>
                </c:pt>
                <c:pt idx="52">
                  <c:v>0.13333333333333333</c:v>
                </c:pt>
                <c:pt idx="53">
                  <c:v>0.13750000000000001</c:v>
                </c:pt>
                <c:pt idx="54">
                  <c:v>0.14166666666666669</c:v>
                </c:pt>
                <c:pt idx="55">
                  <c:v>0.14583333333333337</c:v>
                </c:pt>
                <c:pt idx="56">
                  <c:v>0.15</c:v>
                </c:pt>
                <c:pt idx="57">
                  <c:v>0.15416666666666673</c:v>
                </c:pt>
                <c:pt idx="58">
                  <c:v>0.15833333333333341</c:v>
                </c:pt>
                <c:pt idx="59">
                  <c:v>0.16250000000000001</c:v>
                </c:pt>
                <c:pt idx="60">
                  <c:v>0.16666666666666677</c:v>
                </c:pt>
                <c:pt idx="61">
                  <c:v>0.17083333333333345</c:v>
                </c:pt>
                <c:pt idx="62">
                  <c:v>0.17499999999999999</c:v>
                </c:pt>
                <c:pt idx="63">
                  <c:v>0.17916666666666681</c:v>
                </c:pt>
                <c:pt idx="64">
                  <c:v>0.18333333333333349</c:v>
                </c:pt>
                <c:pt idx="65">
                  <c:v>0.1875</c:v>
                </c:pt>
                <c:pt idx="66">
                  <c:v>0.19166666666666685</c:v>
                </c:pt>
                <c:pt idx="67">
                  <c:v>0.19583333333333353</c:v>
                </c:pt>
                <c:pt idx="68">
                  <c:v>0.2</c:v>
                </c:pt>
                <c:pt idx="69">
                  <c:v>0.20416666666666689</c:v>
                </c:pt>
                <c:pt idx="70">
                  <c:v>0.20833333333333356</c:v>
                </c:pt>
                <c:pt idx="71">
                  <c:v>0.21249999999999999</c:v>
                </c:pt>
                <c:pt idx="72">
                  <c:v>0.21666666666666692</c:v>
                </c:pt>
                <c:pt idx="73">
                  <c:v>0.2208333333333336</c:v>
                </c:pt>
                <c:pt idx="74">
                  <c:v>0.22500000000000001</c:v>
                </c:pt>
                <c:pt idx="75">
                  <c:v>0.22916666666666696</c:v>
                </c:pt>
                <c:pt idx="76">
                  <c:v>0.23333333333333364</c:v>
                </c:pt>
                <c:pt idx="77">
                  <c:v>0.23749999999999999</c:v>
                </c:pt>
                <c:pt idx="78">
                  <c:v>0.241666666666667</c:v>
                </c:pt>
                <c:pt idx="79">
                  <c:v>0.24583333333333368</c:v>
                </c:pt>
                <c:pt idx="80">
                  <c:v>0.25</c:v>
                </c:pt>
                <c:pt idx="81">
                  <c:v>0.25416666666666698</c:v>
                </c:pt>
                <c:pt idx="82">
                  <c:v>0.25833333333333364</c:v>
                </c:pt>
                <c:pt idx="83">
                  <c:v>0.26250000000000001</c:v>
                </c:pt>
                <c:pt idx="84">
                  <c:v>0.26666666666666694</c:v>
                </c:pt>
                <c:pt idx="85">
                  <c:v>0.27083333333333359</c:v>
                </c:pt>
                <c:pt idx="86">
                  <c:v>0.27500000000000002</c:v>
                </c:pt>
                <c:pt idx="87">
                  <c:v>0.2791666666666669</c:v>
                </c:pt>
                <c:pt idx="88">
                  <c:v>0.28333333333333355</c:v>
                </c:pt>
                <c:pt idx="89">
                  <c:v>0.28749999999999998</c:v>
                </c:pt>
                <c:pt idx="90">
                  <c:v>0.29166666666666685</c:v>
                </c:pt>
                <c:pt idx="91">
                  <c:v>0.2958333333333335</c:v>
                </c:pt>
                <c:pt idx="92">
                  <c:v>0.3</c:v>
                </c:pt>
                <c:pt idx="93">
                  <c:v>0.30416666666666681</c:v>
                </c:pt>
                <c:pt idx="94">
                  <c:v>0.30833333333333346</c:v>
                </c:pt>
                <c:pt idx="95">
                  <c:v>0.3125</c:v>
                </c:pt>
                <c:pt idx="96">
                  <c:v>0.31666666666666676</c:v>
                </c:pt>
                <c:pt idx="97">
                  <c:v>0.32083333333333341</c:v>
                </c:pt>
                <c:pt idx="98">
                  <c:v>0.32500000000000001</c:v>
                </c:pt>
                <c:pt idx="99">
                  <c:v>0.32916666666666672</c:v>
                </c:pt>
                <c:pt idx="100">
                  <c:v>0.33333333333333337</c:v>
                </c:pt>
                <c:pt idx="101">
                  <c:v>0.33750000000000002</c:v>
                </c:pt>
                <c:pt idx="102">
                  <c:v>0.34166666666666667</c:v>
                </c:pt>
                <c:pt idx="103">
                  <c:v>0.34583333333333333</c:v>
                </c:pt>
                <c:pt idx="104">
                  <c:v>0.35</c:v>
                </c:pt>
                <c:pt idx="105">
                  <c:v>0.35416666666666663</c:v>
                </c:pt>
                <c:pt idx="106">
                  <c:v>0.35833333333333328</c:v>
                </c:pt>
                <c:pt idx="107">
                  <c:v>0.36249999999999999</c:v>
                </c:pt>
                <c:pt idx="108">
                  <c:v>0.36666666666666659</c:v>
                </c:pt>
                <c:pt idx="109">
                  <c:v>0.37083333333333324</c:v>
                </c:pt>
                <c:pt idx="110">
                  <c:v>0.375</c:v>
                </c:pt>
                <c:pt idx="111">
                  <c:v>0.37916666666666654</c:v>
                </c:pt>
                <c:pt idx="112">
                  <c:v>0.38333333333333319</c:v>
                </c:pt>
                <c:pt idx="113">
                  <c:v>0.38750000000000001</c:v>
                </c:pt>
                <c:pt idx="114">
                  <c:v>0.3916666666666665</c:v>
                </c:pt>
                <c:pt idx="115">
                  <c:v>0.39583333333333315</c:v>
                </c:pt>
                <c:pt idx="116">
                  <c:v>0.4</c:v>
                </c:pt>
                <c:pt idx="117">
                  <c:v>0.40416666666666645</c:v>
                </c:pt>
                <c:pt idx="118">
                  <c:v>0.4083333333333331</c:v>
                </c:pt>
                <c:pt idx="119">
                  <c:v>0.41249999999999998</c:v>
                </c:pt>
                <c:pt idx="120">
                  <c:v>0.41666666666666641</c:v>
                </c:pt>
                <c:pt idx="121">
                  <c:v>0.42083333333333306</c:v>
                </c:pt>
                <c:pt idx="122">
                  <c:v>0.42499999999999999</c:v>
                </c:pt>
                <c:pt idx="123">
                  <c:v>0.42916666666666636</c:v>
                </c:pt>
                <c:pt idx="124">
                  <c:v>0.43333333333333302</c:v>
                </c:pt>
                <c:pt idx="125">
                  <c:v>0.4375</c:v>
                </c:pt>
                <c:pt idx="126">
                  <c:v>0.44166666666666632</c:v>
                </c:pt>
                <c:pt idx="127">
                  <c:v>0.44583333333333297</c:v>
                </c:pt>
                <c:pt idx="128">
                  <c:v>0.45</c:v>
                </c:pt>
                <c:pt idx="129">
                  <c:v>0.45416666666666627</c:v>
                </c:pt>
                <c:pt idx="130">
                  <c:v>0.45833333333333293</c:v>
                </c:pt>
                <c:pt idx="131">
                  <c:v>0.46250000000000002</c:v>
                </c:pt>
                <c:pt idx="132">
                  <c:v>0.46666666666666623</c:v>
                </c:pt>
                <c:pt idx="133">
                  <c:v>0.47083333333333288</c:v>
                </c:pt>
                <c:pt idx="134">
                  <c:v>0.47499999999999998</c:v>
                </c:pt>
                <c:pt idx="135">
                  <c:v>0.47916666666666619</c:v>
                </c:pt>
                <c:pt idx="136">
                  <c:v>0.48333333333333284</c:v>
                </c:pt>
                <c:pt idx="137">
                  <c:v>0.48749999999999949</c:v>
                </c:pt>
                <c:pt idx="138">
                  <c:v>0.49166666666666614</c:v>
                </c:pt>
                <c:pt idx="139">
                  <c:v>0.49583333333333279</c:v>
                </c:pt>
                <c:pt idx="140">
                  <c:v>0.49999999999999944</c:v>
                </c:pt>
                <c:pt idx="141">
                  <c:v>0.5041666666666661</c:v>
                </c:pt>
                <c:pt idx="142">
                  <c:v>0.50833333333333275</c:v>
                </c:pt>
                <c:pt idx="143">
                  <c:v>0.5124999999999994</c:v>
                </c:pt>
                <c:pt idx="144">
                  <c:v>0.51666666666666605</c:v>
                </c:pt>
                <c:pt idx="145">
                  <c:v>0.5208333333333327</c:v>
                </c:pt>
                <c:pt idx="146">
                  <c:v>0.52499999999999936</c:v>
                </c:pt>
                <c:pt idx="147">
                  <c:v>0.52916666666666601</c:v>
                </c:pt>
                <c:pt idx="148">
                  <c:v>0.53333333333333266</c:v>
                </c:pt>
                <c:pt idx="149">
                  <c:v>0.53749999999999931</c:v>
                </c:pt>
                <c:pt idx="150">
                  <c:v>0.54166666666666596</c:v>
                </c:pt>
                <c:pt idx="151">
                  <c:v>0.54583333333333262</c:v>
                </c:pt>
                <c:pt idx="152">
                  <c:v>0.54999999999999927</c:v>
                </c:pt>
                <c:pt idx="153">
                  <c:v>0.55416666666666592</c:v>
                </c:pt>
                <c:pt idx="154">
                  <c:v>0.55833333333333257</c:v>
                </c:pt>
                <c:pt idx="155">
                  <c:v>0.56249999999999922</c:v>
                </c:pt>
                <c:pt idx="156">
                  <c:v>0.56666666666666587</c:v>
                </c:pt>
              </c:numCache>
            </c:numRef>
          </c:xVal>
          <c:yVal>
            <c:numRef>
              <c:f>'Velocity and Acceleration'!$M$2:$M$1242</c:f>
              <c:numCache>
                <c:formatCode>0</c:formatCode>
                <c:ptCount val="1241"/>
                <c:pt idx="0">
                  <c:v>1.3709468972408776</c:v>
                </c:pt>
                <c:pt idx="1">
                  <c:v>1.3862046136073927</c:v>
                </c:pt>
                <c:pt idx="2">
                  <c:v>1.4029453312175475</c:v>
                </c:pt>
                <c:pt idx="3">
                  <c:v>1.4230773775499872</c:v>
                </c:pt>
                <c:pt idx="4">
                  <c:v>1.4468592793080313</c:v>
                </c:pt>
                <c:pt idx="5">
                  <c:v>1.4737052203279335</c:v>
                </c:pt>
                <c:pt idx="6">
                  <c:v>1.5027369434030788</c:v>
                </c:pt>
                <c:pt idx="7">
                  <c:v>1.533106438004312</c:v>
                </c:pt>
                <c:pt idx="8">
                  <c:v>1.5641457322166428</c:v>
                </c:pt>
                <c:pt idx="9">
                  <c:v>1.5954045221924527</c:v>
                </c:pt>
                <c:pt idx="10">
                  <c:v>1.6266266347437606</c:v>
                </c:pt>
                <c:pt idx="11">
                  <c:v>1.657701621951325</c:v>
                </c:pt>
                <c:pt idx="12">
                  <c:v>1.688613513184402</c:v>
                </c:pt>
                <c:pt idx="13">
                  <c:v>1.7193974138863091</c:v>
                </c:pt>
                <c:pt idx="14">
                  <c:v>1.7501069104525397</c:v>
                </c:pt>
                <c:pt idx="15">
                  <c:v>1.7807908037169549</c:v>
                </c:pt>
                <c:pt idx="16">
                  <c:v>1.8114758753474711</c:v>
                </c:pt>
                <c:pt idx="17">
                  <c:v>1.8421525304278072</c:v>
                </c:pt>
                <c:pt idx="18">
                  <c:v>1.872761776282255</c:v>
                </c:pt>
                <c:pt idx="19">
                  <c:v>1.9031848027381217</c:v>
                </c:pt>
                <c:pt idx="20">
                  <c:v>1.9332792761839346</c:v>
                </c:pt>
                <c:pt idx="21">
                  <c:v>1.9630159909646037</c:v>
                </c:pt>
                <c:pt idx="22">
                  <c:v>1.9925900119232844</c:v>
                </c:pt>
                <c:pt idx="23">
                  <c:v>2.0223291532763206</c:v>
                </c:pt>
                <c:pt idx="24">
                  <c:v>2.0525035299297807</c:v>
                </c:pt>
                <c:pt idx="25">
                  <c:v>2.0832485052454097</c:v>
                </c:pt>
                <c:pt idx="26">
                  <c:v>2.1146267077910661</c:v>
                </c:pt>
                <c:pt idx="27">
                  <c:v>2.1467009831100654</c:v>
                </c:pt>
                <c:pt idx="28">
                  <c:v>2.1795207655923998</c:v>
                </c:pt>
                <c:pt idx="29">
                  <c:v>2.2130726913654888</c:v>
                </c:pt>
                <c:pt idx="30">
                  <c:v>2.2472119272845723</c:v>
                </c:pt>
                <c:pt idx="31">
                  <c:v>2.281515866849432</c:v>
                </c:pt>
                <c:pt idx="32">
                  <c:v>2.3152245497870165</c:v>
                </c:pt>
                <c:pt idx="33">
                  <c:v>2.3474482792064926</c:v>
                </c:pt>
                <c:pt idx="34">
                  <c:v>2.3774570150021672</c:v>
                </c:pt>
                <c:pt idx="35">
                  <c:v>2.4048109550624339</c:v>
                </c:pt>
                <c:pt idx="36">
                  <c:v>2.4293039897135529</c:v>
                </c:pt>
                <c:pt idx="37">
                  <c:v>2.450825827971149</c:v>
                </c:pt>
                <c:pt idx="38">
                  <c:v>2.4693047352847759</c:v>
                </c:pt>
                <c:pt idx="39">
                  <c:v>2.4847486921942123</c:v>
                </c:pt>
                <c:pt idx="40">
                  <c:v>2.4972578645531405</c:v>
                </c:pt>
                <c:pt idx="41">
                  <c:v>2.5069842604271892</c:v>
                </c:pt>
                <c:pt idx="42">
                  <c:v>2.5141150895875821</c:v>
                </c:pt>
                <c:pt idx="43">
                  <c:v>2.5188478228038123</c:v>
                </c:pt>
                <c:pt idx="44">
                  <c:v>2.5213156422090619</c:v>
                </c:pt>
                <c:pt idx="45">
                  <c:v>2.5215657696435549</c:v>
                </c:pt>
                <c:pt idx="46">
                  <c:v>2.5196362624199562</c:v>
                </c:pt>
                <c:pt idx="47">
                  <c:v>2.5156416741322767</c:v>
                </c:pt>
                <c:pt idx="48">
                  <c:v>2.5097968265987589</c:v>
                </c:pt>
                <c:pt idx="49">
                  <c:v>2.5023941009631434</c:v>
                </c:pt>
                <c:pt idx="50">
                  <c:v>2.49373664464839</c:v>
                </c:pt>
                <c:pt idx="51">
                  <c:v>2.4840209545514211</c:v>
                </c:pt>
                <c:pt idx="52">
                  <c:v>2.4732831063450353</c:v>
                </c:pt>
                <c:pt idx="53">
                  <c:v>2.4614827415124338</c:v>
                </c:pt>
                <c:pt idx="54">
                  <c:v>2.4486151416400359</c:v>
                </c:pt>
                <c:pt idx="55">
                  <c:v>2.4347535094746542</c:v>
                </c:pt>
                <c:pt idx="56">
                  <c:v>2.4200500641574676</c:v>
                </c:pt>
                <c:pt idx="57">
                  <c:v>2.4046901736452861</c:v>
                </c:pt>
                <c:pt idx="58">
                  <c:v>2.388773265766007</c:v>
                </c:pt>
                <c:pt idx="59">
                  <c:v>2.3722578644243546</c:v>
                </c:pt>
                <c:pt idx="60">
                  <c:v>2.3550594375863003</c:v>
                </c:pt>
                <c:pt idx="61">
                  <c:v>2.3371670498004251</c:v>
                </c:pt>
                <c:pt idx="62">
                  <c:v>2.3186773414228217</c:v>
                </c:pt>
                <c:pt idx="63">
                  <c:v>2.2997867535529517</c:v>
                </c:pt>
                <c:pt idx="64">
                  <c:v>2.2807531196169766</c:v>
                </c:pt>
                <c:pt idx="65">
                  <c:v>2.2617897169607257</c:v>
                </c:pt>
                <c:pt idx="66">
                  <c:v>2.2429654203248695</c:v>
                </c:pt>
                <c:pt idx="67">
                  <c:v>2.224224646216125</c:v>
                </c:pt>
                <c:pt idx="68">
                  <c:v>2.205502481972291</c:v>
                </c:pt>
                <c:pt idx="69">
                  <c:v>2.1868244138425328</c:v>
                </c:pt>
                <c:pt idx="70">
                  <c:v>2.1683412232445765</c:v>
                </c:pt>
                <c:pt idx="71">
                  <c:v>2.1502841716342496</c:v>
                </c:pt>
                <c:pt idx="72">
                  <c:v>2.1328349865084917</c:v>
                </c:pt>
                <c:pt idx="73">
                  <c:v>2.1160218531790247</c:v>
                </c:pt>
                <c:pt idx="74">
                  <c:v>2.0997439755853584</c:v>
                </c:pt>
                <c:pt idx="75">
                  <c:v>2.0838547790565651</c:v>
                </c:pt>
                <c:pt idx="76">
                  <c:v>2.068195643628667</c:v>
                </c:pt>
                <c:pt idx="77">
                  <c:v>2.0525788542887824</c:v>
                </c:pt>
                <c:pt idx="78">
                  <c:v>2.0367697223713619</c:v>
                </c:pt>
                <c:pt idx="79">
                  <c:v>2.0204902336776498</c:v>
                </c:pt>
                <c:pt idx="80">
                  <c:v>2.0034556170250148</c:v>
                </c:pt>
                <c:pt idx="81">
                  <c:v>1.9854320213510808</c:v>
                </c:pt>
                <c:pt idx="82">
                  <c:v>1.9662847649377022</c:v>
                </c:pt>
                <c:pt idx="83">
                  <c:v>1.9459830169447896</c:v>
                </c:pt>
                <c:pt idx="84">
                  <c:v>1.9245529335777138</c:v>
                </c:pt>
                <c:pt idx="85">
                  <c:v>1.9020364431197687</c:v>
                </c:pt>
                <c:pt idx="86">
                  <c:v>1.8784736346382651</c:v>
                </c:pt>
                <c:pt idx="87">
                  <c:v>1.8538946120407092</c:v>
                </c:pt>
                <c:pt idx="88">
                  <c:v>1.8283731932628156</c:v>
                </c:pt>
                <c:pt idx="89">
                  <c:v>1.8021472214566694</c:v>
                </c:pt>
                <c:pt idx="90">
                  <c:v>1.7756638486032714</c:v>
                </c:pt>
                <c:pt idx="91">
                  <c:v>1.7494533872643085</c:v>
                </c:pt>
                <c:pt idx="92">
                  <c:v>1.723964894824888</c:v>
                </c:pt>
                <c:pt idx="93">
                  <c:v>1.6994939509925178</c:v>
                </c:pt>
                <c:pt idx="94">
                  <c:v>1.6761678989981843</c:v>
                </c:pt>
                <c:pt idx="95">
                  <c:v>1.6539658936854478</c:v>
                </c:pt>
                <c:pt idx="96">
                  <c:v>1.6327905685435469</c:v>
                </c:pt>
                <c:pt idx="97">
                  <c:v>1.6125326554801305</c:v>
                </c:pt>
                <c:pt idx="98">
                  <c:v>1.5930140307611182</c:v>
                </c:pt>
                <c:pt idx="99">
                  <c:v>1.573912030515908</c:v>
                </c:pt>
                <c:pt idx="100">
                  <c:v>1.5549028754976291</c:v>
                </c:pt>
                <c:pt idx="101">
                  <c:v>1.5358644156845576</c:v>
                </c:pt>
                <c:pt idx="102">
                  <c:v>1.5168634346877448</c:v>
                </c:pt>
                <c:pt idx="103">
                  <c:v>1.4980779769480446</c:v>
                </c:pt>
                <c:pt idx="104">
                  <c:v>1.4798112896255402</c:v>
                </c:pt>
                <c:pt idx="105">
                  <c:v>1.4624770454287259</c:v>
                </c:pt>
                <c:pt idx="106">
                  <c:v>1.4465234211742652</c:v>
                </c:pt>
                <c:pt idx="107">
                  <c:v>1.4323631297641701</c:v>
                </c:pt>
                <c:pt idx="108">
                  <c:v>1.4203114224320679</c:v>
                </c:pt>
                <c:pt idx="109">
                  <c:v>1.4105894876747804</c:v>
                </c:pt>
                <c:pt idx="110">
                  <c:v>1.4034143850012488</c:v>
                </c:pt>
                <c:pt idx="111">
                  <c:v>1.3990534011170217</c:v>
                </c:pt>
                <c:pt idx="112">
                  <c:v>1.3977914165427126</c:v>
                </c:pt>
                <c:pt idx="113">
                  <c:v>1.3998536495633842</c:v>
                </c:pt>
                <c:pt idx="114">
                  <c:v>1.4053127681122377</c:v>
                </c:pt>
                <c:pt idx="115">
                  <c:v>1.4140653219673709</c:v>
                </c:pt>
                <c:pt idx="116">
                  <c:v>1.4259279376435661</c:v>
                </c:pt>
                <c:pt idx="117">
                  <c:v>1.4407402528539088</c:v>
                </c:pt>
                <c:pt idx="118">
                  <c:v>1.4583584181419806</c:v>
                </c:pt>
                <c:pt idx="119">
                  <c:v>1.4785658228290723</c:v>
                </c:pt>
                <c:pt idx="120">
                  <c:v>1.5009917311630614</c:v>
                </c:pt>
                <c:pt idx="121">
                  <c:v>1.525087942461226</c:v>
                </c:pt>
                <c:pt idx="122">
                  <c:v>1.550205059173593</c:v>
                </c:pt>
                <c:pt idx="123">
                  <c:v>1.575744015845592</c:v>
                </c:pt>
                <c:pt idx="124">
                  <c:v>1.6012392461524447</c:v>
                </c:pt>
                <c:pt idx="125">
                  <c:v>1.6263413474793142</c:v>
                </c:pt>
                <c:pt idx="126">
                  <c:v>1.6508170175346417</c:v>
                </c:pt>
                <c:pt idx="127">
                  <c:v>1.6745822008302897</c:v>
                </c:pt>
                <c:pt idx="128">
                  <c:v>1.6976865322734063</c:v>
                </c:pt>
                <c:pt idx="129">
                  <c:v>1.7202608966157968</c:v>
                </c:pt>
                <c:pt idx="130">
                  <c:v>1.7424929964801819</c:v>
                </c:pt>
                <c:pt idx="131">
                  <c:v>1.7646147067658813</c:v>
                </c:pt>
                <c:pt idx="132">
                  <c:v>1.7868524601691995</c:v>
                </c:pt>
                <c:pt idx="133">
                  <c:v>1.8093428190287981</c:v>
                </c:pt>
                <c:pt idx="134">
                  <c:v>1.8320723866761428</c:v>
                </c:pt>
                <c:pt idx="135">
                  <c:v>1.8549072909887259</c:v>
                </c:pt>
                <c:pt idx="136">
                  <c:v>1.8777078519949619</c:v>
                </c:pt>
                <c:pt idx="137">
                  <c:v>1.9004232898010638</c:v>
                </c:pt>
                <c:pt idx="138">
                  <c:v>1.9230794867249039</c:v>
                </c:pt>
                <c:pt idx="139">
                  <c:v>1.9457222758230288</c:v>
                </c:pt>
                <c:pt idx="140">
                  <c:v>1.9683971359466104</c:v>
                </c:pt>
                <c:pt idx="141">
                  <c:v>1.991151234988354</c:v>
                </c:pt>
                <c:pt idx="142">
                  <c:v>2.0140328873939328</c:v>
                </c:pt>
                <c:pt idx="143">
                  <c:v>2.0370847418937323</c:v>
                </c:pt>
                <c:pt idx="144">
                  <c:v>2.0603271716078044</c:v>
                </c:pt>
                <c:pt idx="145">
                  <c:v>2.0837291685910504</c:v>
                </c:pt>
                <c:pt idx="146">
                  <c:v>2.107166285588006</c:v>
                </c:pt>
                <c:pt idx="147">
                  <c:v>2.1303697128556349</c:v>
                </c:pt>
                <c:pt idx="148">
                  <c:v>2.1528782663926807</c:v>
                </c:pt>
                <c:pt idx="149">
                  <c:v>2.1740162901942686</c:v>
                </c:pt>
                <c:pt idx="150">
                  <c:v>2.1929345695705451</c:v>
                </c:pt>
                <c:pt idx="151">
                  <c:v>2.2087657258036337</c:v>
                </c:pt>
                <c:pt idx="152">
                  <c:v>2.2209546999723662</c:v>
                </c:pt>
                <c:pt idx="153">
                  <c:v>2.2298194834692868</c:v>
                </c:pt>
                <c:pt idx="154">
                  <c:v>2.237363674227455</c:v>
                </c:pt>
                <c:pt idx="155">
                  <c:v>2.2482839624614512</c:v>
                </c:pt>
                <c:pt idx="156">
                  <c:v>2.2709755775957277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3-4009-A561-5200A1C2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7472"/>
        <c:axId val="275917864"/>
      </c:scatterChart>
      <c:valAx>
        <c:axId val="27591747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241206030150752"/>
              <c:y val="0.91003613963177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917864"/>
        <c:crosses val="autoZero"/>
        <c:crossBetween val="midCat"/>
      </c:valAx>
      <c:valAx>
        <c:axId val="275917864"/>
        <c:scaling>
          <c:orientation val="minMax"/>
          <c:min val="1.2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Foot Angular Position (r)</a:t>
                </a:r>
              </a:p>
            </c:rich>
          </c:tx>
          <c:layout>
            <c:manualLayout>
              <c:xMode val="edge"/>
              <c:yMode val="edge"/>
              <c:x val="1.507537688442211E-2"/>
              <c:y val="0.242214942107317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91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371859296482412"/>
          <c:y val="6.5744055714843264E-2"/>
          <c:w val="0.19849246231155779"/>
          <c:h val="0.114187044136306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Sheet1!$E$1:$E$1430</c:f>
              <c:numCache>
                <c:formatCode>General</c:formatCode>
                <c:ptCount val="1430"/>
                <c:pt idx="0">
                  <c:v>3780.0013227510913</c:v>
                </c:pt>
                <c:pt idx="1">
                  <c:v>1069.914949890878</c:v>
                </c:pt>
                <c:pt idx="2">
                  <c:v>361.52178357603844</c:v>
                </c:pt>
                <c:pt idx="3">
                  <c:v>269.47356085523495</c:v>
                </c:pt>
                <c:pt idx="4">
                  <c:v>253.08496596992876</c:v>
                </c:pt>
                <c:pt idx="5">
                  <c:v>201.45967338402988</c:v>
                </c:pt>
                <c:pt idx="6">
                  <c:v>154.81924944915602</c:v>
                </c:pt>
                <c:pt idx="7">
                  <c:v>132.59713420734249</c:v>
                </c:pt>
                <c:pt idx="8">
                  <c:v>175.53062410872926</c:v>
                </c:pt>
                <c:pt idx="9">
                  <c:v>164.0243884305014</c:v>
                </c:pt>
                <c:pt idx="10">
                  <c:v>102.88828893513586</c:v>
                </c:pt>
                <c:pt idx="11">
                  <c:v>171.15490060176484</c:v>
                </c:pt>
                <c:pt idx="12">
                  <c:v>192.35643997537488</c:v>
                </c:pt>
                <c:pt idx="13">
                  <c:v>160.76069171286866</c:v>
                </c:pt>
                <c:pt idx="14">
                  <c:v>128.34718539960275</c:v>
                </c:pt>
                <c:pt idx="15">
                  <c:v>114.72575996697516</c:v>
                </c:pt>
                <c:pt idx="16">
                  <c:v>124.91196900217369</c:v>
                </c:pt>
                <c:pt idx="17">
                  <c:v>176.81063316441123</c:v>
                </c:pt>
                <c:pt idx="18">
                  <c:v>171.72943836162744</c:v>
                </c:pt>
                <c:pt idx="19">
                  <c:v>82.951793229561957</c:v>
                </c:pt>
                <c:pt idx="20">
                  <c:v>93.829632845919207</c:v>
                </c:pt>
                <c:pt idx="21">
                  <c:v>156.9458505345076</c:v>
                </c:pt>
                <c:pt idx="22">
                  <c:v>176.76538122607604</c:v>
                </c:pt>
                <c:pt idx="23">
                  <c:v>130.98473193468007</c:v>
                </c:pt>
                <c:pt idx="24">
                  <c:v>139.66030216206752</c:v>
                </c:pt>
                <c:pt idx="25">
                  <c:v>111.97767634667188</c:v>
                </c:pt>
                <c:pt idx="26">
                  <c:v>92.135769384099675</c:v>
                </c:pt>
                <c:pt idx="27">
                  <c:v>102.59629622944485</c:v>
                </c:pt>
                <c:pt idx="28">
                  <c:v>133.00375934536586</c:v>
                </c:pt>
                <c:pt idx="29">
                  <c:v>142.94754282603111</c:v>
                </c:pt>
                <c:pt idx="30">
                  <c:v>110.00909053346456</c:v>
                </c:pt>
                <c:pt idx="31">
                  <c:v>153.27752607606897</c:v>
                </c:pt>
                <c:pt idx="32">
                  <c:v>162.09873534361705</c:v>
                </c:pt>
                <c:pt idx="33">
                  <c:v>149.41218156495808</c:v>
                </c:pt>
                <c:pt idx="34">
                  <c:v>170.01176429882727</c:v>
                </c:pt>
                <c:pt idx="35">
                  <c:v>135.15176654413364</c:v>
                </c:pt>
                <c:pt idx="36">
                  <c:v>155.20309275268968</c:v>
                </c:pt>
                <c:pt idx="37">
                  <c:v>173.49639765712718</c:v>
                </c:pt>
                <c:pt idx="38">
                  <c:v>114.53383779477574</c:v>
                </c:pt>
                <c:pt idx="39">
                  <c:v>85.556998544829753</c:v>
                </c:pt>
                <c:pt idx="40">
                  <c:v>68.563838865687799</c:v>
                </c:pt>
                <c:pt idx="41">
                  <c:v>51.61395160225576</c:v>
                </c:pt>
                <c:pt idx="42">
                  <c:v>164.77863939236784</c:v>
                </c:pt>
                <c:pt idx="43">
                  <c:v>181.07180895987094</c:v>
                </c:pt>
                <c:pt idx="44">
                  <c:v>123.82245353731285</c:v>
                </c:pt>
                <c:pt idx="45">
                  <c:v>120.56948204251356</c:v>
                </c:pt>
                <c:pt idx="46">
                  <c:v>136.19104228986575</c:v>
                </c:pt>
                <c:pt idx="47">
                  <c:v>154.26276284314372</c:v>
                </c:pt>
                <c:pt idx="48">
                  <c:v>153.49918566559236</c:v>
                </c:pt>
                <c:pt idx="49">
                  <c:v>73.498299300051841</c:v>
                </c:pt>
                <c:pt idx="50">
                  <c:v>69.756720106381152</c:v>
                </c:pt>
                <c:pt idx="51">
                  <c:v>96.695398029068585</c:v>
                </c:pt>
                <c:pt idx="52">
                  <c:v>178.82113968991473</c:v>
                </c:pt>
                <c:pt idx="53">
                  <c:v>127</c:v>
                </c:pt>
                <c:pt idx="54">
                  <c:v>127.17311036535986</c:v>
                </c:pt>
                <c:pt idx="55">
                  <c:v>118.98319209031165</c:v>
                </c:pt>
                <c:pt idx="56">
                  <c:v>113.16359838746733</c:v>
                </c:pt>
                <c:pt idx="57">
                  <c:v>85.714642856398811</c:v>
                </c:pt>
                <c:pt idx="58">
                  <c:v>82.668010741761535</c:v>
                </c:pt>
                <c:pt idx="59">
                  <c:v>117.44786077234443</c:v>
                </c:pt>
                <c:pt idx="60">
                  <c:v>183.06829326784035</c:v>
                </c:pt>
                <c:pt idx="61">
                  <c:v>164.98484778912274</c:v>
                </c:pt>
                <c:pt idx="62">
                  <c:v>98.984847325234583</c:v>
                </c:pt>
                <c:pt idx="63">
                  <c:v>136.49175799292792</c:v>
                </c:pt>
                <c:pt idx="64">
                  <c:v>125.49501982150527</c:v>
                </c:pt>
                <c:pt idx="65">
                  <c:v>80.137382038596698</c:v>
                </c:pt>
                <c:pt idx="66">
                  <c:v>65.490457320131767</c:v>
                </c:pt>
                <c:pt idx="67">
                  <c:v>155.36408851468863</c:v>
                </c:pt>
                <c:pt idx="68">
                  <c:v>171.44678474675459</c:v>
                </c:pt>
                <c:pt idx="69">
                  <c:v>136.87220316777254</c:v>
                </c:pt>
                <c:pt idx="70">
                  <c:v>104.57533169921098</c:v>
                </c:pt>
                <c:pt idx="71">
                  <c:v>127.94530081249565</c:v>
                </c:pt>
                <c:pt idx="72">
                  <c:v>144.72732983096179</c:v>
                </c:pt>
                <c:pt idx="73">
                  <c:v>116.04309544302927</c:v>
                </c:pt>
                <c:pt idx="74">
                  <c:v>125.05198918849712</c:v>
                </c:pt>
                <c:pt idx="75">
                  <c:v>163.87190119114382</c:v>
                </c:pt>
                <c:pt idx="76">
                  <c:v>109.36635680134911</c:v>
                </c:pt>
                <c:pt idx="77">
                  <c:v>62.377880695002773</c:v>
                </c:pt>
                <c:pt idx="78">
                  <c:v>66.294796175868882</c:v>
                </c:pt>
                <c:pt idx="79">
                  <c:v>161.41251500425858</c:v>
                </c:pt>
                <c:pt idx="80">
                  <c:v>178.30591689565435</c:v>
                </c:pt>
                <c:pt idx="81">
                  <c:v>115.28659939472584</c:v>
                </c:pt>
                <c:pt idx="82">
                  <c:v>49.365980188789933</c:v>
                </c:pt>
                <c:pt idx="83">
                  <c:v>107.45231500530828</c:v>
                </c:pt>
                <c:pt idx="84">
                  <c:v>195.33304891901935</c:v>
                </c:pt>
                <c:pt idx="85">
                  <c:v>135.60973416388663</c:v>
                </c:pt>
                <c:pt idx="86">
                  <c:v>65.076877614095778</c:v>
                </c:pt>
                <c:pt idx="87">
                  <c:v>116.36580253665593</c:v>
                </c:pt>
                <c:pt idx="88">
                  <c:v>207.16659962455338</c:v>
                </c:pt>
                <c:pt idx="89">
                  <c:v>170.22925717983969</c:v>
                </c:pt>
                <c:pt idx="90">
                  <c:v>133.17657451669194</c:v>
                </c:pt>
                <c:pt idx="91">
                  <c:v>124.29400629153443</c:v>
                </c:pt>
                <c:pt idx="92">
                  <c:v>124.1370210694618</c:v>
                </c:pt>
                <c:pt idx="93">
                  <c:v>89.005617800226517</c:v>
                </c:pt>
                <c:pt idx="94">
                  <c:v>91.569645625611116</c:v>
                </c:pt>
                <c:pt idx="95">
                  <c:v>151.29111011556495</c:v>
                </c:pt>
                <c:pt idx="96">
                  <c:v>162.44999230532454</c:v>
                </c:pt>
                <c:pt idx="97">
                  <c:v>120.22063050907694</c:v>
                </c:pt>
                <c:pt idx="98">
                  <c:v>70.434366611761334</c:v>
                </c:pt>
                <c:pt idx="99">
                  <c:v>99.478640923567099</c:v>
                </c:pt>
                <c:pt idx="100">
                  <c:v>215.15575753393168</c:v>
                </c:pt>
                <c:pt idx="101">
                  <c:v>218.10547906918799</c:v>
                </c:pt>
                <c:pt idx="102">
                  <c:v>159.5430976256886</c:v>
                </c:pt>
                <c:pt idx="103">
                  <c:v>109.23827168167757</c:v>
                </c:pt>
                <c:pt idx="104">
                  <c:v>116.940155635265</c:v>
                </c:pt>
                <c:pt idx="105">
                  <c:v>138.72995350680401</c:v>
                </c:pt>
                <c:pt idx="106">
                  <c:v>153.79856956421929</c:v>
                </c:pt>
                <c:pt idx="107">
                  <c:v>154.08114745159449</c:v>
                </c:pt>
                <c:pt idx="108">
                  <c:v>78.198465458089387</c:v>
                </c:pt>
                <c:pt idx="109">
                  <c:v>53.225933528685054</c:v>
                </c:pt>
                <c:pt idx="110">
                  <c:v>110.22250223978767</c:v>
                </c:pt>
                <c:pt idx="111">
                  <c:v>153.06534552275377</c:v>
                </c:pt>
                <c:pt idx="112">
                  <c:v>154.01623291069029</c:v>
                </c:pt>
                <c:pt idx="113">
                  <c:v>104.31203190428226</c:v>
                </c:pt>
                <c:pt idx="114">
                  <c:v>62.040309476984397</c:v>
                </c:pt>
                <c:pt idx="115">
                  <c:v>165.53247415537533</c:v>
                </c:pt>
                <c:pt idx="116">
                  <c:v>170.56963387426262</c:v>
                </c:pt>
                <c:pt idx="117">
                  <c:v>139.38077342302273</c:v>
                </c:pt>
                <c:pt idx="118">
                  <c:v>115.53787257864843</c:v>
                </c:pt>
                <c:pt idx="119">
                  <c:v>98.63569333664158</c:v>
                </c:pt>
                <c:pt idx="120">
                  <c:v>119.67038062946069</c:v>
                </c:pt>
                <c:pt idx="121">
                  <c:v>113.89029809426262</c:v>
                </c:pt>
                <c:pt idx="122">
                  <c:v>112.31206524679349</c:v>
                </c:pt>
                <c:pt idx="123">
                  <c:v>124.1370210694618</c:v>
                </c:pt>
                <c:pt idx="124">
                  <c:v>128.14444974324874</c:v>
                </c:pt>
                <c:pt idx="125">
                  <c:v>158.38560540655203</c:v>
                </c:pt>
                <c:pt idx="126">
                  <c:v>170.10584939971935</c:v>
                </c:pt>
                <c:pt idx="127">
                  <c:v>130.49904214207857</c:v>
                </c:pt>
                <c:pt idx="128">
                  <c:v>124.23365083583433</c:v>
                </c:pt>
                <c:pt idx="129">
                  <c:v>168.1249535315921</c:v>
                </c:pt>
                <c:pt idx="130">
                  <c:v>203.15019074566482</c:v>
                </c:pt>
                <c:pt idx="131">
                  <c:v>175.72990639046048</c:v>
                </c:pt>
                <c:pt idx="132">
                  <c:v>128.5418219880207</c:v>
                </c:pt>
                <c:pt idx="133">
                  <c:v>114.23221962301179</c:v>
                </c:pt>
                <c:pt idx="134">
                  <c:v>115.52488909321661</c:v>
                </c:pt>
                <c:pt idx="135">
                  <c:v>138.93163786553444</c:v>
                </c:pt>
                <c:pt idx="136">
                  <c:v>107.45231500530828</c:v>
                </c:pt>
                <c:pt idx="137">
                  <c:v>98.493654617949886</c:v>
                </c:pt>
                <c:pt idx="138">
                  <c:v>121</c:v>
                </c:pt>
                <c:pt idx="139">
                  <c:v>115.88356225108029</c:v>
                </c:pt>
                <c:pt idx="140">
                  <c:v>129.53763931769021</c:v>
                </c:pt>
                <c:pt idx="141">
                  <c:v>180.28865743579101</c:v>
                </c:pt>
                <c:pt idx="142">
                  <c:v>169.04733065032408</c:v>
                </c:pt>
                <c:pt idx="143">
                  <c:v>116.65333257134148</c:v>
                </c:pt>
                <c:pt idx="144">
                  <c:v>105.73079021741964</c:v>
                </c:pt>
                <c:pt idx="145">
                  <c:v>162.08022704821215</c:v>
                </c:pt>
                <c:pt idx="146">
                  <c:v>93.220169491371337</c:v>
                </c:pt>
                <c:pt idx="147">
                  <c:v>68.680419334771102</c:v>
                </c:pt>
                <c:pt idx="148">
                  <c:v>108.55873986004075</c:v>
                </c:pt>
                <c:pt idx="149">
                  <c:v>152.06577524216289</c:v>
                </c:pt>
                <c:pt idx="150">
                  <c:v>118.43985815594343</c:v>
                </c:pt>
                <c:pt idx="151">
                  <c:v>122.87391912037315</c:v>
                </c:pt>
                <c:pt idx="152">
                  <c:v>168.34785415917841</c:v>
                </c:pt>
                <c:pt idx="153">
                  <c:v>119.62441222426132</c:v>
                </c:pt>
                <c:pt idx="154">
                  <c:v>98.010203550446732</c:v>
                </c:pt>
                <c:pt idx="155">
                  <c:v>104.54185764563398</c:v>
                </c:pt>
                <c:pt idx="156">
                  <c:v>111.44056711987785</c:v>
                </c:pt>
                <c:pt idx="157">
                  <c:v>103.83159442096611</c:v>
                </c:pt>
                <c:pt idx="158">
                  <c:v>124.93598360760602</c:v>
                </c:pt>
                <c:pt idx="159">
                  <c:v>171.99127884866721</c:v>
                </c:pt>
                <c:pt idx="160">
                  <c:v>127.7888884058391</c:v>
                </c:pt>
                <c:pt idx="161">
                  <c:v>89.274856482662571</c:v>
                </c:pt>
                <c:pt idx="162">
                  <c:v>116.53754759733019</c:v>
                </c:pt>
                <c:pt idx="163">
                  <c:v>171.47011401407536</c:v>
                </c:pt>
                <c:pt idx="164">
                  <c:v>138.87044321957066</c:v>
                </c:pt>
                <c:pt idx="165">
                  <c:v>132.3518039166826</c:v>
                </c:pt>
                <c:pt idx="166">
                  <c:v>139.6925194847598</c:v>
                </c:pt>
                <c:pt idx="167">
                  <c:v>121.95490970026586</c:v>
                </c:pt>
                <c:pt idx="168">
                  <c:v>99.974996874218505</c:v>
                </c:pt>
                <c:pt idx="169">
                  <c:v>105.60776486603625</c:v>
                </c:pt>
                <c:pt idx="170">
                  <c:v>125.7179382586272</c:v>
                </c:pt>
                <c:pt idx="171">
                  <c:v>178.86866690396056</c:v>
                </c:pt>
                <c:pt idx="172">
                  <c:v>204.41624201613726</c:v>
                </c:pt>
                <c:pt idx="173">
                  <c:v>168.61791126686393</c:v>
                </c:pt>
                <c:pt idx="174">
                  <c:v>120.95040305844375</c:v>
                </c:pt>
                <c:pt idx="175">
                  <c:v>80.851716122788631</c:v>
                </c:pt>
                <c:pt idx="176">
                  <c:v>89.465076985380165</c:v>
                </c:pt>
                <c:pt idx="177">
                  <c:v>111.59749101122301</c:v>
                </c:pt>
                <c:pt idx="178">
                  <c:v>132.14386100004796</c:v>
                </c:pt>
                <c:pt idx="179">
                  <c:v>130.72490198887127</c:v>
                </c:pt>
                <c:pt idx="180">
                  <c:v>129.01162738296111</c:v>
                </c:pt>
                <c:pt idx="181">
                  <c:v>160.06561154726521</c:v>
                </c:pt>
                <c:pt idx="182">
                  <c:v>143.95832730342485</c:v>
                </c:pt>
                <c:pt idx="183">
                  <c:v>132.7893067984015</c:v>
                </c:pt>
                <c:pt idx="184">
                  <c:v>150.58220346375597</c:v>
                </c:pt>
                <c:pt idx="185">
                  <c:v>125.24376231972593</c:v>
                </c:pt>
                <c:pt idx="186">
                  <c:v>75.855125074051529</c:v>
                </c:pt>
                <c:pt idx="187">
                  <c:v>84.083292038311626</c:v>
                </c:pt>
                <c:pt idx="188">
                  <c:v>135.31444860028807</c:v>
                </c:pt>
                <c:pt idx="189">
                  <c:v>153.10780515702001</c:v>
                </c:pt>
                <c:pt idx="190">
                  <c:v>121.0495766204905</c:v>
                </c:pt>
                <c:pt idx="191">
                  <c:v>101.83319694480774</c:v>
                </c:pt>
                <c:pt idx="192">
                  <c:v>118.93275410920239</c:v>
                </c:pt>
                <c:pt idx="193">
                  <c:v>125.59060474414477</c:v>
                </c:pt>
                <c:pt idx="194">
                  <c:v>114.15778554264269</c:v>
                </c:pt>
                <c:pt idx="195">
                  <c:v>97.836598469080073</c:v>
                </c:pt>
                <c:pt idx="196">
                  <c:v>110.54863183232979</c:v>
                </c:pt>
                <c:pt idx="197">
                  <c:v>152.9084693534011</c:v>
                </c:pt>
                <c:pt idx="198">
                  <c:v>114.14464507807627</c:v>
                </c:pt>
                <c:pt idx="199">
                  <c:v>102.00490184299969</c:v>
                </c:pt>
                <c:pt idx="200">
                  <c:v>144.56832294800961</c:v>
                </c:pt>
                <c:pt idx="201">
                  <c:v>173.4877517290486</c:v>
                </c:pt>
                <c:pt idx="202">
                  <c:v>132.91350570954029</c:v>
                </c:pt>
                <c:pt idx="203">
                  <c:v>67.963225350184786</c:v>
                </c:pt>
                <c:pt idx="204">
                  <c:v>57.879184513951124</c:v>
                </c:pt>
                <c:pt idx="205">
                  <c:v>109.89995450408522</c:v>
                </c:pt>
                <c:pt idx="206">
                  <c:v>180.43558407365217</c:v>
                </c:pt>
                <c:pt idx="207">
                  <c:v>142.13022197970423</c:v>
                </c:pt>
                <c:pt idx="208">
                  <c:v>88.622796164418105</c:v>
                </c:pt>
                <c:pt idx="209">
                  <c:v>111.39120252515457</c:v>
                </c:pt>
                <c:pt idx="210">
                  <c:v>130.5450113945378</c:v>
                </c:pt>
                <c:pt idx="211">
                  <c:v>158.94024034208581</c:v>
                </c:pt>
                <c:pt idx="212">
                  <c:v>171.59836829061049</c:v>
                </c:pt>
                <c:pt idx="213">
                  <c:v>147.15298162116866</c:v>
                </c:pt>
                <c:pt idx="214">
                  <c:v>176.97457444503152</c:v>
                </c:pt>
                <c:pt idx="215">
                  <c:v>217.6924435987616</c:v>
                </c:pt>
                <c:pt idx="216">
                  <c:v>224.43930137121706</c:v>
                </c:pt>
                <c:pt idx="217">
                  <c:v>251.1752376330119</c:v>
                </c:pt>
                <c:pt idx="218">
                  <c:v>293.50468480077109</c:v>
                </c:pt>
                <c:pt idx="219">
                  <c:v>398.71543737357348</c:v>
                </c:pt>
                <c:pt idx="220">
                  <c:v>566.40444913506815</c:v>
                </c:pt>
                <c:pt idx="221">
                  <c:v>668.75182242742335</c:v>
                </c:pt>
                <c:pt idx="222">
                  <c:v>804.07213606740538</c:v>
                </c:pt>
                <c:pt idx="223">
                  <c:v>934.71332503607755</c:v>
                </c:pt>
                <c:pt idx="224">
                  <c:v>1084.5040341096017</c:v>
                </c:pt>
                <c:pt idx="225">
                  <c:v>1175.0582964261816</c:v>
                </c:pt>
                <c:pt idx="226">
                  <c:v>1123.2003383190374</c:v>
                </c:pt>
                <c:pt idx="227">
                  <c:v>1177.9053442446043</c:v>
                </c:pt>
                <c:pt idx="228">
                  <c:v>1086.7313375439212</c:v>
                </c:pt>
                <c:pt idx="229">
                  <c:v>1048.8593804700417</c:v>
                </c:pt>
                <c:pt idx="230">
                  <c:v>1144.6003669403569</c:v>
                </c:pt>
                <c:pt idx="231">
                  <c:v>976.36366175723686</c:v>
                </c:pt>
                <c:pt idx="232">
                  <c:v>839.11203066098392</c:v>
                </c:pt>
                <c:pt idx="233">
                  <c:v>791.80490021216713</c:v>
                </c:pt>
                <c:pt idx="234">
                  <c:v>823.190135995324</c:v>
                </c:pt>
                <c:pt idx="235">
                  <c:v>835.86422342387641</c:v>
                </c:pt>
                <c:pt idx="236">
                  <c:v>820.7137137881881</c:v>
                </c:pt>
                <c:pt idx="237">
                  <c:v>810.54857966688212</c:v>
                </c:pt>
                <c:pt idx="238">
                  <c:v>652.39481910879704</c:v>
                </c:pt>
                <c:pt idx="239">
                  <c:v>689.51722240999902</c:v>
                </c:pt>
                <c:pt idx="240">
                  <c:v>878.13324729223189</c:v>
                </c:pt>
                <c:pt idx="241">
                  <c:v>1032.9825748772339</c:v>
                </c:pt>
                <c:pt idx="242">
                  <c:v>973.81466409168434</c:v>
                </c:pt>
                <c:pt idx="243">
                  <c:v>835.3095234701924</c:v>
                </c:pt>
                <c:pt idx="244">
                  <c:v>839.77794684071102</c:v>
                </c:pt>
                <c:pt idx="245">
                  <c:v>829.22011553024936</c:v>
                </c:pt>
                <c:pt idx="246">
                  <c:v>734.0299721401027</c:v>
                </c:pt>
                <c:pt idx="247">
                  <c:v>732.95361381195198</c:v>
                </c:pt>
                <c:pt idx="248">
                  <c:v>1056.4582339117812</c:v>
                </c:pt>
                <c:pt idx="249">
                  <c:v>1056.0667592534101</c:v>
                </c:pt>
                <c:pt idx="250">
                  <c:v>1239.764493764844</c:v>
                </c:pt>
                <c:pt idx="251">
                  <c:v>1290.1414651114815</c:v>
                </c:pt>
                <c:pt idx="252">
                  <c:v>1736.2525737921887</c:v>
                </c:pt>
                <c:pt idx="253">
                  <c:v>1040.1870024183152</c:v>
                </c:pt>
                <c:pt idx="254">
                  <c:v>931.13156965060523</c:v>
                </c:pt>
                <c:pt idx="255">
                  <c:v>1058.3430445748675</c:v>
                </c:pt>
                <c:pt idx="256">
                  <c:v>1433.6181499967138</c:v>
                </c:pt>
                <c:pt idx="257">
                  <c:v>1510.2513035915579</c:v>
                </c:pt>
                <c:pt idx="258">
                  <c:v>1588.6755490030052</c:v>
                </c:pt>
                <c:pt idx="259">
                  <c:v>1578.890749862067</c:v>
                </c:pt>
                <c:pt idx="260">
                  <c:v>1532.1116147330781</c:v>
                </c:pt>
                <c:pt idx="261">
                  <c:v>1711.378683985517</c:v>
                </c:pt>
                <c:pt idx="262">
                  <c:v>1845.6112808497894</c:v>
                </c:pt>
                <c:pt idx="263">
                  <c:v>1651.1211342599913</c:v>
                </c:pt>
                <c:pt idx="264">
                  <c:v>1950.5814517727783</c:v>
                </c:pt>
                <c:pt idx="265">
                  <c:v>2520.5477579288199</c:v>
                </c:pt>
                <c:pt idx="266">
                  <c:v>2863.4060138233976</c:v>
                </c:pt>
                <c:pt idx="267">
                  <c:v>2487.611706034525</c:v>
                </c:pt>
                <c:pt idx="268">
                  <c:v>2314.5317020943999</c:v>
                </c:pt>
                <c:pt idx="269">
                  <c:v>2390.88310044636</c:v>
                </c:pt>
                <c:pt idx="270">
                  <c:v>2442.8960272594495</c:v>
                </c:pt>
                <c:pt idx="271">
                  <c:v>2350.2740265764755</c:v>
                </c:pt>
                <c:pt idx="272">
                  <c:v>2193.8716917814495</c:v>
                </c:pt>
                <c:pt idx="273">
                  <c:v>1971.0837120731326</c:v>
                </c:pt>
                <c:pt idx="274">
                  <c:v>1525.4340365941755</c:v>
                </c:pt>
                <c:pt idx="275">
                  <c:v>1369.0573399240807</c:v>
                </c:pt>
                <c:pt idx="276">
                  <c:v>1178.9541975836041</c:v>
                </c:pt>
                <c:pt idx="277">
                  <c:v>1213.2118528929727</c:v>
                </c:pt>
                <c:pt idx="278">
                  <c:v>1109.22765922961</c:v>
                </c:pt>
                <c:pt idx="279">
                  <c:v>993.93561159664659</c:v>
                </c:pt>
                <c:pt idx="280">
                  <c:v>953.78718800369722</c:v>
                </c:pt>
                <c:pt idx="281">
                  <c:v>802.82314366241337</c:v>
                </c:pt>
                <c:pt idx="282">
                  <c:v>675.61971552049897</c:v>
                </c:pt>
                <c:pt idx="283">
                  <c:v>915.63857498469338</c:v>
                </c:pt>
                <c:pt idx="284">
                  <c:v>1047.4468960286245</c:v>
                </c:pt>
                <c:pt idx="285">
                  <c:v>1034.6158707462398</c:v>
                </c:pt>
                <c:pt idx="286">
                  <c:v>1211.81269179688</c:v>
                </c:pt>
                <c:pt idx="287">
                  <c:v>994.27259843566037</c:v>
                </c:pt>
                <c:pt idx="288">
                  <c:v>878.93458232111902</c:v>
                </c:pt>
                <c:pt idx="289">
                  <c:v>1156.6965894304349</c:v>
                </c:pt>
                <c:pt idx="290">
                  <c:v>1255.6388812074911</c:v>
                </c:pt>
                <c:pt idx="291">
                  <c:v>1181.7897444131083</c:v>
                </c:pt>
                <c:pt idx="292">
                  <c:v>1033.0701815462492</c:v>
                </c:pt>
                <c:pt idx="293">
                  <c:v>1019.176628460445</c:v>
                </c:pt>
                <c:pt idx="294">
                  <c:v>1282.2718120585823</c:v>
                </c:pt>
                <c:pt idx="295">
                  <c:v>1521.9464510947814</c:v>
                </c:pt>
                <c:pt idx="296">
                  <c:v>1632.8827269586754</c:v>
                </c:pt>
                <c:pt idx="297">
                  <c:v>1425.4364243978052</c:v>
                </c:pt>
                <c:pt idx="298">
                  <c:v>1343.7220694771668</c:v>
                </c:pt>
                <c:pt idx="299">
                  <c:v>1651.9839587598906</c:v>
                </c:pt>
                <c:pt idx="300">
                  <c:v>1690.520334098351</c:v>
                </c:pt>
                <c:pt idx="301">
                  <c:v>1469.3879678287828</c:v>
                </c:pt>
                <c:pt idx="302">
                  <c:v>1369.4309036968605</c:v>
                </c:pt>
                <c:pt idx="303">
                  <c:v>1294.0204789724157</c:v>
                </c:pt>
                <c:pt idx="304">
                  <c:v>1280.8454239290547</c:v>
                </c:pt>
                <c:pt idx="305">
                  <c:v>1500.2246498441491</c:v>
                </c:pt>
                <c:pt idx="306">
                  <c:v>1715.7508560394192</c:v>
                </c:pt>
                <c:pt idx="307">
                  <c:v>1933.1427779654559</c:v>
                </c:pt>
                <c:pt idx="308">
                  <c:v>1993.4628163073421</c:v>
                </c:pt>
                <c:pt idx="309">
                  <c:v>1746.9344578432242</c:v>
                </c:pt>
                <c:pt idx="310">
                  <c:v>1583.0461142998961</c:v>
                </c:pt>
                <c:pt idx="311">
                  <c:v>1544.9550155263421</c:v>
                </c:pt>
                <c:pt idx="312">
                  <c:v>1605.4996107131262</c:v>
                </c:pt>
                <c:pt idx="313">
                  <c:v>1496.5901242491211</c:v>
                </c:pt>
                <c:pt idx="314">
                  <c:v>1576.2347540896312</c:v>
                </c:pt>
                <c:pt idx="315">
                  <c:v>1744.4156614752117</c:v>
                </c:pt>
                <c:pt idx="316">
                  <c:v>1916.3353046896568</c:v>
                </c:pt>
                <c:pt idx="317">
                  <c:v>1700.1308773150379</c:v>
                </c:pt>
                <c:pt idx="318">
                  <c:v>1300.4287754429306</c:v>
                </c:pt>
                <c:pt idx="319">
                  <c:v>1233.3989622178219</c:v>
                </c:pt>
                <c:pt idx="320">
                  <c:v>1626.4713339004779</c:v>
                </c:pt>
                <c:pt idx="321">
                  <c:v>1506.1766164696621</c:v>
                </c:pt>
                <c:pt idx="322">
                  <c:v>1373.1554901029963</c:v>
                </c:pt>
                <c:pt idx="323">
                  <c:v>1404.1114628119806</c:v>
                </c:pt>
                <c:pt idx="324">
                  <c:v>1415.3254042798781</c:v>
                </c:pt>
                <c:pt idx="325">
                  <c:v>1419.2177422791754</c:v>
                </c:pt>
                <c:pt idx="326">
                  <c:v>1299.1485673316968</c:v>
                </c:pt>
                <c:pt idx="327">
                  <c:v>1180.3190246708725</c:v>
                </c:pt>
                <c:pt idx="328">
                  <c:v>1018.8738881726237</c:v>
                </c:pt>
                <c:pt idx="329">
                  <c:v>1143.148721733091</c:v>
                </c:pt>
                <c:pt idx="330">
                  <c:v>1223.2187048929557</c:v>
                </c:pt>
                <c:pt idx="331">
                  <c:v>835.74397993643959</c:v>
                </c:pt>
                <c:pt idx="332">
                  <c:v>907.74776232167051</c:v>
                </c:pt>
                <c:pt idx="333">
                  <c:v>755.92922949175602</c:v>
                </c:pt>
                <c:pt idx="334">
                  <c:v>774.21508639395552</c:v>
                </c:pt>
                <c:pt idx="335">
                  <c:v>1014.8901418380218</c:v>
                </c:pt>
                <c:pt idx="336">
                  <c:v>1043.9928160672371</c:v>
                </c:pt>
                <c:pt idx="337">
                  <c:v>805.40486713205303</c:v>
                </c:pt>
                <c:pt idx="338">
                  <c:v>900.7358103239817</c:v>
                </c:pt>
                <c:pt idx="339">
                  <c:v>1086.3047454558964</c:v>
                </c:pt>
                <c:pt idx="340">
                  <c:v>968.61447439112737</c:v>
                </c:pt>
                <c:pt idx="341">
                  <c:v>1174.506279250988</c:v>
                </c:pt>
                <c:pt idx="342">
                  <c:v>1032.4315957970291</c:v>
                </c:pt>
                <c:pt idx="343">
                  <c:v>1107.2650992422728</c:v>
                </c:pt>
                <c:pt idx="344">
                  <c:v>1148.3788573463028</c:v>
                </c:pt>
                <c:pt idx="345">
                  <c:v>1009.4424203489766</c:v>
                </c:pt>
                <c:pt idx="346">
                  <c:v>1120.1557927359927</c:v>
                </c:pt>
                <c:pt idx="347">
                  <c:v>1388.7667190712773</c:v>
                </c:pt>
                <c:pt idx="348">
                  <c:v>1328.5424343994437</c:v>
                </c:pt>
                <c:pt idx="349">
                  <c:v>1259.185848078035</c:v>
                </c:pt>
                <c:pt idx="350">
                  <c:v>1388.2089179946943</c:v>
                </c:pt>
                <c:pt idx="351">
                  <c:v>1339.6409966853059</c:v>
                </c:pt>
                <c:pt idx="352">
                  <c:v>1456.9011634287344</c:v>
                </c:pt>
                <c:pt idx="353">
                  <c:v>1444.0450131488285</c:v>
                </c:pt>
                <c:pt idx="354">
                  <c:v>1495.6506945139297</c:v>
                </c:pt>
                <c:pt idx="355">
                  <c:v>1462.8075744950188</c:v>
                </c:pt>
                <c:pt idx="356">
                  <c:v>1650.1057541866824</c:v>
                </c:pt>
                <c:pt idx="357">
                  <c:v>1813.2958942213486</c:v>
                </c:pt>
                <c:pt idx="358">
                  <c:v>1728.3434265214769</c:v>
                </c:pt>
                <c:pt idx="359">
                  <c:v>1895.783215454763</c:v>
                </c:pt>
                <c:pt idx="360">
                  <c:v>2042.1958769912351</c:v>
                </c:pt>
                <c:pt idx="361">
                  <c:v>1737.0106505142678</c:v>
                </c:pt>
                <c:pt idx="362">
                  <c:v>1864.7281303181974</c:v>
                </c:pt>
                <c:pt idx="363">
                  <c:v>1741.3242087560834</c:v>
                </c:pt>
                <c:pt idx="364">
                  <c:v>1496.9989979956567</c:v>
                </c:pt>
                <c:pt idx="365">
                  <c:v>1441.2994137236024</c:v>
                </c:pt>
                <c:pt idx="366">
                  <c:v>1192.8889302864704</c:v>
                </c:pt>
                <c:pt idx="367">
                  <c:v>1001.4699196680847</c:v>
                </c:pt>
                <c:pt idx="368">
                  <c:v>1085.2248614918476</c:v>
                </c:pt>
                <c:pt idx="369">
                  <c:v>887.68631847066342</c:v>
                </c:pt>
                <c:pt idx="370">
                  <c:v>1396.9985683600396</c:v>
                </c:pt>
                <c:pt idx="371">
                  <c:v>1188.5120950162855</c:v>
                </c:pt>
                <c:pt idx="372">
                  <c:v>1356.0180677262379</c:v>
                </c:pt>
                <c:pt idx="373">
                  <c:v>1518.3984984186463</c:v>
                </c:pt>
                <c:pt idx="374">
                  <c:v>1301.1767750770839</c:v>
                </c:pt>
                <c:pt idx="375">
                  <c:v>1093.8857344348176</c:v>
                </c:pt>
                <c:pt idx="376">
                  <c:v>2095.6132753921943</c:v>
                </c:pt>
                <c:pt idx="377">
                  <c:v>1853.2833026820265</c:v>
                </c:pt>
                <c:pt idx="378">
                  <c:v>1549.2320678323181</c:v>
                </c:pt>
                <c:pt idx="379">
                  <c:v>1468.465185150809</c:v>
                </c:pt>
                <c:pt idx="380">
                  <c:v>1862.6776425350683</c:v>
                </c:pt>
                <c:pt idx="381">
                  <c:v>2280.3703646557065</c:v>
                </c:pt>
                <c:pt idx="382">
                  <c:v>2239.9792409752372</c:v>
                </c:pt>
                <c:pt idx="383">
                  <c:v>2093.0310556702211</c:v>
                </c:pt>
                <c:pt idx="384">
                  <c:v>1633.1132844968226</c:v>
                </c:pt>
                <c:pt idx="385">
                  <c:v>1783.5876765665321</c:v>
                </c:pt>
                <c:pt idx="386">
                  <c:v>1883.3557815771294</c:v>
                </c:pt>
                <c:pt idx="387">
                  <c:v>1695.3834374559638</c:v>
                </c:pt>
                <c:pt idx="388">
                  <c:v>1714.4905948998378</c:v>
                </c:pt>
                <c:pt idx="389">
                  <c:v>1519.9006546481912</c:v>
                </c:pt>
                <c:pt idx="390">
                  <c:v>911.43568067088529</c:v>
                </c:pt>
                <c:pt idx="391">
                  <c:v>1303.4899309162308</c:v>
                </c:pt>
                <c:pt idx="392">
                  <c:v>1523.1473993018535</c:v>
                </c:pt>
                <c:pt idx="393">
                  <c:v>1295.4369919065921</c:v>
                </c:pt>
                <c:pt idx="394">
                  <c:v>1231.5372507561433</c:v>
                </c:pt>
                <c:pt idx="395">
                  <c:v>1279.1735613277817</c:v>
                </c:pt>
                <c:pt idx="396">
                  <c:v>1131.9143077106146</c:v>
                </c:pt>
                <c:pt idx="397">
                  <c:v>1141.4328714383514</c:v>
                </c:pt>
                <c:pt idx="398">
                  <c:v>1078.9147324974297</c:v>
                </c:pt>
                <c:pt idx="399">
                  <c:v>991.19725584769458</c:v>
                </c:pt>
                <c:pt idx="400">
                  <c:v>1088.3946894394514</c:v>
                </c:pt>
                <c:pt idx="401">
                  <c:v>1125.8991961983097</c:v>
                </c:pt>
                <c:pt idx="402">
                  <c:v>1225.8751975629493</c:v>
                </c:pt>
                <c:pt idx="403">
                  <c:v>1149.2406188435909</c:v>
                </c:pt>
                <c:pt idx="404">
                  <c:v>1161.2743000686789</c:v>
                </c:pt>
                <c:pt idx="405">
                  <c:v>1051.8735665468546</c:v>
                </c:pt>
                <c:pt idx="406">
                  <c:v>1260.0988056497793</c:v>
                </c:pt>
                <c:pt idx="407">
                  <c:v>1145.8420484517053</c:v>
                </c:pt>
                <c:pt idx="408">
                  <c:v>1206.3254121504694</c:v>
                </c:pt>
                <c:pt idx="409">
                  <c:v>1226.6951536547294</c:v>
                </c:pt>
                <c:pt idx="410">
                  <c:v>1287.7445398835905</c:v>
                </c:pt>
                <c:pt idx="411">
                  <c:v>1287.3154236627479</c:v>
                </c:pt>
                <c:pt idx="412">
                  <c:v>1394.6831181311402</c:v>
                </c:pt>
                <c:pt idx="413">
                  <c:v>1378.8549597401461</c:v>
                </c:pt>
                <c:pt idx="414">
                  <c:v>1591.7405567491205</c:v>
                </c:pt>
                <c:pt idx="415">
                  <c:v>1443.8964644322666</c:v>
                </c:pt>
                <c:pt idx="416">
                  <c:v>1478.5198679760783</c:v>
                </c:pt>
                <c:pt idx="417">
                  <c:v>1753.8087124883375</c:v>
                </c:pt>
                <c:pt idx="418">
                  <c:v>1912.68920632705</c:v>
                </c:pt>
                <c:pt idx="419">
                  <c:v>1913.2911435534322</c:v>
                </c:pt>
                <c:pt idx="420">
                  <c:v>2210.9606509388627</c:v>
                </c:pt>
                <c:pt idx="421">
                  <c:v>2103.9888307688329</c:v>
                </c:pt>
                <c:pt idx="422">
                  <c:v>2087.0347385704918</c:v>
                </c:pt>
                <c:pt idx="423">
                  <c:v>1988.0538222090468</c:v>
                </c:pt>
                <c:pt idx="424">
                  <c:v>1908.3760111676106</c:v>
                </c:pt>
                <c:pt idx="425">
                  <c:v>1604.7619761198232</c:v>
                </c:pt>
                <c:pt idx="426">
                  <c:v>1356.4730000998914</c:v>
                </c:pt>
                <c:pt idx="427">
                  <c:v>1180.9127825542409</c:v>
                </c:pt>
                <c:pt idx="428">
                  <c:v>1399.7717671106243</c:v>
                </c:pt>
                <c:pt idx="429">
                  <c:v>1209.6305221016871</c:v>
                </c:pt>
                <c:pt idx="430">
                  <c:v>1199.1496987449066</c:v>
                </c:pt>
                <c:pt idx="431">
                  <c:v>945.78327327141915</c:v>
                </c:pt>
                <c:pt idx="432">
                  <c:v>1414.3249273063104</c:v>
                </c:pt>
                <c:pt idx="433">
                  <c:v>1480.5745506390417</c:v>
                </c:pt>
                <c:pt idx="434">
                  <c:v>1149.364172053401</c:v>
                </c:pt>
                <c:pt idx="435">
                  <c:v>892.68639510188575</c:v>
                </c:pt>
                <c:pt idx="436">
                  <c:v>1251.0935216841306</c:v>
                </c:pt>
                <c:pt idx="437">
                  <c:v>1679.0798075136274</c:v>
                </c:pt>
                <c:pt idx="438">
                  <c:v>1950.6168255195585</c:v>
                </c:pt>
                <c:pt idx="439">
                  <c:v>2100.0619038495033</c:v>
                </c:pt>
                <c:pt idx="440">
                  <c:v>2073.2510701793935</c:v>
                </c:pt>
                <c:pt idx="441">
                  <c:v>1880.9981392866925</c:v>
                </c:pt>
                <c:pt idx="442">
                  <c:v>1915.82540958199</c:v>
                </c:pt>
                <c:pt idx="443">
                  <c:v>2023.819408939444</c:v>
                </c:pt>
                <c:pt idx="444">
                  <c:v>1650.2754315568054</c:v>
                </c:pt>
                <c:pt idx="445">
                  <c:v>1999.6042108377349</c:v>
                </c:pt>
                <c:pt idx="446">
                  <c:v>2872.3821124634514</c:v>
                </c:pt>
                <c:pt idx="447">
                  <c:v>3025.0224792553195</c:v>
                </c:pt>
                <c:pt idx="448">
                  <c:v>2418.1019416062672</c:v>
                </c:pt>
                <c:pt idx="449">
                  <c:v>1504.9076383619029</c:v>
                </c:pt>
                <c:pt idx="450">
                  <c:v>874.25282384445291</c:v>
                </c:pt>
                <c:pt idx="451">
                  <c:v>1001.0998951153676</c:v>
                </c:pt>
                <c:pt idx="452">
                  <c:v>993.55120653139966</c:v>
                </c:pt>
                <c:pt idx="453">
                  <c:v>1122.4891981662897</c:v>
                </c:pt>
                <c:pt idx="454">
                  <c:v>1062.9158009927221</c:v>
                </c:pt>
                <c:pt idx="455">
                  <c:v>1101.0831031307309</c:v>
                </c:pt>
                <c:pt idx="456">
                  <c:v>880.22383516921423</c:v>
                </c:pt>
                <c:pt idx="457">
                  <c:v>970.69305138133132</c:v>
                </c:pt>
                <c:pt idx="458">
                  <c:v>1067.6230608224982</c:v>
                </c:pt>
                <c:pt idx="459">
                  <c:v>1086.7064921127508</c:v>
                </c:pt>
                <c:pt idx="460">
                  <c:v>1137.3491108714159</c:v>
                </c:pt>
                <c:pt idx="461">
                  <c:v>1133.6401545464064</c:v>
                </c:pt>
                <c:pt idx="462">
                  <c:v>1093.0960616524058</c:v>
                </c:pt>
                <c:pt idx="463">
                  <c:v>1194.6568544983952</c:v>
                </c:pt>
                <c:pt idx="464">
                  <c:v>1171.051237136958</c:v>
                </c:pt>
                <c:pt idx="465">
                  <c:v>1232.797631405901</c:v>
                </c:pt>
                <c:pt idx="466">
                  <c:v>1227.7805178451074</c:v>
                </c:pt>
                <c:pt idx="467">
                  <c:v>1289.2862366441364</c:v>
                </c:pt>
                <c:pt idx="468">
                  <c:v>1258.4097107063344</c:v>
                </c:pt>
                <c:pt idx="469">
                  <c:v>1456.809527700859</c:v>
                </c:pt>
                <c:pt idx="470">
                  <c:v>1190.6544418931969</c:v>
                </c:pt>
                <c:pt idx="471">
                  <c:v>1410.2045950854081</c:v>
                </c:pt>
                <c:pt idx="472">
                  <c:v>1338.0605367471235</c:v>
                </c:pt>
                <c:pt idx="473">
                  <c:v>1401.2312442990985</c:v>
                </c:pt>
                <c:pt idx="474">
                  <c:v>1390.6692633404969</c:v>
                </c:pt>
                <c:pt idx="475">
                  <c:v>1528.7995290423137</c:v>
                </c:pt>
                <c:pt idx="476">
                  <c:v>1567.3793414486488</c:v>
                </c:pt>
                <c:pt idx="477">
                  <c:v>1659.549938989484</c:v>
                </c:pt>
                <c:pt idx="478">
                  <c:v>1838.8251684159645</c:v>
                </c:pt>
                <c:pt idx="479">
                  <c:v>1794.1293152947476</c:v>
                </c:pt>
                <c:pt idx="480">
                  <c:v>1918.6740212969999</c:v>
                </c:pt>
                <c:pt idx="481">
                  <c:v>2243.7985649340271</c:v>
                </c:pt>
                <c:pt idx="482">
                  <c:v>2074.4430577868366</c:v>
                </c:pt>
                <c:pt idx="483">
                  <c:v>2058.1822076774447</c:v>
                </c:pt>
                <c:pt idx="484">
                  <c:v>2124.6649147571484</c:v>
                </c:pt>
                <c:pt idx="485">
                  <c:v>1983.7794736310789</c:v>
                </c:pt>
                <c:pt idx="486">
                  <c:v>1838.6476008196894</c:v>
                </c:pt>
                <c:pt idx="487">
                  <c:v>1637.2577683431525</c:v>
                </c:pt>
                <c:pt idx="488">
                  <c:v>1536.4514310579427</c:v>
                </c:pt>
                <c:pt idx="489">
                  <c:v>1330.6310532976449</c:v>
                </c:pt>
                <c:pt idx="490">
                  <c:v>1292.0808798213834</c:v>
                </c:pt>
                <c:pt idx="491">
                  <c:v>1359.3480054790973</c:v>
                </c:pt>
                <c:pt idx="492">
                  <c:v>1116.6113916667696</c:v>
                </c:pt>
                <c:pt idx="493">
                  <c:v>1570.7638269326169</c:v>
                </c:pt>
                <c:pt idx="494">
                  <c:v>2166.1322674296694</c:v>
                </c:pt>
                <c:pt idx="495">
                  <c:v>1892.1326591970237</c:v>
                </c:pt>
                <c:pt idx="496">
                  <c:v>1129.7986546283369</c:v>
                </c:pt>
                <c:pt idx="497">
                  <c:v>1128.943311242863</c:v>
                </c:pt>
                <c:pt idx="498">
                  <c:v>1534.645887493268</c:v>
                </c:pt>
                <c:pt idx="499">
                  <c:v>2343.9151008515646</c:v>
                </c:pt>
                <c:pt idx="500">
                  <c:v>2433.7056107919052</c:v>
                </c:pt>
                <c:pt idx="501">
                  <c:v>1893.2440413216675</c:v>
                </c:pt>
                <c:pt idx="502">
                  <c:v>1486.4141414827834</c:v>
                </c:pt>
                <c:pt idx="503">
                  <c:v>1953.7394913345024</c:v>
                </c:pt>
                <c:pt idx="504">
                  <c:v>2180.0243117910404</c:v>
                </c:pt>
                <c:pt idx="505">
                  <c:v>2884.3945638556456</c:v>
                </c:pt>
                <c:pt idx="506">
                  <c:v>2777.6281248576097</c:v>
                </c:pt>
                <c:pt idx="507">
                  <c:v>1992.6374482077767</c:v>
                </c:pt>
                <c:pt idx="508">
                  <c:v>1646.6453777301292</c:v>
                </c:pt>
                <c:pt idx="509">
                  <c:v>1546.6887211071269</c:v>
                </c:pt>
                <c:pt idx="510">
                  <c:v>1386.8922092217549</c:v>
                </c:pt>
                <c:pt idx="511">
                  <c:v>1240.712698411683</c:v>
                </c:pt>
                <c:pt idx="512">
                  <c:v>1207.0650355303976</c:v>
                </c:pt>
                <c:pt idx="513">
                  <c:v>1400.1560627301515</c:v>
                </c:pt>
                <c:pt idx="514">
                  <c:v>1306.8266908813885</c:v>
                </c:pt>
                <c:pt idx="515">
                  <c:v>1192.820606797183</c:v>
                </c:pt>
                <c:pt idx="516">
                  <c:v>1104.2649138680447</c:v>
                </c:pt>
                <c:pt idx="517">
                  <c:v>1168.2893477217021</c:v>
                </c:pt>
                <c:pt idx="518">
                  <c:v>1244.1515181038039</c:v>
                </c:pt>
                <c:pt idx="519">
                  <c:v>1274.5418784802639</c:v>
                </c:pt>
                <c:pt idx="520">
                  <c:v>1322.5641761366439</c:v>
                </c:pt>
                <c:pt idx="521">
                  <c:v>1297.9576264269956</c:v>
                </c:pt>
                <c:pt idx="522">
                  <c:v>1232.9428210586248</c:v>
                </c:pt>
                <c:pt idx="523">
                  <c:v>1406.7967159472614</c:v>
                </c:pt>
                <c:pt idx="524">
                  <c:v>1209.5606640429407</c:v>
                </c:pt>
                <c:pt idx="525">
                  <c:v>1452.4355407383832</c:v>
                </c:pt>
                <c:pt idx="526">
                  <c:v>1272.0149370192159</c:v>
                </c:pt>
                <c:pt idx="527">
                  <c:v>1211.6703347032972</c:v>
                </c:pt>
                <c:pt idx="528">
                  <c:v>1398.1122987800372</c:v>
                </c:pt>
                <c:pt idx="529">
                  <c:v>1332.9321062979914</c:v>
                </c:pt>
                <c:pt idx="530">
                  <c:v>1372.5585597707661</c:v>
                </c:pt>
                <c:pt idx="531">
                  <c:v>1704.0698342497587</c:v>
                </c:pt>
                <c:pt idx="532">
                  <c:v>1522.2118774993185</c:v>
                </c:pt>
                <c:pt idx="533">
                  <c:v>1331.1536350098736</c:v>
                </c:pt>
                <c:pt idx="534">
                  <c:v>1450.7604902257299</c:v>
                </c:pt>
                <c:pt idx="535">
                  <c:v>1590.3694539320102</c:v>
                </c:pt>
                <c:pt idx="536">
                  <c:v>1871.5760737944904</c:v>
                </c:pt>
                <c:pt idx="537">
                  <c:v>1720.4807467681817</c:v>
                </c:pt>
                <c:pt idx="538">
                  <c:v>1918.5111414844584</c:v>
                </c:pt>
                <c:pt idx="539">
                  <c:v>1922.5441477375753</c:v>
                </c:pt>
                <c:pt idx="540">
                  <c:v>2152.5705563349138</c:v>
                </c:pt>
                <c:pt idx="541">
                  <c:v>2103.1638072199703</c:v>
                </c:pt>
                <c:pt idx="542">
                  <c:v>2050.9524616626295</c:v>
                </c:pt>
                <c:pt idx="543">
                  <c:v>2142.4591011265534</c:v>
                </c:pt>
                <c:pt idx="544">
                  <c:v>2203.4754366681741</c:v>
                </c:pt>
                <c:pt idx="545">
                  <c:v>2224.3279884045878</c:v>
                </c:pt>
                <c:pt idx="546">
                  <c:v>2281.9774319655312</c:v>
                </c:pt>
                <c:pt idx="547">
                  <c:v>2006.8547530900187</c:v>
                </c:pt>
                <c:pt idx="548">
                  <c:v>1840.7444146322975</c:v>
                </c:pt>
                <c:pt idx="549">
                  <c:v>1476.7352504765367</c:v>
                </c:pt>
                <c:pt idx="550">
                  <c:v>1432.8059882621931</c:v>
                </c:pt>
                <c:pt idx="551">
                  <c:v>1289.5472073561325</c:v>
                </c:pt>
                <c:pt idx="552">
                  <c:v>1528.7887362222421</c:v>
                </c:pt>
                <c:pt idx="553">
                  <c:v>1528.8512027009037</c:v>
                </c:pt>
                <c:pt idx="554">
                  <c:v>1342.9311225822416</c:v>
                </c:pt>
                <c:pt idx="555">
                  <c:v>1051.2725621835662</c:v>
                </c:pt>
                <c:pt idx="556">
                  <c:v>1601.1561447903823</c:v>
                </c:pt>
                <c:pt idx="557">
                  <c:v>2289.5855520159103</c:v>
                </c:pt>
                <c:pt idx="558">
                  <c:v>2906.2173008913151</c:v>
                </c:pt>
                <c:pt idx="559">
                  <c:v>2759.5987027102328</c:v>
                </c:pt>
                <c:pt idx="560">
                  <c:v>2676.725238047417</c:v>
                </c:pt>
                <c:pt idx="561">
                  <c:v>2981.6064461964124</c:v>
                </c:pt>
                <c:pt idx="562">
                  <c:v>3509</c:v>
                </c:pt>
                <c:pt idx="563">
                  <c:v>3522.3527648434078</c:v>
                </c:pt>
                <c:pt idx="564">
                  <c:v>2984.7492356980342</c:v>
                </c:pt>
                <c:pt idx="565">
                  <c:v>2232.1169324208799</c:v>
                </c:pt>
                <c:pt idx="566">
                  <c:v>1733.3611856736611</c:v>
                </c:pt>
                <c:pt idx="567">
                  <c:v>1146.1391713051255</c:v>
                </c:pt>
                <c:pt idx="568">
                  <c:v>1452.76873589708</c:v>
                </c:pt>
                <c:pt idx="569">
                  <c:v>1504.2107565098715</c:v>
                </c:pt>
                <c:pt idx="570">
                  <c:v>1084.9949308637345</c:v>
                </c:pt>
                <c:pt idx="571">
                  <c:v>1129.1758056210733</c:v>
                </c:pt>
                <c:pt idx="572">
                  <c:v>1000.8201636657807</c:v>
                </c:pt>
                <c:pt idx="573">
                  <c:v>1050.5836473122929</c:v>
                </c:pt>
                <c:pt idx="574">
                  <c:v>1047.9837785004117</c:v>
                </c:pt>
                <c:pt idx="575">
                  <c:v>986.56728103054377</c:v>
                </c:pt>
                <c:pt idx="576">
                  <c:v>1143.2519407374737</c:v>
                </c:pt>
                <c:pt idx="577">
                  <c:v>1213.2209197009422</c:v>
                </c:pt>
                <c:pt idx="578">
                  <c:v>1309.9824426304347</c:v>
                </c:pt>
                <c:pt idx="579">
                  <c:v>1417.9146659795856</c:v>
                </c:pt>
                <c:pt idx="580">
                  <c:v>1515.5296104002718</c:v>
                </c:pt>
                <c:pt idx="581">
                  <c:v>1062.6085826869648</c:v>
                </c:pt>
                <c:pt idx="582">
                  <c:v>1203.6403117210723</c:v>
                </c:pt>
                <c:pt idx="583">
                  <c:v>1260.794194149069</c:v>
                </c:pt>
                <c:pt idx="584">
                  <c:v>990.7507254602441</c:v>
                </c:pt>
                <c:pt idx="585">
                  <c:v>1358.9326694137571</c:v>
                </c:pt>
                <c:pt idx="586">
                  <c:v>1380.1336891765231</c:v>
                </c:pt>
                <c:pt idx="587">
                  <c:v>1116.352094995123</c:v>
                </c:pt>
                <c:pt idx="588">
                  <c:v>1109.0599623104245</c:v>
                </c:pt>
                <c:pt idx="589">
                  <c:v>1354.4090962482494</c:v>
                </c:pt>
                <c:pt idx="590">
                  <c:v>1214.626691621751</c:v>
                </c:pt>
                <c:pt idx="591">
                  <c:v>1301.3492997654396</c:v>
                </c:pt>
                <c:pt idx="592">
                  <c:v>1457.0126972679407</c:v>
                </c:pt>
                <c:pt idx="593">
                  <c:v>1303.560125195612</c:v>
                </c:pt>
                <c:pt idx="594">
                  <c:v>1278.2531048270525</c:v>
                </c:pt>
                <c:pt idx="595">
                  <c:v>1419.7785038519212</c:v>
                </c:pt>
                <c:pt idx="596">
                  <c:v>1612.1895049900306</c:v>
                </c:pt>
                <c:pt idx="597">
                  <c:v>1603.8993110541571</c:v>
                </c:pt>
                <c:pt idx="598">
                  <c:v>1502.2935798305202</c:v>
                </c:pt>
                <c:pt idx="599">
                  <c:v>1689.729564161082</c:v>
                </c:pt>
                <c:pt idx="600">
                  <c:v>1774.2573094114618</c:v>
                </c:pt>
                <c:pt idx="601">
                  <c:v>1755.6722359256012</c:v>
                </c:pt>
                <c:pt idx="602">
                  <c:v>2070.059177898062</c:v>
                </c:pt>
                <c:pt idx="603">
                  <c:v>1876.4482406930388</c:v>
                </c:pt>
                <c:pt idx="604">
                  <c:v>1924.1047268794907</c:v>
                </c:pt>
                <c:pt idx="605">
                  <c:v>1917.4071033559878</c:v>
                </c:pt>
                <c:pt idx="606">
                  <c:v>1948.7290730114332</c:v>
                </c:pt>
                <c:pt idx="607">
                  <c:v>1857.692654881318</c:v>
                </c:pt>
                <c:pt idx="608">
                  <c:v>1673.7123408758148</c:v>
                </c:pt>
                <c:pt idx="609">
                  <c:v>1614.1356820292401</c:v>
                </c:pt>
                <c:pt idx="610">
                  <c:v>1471.1227005250105</c:v>
                </c:pt>
                <c:pt idx="611">
                  <c:v>1295.9479156200684</c:v>
                </c:pt>
                <c:pt idx="612">
                  <c:v>1329.2986872783708</c:v>
                </c:pt>
                <c:pt idx="613">
                  <c:v>1670.7082330556702</c:v>
                </c:pt>
                <c:pt idx="614">
                  <c:v>1714.9548099002493</c:v>
                </c:pt>
                <c:pt idx="615">
                  <c:v>1566.2177370978786</c:v>
                </c:pt>
                <c:pt idx="616">
                  <c:v>1185.4994727961712</c:v>
                </c:pt>
                <c:pt idx="617">
                  <c:v>1235.0117408348797</c:v>
                </c:pt>
                <c:pt idx="618">
                  <c:v>1611.9320705290281</c:v>
                </c:pt>
                <c:pt idx="619">
                  <c:v>2434.6285137572836</c:v>
                </c:pt>
                <c:pt idx="620">
                  <c:v>2641.4083364750704</c:v>
                </c:pt>
                <c:pt idx="621">
                  <c:v>2383.5110656340576</c:v>
                </c:pt>
                <c:pt idx="622">
                  <c:v>1873.5981426122305</c:v>
                </c:pt>
                <c:pt idx="623">
                  <c:v>2193.8944824216137</c:v>
                </c:pt>
                <c:pt idx="624">
                  <c:v>2564.9134488321433</c:v>
                </c:pt>
                <c:pt idx="625">
                  <c:v>2263.3258713671789</c:v>
                </c:pt>
                <c:pt idx="626">
                  <c:v>2261.7227946855028</c:v>
                </c:pt>
                <c:pt idx="627">
                  <c:v>2129.2947189151623</c:v>
                </c:pt>
                <c:pt idx="628">
                  <c:v>1375.6994584574059</c:v>
                </c:pt>
                <c:pt idx="629">
                  <c:v>1269.8476286547138</c:v>
                </c:pt>
                <c:pt idx="630">
                  <c:v>975.93954730813118</c:v>
                </c:pt>
                <c:pt idx="631">
                  <c:v>917.27912872800061</c:v>
                </c:pt>
                <c:pt idx="632">
                  <c:v>1108.189965664732</c:v>
                </c:pt>
                <c:pt idx="633">
                  <c:v>1190.6309251821069</c:v>
                </c:pt>
                <c:pt idx="634">
                  <c:v>1098.9949954390147</c:v>
                </c:pt>
                <c:pt idx="635">
                  <c:v>1213.4702303723811</c:v>
                </c:pt>
                <c:pt idx="636">
                  <c:v>1000.2369719221541</c:v>
                </c:pt>
                <c:pt idx="637">
                  <c:v>860.11278330228299</c:v>
                </c:pt>
                <c:pt idx="638">
                  <c:v>1197.4614816352132</c:v>
                </c:pt>
                <c:pt idx="639">
                  <c:v>1133.7380649867939</c:v>
                </c:pt>
                <c:pt idx="640">
                  <c:v>1174.6905975617581</c:v>
                </c:pt>
                <c:pt idx="641">
                  <c:v>1228.8433586100386</c:v>
                </c:pt>
                <c:pt idx="642">
                  <c:v>1243.6084592829047</c:v>
                </c:pt>
                <c:pt idx="643">
                  <c:v>1038.2234826856884</c:v>
                </c:pt>
                <c:pt idx="644">
                  <c:v>1377.7086048943731</c:v>
                </c:pt>
                <c:pt idx="645">
                  <c:v>1452.4685883006214</c:v>
                </c:pt>
                <c:pt idx="646">
                  <c:v>1171.9389915861661</c:v>
                </c:pt>
                <c:pt idx="647">
                  <c:v>1201.6875633874222</c:v>
                </c:pt>
                <c:pt idx="648">
                  <c:v>1009.8168150709315</c:v>
                </c:pt>
                <c:pt idx="649">
                  <c:v>1172.1864186212022</c:v>
                </c:pt>
                <c:pt idx="650">
                  <c:v>1273.2061891147089</c:v>
                </c:pt>
                <c:pt idx="651">
                  <c:v>1193.1215361395502</c:v>
                </c:pt>
                <c:pt idx="652">
                  <c:v>1287.6179557617236</c:v>
                </c:pt>
                <c:pt idx="653">
                  <c:v>1189.050461502791</c:v>
                </c:pt>
                <c:pt idx="654">
                  <c:v>1488.5553399185399</c:v>
                </c:pt>
                <c:pt idx="655">
                  <c:v>1423.1138394380121</c:v>
                </c:pt>
                <c:pt idx="656">
                  <c:v>1548.4479326086494</c:v>
                </c:pt>
                <c:pt idx="657">
                  <c:v>1373.9235786607637</c:v>
                </c:pt>
                <c:pt idx="658">
                  <c:v>1410.4017158242541</c:v>
                </c:pt>
                <c:pt idx="659">
                  <c:v>1526.5287419501803</c:v>
                </c:pt>
                <c:pt idx="660">
                  <c:v>1799.437689946501</c:v>
                </c:pt>
                <c:pt idx="661">
                  <c:v>1885.3291489816838</c:v>
                </c:pt>
                <c:pt idx="662">
                  <c:v>1932.6823329248912</c:v>
                </c:pt>
                <c:pt idx="663">
                  <c:v>2068.9096161988323</c:v>
                </c:pt>
                <c:pt idx="664">
                  <c:v>1919.3889652699372</c:v>
                </c:pt>
                <c:pt idx="665">
                  <c:v>2158.811015350811</c:v>
                </c:pt>
                <c:pt idx="666">
                  <c:v>2248.796344714212</c:v>
                </c:pt>
                <c:pt idx="667">
                  <c:v>2137.0131024399452</c:v>
                </c:pt>
                <c:pt idx="668">
                  <c:v>1723.4572811648104</c:v>
                </c:pt>
                <c:pt idx="669">
                  <c:v>1455.5085022080771</c:v>
                </c:pt>
                <c:pt idx="670">
                  <c:v>1410.1166618404309</c:v>
                </c:pt>
                <c:pt idx="671">
                  <c:v>1488.5973263445021</c:v>
                </c:pt>
                <c:pt idx="672">
                  <c:v>1201.6713360981862</c:v>
                </c:pt>
                <c:pt idx="673">
                  <c:v>1411.3288064799074</c:v>
                </c:pt>
                <c:pt idx="674">
                  <c:v>1339.7410197497127</c:v>
                </c:pt>
                <c:pt idx="675">
                  <c:v>1429.4082691799429</c:v>
                </c:pt>
                <c:pt idx="676">
                  <c:v>1286.9937839787729</c:v>
                </c:pt>
                <c:pt idx="677">
                  <c:v>1086.9563008695427</c:v>
                </c:pt>
                <c:pt idx="678">
                  <c:v>1554.3545284136435</c:v>
                </c:pt>
                <c:pt idx="679">
                  <c:v>2027.0959523416743</c:v>
                </c:pt>
                <c:pt idx="680">
                  <c:v>1923.1788788357676</c:v>
                </c:pt>
                <c:pt idx="681">
                  <c:v>1524.3939779466461</c:v>
                </c:pt>
                <c:pt idx="682">
                  <c:v>2324.176843529769</c:v>
                </c:pt>
                <c:pt idx="683">
                  <c:v>2140.6720907229114</c:v>
                </c:pt>
                <c:pt idx="684">
                  <c:v>1373.6644422856698</c:v>
                </c:pt>
                <c:pt idx="685">
                  <c:v>2086.2264977705559</c:v>
                </c:pt>
                <c:pt idx="686">
                  <c:v>1693.2022915174666</c:v>
                </c:pt>
                <c:pt idx="687">
                  <c:v>1808.0868341979597</c:v>
                </c:pt>
                <c:pt idx="688">
                  <c:v>2022.5469092211433</c:v>
                </c:pt>
                <c:pt idx="689">
                  <c:v>1808.6467316753706</c:v>
                </c:pt>
                <c:pt idx="690">
                  <c:v>1884.1969111533965</c:v>
                </c:pt>
                <c:pt idx="691">
                  <c:v>1468.5074054971599</c:v>
                </c:pt>
                <c:pt idx="692">
                  <c:v>1000.0529985955744</c:v>
                </c:pt>
                <c:pt idx="693">
                  <c:v>755.24896557360478</c:v>
                </c:pt>
                <c:pt idx="694">
                  <c:v>744.62742361532719</c:v>
                </c:pt>
                <c:pt idx="695">
                  <c:v>460.51601492239115</c:v>
                </c:pt>
                <c:pt idx="696">
                  <c:v>797.47100260761829</c:v>
                </c:pt>
                <c:pt idx="697">
                  <c:v>956.77426804863433</c:v>
                </c:pt>
                <c:pt idx="698">
                  <c:v>911.2162202243768</c:v>
                </c:pt>
                <c:pt idx="699">
                  <c:v>973.85265825996487</c:v>
                </c:pt>
                <c:pt idx="700">
                  <c:v>667.41965808627481</c:v>
                </c:pt>
                <c:pt idx="701">
                  <c:v>1044.4467434962876</c:v>
                </c:pt>
                <c:pt idx="702">
                  <c:v>1361.6743369837004</c:v>
                </c:pt>
                <c:pt idx="703">
                  <c:v>802.18825720649886</c:v>
                </c:pt>
                <c:pt idx="704">
                  <c:v>626.694502927862</c:v>
                </c:pt>
                <c:pt idx="705">
                  <c:v>554.90629839640496</c:v>
                </c:pt>
                <c:pt idx="706">
                  <c:v>774.46949584860988</c:v>
                </c:pt>
                <c:pt idx="707">
                  <c:v>630.09999206475163</c:v>
                </c:pt>
                <c:pt idx="708">
                  <c:v>660.91527444900225</c:v>
                </c:pt>
                <c:pt idx="709">
                  <c:v>280.14995984293842</c:v>
                </c:pt>
                <c:pt idx="710">
                  <c:v>417.50808375407536</c:v>
                </c:pt>
                <c:pt idx="711">
                  <c:v>541.28458319076481</c:v>
                </c:pt>
                <c:pt idx="712">
                  <c:v>693.93155282059342</c:v>
                </c:pt>
                <c:pt idx="713">
                  <c:v>436.24878223325737</c:v>
                </c:pt>
                <c:pt idx="714">
                  <c:v>213.24633642808496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1-4805-8B5E-C6C90920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63504"/>
        <c:axId val="2106578368"/>
      </c:scatterChart>
      <c:valAx>
        <c:axId val="6942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78368"/>
        <c:crosses val="autoZero"/>
        <c:crossBetween val="midCat"/>
      </c:valAx>
      <c:valAx>
        <c:axId val="2106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0509356924353"/>
          <c:y val="6.4000000000000001E-2"/>
          <c:w val="0.80305186146347673"/>
          <c:h val="0.72399999999999998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Comparison!$A$2:$A$123</c:f>
              <c:numCache>
                <c:formatCode>General</c:formatCode>
                <c:ptCount val="122"/>
                <c:pt idx="0">
                  <c:v>0</c:v>
                </c:pt>
                <c:pt idx="2">
                  <c:v>8.3333333333333332E-3</c:v>
                </c:pt>
                <c:pt idx="4">
                  <c:v>1.6666666666666666E-2</c:v>
                </c:pt>
                <c:pt idx="6">
                  <c:v>2.4999999999999998E-2</c:v>
                </c:pt>
                <c:pt idx="8">
                  <c:v>3.3333333333333333E-2</c:v>
                </c:pt>
                <c:pt idx="10">
                  <c:v>4.1666666666666664E-2</c:v>
                </c:pt>
                <c:pt idx="12">
                  <c:v>4.9999999999999996E-2</c:v>
                </c:pt>
                <c:pt idx="14">
                  <c:v>5.8333333333333327E-2</c:v>
                </c:pt>
                <c:pt idx="16">
                  <c:v>6.6666666666666666E-2</c:v>
                </c:pt>
                <c:pt idx="18">
                  <c:v>7.4999999999999997E-2</c:v>
                </c:pt>
                <c:pt idx="20">
                  <c:v>8.3333333333333329E-2</c:v>
                </c:pt>
                <c:pt idx="22">
                  <c:v>9.166666666666666E-2</c:v>
                </c:pt>
                <c:pt idx="24">
                  <c:v>9.9999999999999992E-2</c:v>
                </c:pt>
                <c:pt idx="26">
                  <c:v>0.10833333333333332</c:v>
                </c:pt>
                <c:pt idx="28">
                  <c:v>0.11666666666666665</c:v>
                </c:pt>
                <c:pt idx="30">
                  <c:v>0.12499999999999999</c:v>
                </c:pt>
                <c:pt idx="32">
                  <c:v>0.13333333333333333</c:v>
                </c:pt>
                <c:pt idx="34">
                  <c:v>0.14166666666666669</c:v>
                </c:pt>
                <c:pt idx="36">
                  <c:v>0.15000000000000005</c:v>
                </c:pt>
                <c:pt idx="38">
                  <c:v>0.15833333333333341</c:v>
                </c:pt>
                <c:pt idx="40">
                  <c:v>0.16666666666666677</c:v>
                </c:pt>
                <c:pt idx="42">
                  <c:v>0.17500000000000013</c:v>
                </c:pt>
                <c:pt idx="44">
                  <c:v>0.18333333333333349</c:v>
                </c:pt>
                <c:pt idx="46">
                  <c:v>0.19166666666666685</c:v>
                </c:pt>
                <c:pt idx="48">
                  <c:v>0.20000000000000021</c:v>
                </c:pt>
                <c:pt idx="50">
                  <c:v>0.20833333333333356</c:v>
                </c:pt>
                <c:pt idx="52">
                  <c:v>0.21666666666666692</c:v>
                </c:pt>
                <c:pt idx="54">
                  <c:v>0.22500000000000028</c:v>
                </c:pt>
                <c:pt idx="56">
                  <c:v>0.23333333333333364</c:v>
                </c:pt>
                <c:pt idx="58">
                  <c:v>0.241666666666667</c:v>
                </c:pt>
                <c:pt idx="60">
                  <c:v>0.25000000000000033</c:v>
                </c:pt>
                <c:pt idx="62">
                  <c:v>0.25833333333333364</c:v>
                </c:pt>
                <c:pt idx="64">
                  <c:v>0.26666666666666694</c:v>
                </c:pt>
                <c:pt idx="66">
                  <c:v>0.27500000000000024</c:v>
                </c:pt>
                <c:pt idx="68">
                  <c:v>0.28333333333333355</c:v>
                </c:pt>
                <c:pt idx="70">
                  <c:v>0.29166666666666685</c:v>
                </c:pt>
                <c:pt idx="72">
                  <c:v>0.30000000000000016</c:v>
                </c:pt>
                <c:pt idx="74">
                  <c:v>0.30833333333333346</c:v>
                </c:pt>
                <c:pt idx="76">
                  <c:v>0.31666666666666676</c:v>
                </c:pt>
                <c:pt idx="78">
                  <c:v>0.32500000000000007</c:v>
                </c:pt>
                <c:pt idx="80">
                  <c:v>0.33333333333333337</c:v>
                </c:pt>
                <c:pt idx="82">
                  <c:v>0.34166666666666667</c:v>
                </c:pt>
                <c:pt idx="84">
                  <c:v>0.35</c:v>
                </c:pt>
                <c:pt idx="86">
                  <c:v>0.35833333333333328</c:v>
                </c:pt>
                <c:pt idx="88">
                  <c:v>0.36666666666666659</c:v>
                </c:pt>
                <c:pt idx="90">
                  <c:v>0.37499999999999989</c:v>
                </c:pt>
                <c:pt idx="92">
                  <c:v>0.38333333333333319</c:v>
                </c:pt>
                <c:pt idx="94">
                  <c:v>0.3916666666666665</c:v>
                </c:pt>
                <c:pt idx="96">
                  <c:v>0.3999999999999998</c:v>
                </c:pt>
                <c:pt idx="98">
                  <c:v>0.4083333333333331</c:v>
                </c:pt>
                <c:pt idx="100">
                  <c:v>0.41666666666666641</c:v>
                </c:pt>
                <c:pt idx="102">
                  <c:v>0.42499999999999971</c:v>
                </c:pt>
                <c:pt idx="104">
                  <c:v>0.43333333333333302</c:v>
                </c:pt>
                <c:pt idx="106">
                  <c:v>0.44166666666666632</c:v>
                </c:pt>
                <c:pt idx="108">
                  <c:v>0.44999999999999962</c:v>
                </c:pt>
                <c:pt idx="110">
                  <c:v>0.45833333333333293</c:v>
                </c:pt>
                <c:pt idx="112">
                  <c:v>0.46666666666666623</c:v>
                </c:pt>
                <c:pt idx="114">
                  <c:v>0.47499999999999953</c:v>
                </c:pt>
                <c:pt idx="116">
                  <c:v>0.48333333333333284</c:v>
                </c:pt>
                <c:pt idx="118">
                  <c:v>0.49166666666666614</c:v>
                </c:pt>
              </c:numCache>
            </c:numRef>
          </c:xVal>
          <c:yVal>
            <c:numRef>
              <c:f>Comparison!$B$2:$B$123</c:f>
              <c:numCache>
                <c:formatCode>General</c:formatCode>
                <c:ptCount val="122"/>
                <c:pt idx="0">
                  <c:v>18.392598079999999</c:v>
                </c:pt>
                <c:pt idx="2">
                  <c:v>16.481395090000003</c:v>
                </c:pt>
                <c:pt idx="4">
                  <c:v>46.594945670000001</c:v>
                </c:pt>
                <c:pt idx="6">
                  <c:v>38.450780600000002</c:v>
                </c:pt>
                <c:pt idx="8">
                  <c:v>46.652646159999996</c:v>
                </c:pt>
                <c:pt idx="10">
                  <c:v>46.772860529999996</c:v>
                </c:pt>
                <c:pt idx="12">
                  <c:v>20.442384989999997</c:v>
                </c:pt>
                <c:pt idx="14">
                  <c:v>18.57432292</c:v>
                </c:pt>
                <c:pt idx="16">
                  <c:v>16.12455271</c:v>
                </c:pt>
                <c:pt idx="18">
                  <c:v>16.933997989999998</c:v>
                </c:pt>
                <c:pt idx="20">
                  <c:v>22.950105879999999</c:v>
                </c:pt>
                <c:pt idx="22">
                  <c:v>22.575827069999999</c:v>
                </c:pt>
                <c:pt idx="24">
                  <c:v>18.539585319999997</c:v>
                </c:pt>
                <c:pt idx="26">
                  <c:v>13.764756149999998</c:v>
                </c:pt>
                <c:pt idx="28">
                  <c:v>16.398224289999998</c:v>
                </c:pt>
                <c:pt idx="30">
                  <c:v>18.788782190000003</c:v>
                </c:pt>
                <c:pt idx="32">
                  <c:v>14.23620792</c:v>
                </c:pt>
                <c:pt idx="34">
                  <c:v>14.43736818</c:v>
                </c:pt>
                <c:pt idx="36">
                  <c:v>19.144020479999998</c:v>
                </c:pt>
                <c:pt idx="38">
                  <c:v>19.476333539999999</c:v>
                </c:pt>
                <c:pt idx="40">
                  <c:v>18.136323770000001</c:v>
                </c:pt>
                <c:pt idx="42">
                  <c:v>28.76171261</c:v>
                </c:pt>
                <c:pt idx="44">
                  <c:v>46.938080079999999</c:v>
                </c:pt>
                <c:pt idx="46">
                  <c:v>36.779772270000002</c:v>
                </c:pt>
                <c:pt idx="48">
                  <c:v>46.375105759999997</c:v>
                </c:pt>
                <c:pt idx="50">
                  <c:v>18.90287301</c:v>
                </c:pt>
                <c:pt idx="52">
                  <c:v>13.84989126</c:v>
                </c:pt>
                <c:pt idx="54">
                  <c:v>14.11685291</c:v>
                </c:pt>
                <c:pt idx="56">
                  <c:v>19.55238748</c:v>
                </c:pt>
                <c:pt idx="58">
                  <c:v>18.364332820000001</c:v>
                </c:pt>
                <c:pt idx="60">
                  <c:v>24.637431359999997</c:v>
                </c:pt>
                <c:pt idx="62">
                  <c:v>19.49611161</c:v>
                </c:pt>
                <c:pt idx="64">
                  <c:v>16.850583369999999</c:v>
                </c:pt>
                <c:pt idx="66">
                  <c:v>16.570033680000002</c:v>
                </c:pt>
                <c:pt idx="68">
                  <c:v>17.551231520000002</c:v>
                </c:pt>
                <c:pt idx="70">
                  <c:v>15.11829303</c:v>
                </c:pt>
                <c:pt idx="72">
                  <c:v>19.777062269999998</c:v>
                </c:pt>
                <c:pt idx="74">
                  <c:v>17.818289029999999</c:v>
                </c:pt>
                <c:pt idx="76">
                  <c:v>15.051015120000001</c:v>
                </c:pt>
                <c:pt idx="78">
                  <c:v>47.028962659999998</c:v>
                </c:pt>
                <c:pt idx="80">
                  <c:v>38.822966600000001</c:v>
                </c:pt>
                <c:pt idx="82">
                  <c:v>36.25309257</c:v>
                </c:pt>
                <c:pt idx="84">
                  <c:v>32.464635530000002</c:v>
                </c:pt>
                <c:pt idx="86">
                  <c:v>36.32684209</c:v>
                </c:pt>
                <c:pt idx="88">
                  <c:v>17.645361089999998</c:v>
                </c:pt>
                <c:pt idx="90">
                  <c:v>12.036912560000001</c:v>
                </c:pt>
                <c:pt idx="92">
                  <c:v>17.41136594</c:v>
                </c:pt>
                <c:pt idx="94">
                  <c:v>14.550306109999999</c:v>
                </c:pt>
                <c:pt idx="96">
                  <c:v>18.300947739999998</c:v>
                </c:pt>
                <c:pt idx="98">
                  <c:v>16.813151519999998</c:v>
                </c:pt>
                <c:pt idx="100">
                  <c:v>17.05877182</c:v>
                </c:pt>
                <c:pt idx="102">
                  <c:v>18.103970840000002</c:v>
                </c:pt>
                <c:pt idx="104">
                  <c:v>20.152086149999999</c:v>
                </c:pt>
                <c:pt idx="106">
                  <c:v>15.692693330000001</c:v>
                </c:pt>
                <c:pt idx="108">
                  <c:v>19.60716644</c:v>
                </c:pt>
                <c:pt idx="110">
                  <c:v>20.563956819999998</c:v>
                </c:pt>
                <c:pt idx="112">
                  <c:v>26.8371152</c:v>
                </c:pt>
                <c:pt idx="114">
                  <c:v>26.097736609999998</c:v>
                </c:pt>
                <c:pt idx="116">
                  <c:v>20.163884150000001</c:v>
                </c:pt>
                <c:pt idx="118">
                  <c:v>12.944490100000001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D-405C-8B9E-2F23708E8AD3}"/>
            </c:ext>
          </c:extLst>
        </c:ser>
        <c:ser>
          <c:idx val="2"/>
          <c:order val="1"/>
          <c:tx>
            <c:strRef>
              <c:f>Comparison!$G$1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Comparison!$A$2:$A$123</c:f>
              <c:numCache>
                <c:formatCode>General</c:formatCode>
                <c:ptCount val="122"/>
                <c:pt idx="0">
                  <c:v>0</c:v>
                </c:pt>
                <c:pt idx="2">
                  <c:v>8.3333333333333332E-3</c:v>
                </c:pt>
                <c:pt idx="4">
                  <c:v>1.6666666666666666E-2</c:v>
                </c:pt>
                <c:pt idx="6">
                  <c:v>2.4999999999999998E-2</c:v>
                </c:pt>
                <c:pt idx="8">
                  <c:v>3.3333333333333333E-2</c:v>
                </c:pt>
                <c:pt idx="10">
                  <c:v>4.1666666666666664E-2</c:v>
                </c:pt>
                <c:pt idx="12">
                  <c:v>4.9999999999999996E-2</c:v>
                </c:pt>
                <c:pt idx="14">
                  <c:v>5.8333333333333327E-2</c:v>
                </c:pt>
                <c:pt idx="16">
                  <c:v>6.6666666666666666E-2</c:v>
                </c:pt>
                <c:pt idx="18">
                  <c:v>7.4999999999999997E-2</c:v>
                </c:pt>
                <c:pt idx="20">
                  <c:v>8.3333333333333329E-2</c:v>
                </c:pt>
                <c:pt idx="22">
                  <c:v>9.166666666666666E-2</c:v>
                </c:pt>
                <c:pt idx="24">
                  <c:v>9.9999999999999992E-2</c:v>
                </c:pt>
                <c:pt idx="26">
                  <c:v>0.10833333333333332</c:v>
                </c:pt>
                <c:pt idx="28">
                  <c:v>0.11666666666666665</c:v>
                </c:pt>
                <c:pt idx="30">
                  <c:v>0.12499999999999999</c:v>
                </c:pt>
                <c:pt idx="32">
                  <c:v>0.13333333333333333</c:v>
                </c:pt>
                <c:pt idx="34">
                  <c:v>0.14166666666666669</c:v>
                </c:pt>
                <c:pt idx="36">
                  <c:v>0.15000000000000005</c:v>
                </c:pt>
                <c:pt idx="38">
                  <c:v>0.15833333333333341</c:v>
                </c:pt>
                <c:pt idx="40">
                  <c:v>0.16666666666666677</c:v>
                </c:pt>
                <c:pt idx="42">
                  <c:v>0.17500000000000013</c:v>
                </c:pt>
                <c:pt idx="44">
                  <c:v>0.18333333333333349</c:v>
                </c:pt>
                <c:pt idx="46">
                  <c:v>0.19166666666666685</c:v>
                </c:pt>
                <c:pt idx="48">
                  <c:v>0.20000000000000021</c:v>
                </c:pt>
                <c:pt idx="50">
                  <c:v>0.20833333333333356</c:v>
                </c:pt>
                <c:pt idx="52">
                  <c:v>0.21666666666666692</c:v>
                </c:pt>
                <c:pt idx="54">
                  <c:v>0.22500000000000028</c:v>
                </c:pt>
                <c:pt idx="56">
                  <c:v>0.23333333333333364</c:v>
                </c:pt>
                <c:pt idx="58">
                  <c:v>0.241666666666667</c:v>
                </c:pt>
                <c:pt idx="60">
                  <c:v>0.25000000000000033</c:v>
                </c:pt>
                <c:pt idx="62">
                  <c:v>0.25833333333333364</c:v>
                </c:pt>
                <c:pt idx="64">
                  <c:v>0.26666666666666694</c:v>
                </c:pt>
                <c:pt idx="66">
                  <c:v>0.27500000000000024</c:v>
                </c:pt>
                <c:pt idx="68">
                  <c:v>0.28333333333333355</c:v>
                </c:pt>
                <c:pt idx="70">
                  <c:v>0.29166666666666685</c:v>
                </c:pt>
                <c:pt idx="72">
                  <c:v>0.30000000000000016</c:v>
                </c:pt>
                <c:pt idx="74">
                  <c:v>0.30833333333333346</c:v>
                </c:pt>
                <c:pt idx="76">
                  <c:v>0.31666666666666676</c:v>
                </c:pt>
                <c:pt idx="78">
                  <c:v>0.32500000000000007</c:v>
                </c:pt>
                <c:pt idx="80">
                  <c:v>0.33333333333333337</c:v>
                </c:pt>
                <c:pt idx="82">
                  <c:v>0.34166666666666667</c:v>
                </c:pt>
                <c:pt idx="84">
                  <c:v>0.35</c:v>
                </c:pt>
                <c:pt idx="86">
                  <c:v>0.35833333333333328</c:v>
                </c:pt>
                <c:pt idx="88">
                  <c:v>0.36666666666666659</c:v>
                </c:pt>
                <c:pt idx="90">
                  <c:v>0.37499999999999989</c:v>
                </c:pt>
                <c:pt idx="92">
                  <c:v>0.38333333333333319</c:v>
                </c:pt>
                <c:pt idx="94">
                  <c:v>0.3916666666666665</c:v>
                </c:pt>
                <c:pt idx="96">
                  <c:v>0.3999999999999998</c:v>
                </c:pt>
                <c:pt idx="98">
                  <c:v>0.4083333333333331</c:v>
                </c:pt>
                <c:pt idx="100">
                  <c:v>0.41666666666666641</c:v>
                </c:pt>
                <c:pt idx="102">
                  <c:v>0.42499999999999971</c:v>
                </c:pt>
                <c:pt idx="104">
                  <c:v>0.43333333333333302</c:v>
                </c:pt>
                <c:pt idx="106">
                  <c:v>0.44166666666666632</c:v>
                </c:pt>
                <c:pt idx="108">
                  <c:v>0.44999999999999962</c:v>
                </c:pt>
                <c:pt idx="110">
                  <c:v>0.45833333333333293</c:v>
                </c:pt>
                <c:pt idx="112">
                  <c:v>0.46666666666666623</c:v>
                </c:pt>
                <c:pt idx="114">
                  <c:v>0.47499999999999953</c:v>
                </c:pt>
                <c:pt idx="116">
                  <c:v>0.48333333333333284</c:v>
                </c:pt>
                <c:pt idx="118">
                  <c:v>0.49166666666666614</c:v>
                </c:pt>
              </c:numCache>
            </c:numRef>
          </c:xVal>
          <c:yVal>
            <c:numRef>
              <c:f>Comparison!$G$2:$G$121</c:f>
              <c:numCache>
                <c:formatCode>General</c:formatCode>
                <c:ptCount val="120"/>
                <c:pt idx="0">
                  <c:v>167.01163107514628</c:v>
                </c:pt>
                <c:pt idx="2">
                  <c:v>184.76648915322261</c:v>
                </c:pt>
                <c:pt idx="4">
                  <c:v>202.67158193730515</c:v>
                </c:pt>
                <c:pt idx="6">
                  <c:v>220.53073748397009</c:v>
                </c:pt>
                <c:pt idx="8">
                  <c:v>238.14828714777948</c:v>
                </c:pt>
                <c:pt idx="10">
                  <c:v>255.33120936790735</c:v>
                </c:pt>
                <c:pt idx="12">
                  <c:v>271.8912444527524</c:v>
                </c:pt>
                <c:pt idx="14">
                  <c:v>287.64695719251489</c:v>
                </c:pt>
                <c:pt idx="16">
                  <c:v>302.42572470132319</c:v>
                </c:pt>
                <c:pt idx="18">
                  <c:v>316.06562770969487</c:v>
                </c:pt>
                <c:pt idx="20">
                  <c:v>328.41722458593688</c:v>
                </c:pt>
                <c:pt idx="22">
                  <c:v>339.34518864993538</c:v>
                </c:pt>
                <c:pt idx="24">
                  <c:v>348.7297908405817</c:v>
                </c:pt>
                <c:pt idx="26">
                  <c:v>356.46821149242089</c:v>
                </c:pt>
                <c:pt idx="28">
                  <c:v>362.47566684942274</c:v>
                </c:pt>
                <c:pt idx="30">
                  <c:v>366.68633797355506</c:v>
                </c:pt>
                <c:pt idx="32">
                  <c:v>369.05409187084229</c:v>
                </c:pt>
                <c:pt idx="34">
                  <c:v>369.5529869341014</c:v>
                </c:pt>
                <c:pt idx="36">
                  <c:v>368.17755716461886</c:v>
                </c:pt>
                <c:pt idx="38">
                  <c:v>364.94287205877617</c:v>
                </c:pt>
                <c:pt idx="40">
                  <c:v>359.88437150349444</c:v>
                </c:pt>
                <c:pt idx="42">
                  <c:v>353.05747748941667</c:v>
                </c:pt>
                <c:pt idx="44">
                  <c:v>344.53698689598031</c:v>
                </c:pt>
                <c:pt idx="46">
                  <c:v>334.41625200115448</c:v>
                </c:pt>
                <c:pt idx="48">
                  <c:v>322.80615769434718</c:v>
                </c:pt>
                <c:pt idx="50">
                  <c:v>309.83390659835118</c:v>
                </c:pt>
                <c:pt idx="52">
                  <c:v>295.64162541079321</c:v>
                </c:pt>
                <c:pt idx="54">
                  <c:v>280.38480773429035</c:v>
                </c:pt>
                <c:pt idx="56">
                  <c:v>264.230610455999</c:v>
                </c:pt>
                <c:pt idx="58">
                  <c:v>247.35602234178464</c:v>
                </c:pt>
                <c:pt idx="60">
                  <c:v>229.94592491026154</c:v>
                </c:pt>
                <c:pt idx="62">
                  <c:v>212.19106683218467</c:v>
                </c:pt>
                <c:pt idx="64">
                  <c:v>194.28597404810199</c:v>
                </c:pt>
                <c:pt idx="66">
                  <c:v>176.42681850143759</c:v>
                </c:pt>
                <c:pt idx="68">
                  <c:v>158.8092688376278</c:v>
                </c:pt>
                <c:pt idx="70">
                  <c:v>141.6263466175001</c:v>
                </c:pt>
                <c:pt idx="72">
                  <c:v>125.06631153265538</c:v>
                </c:pt>
                <c:pt idx="74">
                  <c:v>109.31059879289263</c:v>
                </c:pt>
                <c:pt idx="76">
                  <c:v>94.531831284084419</c:v>
                </c:pt>
                <c:pt idx="78">
                  <c:v>80.891928275712957</c:v>
                </c:pt>
                <c:pt idx="80">
                  <c:v>68.540331399470858</c:v>
                </c:pt>
                <c:pt idx="82">
                  <c:v>57.612367335472385</c:v>
                </c:pt>
                <c:pt idx="84">
                  <c:v>48.227765144826094</c:v>
                </c:pt>
                <c:pt idx="86">
                  <c:v>40.48934449298693</c:v>
                </c:pt>
                <c:pt idx="88">
                  <c:v>34.481889135985114</c:v>
                </c:pt>
                <c:pt idx="90">
                  <c:v>30.271218011852767</c:v>
                </c:pt>
                <c:pt idx="92">
                  <c:v>27.903464114565537</c:v>
                </c:pt>
                <c:pt idx="94">
                  <c:v>27.404569051306396</c:v>
                </c:pt>
                <c:pt idx="96">
                  <c:v>28.779998820788961</c:v>
                </c:pt>
                <c:pt idx="98">
                  <c:v>32.014683926631506</c:v>
                </c:pt>
                <c:pt idx="100">
                  <c:v>37.073184481913103</c:v>
                </c:pt>
                <c:pt idx="102">
                  <c:v>43.900078495991011</c:v>
                </c:pt>
                <c:pt idx="104">
                  <c:v>52.420569089426976</c:v>
                </c:pt>
                <c:pt idx="106">
                  <c:v>62.541303984252721</c:v>
                </c:pt>
                <c:pt idx="108">
                  <c:v>74.15139829106073</c:v>
                </c:pt>
                <c:pt idx="110">
                  <c:v>87.12364938705548</c:v>
                </c:pt>
                <c:pt idx="112">
                  <c:v>101.31593057461332</c:v>
                </c:pt>
                <c:pt idx="114">
                  <c:v>116.57274825111729</c:v>
                </c:pt>
                <c:pt idx="116">
                  <c:v>132.72694552940709</c:v>
                </c:pt>
                <c:pt idx="118">
                  <c:v>149.60153364362139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D-405C-8B9E-2F23708E8AD3}"/>
            </c:ext>
          </c:extLst>
        </c:ser>
        <c:ser>
          <c:idx val="4"/>
          <c:order val="2"/>
          <c:tx>
            <c:strRef>
              <c:f>Comparison!$F$1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Comparison!$A$2:$A$123</c:f>
              <c:numCache>
                <c:formatCode>General</c:formatCode>
                <c:ptCount val="122"/>
                <c:pt idx="0">
                  <c:v>0</c:v>
                </c:pt>
                <c:pt idx="2">
                  <c:v>8.3333333333333332E-3</c:v>
                </c:pt>
                <c:pt idx="4">
                  <c:v>1.6666666666666666E-2</c:v>
                </c:pt>
                <c:pt idx="6">
                  <c:v>2.4999999999999998E-2</c:v>
                </c:pt>
                <c:pt idx="8">
                  <c:v>3.3333333333333333E-2</c:v>
                </c:pt>
                <c:pt idx="10">
                  <c:v>4.1666666666666664E-2</c:v>
                </c:pt>
                <c:pt idx="12">
                  <c:v>4.9999999999999996E-2</c:v>
                </c:pt>
                <c:pt idx="14">
                  <c:v>5.8333333333333327E-2</c:v>
                </c:pt>
                <c:pt idx="16">
                  <c:v>6.6666666666666666E-2</c:v>
                </c:pt>
                <c:pt idx="18">
                  <c:v>7.4999999999999997E-2</c:v>
                </c:pt>
                <c:pt idx="20">
                  <c:v>8.3333333333333329E-2</c:v>
                </c:pt>
                <c:pt idx="22">
                  <c:v>9.166666666666666E-2</c:v>
                </c:pt>
                <c:pt idx="24">
                  <c:v>9.9999999999999992E-2</c:v>
                </c:pt>
                <c:pt idx="26">
                  <c:v>0.10833333333333332</c:v>
                </c:pt>
                <c:pt idx="28">
                  <c:v>0.11666666666666665</c:v>
                </c:pt>
                <c:pt idx="30">
                  <c:v>0.12499999999999999</c:v>
                </c:pt>
                <c:pt idx="32">
                  <c:v>0.13333333333333333</c:v>
                </c:pt>
                <c:pt idx="34">
                  <c:v>0.14166666666666669</c:v>
                </c:pt>
                <c:pt idx="36">
                  <c:v>0.15000000000000005</c:v>
                </c:pt>
                <c:pt idx="38">
                  <c:v>0.15833333333333341</c:v>
                </c:pt>
                <c:pt idx="40">
                  <c:v>0.16666666666666677</c:v>
                </c:pt>
                <c:pt idx="42">
                  <c:v>0.17500000000000013</c:v>
                </c:pt>
                <c:pt idx="44">
                  <c:v>0.18333333333333349</c:v>
                </c:pt>
                <c:pt idx="46">
                  <c:v>0.19166666666666685</c:v>
                </c:pt>
                <c:pt idx="48">
                  <c:v>0.20000000000000021</c:v>
                </c:pt>
                <c:pt idx="50">
                  <c:v>0.20833333333333356</c:v>
                </c:pt>
                <c:pt idx="52">
                  <c:v>0.21666666666666692</c:v>
                </c:pt>
                <c:pt idx="54">
                  <c:v>0.22500000000000028</c:v>
                </c:pt>
                <c:pt idx="56">
                  <c:v>0.23333333333333364</c:v>
                </c:pt>
                <c:pt idx="58">
                  <c:v>0.241666666666667</c:v>
                </c:pt>
                <c:pt idx="60">
                  <c:v>0.25000000000000033</c:v>
                </c:pt>
                <c:pt idx="62">
                  <c:v>0.25833333333333364</c:v>
                </c:pt>
                <c:pt idx="64">
                  <c:v>0.26666666666666694</c:v>
                </c:pt>
                <c:pt idx="66">
                  <c:v>0.27500000000000024</c:v>
                </c:pt>
                <c:pt idx="68">
                  <c:v>0.28333333333333355</c:v>
                </c:pt>
                <c:pt idx="70">
                  <c:v>0.29166666666666685</c:v>
                </c:pt>
                <c:pt idx="72">
                  <c:v>0.30000000000000016</c:v>
                </c:pt>
                <c:pt idx="74">
                  <c:v>0.30833333333333346</c:v>
                </c:pt>
                <c:pt idx="76">
                  <c:v>0.31666666666666676</c:v>
                </c:pt>
                <c:pt idx="78">
                  <c:v>0.32500000000000007</c:v>
                </c:pt>
                <c:pt idx="80">
                  <c:v>0.33333333333333337</c:v>
                </c:pt>
                <c:pt idx="82">
                  <c:v>0.34166666666666667</c:v>
                </c:pt>
                <c:pt idx="84">
                  <c:v>0.35</c:v>
                </c:pt>
                <c:pt idx="86">
                  <c:v>0.35833333333333328</c:v>
                </c:pt>
                <c:pt idx="88">
                  <c:v>0.36666666666666659</c:v>
                </c:pt>
                <c:pt idx="90">
                  <c:v>0.37499999999999989</c:v>
                </c:pt>
                <c:pt idx="92">
                  <c:v>0.38333333333333319</c:v>
                </c:pt>
                <c:pt idx="94">
                  <c:v>0.3916666666666665</c:v>
                </c:pt>
                <c:pt idx="96">
                  <c:v>0.3999999999999998</c:v>
                </c:pt>
                <c:pt idx="98">
                  <c:v>0.4083333333333331</c:v>
                </c:pt>
                <c:pt idx="100">
                  <c:v>0.41666666666666641</c:v>
                </c:pt>
                <c:pt idx="102">
                  <c:v>0.42499999999999971</c:v>
                </c:pt>
                <c:pt idx="104">
                  <c:v>0.43333333333333302</c:v>
                </c:pt>
                <c:pt idx="106">
                  <c:v>0.44166666666666632</c:v>
                </c:pt>
                <c:pt idx="108">
                  <c:v>0.44999999999999962</c:v>
                </c:pt>
                <c:pt idx="110">
                  <c:v>0.45833333333333293</c:v>
                </c:pt>
                <c:pt idx="112">
                  <c:v>0.46666666666666623</c:v>
                </c:pt>
                <c:pt idx="114">
                  <c:v>0.47499999999999953</c:v>
                </c:pt>
                <c:pt idx="116">
                  <c:v>0.48333333333333284</c:v>
                </c:pt>
                <c:pt idx="118">
                  <c:v>0.49166666666666614</c:v>
                </c:pt>
              </c:numCache>
            </c:numRef>
          </c:xVal>
          <c:yVal>
            <c:numRef>
              <c:f>Comparison!$F$2:$F$121</c:f>
              <c:numCache>
                <c:formatCode>General</c:formatCode>
                <c:ptCount val="120"/>
                <c:pt idx="0">
                  <c:v>131.07938864955497</c:v>
                </c:pt>
                <c:pt idx="2">
                  <c:v>145.43508837096243</c:v>
                </c:pt>
                <c:pt idx="4">
                  <c:v>161.65999094405822</c:v>
                </c:pt>
                <c:pt idx="6">
                  <c:v>179.63135760014688</c:v>
                </c:pt>
                <c:pt idx="8">
                  <c:v>199.14861623268257</c:v>
                </c:pt>
                <c:pt idx="10">
                  <c:v>219.93571948097437</c:v>
                </c:pt>
                <c:pt idx="12">
                  <c:v>241.6468881341049</c:v>
                </c:pt>
                <c:pt idx="14">
                  <c:v>263.87555809703463</c:v>
                </c:pt>
                <c:pt idx="16">
                  <c:v>286.16620744125225</c:v>
                </c:pt>
                <c:pt idx="18">
                  <c:v>308.02861174017517</c:v>
                </c:pt>
                <c:pt idx="20">
                  <c:v>328.95396659992633</c:v>
                </c:pt>
                <c:pt idx="22">
                  <c:v>348.43223085024403</c:v>
                </c:pt>
                <c:pt idx="24">
                  <c:v>365.9699860345745</c:v>
                </c:pt>
                <c:pt idx="26">
                  <c:v>381.10808020918336</c:v>
                </c:pt>
                <c:pt idx="28">
                  <c:v>393.43832789140606</c:v>
                </c:pt>
                <c:pt idx="30">
                  <c:v>402.6185731808539</c:v>
                </c:pt>
                <c:pt idx="32">
                  <c:v>408.38548814328794</c:v>
                </c:pt>
                <c:pt idx="34">
                  <c:v>410.56457072215835</c:v>
                </c:pt>
                <c:pt idx="36">
                  <c:v>409.0769217735542</c:v>
                </c:pt>
                <c:pt idx="38">
                  <c:v>403.94251434337849</c:v>
                </c:pt>
                <c:pt idx="40">
                  <c:v>395.27981426474366</c:v>
                </c:pt>
                <c:pt idx="42">
                  <c:v>383.30176325024621</c:v>
                </c:pt>
                <c:pt idx="44">
                  <c:v>368.308287321291</c:v>
                </c:pt>
                <c:pt idx="46">
                  <c:v>350.67563810649114</c:v>
                </c:pt>
                <c:pt idx="48">
                  <c:v>330.84300600826236</c:v>
                </c:pt>
                <c:pt idx="50">
                  <c:v>309.29695681149371</c:v>
                </c:pt>
                <c:pt idx="52">
                  <c:v>286.55433214349188</c:v>
                </c:pt>
                <c:pt idx="54">
                  <c:v>263.14431547665811</c:v>
                </c:pt>
                <c:pt idx="56">
                  <c:v>239.59039648037898</c:v>
                </c:pt>
                <c:pt idx="58">
                  <c:v>216.39296617518963</c:v>
                </c:pt>
                <c:pt idx="60">
                  <c:v>194.01324358840026</c:v>
                </c:pt>
                <c:pt idx="62">
                  <c:v>172.85917288968767</c:v>
                </c:pt>
                <c:pt idx="64">
                  <c:v>153.27384103381769</c:v>
                </c:pt>
                <c:pt idx="66">
                  <c:v>135.52685367427182</c:v>
                </c:pt>
                <c:pt idx="68">
                  <c:v>119.8089764656456</c:v>
                </c:pt>
                <c:pt idx="70">
                  <c:v>106.23020556895021</c:v>
                </c:pt>
                <c:pt idx="72">
                  <c:v>94.821281481922142</c:v>
                </c:pt>
                <c:pt idx="74">
                  <c:v>85.53851077640816</c:v>
                </c:pt>
                <c:pt idx="76">
                  <c:v>78.271617462053058</c:v>
                </c:pt>
                <c:pt idx="78">
                  <c:v>72.854215734955289</c:v>
                </c:pt>
                <c:pt idx="80">
                  <c:v>69.076384464725024</c:v>
                </c:pt>
                <c:pt idx="82">
                  <c:v>66.698735757815058</c:v>
                </c:pt>
                <c:pt idx="84">
                  <c:v>65.467309113674347</c:v>
                </c:pt>
                <c:pt idx="86">
                  <c:v>65.128591672385554</c:v>
                </c:pt>
                <c:pt idx="88">
                  <c:v>65.443965138078482</c:v>
                </c:pt>
                <c:pt idx="90">
                  <c:v>66.202911086555218</c:v>
                </c:pt>
                <c:pt idx="92">
                  <c:v>67.2343671014264</c:v>
                </c:pt>
                <c:pt idx="94">
                  <c:v>68.415713805330299</c:v>
                </c:pt>
                <c:pt idx="96">
                  <c:v>69.678983457391752</c:v>
                </c:pt>
                <c:pt idx="98">
                  <c:v>71.014009463658169</c:v>
                </c:pt>
                <c:pt idx="100">
                  <c:v>72.468377190696401</c:v>
                </c:pt>
                <c:pt idx="102">
                  <c:v>74.144183639091409</c:v>
                </c:pt>
                <c:pt idx="104">
                  <c:v>76.191760310630997</c:v>
                </c:pt>
                <c:pt idx="106">
                  <c:v>78.800653495568142</c:v>
                </c:pt>
                <c:pt idx="108">
                  <c:v>82.188283021971671</c:v>
                </c:pt>
                <c:pt idx="110">
                  <c:v>86.586808629219291</c:v>
                </c:pt>
                <c:pt idx="112">
                  <c:v>92.228817753813274</c:v>
                </c:pt>
                <c:pt idx="114">
                  <c:v>99.332505880456793</c:v>
                </c:pt>
                <c:pt idx="116">
                  <c:v>108.08704814341596</c:v>
                </c:pt>
                <c:pt idx="118">
                  <c:v>118.6388573006893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D-405C-8B9E-2F23708E8AD3}"/>
            </c:ext>
          </c:extLst>
        </c:ser>
        <c:ser>
          <c:idx val="3"/>
          <c:order val="3"/>
          <c:tx>
            <c:v>4th Order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Comparison!$A$2:$A$121</c:f>
              <c:numCache>
                <c:formatCode>General</c:formatCode>
                <c:ptCount val="120"/>
                <c:pt idx="0">
                  <c:v>0</c:v>
                </c:pt>
                <c:pt idx="2">
                  <c:v>8.3333333333333332E-3</c:v>
                </c:pt>
                <c:pt idx="4">
                  <c:v>1.6666666666666666E-2</c:v>
                </c:pt>
                <c:pt idx="6">
                  <c:v>2.4999999999999998E-2</c:v>
                </c:pt>
                <c:pt idx="8">
                  <c:v>3.3333333333333333E-2</c:v>
                </c:pt>
                <c:pt idx="10">
                  <c:v>4.1666666666666664E-2</c:v>
                </c:pt>
                <c:pt idx="12">
                  <c:v>4.9999999999999996E-2</c:v>
                </c:pt>
                <c:pt idx="14">
                  <c:v>5.8333333333333327E-2</c:v>
                </c:pt>
                <c:pt idx="16">
                  <c:v>6.6666666666666666E-2</c:v>
                </c:pt>
                <c:pt idx="18">
                  <c:v>7.4999999999999997E-2</c:v>
                </c:pt>
                <c:pt idx="20">
                  <c:v>8.3333333333333329E-2</c:v>
                </c:pt>
                <c:pt idx="22">
                  <c:v>9.166666666666666E-2</c:v>
                </c:pt>
                <c:pt idx="24">
                  <c:v>9.9999999999999992E-2</c:v>
                </c:pt>
                <c:pt idx="26">
                  <c:v>0.10833333333333332</c:v>
                </c:pt>
                <c:pt idx="28">
                  <c:v>0.11666666666666665</c:v>
                </c:pt>
                <c:pt idx="30">
                  <c:v>0.12499999999999999</c:v>
                </c:pt>
                <c:pt idx="32">
                  <c:v>0.13333333333333333</c:v>
                </c:pt>
                <c:pt idx="34">
                  <c:v>0.14166666666666669</c:v>
                </c:pt>
                <c:pt idx="36">
                  <c:v>0.15000000000000005</c:v>
                </c:pt>
                <c:pt idx="38">
                  <c:v>0.15833333333333341</c:v>
                </c:pt>
                <c:pt idx="40">
                  <c:v>0.16666666666666677</c:v>
                </c:pt>
                <c:pt idx="42">
                  <c:v>0.17500000000000013</c:v>
                </c:pt>
                <c:pt idx="44">
                  <c:v>0.18333333333333349</c:v>
                </c:pt>
                <c:pt idx="46">
                  <c:v>0.19166666666666685</c:v>
                </c:pt>
                <c:pt idx="48">
                  <c:v>0.20000000000000021</c:v>
                </c:pt>
                <c:pt idx="50">
                  <c:v>0.20833333333333356</c:v>
                </c:pt>
                <c:pt idx="52">
                  <c:v>0.21666666666666692</c:v>
                </c:pt>
                <c:pt idx="54">
                  <c:v>0.22500000000000028</c:v>
                </c:pt>
                <c:pt idx="56">
                  <c:v>0.23333333333333364</c:v>
                </c:pt>
                <c:pt idx="58">
                  <c:v>0.241666666666667</c:v>
                </c:pt>
                <c:pt idx="60">
                  <c:v>0.25000000000000033</c:v>
                </c:pt>
                <c:pt idx="62">
                  <c:v>0.25833333333333364</c:v>
                </c:pt>
                <c:pt idx="64">
                  <c:v>0.26666666666666694</c:v>
                </c:pt>
                <c:pt idx="66">
                  <c:v>0.27500000000000024</c:v>
                </c:pt>
                <c:pt idx="68">
                  <c:v>0.28333333333333355</c:v>
                </c:pt>
                <c:pt idx="70">
                  <c:v>0.29166666666666685</c:v>
                </c:pt>
                <c:pt idx="72">
                  <c:v>0.30000000000000016</c:v>
                </c:pt>
                <c:pt idx="74">
                  <c:v>0.30833333333333346</c:v>
                </c:pt>
                <c:pt idx="76">
                  <c:v>0.31666666666666676</c:v>
                </c:pt>
                <c:pt idx="78">
                  <c:v>0.32500000000000007</c:v>
                </c:pt>
                <c:pt idx="80">
                  <c:v>0.33333333333333337</c:v>
                </c:pt>
                <c:pt idx="82">
                  <c:v>0.34166666666666667</c:v>
                </c:pt>
                <c:pt idx="84">
                  <c:v>0.35</c:v>
                </c:pt>
                <c:pt idx="86">
                  <c:v>0.35833333333333328</c:v>
                </c:pt>
                <c:pt idx="88">
                  <c:v>0.36666666666666659</c:v>
                </c:pt>
                <c:pt idx="90">
                  <c:v>0.37499999999999989</c:v>
                </c:pt>
                <c:pt idx="92">
                  <c:v>0.38333333333333319</c:v>
                </c:pt>
                <c:pt idx="94">
                  <c:v>0.3916666666666665</c:v>
                </c:pt>
                <c:pt idx="96">
                  <c:v>0.3999999999999998</c:v>
                </c:pt>
                <c:pt idx="98">
                  <c:v>0.4083333333333331</c:v>
                </c:pt>
                <c:pt idx="100">
                  <c:v>0.41666666666666641</c:v>
                </c:pt>
                <c:pt idx="102">
                  <c:v>0.42499999999999971</c:v>
                </c:pt>
                <c:pt idx="104">
                  <c:v>0.43333333333333302</c:v>
                </c:pt>
                <c:pt idx="106">
                  <c:v>0.44166666666666632</c:v>
                </c:pt>
                <c:pt idx="108">
                  <c:v>0.44999999999999962</c:v>
                </c:pt>
                <c:pt idx="110">
                  <c:v>0.45833333333333293</c:v>
                </c:pt>
                <c:pt idx="112">
                  <c:v>0.46666666666666623</c:v>
                </c:pt>
                <c:pt idx="114">
                  <c:v>0.47499999999999953</c:v>
                </c:pt>
                <c:pt idx="116">
                  <c:v>0.48333333333333284</c:v>
                </c:pt>
                <c:pt idx="118">
                  <c:v>0.49166666666666614</c:v>
                </c:pt>
              </c:numCache>
            </c:numRef>
          </c:xVal>
          <c:yVal>
            <c:numRef>
              <c:f>Comparison!$D$2:$D$121</c:f>
              <c:numCache>
                <c:formatCode>General</c:formatCode>
                <c:ptCount val="120"/>
                <c:pt idx="0">
                  <c:v>118.66589764681567</c:v>
                </c:pt>
                <c:pt idx="2">
                  <c:v>130.1044896445448</c:v>
                </c:pt>
                <c:pt idx="4">
                  <c:v>145.73794739514057</c:v>
                </c:pt>
                <c:pt idx="6">
                  <c:v>165.31233705818639</c:v>
                </c:pt>
                <c:pt idx="8">
                  <c:v>188.17113413832496</c:v>
                </c:pt>
                <c:pt idx="10">
                  <c:v>213.35392122751691</c:v>
                </c:pt>
                <c:pt idx="12">
                  <c:v>239.73090018546858</c:v>
                </c:pt>
                <c:pt idx="14">
                  <c:v>266.14975020315995</c:v>
                </c:pt>
                <c:pt idx="16">
                  <c:v>291.57043239173277</c:v>
                </c:pt>
                <c:pt idx="18">
                  <c:v>315.16680956847586</c:v>
                </c:pt>
                <c:pt idx="20">
                  <c:v>336.38075544792622</c:v>
                </c:pt>
                <c:pt idx="22">
                  <c:v>354.92350556312556</c:v>
                </c:pt>
                <c:pt idx="24">
                  <c:v>370.72871100510423</c:v>
                </c:pt>
                <c:pt idx="26">
                  <c:v>383.87026692257047</c:v>
                </c:pt>
                <c:pt idx="28">
                  <c:v>394.46398885864693</c:v>
                </c:pt>
                <c:pt idx="30">
                  <c:v>402.57456981999383</c:v>
                </c:pt>
                <c:pt idx="32">
                  <c:v>408.14759591109726</c:v>
                </c:pt>
                <c:pt idx="34">
                  <c:v>410.98107437020775</c:v>
                </c:pt>
                <c:pt idx="36">
                  <c:v>410.74293517518595</c:v>
                </c:pt>
                <c:pt idx="38">
                  <c:v>407.03178052966285</c:v>
                </c:pt>
                <c:pt idx="40">
                  <c:v>399.46946101564021</c:v>
                </c:pt>
                <c:pt idx="42">
                  <c:v>387.80744958351966</c:v>
                </c:pt>
                <c:pt idx="44">
                  <c:v>372.02568834177146</c:v>
                </c:pt>
                <c:pt idx="46">
                  <c:v>352.40323032643664</c:v>
                </c:pt>
                <c:pt idx="48">
                  <c:v>329.54451533950794</c:v>
                </c:pt>
                <c:pt idx="50">
                  <c:v>304.35273609550126</c:v>
                </c:pt>
                <c:pt idx="52">
                  <c:v>277.95113599375662</c:v>
                </c:pt>
                <c:pt idx="54">
                  <c:v>251.56257032729198</c:v>
                </c:pt>
                <c:pt idx="56">
                  <c:v>226.36555792621533</c:v>
                </c:pt>
                <c:pt idx="58">
                  <c:v>203.34991154497146</c:v>
                </c:pt>
                <c:pt idx="60">
                  <c:v>183.19594247874244</c:v>
                </c:pt>
                <c:pt idx="62">
                  <c:v>166.19795291745083</c:v>
                </c:pt>
                <c:pt idx="64">
                  <c:v>152.24575671493551</c:v>
                </c:pt>
                <c:pt idx="66">
                  <c:v>140.86845736964014</c:v>
                </c:pt>
                <c:pt idx="68">
                  <c:v>131.33427188901851</c:v>
                </c:pt>
                <c:pt idx="70">
                  <c:v>122.79061466667952</c:v>
                </c:pt>
                <c:pt idx="72">
                  <c:v>114.4216134121918</c:v>
                </c:pt>
                <c:pt idx="74">
                  <c:v>105.59696913094854</c:v>
                </c:pt>
                <c:pt idx="76">
                  <c:v>95.987206225322282</c:v>
                </c:pt>
                <c:pt idx="78">
                  <c:v>85.625749908630198</c:v>
                </c:pt>
                <c:pt idx="80">
                  <c:v>74.907046999423812</c:v>
                </c:pt>
                <c:pt idx="82">
                  <c:v>64.520654521143626</c:v>
                </c:pt>
                <c:pt idx="84">
                  <c:v>55.332056633791545</c:v>
                </c:pt>
                <c:pt idx="86">
                  <c:v>48.230095102688153</c:v>
                </c:pt>
                <c:pt idx="88">
                  <c:v>43.96674936337201</c:v>
                </c:pt>
                <c:pt idx="90">
                  <c:v>43.016562058951898</c:v>
                </c:pt>
                <c:pt idx="92">
                  <c:v>45.479979098847622</c:v>
                </c:pt>
                <c:pt idx="94">
                  <c:v>51.047739664660611</c:v>
                </c:pt>
                <c:pt idx="96">
                  <c:v>59.033388174788925</c:v>
                </c:pt>
                <c:pt idx="98">
                  <c:v>68.469663784843334</c:v>
                </c:pt>
                <c:pt idx="100">
                  <c:v>78.253847105541851</c:v>
                </c:pt>
                <c:pt idx="102">
                  <c:v>87.31889846430586</c:v>
                </c:pt>
                <c:pt idx="104">
                  <c:v>94.802790603347063</c:v>
                </c:pt>
                <c:pt idx="106">
                  <c:v>100.18856391456892</c:v>
                </c:pt>
                <c:pt idx="108">
                  <c:v>103.39229110522011</c:v>
                </c:pt>
                <c:pt idx="110">
                  <c:v>104.78454682544702</c:v>
                </c:pt>
                <c:pt idx="112">
                  <c:v>105.14172609272853</c:v>
                </c:pt>
                <c:pt idx="114">
                  <c:v>105.5348469978214</c:v>
                </c:pt>
                <c:pt idx="116">
                  <c:v>107.17343080084471</c:v>
                </c:pt>
                <c:pt idx="118">
                  <c:v>111.22903535750611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D-405C-8B9E-2F23708E8AD3}"/>
            </c:ext>
          </c:extLst>
        </c:ser>
        <c:ser>
          <c:idx val="1"/>
          <c:order val="4"/>
          <c:tx>
            <c:strRef>
              <c:f>Comparison!$H$1</c:f>
              <c:strCache>
                <c:ptCount val="1"/>
                <c:pt idx="0">
                  <c:v>Filtered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Comparison!$A$2:$A$123</c:f>
              <c:numCache>
                <c:formatCode>General</c:formatCode>
                <c:ptCount val="122"/>
                <c:pt idx="0">
                  <c:v>0</c:v>
                </c:pt>
                <c:pt idx="2">
                  <c:v>8.3333333333333332E-3</c:v>
                </c:pt>
                <c:pt idx="4">
                  <c:v>1.6666666666666666E-2</c:v>
                </c:pt>
                <c:pt idx="6">
                  <c:v>2.4999999999999998E-2</c:v>
                </c:pt>
                <c:pt idx="8">
                  <c:v>3.3333333333333333E-2</c:v>
                </c:pt>
                <c:pt idx="10">
                  <c:v>4.1666666666666664E-2</c:v>
                </c:pt>
                <c:pt idx="12">
                  <c:v>4.9999999999999996E-2</c:v>
                </c:pt>
                <c:pt idx="14">
                  <c:v>5.8333333333333327E-2</c:v>
                </c:pt>
                <c:pt idx="16">
                  <c:v>6.6666666666666666E-2</c:v>
                </c:pt>
                <c:pt idx="18">
                  <c:v>7.4999999999999997E-2</c:v>
                </c:pt>
                <c:pt idx="20">
                  <c:v>8.3333333333333329E-2</c:v>
                </c:pt>
                <c:pt idx="22">
                  <c:v>9.166666666666666E-2</c:v>
                </c:pt>
                <c:pt idx="24">
                  <c:v>9.9999999999999992E-2</c:v>
                </c:pt>
                <c:pt idx="26">
                  <c:v>0.10833333333333332</c:v>
                </c:pt>
                <c:pt idx="28">
                  <c:v>0.11666666666666665</c:v>
                </c:pt>
                <c:pt idx="30">
                  <c:v>0.12499999999999999</c:v>
                </c:pt>
                <c:pt idx="32">
                  <c:v>0.13333333333333333</c:v>
                </c:pt>
                <c:pt idx="34">
                  <c:v>0.14166666666666669</c:v>
                </c:pt>
                <c:pt idx="36">
                  <c:v>0.15000000000000005</c:v>
                </c:pt>
                <c:pt idx="38">
                  <c:v>0.15833333333333341</c:v>
                </c:pt>
                <c:pt idx="40">
                  <c:v>0.16666666666666677</c:v>
                </c:pt>
                <c:pt idx="42">
                  <c:v>0.17500000000000013</c:v>
                </c:pt>
                <c:pt idx="44">
                  <c:v>0.18333333333333349</c:v>
                </c:pt>
                <c:pt idx="46">
                  <c:v>0.19166666666666685</c:v>
                </c:pt>
                <c:pt idx="48">
                  <c:v>0.20000000000000021</c:v>
                </c:pt>
                <c:pt idx="50">
                  <c:v>0.20833333333333356</c:v>
                </c:pt>
                <c:pt idx="52">
                  <c:v>0.21666666666666692</c:v>
                </c:pt>
                <c:pt idx="54">
                  <c:v>0.22500000000000028</c:v>
                </c:pt>
                <c:pt idx="56">
                  <c:v>0.23333333333333364</c:v>
                </c:pt>
                <c:pt idx="58">
                  <c:v>0.241666666666667</c:v>
                </c:pt>
                <c:pt idx="60">
                  <c:v>0.25000000000000033</c:v>
                </c:pt>
                <c:pt idx="62">
                  <c:v>0.25833333333333364</c:v>
                </c:pt>
                <c:pt idx="64">
                  <c:v>0.26666666666666694</c:v>
                </c:pt>
                <c:pt idx="66">
                  <c:v>0.27500000000000024</c:v>
                </c:pt>
                <c:pt idx="68">
                  <c:v>0.28333333333333355</c:v>
                </c:pt>
                <c:pt idx="70">
                  <c:v>0.29166666666666685</c:v>
                </c:pt>
                <c:pt idx="72">
                  <c:v>0.30000000000000016</c:v>
                </c:pt>
                <c:pt idx="74">
                  <c:v>0.30833333333333346</c:v>
                </c:pt>
                <c:pt idx="76">
                  <c:v>0.31666666666666676</c:v>
                </c:pt>
                <c:pt idx="78">
                  <c:v>0.32500000000000007</c:v>
                </c:pt>
                <c:pt idx="80">
                  <c:v>0.33333333333333337</c:v>
                </c:pt>
                <c:pt idx="82">
                  <c:v>0.34166666666666667</c:v>
                </c:pt>
                <c:pt idx="84">
                  <c:v>0.35</c:v>
                </c:pt>
                <c:pt idx="86">
                  <c:v>0.35833333333333328</c:v>
                </c:pt>
                <c:pt idx="88">
                  <c:v>0.36666666666666659</c:v>
                </c:pt>
                <c:pt idx="90">
                  <c:v>0.37499999999999989</c:v>
                </c:pt>
                <c:pt idx="92">
                  <c:v>0.38333333333333319</c:v>
                </c:pt>
                <c:pt idx="94">
                  <c:v>0.3916666666666665</c:v>
                </c:pt>
                <c:pt idx="96">
                  <c:v>0.3999999999999998</c:v>
                </c:pt>
                <c:pt idx="98">
                  <c:v>0.4083333333333331</c:v>
                </c:pt>
                <c:pt idx="100">
                  <c:v>0.41666666666666641</c:v>
                </c:pt>
                <c:pt idx="102">
                  <c:v>0.42499999999999971</c:v>
                </c:pt>
                <c:pt idx="104">
                  <c:v>0.43333333333333302</c:v>
                </c:pt>
                <c:pt idx="106">
                  <c:v>0.44166666666666632</c:v>
                </c:pt>
                <c:pt idx="108">
                  <c:v>0.44999999999999962</c:v>
                </c:pt>
                <c:pt idx="110">
                  <c:v>0.45833333333333293</c:v>
                </c:pt>
                <c:pt idx="112">
                  <c:v>0.46666666666666623</c:v>
                </c:pt>
                <c:pt idx="114">
                  <c:v>0.47499999999999953</c:v>
                </c:pt>
                <c:pt idx="116">
                  <c:v>0.48333333333333284</c:v>
                </c:pt>
                <c:pt idx="118">
                  <c:v>0.49166666666666614</c:v>
                </c:pt>
              </c:numCache>
            </c:numRef>
          </c:xVal>
          <c:yVal>
            <c:numRef>
              <c:f>Comparison!$H$2:$H$121</c:f>
              <c:numCache>
                <c:formatCode>0</c:formatCode>
                <c:ptCount val="120"/>
                <c:pt idx="0">
                  <c:v>21.826865391699254</c:v>
                </c:pt>
                <c:pt idx="2">
                  <c:v>25.492759976678599</c:v>
                </c:pt>
                <c:pt idx="4">
                  <c:v>28.268595149567346</c:v>
                </c:pt>
                <c:pt idx="6">
                  <c:v>29.624381973622619</c:v>
                </c:pt>
                <c:pt idx="8">
                  <c:v>29.443826080624817</c:v>
                </c:pt>
                <c:pt idx="10">
                  <c:v>27.83484459343277</c:v>
                </c:pt>
                <c:pt idx="12">
                  <c:v>25.297106512660299</c:v>
                </c:pt>
                <c:pt idx="14">
                  <c:v>22.710104571702811</c:v>
                </c:pt>
                <c:pt idx="16">
                  <c:v>20.639906187081188</c:v>
                </c:pt>
                <c:pt idx="18">
                  <c:v>19.185456645348076</c:v>
                </c:pt>
                <c:pt idx="20">
                  <c:v>18.141045352948595</c:v>
                </c:pt>
                <c:pt idx="22">
                  <c:v>17.277732447713241</c:v>
                </c:pt>
                <c:pt idx="24">
                  <c:v>16.567530582562114</c:v>
                </c:pt>
                <c:pt idx="26">
                  <c:v>16.119386427814742</c:v>
                </c:pt>
                <c:pt idx="28">
                  <c:v>16.069902498617367</c:v>
                </c:pt>
                <c:pt idx="30">
                  <c:v>16.488885138257942</c:v>
                </c:pt>
                <c:pt idx="32">
                  <c:v>17.45835679376804</c:v>
                </c:pt>
                <c:pt idx="34">
                  <c:v>19.141370715778024</c:v>
                </c:pt>
                <c:pt idx="36">
                  <c:v>21.612856349891512</c:v>
                </c:pt>
                <c:pt idx="38">
                  <c:v>24.709394554520632</c:v>
                </c:pt>
                <c:pt idx="40">
                  <c:v>28.009097432565611</c:v>
                </c:pt>
                <c:pt idx="42">
                  <c:v>30.739133018090879</c:v>
                </c:pt>
                <c:pt idx="44">
                  <c:v>31.965044439911111</c:v>
                </c:pt>
                <c:pt idx="46">
                  <c:v>31.206459494065108</c:v>
                </c:pt>
                <c:pt idx="48">
                  <c:v>28.821182879914517</c:v>
                </c:pt>
                <c:pt idx="50">
                  <c:v>25.681495355470453</c:v>
                </c:pt>
                <c:pt idx="52">
                  <c:v>22.718059264098613</c:v>
                </c:pt>
                <c:pt idx="54">
                  <c:v>20.50855499908949</c:v>
                </c:pt>
                <c:pt idx="56">
                  <c:v>19.17796753704539</c:v>
                </c:pt>
                <c:pt idx="58">
                  <c:v>18.478515903398758</c:v>
                </c:pt>
                <c:pt idx="60">
                  <c:v>18.081573120667315</c:v>
                </c:pt>
                <c:pt idx="62">
                  <c:v>17.797386036657361</c:v>
                </c:pt>
                <c:pt idx="64">
                  <c:v>17.672189056451383</c:v>
                </c:pt>
                <c:pt idx="66">
                  <c:v>17.88137968047068</c:v>
                </c:pt>
                <c:pt idx="68">
                  <c:v>18.594588244319503</c:v>
                </c:pt>
                <c:pt idx="70">
                  <c:v>19.951240005022591</c:v>
                </c:pt>
                <c:pt idx="72">
                  <c:v>22.02443602739616</c:v>
                </c:pt>
                <c:pt idx="74">
                  <c:v>24.706962873802318</c:v>
                </c:pt>
                <c:pt idx="76">
                  <c:v>27.639639972008826</c:v>
                </c:pt>
                <c:pt idx="78">
                  <c:v>30.052558865618234</c:v>
                </c:pt>
                <c:pt idx="80">
                  <c:v>31.065798263760907</c:v>
                </c:pt>
                <c:pt idx="82">
                  <c:v>30.509138687346951</c:v>
                </c:pt>
                <c:pt idx="84">
                  <c:v>28.70495632553121</c:v>
                </c:pt>
                <c:pt idx="86">
                  <c:v>26.001875647205125</c:v>
                </c:pt>
                <c:pt idx="88">
                  <c:v>22.911472642390123</c:v>
                </c:pt>
                <c:pt idx="90">
                  <c:v>20.143674025445346</c:v>
                </c:pt>
                <c:pt idx="92">
                  <c:v>18.14376733671557</c:v>
                </c:pt>
                <c:pt idx="94">
                  <c:v>16.938843292378792</c:v>
                </c:pt>
                <c:pt idx="96">
                  <c:v>16.364922094254972</c:v>
                </c:pt>
                <c:pt idx="98">
                  <c:v>16.234884124815245</c:v>
                </c:pt>
                <c:pt idx="100">
                  <c:v>16.4206969907918</c:v>
                </c:pt>
                <c:pt idx="102">
                  <c:v>16.842174713432403</c:v>
                </c:pt>
                <c:pt idx="104">
                  <c:v>17.42027390462038</c:v>
                </c:pt>
                <c:pt idx="106">
                  <c:v>18.115290646652731</c:v>
                </c:pt>
                <c:pt idx="108">
                  <c:v>18.952995327043876</c:v>
                </c:pt>
                <c:pt idx="110">
                  <c:v>19.924159719903972</c:v>
                </c:pt>
                <c:pt idx="112">
                  <c:v>20.959893101960894</c:v>
                </c:pt>
                <c:pt idx="114">
                  <c:v>21.898370100637237</c:v>
                </c:pt>
                <c:pt idx="116">
                  <c:v>22.524284702832624</c:v>
                </c:pt>
                <c:pt idx="118">
                  <c:v>22.829706587821107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1D-405C-8B9E-2F23708E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4192"/>
        <c:axId val="275447808"/>
      </c:scatterChart>
      <c:valAx>
        <c:axId val="275194192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14596639457892"/>
              <c:y val="0.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447808"/>
        <c:crosses val="autoZero"/>
        <c:crossBetween val="midCat"/>
      </c:valAx>
      <c:valAx>
        <c:axId val="2754478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2.3578379352122807E-2"/>
              <c:y val="0.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51941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34724879402581"/>
          <c:y val="6.4000000000000001E-2"/>
          <c:w val="0.19140096179958513"/>
          <c:h val="0.301999999999999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994459833795"/>
          <c:y val="8.4788029925187039E-2"/>
          <c:w val="0.80609418282548473"/>
          <c:h val="0.65336658354114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'2nd Order'!$C$1</c:f>
              <c:strCache>
                <c:ptCount val="1"/>
                <c:pt idx="0">
                  <c:v>2nd Order PRF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50201409034397015"/>
                  <c:y val="-2.493765586034912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7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xVal>
          <c:yVal>
            <c:numRef>
              <c:f>'2nd Order'!$C$2:$C$724</c:f>
              <c:numCache>
                <c:formatCode>General</c:formatCode>
                <c:ptCount val="723"/>
                <c:pt idx="0">
                  <c:v>131.07938864955497</c:v>
                </c:pt>
                <c:pt idx="1">
                  <c:v>138.01895141454969</c:v>
                </c:pt>
                <c:pt idx="2">
                  <c:v>145.43508837096243</c:v>
                </c:pt>
                <c:pt idx="3">
                  <c:v>153.31973211464233</c:v>
                </c:pt>
                <c:pt idx="4">
                  <c:v>161.65999094405822</c:v>
                </c:pt>
                <c:pt idx="5">
                  <c:v>170.43808866224447</c:v>
                </c:pt>
                <c:pt idx="6">
                  <c:v>179.63135760014688</c:v>
                </c:pt>
                <c:pt idx="7">
                  <c:v>189.21228549075369</c:v>
                </c:pt>
                <c:pt idx="8">
                  <c:v>199.14861623268257</c:v>
                </c:pt>
                <c:pt idx="9">
                  <c:v>209.40350398925156</c:v>
                </c:pt>
                <c:pt idx="10">
                  <c:v>219.93571948097437</c:v>
                </c:pt>
                <c:pt idx="11">
                  <c:v>230.69990675235073</c:v>
                </c:pt>
                <c:pt idx="12">
                  <c:v>241.6468881341049</c:v>
                </c:pt>
                <c:pt idx="13">
                  <c:v>252.72401458581214</c:v>
                </c:pt>
                <c:pt idx="14">
                  <c:v>263.87555809703463</c:v>
                </c:pt>
                <c:pt idx="15">
                  <c:v>275.04314235325671</c:v>
                </c:pt>
                <c:pt idx="16">
                  <c:v>286.16620744125225</c:v>
                </c:pt>
                <c:pt idx="17">
                  <c:v>297.18250398180072</c:v>
                </c:pt>
                <c:pt idx="18">
                  <c:v>308.02861174017517</c:v>
                </c:pt>
                <c:pt idx="19">
                  <c:v>318.64047748028435</c:v>
                </c:pt>
                <c:pt idx="20">
                  <c:v>328.95396659992633</c:v>
                </c:pt>
                <c:pt idx="21">
                  <c:v>338.90542291486213</c:v>
                </c:pt>
                <c:pt idx="22">
                  <c:v>348.43223085024403</c:v>
                </c:pt>
                <c:pt idx="23">
                  <c:v>357.47337425059118</c:v>
                </c:pt>
                <c:pt idx="24">
                  <c:v>365.9699860345745</c:v>
                </c:pt>
                <c:pt idx="25">
                  <c:v>373.86588299823956</c:v>
                </c:pt>
                <c:pt idx="26">
                  <c:v>381.10808020918336</c:v>
                </c:pt>
                <c:pt idx="27">
                  <c:v>387.64727963314988</c:v>
                </c:pt>
                <c:pt idx="28">
                  <c:v>393.43832789140606</c:v>
                </c:pt>
                <c:pt idx="29">
                  <c:v>398.44063835936146</c:v>
                </c:pt>
                <c:pt idx="30">
                  <c:v>402.6185731808539</c:v>
                </c:pt>
                <c:pt idx="31">
                  <c:v>405.94178118442142</c:v>
                </c:pt>
                <c:pt idx="32">
                  <c:v>408.38548814328794</c:v>
                </c:pt>
                <c:pt idx="33">
                  <c:v>409.93073631478177</c:v>
                </c:pt>
                <c:pt idx="34">
                  <c:v>410.56457072215835</c:v>
                </c:pt>
                <c:pt idx="35">
                  <c:v>410.28017019660297</c:v>
                </c:pt>
                <c:pt idx="36">
                  <c:v>409.0769217735542</c:v>
                </c:pt>
                <c:pt idx="37">
                  <c:v>406.9604376291723</c:v>
                </c:pt>
                <c:pt idx="38">
                  <c:v>403.94251434337849</c:v>
                </c:pt>
                <c:pt idx="39">
                  <c:v>400.04103487890961</c:v>
                </c:pt>
                <c:pt idx="40">
                  <c:v>395.27981426474366</c:v>
                </c:pt>
                <c:pt idx="41">
                  <c:v>389.68839056055845</c:v>
                </c:pt>
                <c:pt idx="42">
                  <c:v>383.30176325024621</c:v>
                </c:pt>
                <c:pt idx="43">
                  <c:v>376.16008176070841</c:v>
                </c:pt>
                <c:pt idx="44">
                  <c:v>368.308287321291</c:v>
                </c:pt>
                <c:pt idx="45">
                  <c:v>359.79571186366627</c:v>
                </c:pt>
                <c:pt idx="46">
                  <c:v>350.67563810649114</c:v>
                </c:pt>
                <c:pt idx="47">
                  <c:v>341.00482536897442</c:v>
                </c:pt>
                <c:pt idx="48">
                  <c:v>330.84300600826236</c:v>
                </c:pt>
                <c:pt idx="49">
                  <c:v>320.25235767351256</c:v>
                </c:pt>
                <c:pt idx="50">
                  <c:v>309.29695681149371</c:v>
                </c:pt>
                <c:pt idx="51">
                  <c:v>298.04221904191172</c:v>
                </c:pt>
                <c:pt idx="52">
                  <c:v>286.55433214349188</c:v>
                </c:pt>
                <c:pt idx="53">
                  <c:v>274.89968745283949</c:v>
                </c:pt>
                <c:pt idx="54">
                  <c:v>263.14431547665811</c:v>
                </c:pt>
                <c:pt idx="55">
                  <c:v>251.35333145407546</c:v>
                </c:pt>
                <c:pt idx="56">
                  <c:v>239.59039648037898</c:v>
                </c:pt>
                <c:pt idx="57">
                  <c:v>227.9171996177995</c:v>
                </c:pt>
                <c:pt idx="58">
                  <c:v>216.39296617518963</c:v>
                </c:pt>
                <c:pt idx="59">
                  <c:v>205.07399703922121</c:v>
                </c:pt>
                <c:pt idx="60">
                  <c:v>194.01324358840026</c:v>
                </c:pt>
                <c:pt idx="61">
                  <c:v>183.25992232163239</c:v>
                </c:pt>
                <c:pt idx="62">
                  <c:v>172.85917288968767</c:v>
                </c:pt>
                <c:pt idx="63">
                  <c:v>162.85176273556905</c:v>
                </c:pt>
                <c:pt idx="64">
                  <c:v>153.27384103381769</c:v>
                </c:pt>
                <c:pt idx="65">
                  <c:v>144.15674407482643</c:v>
                </c:pt>
                <c:pt idx="66">
                  <c:v>135.52685367427182</c:v>
                </c:pt>
                <c:pt idx="67">
                  <c:v>127.40550960601588</c:v>
                </c:pt>
                <c:pt idx="68">
                  <c:v>119.8089764656456</c:v>
                </c:pt>
                <c:pt idx="69">
                  <c:v>112.74846477768617</c:v>
                </c:pt>
                <c:pt idx="70">
                  <c:v>106.23020556895021</c:v>
                </c:pt>
                <c:pt idx="71">
                  <c:v>100.25557704992721</c:v>
                </c:pt>
                <c:pt idx="72">
                  <c:v>94.821281481922142</c:v>
                </c:pt>
                <c:pt idx="73">
                  <c:v>89.919569765981095</c:v>
                </c:pt>
                <c:pt idx="74">
                  <c:v>85.53851077640816</c:v>
                </c:pt>
                <c:pt idx="75">
                  <c:v>81.66230198248445</c:v>
                </c:pt>
                <c:pt idx="76">
                  <c:v>78.271617462053058</c:v>
                </c:pt>
                <c:pt idx="77">
                  <c:v>75.343989014731889</c:v>
                </c:pt>
                <c:pt idx="78">
                  <c:v>72.854215734955289</c:v>
                </c:pt>
                <c:pt idx="79">
                  <c:v>70.774797109591816</c:v>
                </c:pt>
                <c:pt idx="80">
                  <c:v>69.076384464725024</c:v>
                </c:pt>
                <c:pt idx="81">
                  <c:v>67.728245403915594</c:v>
                </c:pt>
                <c:pt idx="82">
                  <c:v>66.698735757815058</c:v>
                </c:pt>
                <c:pt idx="83">
                  <c:v>65.955773503672887</c:v>
                </c:pt>
                <c:pt idx="84">
                  <c:v>65.467309113674347</c:v>
                </c:pt>
                <c:pt idx="85">
                  <c:v>65.201786853112878</c:v>
                </c:pt>
                <c:pt idx="86">
                  <c:v>65.128591672385554</c:v>
                </c:pt>
                <c:pt idx="87">
                  <c:v>65.218476519295308</c:v>
                </c:pt>
                <c:pt idx="88">
                  <c:v>65.443965138078482</c:v>
                </c:pt>
                <c:pt idx="89">
                  <c:v>65.779725716259264</c:v>
                </c:pt>
                <c:pt idx="90">
                  <c:v>66.202911086555218</c:v>
                </c:pt>
                <c:pt idx="91">
                  <c:v>66.693461584760783</c:v>
                </c:pt>
                <c:pt idx="92">
                  <c:v>67.2343671014264</c:v>
                </c:pt>
                <c:pt idx="93">
                  <c:v>67.811885340371447</c:v>
                </c:pt>
                <c:pt idx="94">
                  <c:v>68.415713805330299</c:v>
                </c:pt>
                <c:pt idx="95">
                  <c:v>69.039113571690777</c:v>
                </c:pt>
                <c:pt idx="96">
                  <c:v>69.678983457391752</c:v>
                </c:pt>
                <c:pt idx="97">
                  <c:v>70.335883779422829</c:v>
                </c:pt>
                <c:pt idx="98">
                  <c:v>71.014009463658169</c:v>
                </c:pt>
                <c:pt idx="99">
                  <c:v>71.721112859517305</c:v>
                </c:pt>
                <c:pt idx="100">
                  <c:v>72.468377190696401</c:v>
                </c:pt>
                <c:pt idx="101">
                  <c:v>73.270242142528446</c:v>
                </c:pt>
                <c:pt idx="102">
                  <c:v>74.144183639091409</c:v>
                </c:pt>
                <c:pt idx="103">
                  <c:v>75.110450392863001</c:v>
                </c:pt>
                <c:pt idx="104">
                  <c:v>76.191760310630997</c:v>
                </c:pt>
                <c:pt idx="105">
                  <c:v>77.412960305957213</c:v>
                </c:pt>
                <c:pt idx="106">
                  <c:v>78.800653495568142</c:v>
                </c:pt>
                <c:pt idx="107">
                  <c:v>80.382798139857542</c:v>
                </c:pt>
                <c:pt idx="108">
                  <c:v>82.188283021971671</c:v>
                </c:pt>
                <c:pt idx="109">
                  <c:v>84.246484241975679</c:v>
                </c:pt>
                <c:pt idx="110">
                  <c:v>86.586808629219291</c:v>
                </c:pt>
                <c:pt idx="111">
                  <c:v>89.238229144674676</c:v>
                </c:pt>
                <c:pt idx="112">
                  <c:v>92.228817753813274</c:v>
                </c:pt>
                <c:pt idx="113">
                  <c:v>95.58528129826054</c:v>
                </c:pt>
                <c:pt idx="114">
                  <c:v>99.332505880456793</c:v>
                </c:pt>
                <c:pt idx="115">
                  <c:v>103.49311519993584</c:v>
                </c:pt>
                <c:pt idx="116">
                  <c:v>108.08704814341596</c:v>
                </c:pt>
                <c:pt idx="117">
                  <c:v>113.13116073511905</c:v>
                </c:pt>
                <c:pt idx="118">
                  <c:v>118.6388573006893</c:v>
                </c:pt>
                <c:pt idx="119">
                  <c:v>124.61975539052142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F-46FC-B5FE-3FBAE1A3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3288"/>
        <c:axId val="272733680"/>
      </c:scatterChart>
      <c:valAx>
        <c:axId val="272733288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2nd Order Approximation PRF (N)</a:t>
                </a:r>
              </a:p>
            </c:rich>
          </c:tx>
          <c:layout>
            <c:manualLayout>
              <c:xMode val="edge"/>
              <c:yMode val="edge"/>
              <c:x val="0.31855955678670361"/>
              <c:y val="0.86783042394014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3680"/>
        <c:crosses val="autoZero"/>
        <c:crossBetween val="midCat"/>
        <c:majorUnit val="50"/>
      </c:valAx>
      <c:valAx>
        <c:axId val="27273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Raw PRF (N)</a:t>
                </a:r>
              </a:p>
            </c:rich>
          </c:tx>
          <c:layout>
            <c:manualLayout>
              <c:xMode val="edge"/>
              <c:yMode val="edge"/>
              <c:x val="2.2160664819944598E-2"/>
              <c:y val="0.2468827930174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3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6685881464142"/>
          <c:y val="6.5346597836670253E-2"/>
          <c:w val="0.80555664816168637"/>
          <c:h val="0.73663437561337375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'2nd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'2nd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F-49E4-9D4C-881832ACE20D}"/>
            </c:ext>
          </c:extLst>
        </c:ser>
        <c:ser>
          <c:idx val="1"/>
          <c:order val="1"/>
          <c:tx>
            <c:v>2nd Order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'2nd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'2nd Order'!$C$2:$C$724</c:f>
              <c:numCache>
                <c:formatCode>General</c:formatCode>
                <c:ptCount val="723"/>
                <c:pt idx="0">
                  <c:v>131.07938864955497</c:v>
                </c:pt>
                <c:pt idx="1">
                  <c:v>138.01895141454969</c:v>
                </c:pt>
                <c:pt idx="2">
                  <c:v>145.43508837096243</c:v>
                </c:pt>
                <c:pt idx="3">
                  <c:v>153.31973211464233</c:v>
                </c:pt>
                <c:pt idx="4">
                  <c:v>161.65999094405822</c:v>
                </c:pt>
                <c:pt idx="5">
                  <c:v>170.43808866224447</c:v>
                </c:pt>
                <c:pt idx="6">
                  <c:v>179.63135760014688</c:v>
                </c:pt>
                <c:pt idx="7">
                  <c:v>189.21228549075369</c:v>
                </c:pt>
                <c:pt idx="8">
                  <c:v>199.14861623268257</c:v>
                </c:pt>
                <c:pt idx="9">
                  <c:v>209.40350398925156</c:v>
                </c:pt>
                <c:pt idx="10">
                  <c:v>219.93571948097437</c:v>
                </c:pt>
                <c:pt idx="11">
                  <c:v>230.69990675235073</c:v>
                </c:pt>
                <c:pt idx="12">
                  <c:v>241.6468881341049</c:v>
                </c:pt>
                <c:pt idx="13">
                  <c:v>252.72401458581214</c:v>
                </c:pt>
                <c:pt idx="14">
                  <c:v>263.87555809703463</c:v>
                </c:pt>
                <c:pt idx="15">
                  <c:v>275.04314235325671</c:v>
                </c:pt>
                <c:pt idx="16">
                  <c:v>286.16620744125225</c:v>
                </c:pt>
                <c:pt idx="17">
                  <c:v>297.18250398180072</c:v>
                </c:pt>
                <c:pt idx="18">
                  <c:v>308.02861174017517</c:v>
                </c:pt>
                <c:pt idx="19">
                  <c:v>318.64047748028435</c:v>
                </c:pt>
                <c:pt idx="20">
                  <c:v>328.95396659992633</c:v>
                </c:pt>
                <c:pt idx="21">
                  <c:v>338.90542291486213</c:v>
                </c:pt>
                <c:pt idx="22">
                  <c:v>348.43223085024403</c:v>
                </c:pt>
                <c:pt idx="23">
                  <c:v>357.47337425059118</c:v>
                </c:pt>
                <c:pt idx="24">
                  <c:v>365.9699860345745</c:v>
                </c:pt>
                <c:pt idx="25">
                  <c:v>373.86588299823956</c:v>
                </c:pt>
                <c:pt idx="26">
                  <c:v>381.10808020918336</c:v>
                </c:pt>
                <c:pt idx="27">
                  <c:v>387.64727963314988</c:v>
                </c:pt>
                <c:pt idx="28">
                  <c:v>393.43832789140606</c:v>
                </c:pt>
                <c:pt idx="29">
                  <c:v>398.44063835936146</c:v>
                </c:pt>
                <c:pt idx="30">
                  <c:v>402.6185731808539</c:v>
                </c:pt>
                <c:pt idx="31">
                  <c:v>405.94178118442142</c:v>
                </c:pt>
                <c:pt idx="32">
                  <c:v>408.38548814328794</c:v>
                </c:pt>
                <c:pt idx="33">
                  <c:v>409.93073631478177</c:v>
                </c:pt>
                <c:pt idx="34">
                  <c:v>410.56457072215835</c:v>
                </c:pt>
                <c:pt idx="35">
                  <c:v>410.28017019660297</c:v>
                </c:pt>
                <c:pt idx="36">
                  <c:v>409.0769217735542</c:v>
                </c:pt>
                <c:pt idx="37">
                  <c:v>406.9604376291723</c:v>
                </c:pt>
                <c:pt idx="38">
                  <c:v>403.94251434337849</c:v>
                </c:pt>
                <c:pt idx="39">
                  <c:v>400.04103487890961</c:v>
                </c:pt>
                <c:pt idx="40">
                  <c:v>395.27981426474366</c:v>
                </c:pt>
                <c:pt idx="41">
                  <c:v>389.68839056055845</c:v>
                </c:pt>
                <c:pt idx="42">
                  <c:v>383.30176325024621</c:v>
                </c:pt>
                <c:pt idx="43">
                  <c:v>376.16008176070841</c:v>
                </c:pt>
                <c:pt idx="44">
                  <c:v>368.308287321291</c:v>
                </c:pt>
                <c:pt idx="45">
                  <c:v>359.79571186366627</c:v>
                </c:pt>
                <c:pt idx="46">
                  <c:v>350.67563810649114</c:v>
                </c:pt>
                <c:pt idx="47">
                  <c:v>341.00482536897442</c:v>
                </c:pt>
                <c:pt idx="48">
                  <c:v>330.84300600826236</c:v>
                </c:pt>
                <c:pt idx="49">
                  <c:v>320.25235767351256</c:v>
                </c:pt>
                <c:pt idx="50">
                  <c:v>309.29695681149371</c:v>
                </c:pt>
                <c:pt idx="51">
                  <c:v>298.04221904191172</c:v>
                </c:pt>
                <c:pt idx="52">
                  <c:v>286.55433214349188</c:v>
                </c:pt>
                <c:pt idx="53">
                  <c:v>274.89968745283949</c:v>
                </c:pt>
                <c:pt idx="54">
                  <c:v>263.14431547665811</c:v>
                </c:pt>
                <c:pt idx="55">
                  <c:v>251.35333145407546</c:v>
                </c:pt>
                <c:pt idx="56">
                  <c:v>239.59039648037898</c:v>
                </c:pt>
                <c:pt idx="57">
                  <c:v>227.9171996177995</c:v>
                </c:pt>
                <c:pt idx="58">
                  <c:v>216.39296617518963</c:v>
                </c:pt>
                <c:pt idx="59">
                  <c:v>205.07399703922121</c:v>
                </c:pt>
                <c:pt idx="60">
                  <c:v>194.01324358840026</c:v>
                </c:pt>
                <c:pt idx="61">
                  <c:v>183.25992232163239</c:v>
                </c:pt>
                <c:pt idx="62">
                  <c:v>172.85917288968767</c:v>
                </c:pt>
                <c:pt idx="63">
                  <c:v>162.85176273556905</c:v>
                </c:pt>
                <c:pt idx="64">
                  <c:v>153.27384103381769</c:v>
                </c:pt>
                <c:pt idx="65">
                  <c:v>144.15674407482643</c:v>
                </c:pt>
                <c:pt idx="66">
                  <c:v>135.52685367427182</c:v>
                </c:pt>
                <c:pt idx="67">
                  <c:v>127.40550960601588</c:v>
                </c:pt>
                <c:pt idx="68">
                  <c:v>119.8089764656456</c:v>
                </c:pt>
                <c:pt idx="69">
                  <c:v>112.74846477768617</c:v>
                </c:pt>
                <c:pt idx="70">
                  <c:v>106.23020556895021</c:v>
                </c:pt>
                <c:pt idx="71">
                  <c:v>100.25557704992721</c:v>
                </c:pt>
                <c:pt idx="72">
                  <c:v>94.821281481922142</c:v>
                </c:pt>
                <c:pt idx="73">
                  <c:v>89.919569765981095</c:v>
                </c:pt>
                <c:pt idx="74">
                  <c:v>85.53851077640816</c:v>
                </c:pt>
                <c:pt idx="75">
                  <c:v>81.66230198248445</c:v>
                </c:pt>
                <c:pt idx="76">
                  <c:v>78.271617462053058</c:v>
                </c:pt>
                <c:pt idx="77">
                  <c:v>75.343989014731889</c:v>
                </c:pt>
                <c:pt idx="78">
                  <c:v>72.854215734955289</c:v>
                </c:pt>
                <c:pt idx="79">
                  <c:v>70.774797109591816</c:v>
                </c:pt>
                <c:pt idx="80">
                  <c:v>69.076384464725024</c:v>
                </c:pt>
                <c:pt idx="81">
                  <c:v>67.728245403915594</c:v>
                </c:pt>
                <c:pt idx="82">
                  <c:v>66.698735757815058</c:v>
                </c:pt>
                <c:pt idx="83">
                  <c:v>65.955773503672887</c:v>
                </c:pt>
                <c:pt idx="84">
                  <c:v>65.467309113674347</c:v>
                </c:pt>
                <c:pt idx="85">
                  <c:v>65.201786853112878</c:v>
                </c:pt>
                <c:pt idx="86">
                  <c:v>65.128591672385554</c:v>
                </c:pt>
                <c:pt idx="87">
                  <c:v>65.218476519295308</c:v>
                </c:pt>
                <c:pt idx="88">
                  <c:v>65.443965138078482</c:v>
                </c:pt>
                <c:pt idx="89">
                  <c:v>65.779725716259264</c:v>
                </c:pt>
                <c:pt idx="90">
                  <c:v>66.202911086555218</c:v>
                </c:pt>
                <c:pt idx="91">
                  <c:v>66.693461584760783</c:v>
                </c:pt>
                <c:pt idx="92">
                  <c:v>67.2343671014264</c:v>
                </c:pt>
                <c:pt idx="93">
                  <c:v>67.811885340371447</c:v>
                </c:pt>
                <c:pt idx="94">
                  <c:v>68.415713805330299</c:v>
                </c:pt>
                <c:pt idx="95">
                  <c:v>69.039113571690777</c:v>
                </c:pt>
                <c:pt idx="96">
                  <c:v>69.678983457391752</c:v>
                </c:pt>
                <c:pt idx="97">
                  <c:v>70.335883779422829</c:v>
                </c:pt>
                <c:pt idx="98">
                  <c:v>71.014009463658169</c:v>
                </c:pt>
                <c:pt idx="99">
                  <c:v>71.721112859517305</c:v>
                </c:pt>
                <c:pt idx="100">
                  <c:v>72.468377190696401</c:v>
                </c:pt>
                <c:pt idx="101">
                  <c:v>73.270242142528446</c:v>
                </c:pt>
                <c:pt idx="102">
                  <c:v>74.144183639091409</c:v>
                </c:pt>
                <c:pt idx="103">
                  <c:v>75.110450392863001</c:v>
                </c:pt>
                <c:pt idx="104">
                  <c:v>76.191760310630997</c:v>
                </c:pt>
                <c:pt idx="105">
                  <c:v>77.412960305957213</c:v>
                </c:pt>
                <c:pt idx="106">
                  <c:v>78.800653495568142</c:v>
                </c:pt>
                <c:pt idx="107">
                  <c:v>80.382798139857542</c:v>
                </c:pt>
                <c:pt idx="108">
                  <c:v>82.188283021971671</c:v>
                </c:pt>
                <c:pt idx="109">
                  <c:v>84.246484241975679</c:v>
                </c:pt>
                <c:pt idx="110">
                  <c:v>86.586808629219291</c:v>
                </c:pt>
                <c:pt idx="111">
                  <c:v>89.238229144674676</c:v>
                </c:pt>
                <c:pt idx="112">
                  <c:v>92.228817753813274</c:v>
                </c:pt>
                <c:pt idx="113">
                  <c:v>95.58528129826054</c:v>
                </c:pt>
                <c:pt idx="114">
                  <c:v>99.332505880456793</c:v>
                </c:pt>
                <c:pt idx="115">
                  <c:v>103.49311519993584</c:v>
                </c:pt>
                <c:pt idx="116">
                  <c:v>108.08704814341596</c:v>
                </c:pt>
                <c:pt idx="117">
                  <c:v>113.13116073511905</c:v>
                </c:pt>
                <c:pt idx="118">
                  <c:v>118.6388573006893</c:v>
                </c:pt>
                <c:pt idx="119">
                  <c:v>124.61975539052142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F-49E4-9D4C-881832AC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4464"/>
        <c:axId val="272734856"/>
      </c:scatterChart>
      <c:valAx>
        <c:axId val="272734464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027844276047466"/>
              <c:y val="0.90297117010671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4856"/>
        <c:crosses val="autoZero"/>
        <c:crossBetween val="midCat"/>
      </c:valAx>
      <c:valAx>
        <c:axId val="27273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1.6666689272310752E-2"/>
              <c:y val="0.20198039331334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4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72315093743341"/>
          <c:y val="0.10495059652556131"/>
          <c:w val="0.17083356504118521"/>
          <c:h val="0.120792196001117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3241237623795"/>
          <c:y val="8.2089751656151996E-2"/>
          <c:w val="0.80640723364001676"/>
          <c:h val="0.661693149713225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'3rd Order'!$C$1</c:f>
              <c:strCache>
                <c:ptCount val="1"/>
                <c:pt idx="0">
                  <c:v>3rd Order PRF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50203976727837829"/>
                  <c:y val="-2.48756957204856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'3rd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xVal>
          <c:yVal>
            <c:numRef>
              <c:f>'3rd Order'!$C$2:$C$724</c:f>
              <c:numCache>
                <c:formatCode>General</c:formatCode>
                <c:ptCount val="723"/>
                <c:pt idx="0">
                  <c:v>131.00446115429858</c:v>
                </c:pt>
                <c:pt idx="1">
                  <c:v>137.44346619164179</c:v>
                </c:pt>
                <c:pt idx="2">
                  <c:v>144.37253575028103</c:v>
                </c:pt>
                <c:pt idx="3">
                  <c:v>151.79554348515742</c:v>
                </c:pt>
                <c:pt idx="4">
                  <c:v>159.71088762041074</c:v>
                </c:pt>
                <c:pt idx="5">
                  <c:v>168.11115314516613</c:v>
                </c:pt>
                <c:pt idx="6">
                  <c:v>176.98285042808604</c:v>
                </c:pt>
                <c:pt idx="7">
                  <c:v>186.30623713767807</c:v>
                </c:pt>
                <c:pt idx="8">
                  <c:v>196.05522903566251</c:v>
                </c:pt>
                <c:pt idx="9">
                  <c:v>206.1974037530656</c:v>
                </c:pt>
                <c:pt idx="10">
                  <c:v>216.69410009094182</c:v>
                </c:pt>
                <c:pt idx="11">
                  <c:v>227.50061374035857</c:v>
                </c:pt>
                <c:pt idx="12">
                  <c:v>238.56648862223</c:v>
                </c:pt>
                <c:pt idx="13">
                  <c:v>249.83590134087015</c:v>
                </c:pt>
                <c:pt idx="14">
                  <c:v>261.24813456050379</c:v>
                </c:pt>
                <c:pt idx="15">
                  <c:v>272.73813348603278</c:v>
                </c:pt>
                <c:pt idx="16">
                  <c:v>284.23713809179878</c:v>
                </c:pt>
                <c:pt idx="17">
                  <c:v>295.67338232692458</c:v>
                </c:pt>
                <c:pt idx="18">
                  <c:v>306.97285026266377</c:v>
                </c:pt>
                <c:pt idx="19">
                  <c:v>318.06007806260192</c:v>
                </c:pt>
                <c:pt idx="20">
                  <c:v>328.85898977338235</c:v>
                </c:pt>
                <c:pt idx="21">
                  <c:v>339.29375427056442</c:v>
                </c:pt>
                <c:pt idx="22">
                  <c:v>349.2896502653216</c:v>
                </c:pt>
                <c:pt idx="23">
                  <c:v>358.77392609205572</c:v>
                </c:pt>
                <c:pt idx="24">
                  <c:v>367.67664105862724</c:v>
                </c:pt>
                <c:pt idx="25">
                  <c:v>375.93147544850842</c:v>
                </c:pt>
                <c:pt idx="26">
                  <c:v>383.47649681128325</c:v>
                </c:pt>
                <c:pt idx="27">
                  <c:v>390.25487095301946</c:v>
                </c:pt>
                <c:pt idx="28">
                  <c:v>396.21550702479476</c:v>
                </c:pt>
                <c:pt idx="29">
                  <c:v>401.31362728533071</c:v>
                </c:pt>
                <c:pt idx="30">
                  <c:v>405.5112534575739</c:v>
                </c:pt>
                <c:pt idx="31">
                  <c:v>408.77760308109538</c:v>
                </c:pt>
                <c:pt idx="32">
                  <c:v>411.08939085152508</c:v>
                </c:pt>
                <c:pt idx="33">
                  <c:v>412.43103160202105</c:v>
                </c:pt>
                <c:pt idx="34">
                  <c:v>412.79474328582774</c:v>
                </c:pt>
                <c:pt idx="35">
                  <c:v>412.18055002856516</c:v>
                </c:pt>
                <c:pt idx="36">
                  <c:v>410.59618699955951</c:v>
                </c:pt>
                <c:pt idx="37">
                  <c:v>408.05691046978109</c:v>
                </c:pt>
                <c:pt idx="38">
                  <c:v>404.58521794809741</c:v>
                </c:pt>
                <c:pt idx="39">
                  <c:v>400.21048468827854</c:v>
                </c:pt>
                <c:pt idx="40">
                  <c:v>394.96852411030528</c:v>
                </c:pt>
                <c:pt idx="41">
                  <c:v>388.9010807584487</c:v>
                </c:pt>
                <c:pt idx="42">
                  <c:v>382.05526530682704</c:v>
                </c:pt>
                <c:pt idx="43">
                  <c:v>374.48294180667642</c:v>
                </c:pt>
                <c:pt idx="44">
                  <c:v>366.24007783911986</c:v>
                </c:pt>
                <c:pt idx="45">
                  <c:v>357.38606848834269</c:v>
                </c:pt>
                <c:pt idx="46">
                  <c:v>347.98304508328636</c:v>
                </c:pt>
                <c:pt idx="47">
                  <c:v>338.09517947655837</c:v>
                </c:pt>
                <c:pt idx="48">
                  <c:v>327.7879942471576</c:v>
                </c:pt>
                <c:pt idx="49">
                  <c:v>317.12768864309214</c:v>
                </c:pt>
                <c:pt idx="50">
                  <c:v>306.18048933920232</c:v>
                </c:pt>
                <c:pt idx="51">
                  <c:v>295.01203419609152</c:v>
                </c:pt>
                <c:pt idx="52">
                  <c:v>283.68679619249042</c:v>
                </c:pt>
                <c:pt idx="53">
                  <c:v>272.26755359232772</c:v>
                </c:pt>
                <c:pt idx="54">
                  <c:v>260.81491122751152</c:v>
                </c:pt>
                <c:pt idx="55">
                  <c:v>249.38687655704993</c:v>
                </c:pt>
                <c:pt idx="56">
                  <c:v>238.03849293189108</c:v>
                </c:pt>
                <c:pt idx="57">
                  <c:v>226.82153128142838</c:v>
                </c:pt>
                <c:pt idx="58">
                  <c:v>215.7842402693901</c:v>
                </c:pt>
                <c:pt idx="59">
                  <c:v>204.97115386931478</c:v>
                </c:pt>
                <c:pt idx="60">
                  <c:v>194.42295430602175</c:v>
                </c:pt>
                <c:pt idx="61">
                  <c:v>184.17638741937742</c:v>
                </c:pt>
                <c:pt idx="62">
                  <c:v>174.26422674677221</c:v>
                </c:pt>
                <c:pt idx="63">
                  <c:v>164.71528200376122</c:v>
                </c:pt>
                <c:pt idx="64">
                  <c:v>155.55444717694689</c:v>
                </c:pt>
                <c:pt idx="65">
                  <c:v>146.80278313385685</c:v>
                </c:pt>
                <c:pt idx="66">
                  <c:v>138.47762950153003</c:v>
                </c:pt>
                <c:pt idx="67">
                  <c:v>130.59274056485125</c:v>
                </c:pt>
                <c:pt idx="68">
                  <c:v>123.1584400794754</c:v>
                </c:pt>
                <c:pt idx="69">
                  <c:v>116.18179017087932</c:v>
                </c:pt>
                <c:pt idx="70">
                  <c:v>109.66676988577457</c:v>
                </c:pt>
                <c:pt idx="71">
                  <c:v>103.61445945704023</c:v>
                </c:pt>
                <c:pt idx="72">
                  <c:v>98.023226918395594</c:v>
                </c:pt>
                <c:pt idx="73">
                  <c:v>92.888914338371464</c:v>
                </c:pt>
                <c:pt idx="74">
                  <c:v>88.20502161177204</c:v>
                </c:pt>
                <c:pt idx="75">
                  <c:v>83.962886427258297</c:v>
                </c:pt>
                <c:pt idx="76">
                  <c:v>80.15185969862884</c:v>
                </c:pt>
                <c:pt idx="77">
                  <c:v>76.759476382326326</c:v>
                </c:pt>
                <c:pt idx="78">
                  <c:v>73.771622183584341</c:v>
                </c:pt>
                <c:pt idx="79">
                  <c:v>71.172697159397643</c:v>
                </c:pt>
                <c:pt idx="80">
                  <c:v>68.945777641620396</c:v>
                </c:pt>
                <c:pt idx="81">
                  <c:v>67.072778214422001</c:v>
                </c:pt>
                <c:pt idx="82">
                  <c:v>65.534615676857626</c:v>
                </c:pt>
                <c:pt idx="83">
                  <c:v>64.31137699687406</c:v>
                </c:pt>
                <c:pt idx="84">
                  <c:v>63.382493214897721</c:v>
                </c:pt>
                <c:pt idx="85">
                  <c:v>62.726921084366595</c:v>
                </c:pt>
                <c:pt idx="86">
                  <c:v>62.323333948135343</c:v>
                </c:pt>
                <c:pt idx="87">
                  <c:v>62.150322952309118</c:v>
                </c:pt>
                <c:pt idx="88">
                  <c:v>62.186609204922384</c:v>
                </c:pt>
                <c:pt idx="89">
                  <c:v>62.411266911330948</c:v>
                </c:pt>
                <c:pt idx="90">
                  <c:v>62.803956879319529</c:v>
                </c:pt>
                <c:pt idx="91">
                  <c:v>63.34516910509916</c:v>
                </c:pt>
                <c:pt idx="92">
                  <c:v>64.016472448635668</c:v>
                </c:pt>
                <c:pt idx="93">
                  <c:v>64.800768706274241</c:v>
                </c:pt>
                <c:pt idx="94">
                  <c:v>65.682547714028516</c:v>
                </c:pt>
                <c:pt idx="95">
                  <c:v>66.648139489625876</c:v>
                </c:pt>
                <c:pt idx="96">
                  <c:v>67.685958868038526</c:v>
                </c:pt>
                <c:pt idx="97">
                  <c:v>68.786737624903694</c:v>
                </c:pt>
                <c:pt idx="98">
                  <c:v>69.943738733978762</c:v>
                </c:pt>
                <c:pt idx="99">
                  <c:v>71.152947184990637</c:v>
                </c:pt>
                <c:pt idx="100">
                  <c:v>72.41323171019252</c:v>
                </c:pt>
                <c:pt idx="101">
                  <c:v>73.726471841366561</c:v>
                </c:pt>
                <c:pt idx="102">
                  <c:v>75.097644949761559</c:v>
                </c:pt>
                <c:pt idx="103">
                  <c:v>76.534868311296151</c:v>
                </c:pt>
                <c:pt idx="104">
                  <c:v>78.049391785818344</c:v>
                </c:pt>
                <c:pt idx="105">
                  <c:v>79.655537395580154</c:v>
                </c:pt>
                <c:pt idx="106">
                  <c:v>81.370582923499882</c:v>
                </c:pt>
                <c:pt idx="107">
                  <c:v>83.214587611404582</c:v>
                </c:pt>
                <c:pt idx="108">
                  <c:v>85.210159103808195</c:v>
                </c:pt>
                <c:pt idx="109">
                  <c:v>87.382161932122159</c:v>
                </c:pt>
                <c:pt idx="110">
                  <c:v>89.757369043008723</c:v>
                </c:pt>
                <c:pt idx="111">
                  <c:v>92.364059116135607</c:v>
                </c:pt>
                <c:pt idx="112">
                  <c:v>95.231563662543635</c:v>
                </c:pt>
                <c:pt idx="113">
                  <c:v>98.3897691159559</c:v>
                </c:pt>
                <c:pt idx="114">
                  <c:v>101.86858029617684</c:v>
                </c:pt>
                <c:pt idx="115">
                  <c:v>105.69735270728832</c:v>
                </c:pt>
                <c:pt idx="116">
                  <c:v>109.90430210590371</c:v>
                </c:pt>
                <c:pt idx="117">
                  <c:v>114.51590061045644</c:v>
                </c:pt>
                <c:pt idx="118">
                  <c:v>119.55626929810586</c:v>
                </c:pt>
                <c:pt idx="119">
                  <c:v>125.04657773123657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D-43CA-A220-E475C049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3960"/>
        <c:axId val="206804352"/>
      </c:scatterChart>
      <c:valAx>
        <c:axId val="206803960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3rd Order Approximation PRF (N)</a:t>
                </a:r>
              </a:p>
            </c:rich>
          </c:tx>
          <c:layout>
            <c:manualLayout>
              <c:xMode val="edge"/>
              <c:yMode val="edge"/>
              <c:x val="0.33147654854287389"/>
              <c:y val="0.87064888120161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4352"/>
        <c:crosses val="autoZero"/>
        <c:crossBetween val="midCat"/>
        <c:majorUnit val="50"/>
      </c:valAx>
      <c:valAx>
        <c:axId val="20680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Raw PRF (N)</a:t>
                </a:r>
              </a:p>
            </c:rich>
          </c:tx>
          <c:layout>
            <c:manualLayout>
              <c:xMode val="edge"/>
              <c:yMode val="edge"/>
              <c:x val="2.2284137717167994E-2"/>
              <c:y val="0.2537319596644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3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7027611273683"/>
          <c:y val="6.5217391304347824E-2"/>
          <c:w val="0.80582578844607944"/>
          <c:h val="0.73715415019762842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'3rd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'3rd Order'!$B$2:$B$724</c:f>
              <c:numCache>
                <c:formatCode>General</c:formatCode>
                <c:ptCount val="723"/>
                <c:pt idx="0">
                  <c:v>18.392598079999999</c:v>
                </c:pt>
                <c:pt idx="1">
                  <c:v>18.785826570000001</c:v>
                </c:pt>
                <c:pt idx="2">
                  <c:v>16.481395090000003</c:v>
                </c:pt>
                <c:pt idx="3">
                  <c:v>33.270937709999998</c:v>
                </c:pt>
                <c:pt idx="4">
                  <c:v>46.594945670000001</c:v>
                </c:pt>
                <c:pt idx="5">
                  <c:v>27.838245350000001</c:v>
                </c:pt>
                <c:pt idx="6">
                  <c:v>38.450780600000002</c:v>
                </c:pt>
                <c:pt idx="7">
                  <c:v>13.99423767</c:v>
                </c:pt>
                <c:pt idx="8">
                  <c:v>46.652646159999996</c:v>
                </c:pt>
                <c:pt idx="9">
                  <c:v>33.94577254</c:v>
                </c:pt>
                <c:pt idx="10">
                  <c:v>46.772860529999996</c:v>
                </c:pt>
                <c:pt idx="11">
                  <c:v>18.592699209999999</c:v>
                </c:pt>
                <c:pt idx="12">
                  <c:v>20.442384989999997</c:v>
                </c:pt>
                <c:pt idx="13">
                  <c:v>11.34714625</c:v>
                </c:pt>
                <c:pt idx="14">
                  <c:v>18.57432292</c:v>
                </c:pt>
                <c:pt idx="15">
                  <c:v>17.260729999999999</c:v>
                </c:pt>
                <c:pt idx="16">
                  <c:v>16.12455271</c:v>
                </c:pt>
                <c:pt idx="17">
                  <c:v>15.468404959999999</c:v>
                </c:pt>
                <c:pt idx="18">
                  <c:v>16.933997989999998</c:v>
                </c:pt>
                <c:pt idx="19">
                  <c:v>24.979816169999999</c:v>
                </c:pt>
                <c:pt idx="20">
                  <c:v>22.950105879999999</c:v>
                </c:pt>
                <c:pt idx="21">
                  <c:v>16.889989929999999</c:v>
                </c:pt>
                <c:pt idx="22">
                  <c:v>22.575827069999999</c:v>
                </c:pt>
                <c:pt idx="23">
                  <c:v>15.181020259999999</c:v>
                </c:pt>
                <c:pt idx="24">
                  <c:v>18.539585319999997</c:v>
                </c:pt>
                <c:pt idx="25">
                  <c:v>16.10796921</c:v>
                </c:pt>
                <c:pt idx="26">
                  <c:v>13.764756149999998</c:v>
                </c:pt>
                <c:pt idx="27">
                  <c:v>13.73891291</c:v>
                </c:pt>
                <c:pt idx="28">
                  <c:v>16.398224289999998</c:v>
                </c:pt>
                <c:pt idx="29">
                  <c:v>18.683827449999999</c:v>
                </c:pt>
                <c:pt idx="30">
                  <c:v>18.788782190000003</c:v>
                </c:pt>
                <c:pt idx="31">
                  <c:v>18.578434809999997</c:v>
                </c:pt>
                <c:pt idx="32">
                  <c:v>14.23620792</c:v>
                </c:pt>
                <c:pt idx="33">
                  <c:v>16.683587619999997</c:v>
                </c:pt>
                <c:pt idx="34">
                  <c:v>14.43736818</c:v>
                </c:pt>
                <c:pt idx="35">
                  <c:v>16.191134860000002</c:v>
                </c:pt>
                <c:pt idx="36">
                  <c:v>19.144020479999998</c:v>
                </c:pt>
                <c:pt idx="37">
                  <c:v>21.125810189999999</c:v>
                </c:pt>
                <c:pt idx="38">
                  <c:v>19.476333539999999</c:v>
                </c:pt>
                <c:pt idx="39">
                  <c:v>18.859465950000001</c:v>
                </c:pt>
                <c:pt idx="40">
                  <c:v>18.136323770000001</c:v>
                </c:pt>
                <c:pt idx="41">
                  <c:v>41.132375580000001</c:v>
                </c:pt>
                <c:pt idx="42">
                  <c:v>28.76171261</c:v>
                </c:pt>
                <c:pt idx="43">
                  <c:v>46.347854839999997</c:v>
                </c:pt>
                <c:pt idx="44">
                  <c:v>46.938080079999999</c:v>
                </c:pt>
                <c:pt idx="45">
                  <c:v>46.481339930000004</c:v>
                </c:pt>
                <c:pt idx="46">
                  <c:v>36.779772270000002</c:v>
                </c:pt>
                <c:pt idx="47">
                  <c:v>23.299155689999999</c:v>
                </c:pt>
                <c:pt idx="48">
                  <c:v>46.375105759999997</c:v>
                </c:pt>
                <c:pt idx="49">
                  <c:v>14.5548392</c:v>
                </c:pt>
                <c:pt idx="50">
                  <c:v>18.90287301</c:v>
                </c:pt>
                <c:pt idx="51">
                  <c:v>21.263799470000002</c:v>
                </c:pt>
                <c:pt idx="52">
                  <c:v>13.84989126</c:v>
                </c:pt>
                <c:pt idx="53">
                  <c:v>16.97117038</c:v>
                </c:pt>
                <c:pt idx="54">
                  <c:v>14.11685291</c:v>
                </c:pt>
                <c:pt idx="55">
                  <c:v>13.86223012</c:v>
                </c:pt>
                <c:pt idx="56">
                  <c:v>19.55238748</c:v>
                </c:pt>
                <c:pt idx="57">
                  <c:v>23.06015438</c:v>
                </c:pt>
                <c:pt idx="58">
                  <c:v>18.364332820000001</c:v>
                </c:pt>
                <c:pt idx="59">
                  <c:v>19.45673395</c:v>
                </c:pt>
                <c:pt idx="60">
                  <c:v>24.637431359999997</c:v>
                </c:pt>
                <c:pt idx="61">
                  <c:v>21.584246109999999</c:v>
                </c:pt>
                <c:pt idx="62">
                  <c:v>19.49611161</c:v>
                </c:pt>
                <c:pt idx="63">
                  <c:v>16.587336860000001</c:v>
                </c:pt>
                <c:pt idx="64">
                  <c:v>16.850583369999999</c:v>
                </c:pt>
                <c:pt idx="65">
                  <c:v>18.732441159999997</c:v>
                </c:pt>
                <c:pt idx="66">
                  <c:v>16.570033680000002</c:v>
                </c:pt>
                <c:pt idx="67">
                  <c:v>17.969425139999998</c:v>
                </c:pt>
                <c:pt idx="68">
                  <c:v>17.551231520000002</c:v>
                </c:pt>
                <c:pt idx="69">
                  <c:v>20.207623909999999</c:v>
                </c:pt>
                <c:pt idx="70">
                  <c:v>15.11829303</c:v>
                </c:pt>
                <c:pt idx="71">
                  <c:v>17.018595949999998</c:v>
                </c:pt>
                <c:pt idx="72">
                  <c:v>19.777062269999998</c:v>
                </c:pt>
                <c:pt idx="73">
                  <c:v>21.930999790000001</c:v>
                </c:pt>
                <c:pt idx="74">
                  <c:v>17.818289029999999</c:v>
                </c:pt>
                <c:pt idx="75">
                  <c:v>17.56024146</c:v>
                </c:pt>
                <c:pt idx="76">
                  <c:v>15.051015120000001</c:v>
                </c:pt>
                <c:pt idx="77">
                  <c:v>39.433511429999996</c:v>
                </c:pt>
                <c:pt idx="78">
                  <c:v>47.028962659999998</c:v>
                </c:pt>
                <c:pt idx="79">
                  <c:v>46.793189439999999</c:v>
                </c:pt>
                <c:pt idx="80">
                  <c:v>38.822966600000001</c:v>
                </c:pt>
                <c:pt idx="81">
                  <c:v>23.43686907</c:v>
                </c:pt>
                <c:pt idx="82">
                  <c:v>36.25309257</c:v>
                </c:pt>
                <c:pt idx="83">
                  <c:v>22.245474869999999</c:v>
                </c:pt>
                <c:pt idx="84">
                  <c:v>32.464635530000002</c:v>
                </c:pt>
                <c:pt idx="85">
                  <c:v>33.731140509999996</c:v>
                </c:pt>
                <c:pt idx="86">
                  <c:v>36.32684209</c:v>
                </c:pt>
                <c:pt idx="87">
                  <c:v>20.035945699999999</c:v>
                </c:pt>
                <c:pt idx="88">
                  <c:v>17.645361089999998</c:v>
                </c:pt>
                <c:pt idx="89">
                  <c:v>15.16681694</c:v>
                </c:pt>
                <c:pt idx="90">
                  <c:v>12.036912560000001</c:v>
                </c:pt>
                <c:pt idx="91">
                  <c:v>13.4829344</c:v>
                </c:pt>
                <c:pt idx="92">
                  <c:v>17.41136594</c:v>
                </c:pt>
                <c:pt idx="93">
                  <c:v>18.453589349999998</c:v>
                </c:pt>
                <c:pt idx="94">
                  <c:v>14.550306109999999</c:v>
                </c:pt>
                <c:pt idx="95">
                  <c:v>17.321613320000001</c:v>
                </c:pt>
                <c:pt idx="96">
                  <c:v>18.300947739999998</c:v>
                </c:pt>
                <c:pt idx="97">
                  <c:v>17.456439039999999</c:v>
                </c:pt>
                <c:pt idx="98">
                  <c:v>16.813151519999998</c:v>
                </c:pt>
                <c:pt idx="99">
                  <c:v>16.167721419999999</c:v>
                </c:pt>
                <c:pt idx="100">
                  <c:v>17.05877182</c:v>
                </c:pt>
                <c:pt idx="101">
                  <c:v>14.684445649999999</c:v>
                </c:pt>
                <c:pt idx="102">
                  <c:v>18.103970840000002</c:v>
                </c:pt>
                <c:pt idx="103">
                  <c:v>18.129638500000002</c:v>
                </c:pt>
                <c:pt idx="104">
                  <c:v>20.152086149999999</c:v>
                </c:pt>
                <c:pt idx="105">
                  <c:v>18.306144110000002</c:v>
                </c:pt>
                <c:pt idx="106">
                  <c:v>15.692693330000001</c:v>
                </c:pt>
                <c:pt idx="107">
                  <c:v>17.208223150000002</c:v>
                </c:pt>
                <c:pt idx="108">
                  <c:v>19.60716644</c:v>
                </c:pt>
                <c:pt idx="109">
                  <c:v>17.959628949999999</c:v>
                </c:pt>
                <c:pt idx="110">
                  <c:v>20.563956819999998</c:v>
                </c:pt>
                <c:pt idx="111">
                  <c:v>13.44917901</c:v>
                </c:pt>
                <c:pt idx="112">
                  <c:v>26.8371152</c:v>
                </c:pt>
                <c:pt idx="113">
                  <c:v>13.90130411</c:v>
                </c:pt>
                <c:pt idx="114">
                  <c:v>26.097736609999998</c:v>
                </c:pt>
                <c:pt idx="115">
                  <c:v>34.736253570000002</c:v>
                </c:pt>
                <c:pt idx="116">
                  <c:v>20.163884150000001</c:v>
                </c:pt>
                <c:pt idx="117">
                  <c:v>35.218657780000001</c:v>
                </c:pt>
                <c:pt idx="118">
                  <c:v>12.944490100000001</c:v>
                </c:pt>
                <c:pt idx="119">
                  <c:v>14.919417149999999</c:v>
                </c:pt>
                <c:pt idx="120">
                  <c:v>45.264854899999996</c:v>
                </c:pt>
                <c:pt idx="121">
                  <c:v>16.43834493</c:v>
                </c:pt>
                <c:pt idx="122">
                  <c:v>9.4005531749999989</c:v>
                </c:pt>
                <c:pt idx="123">
                  <c:v>18.842128970000001</c:v>
                </c:pt>
                <c:pt idx="124">
                  <c:v>13.46985731</c:v>
                </c:pt>
                <c:pt idx="125">
                  <c:v>13.986371080000001</c:v>
                </c:pt>
                <c:pt idx="126">
                  <c:v>12.990502990000001</c:v>
                </c:pt>
                <c:pt idx="127">
                  <c:v>15.401852360000001</c:v>
                </c:pt>
                <c:pt idx="128">
                  <c:v>16.086051099999999</c:v>
                </c:pt>
                <c:pt idx="129">
                  <c:v>17.219792330000001</c:v>
                </c:pt>
                <c:pt idx="130">
                  <c:v>21.14769321</c:v>
                </c:pt>
                <c:pt idx="131">
                  <c:v>20.438929520000002</c:v>
                </c:pt>
                <c:pt idx="132">
                  <c:v>16.332911070000002</c:v>
                </c:pt>
                <c:pt idx="133">
                  <c:v>14.08150049</c:v>
                </c:pt>
                <c:pt idx="134">
                  <c:v>17.01445691</c:v>
                </c:pt>
                <c:pt idx="135">
                  <c:v>16.21857503</c:v>
                </c:pt>
                <c:pt idx="136">
                  <c:v>18.413077089999998</c:v>
                </c:pt>
                <c:pt idx="137">
                  <c:v>16.63800805</c:v>
                </c:pt>
                <c:pt idx="138">
                  <c:v>14.58749602</c:v>
                </c:pt>
                <c:pt idx="139">
                  <c:v>16.964658790000001</c:v>
                </c:pt>
                <c:pt idx="140">
                  <c:v>17.665913850000003</c:v>
                </c:pt>
                <c:pt idx="141">
                  <c:v>18.995646239999999</c:v>
                </c:pt>
                <c:pt idx="142">
                  <c:v>18.146908939999999</c:v>
                </c:pt>
                <c:pt idx="143">
                  <c:v>20.793762910000002</c:v>
                </c:pt>
                <c:pt idx="144">
                  <c:v>19.631984920000001</c:v>
                </c:pt>
                <c:pt idx="145">
                  <c:v>16.98970418</c:v>
                </c:pt>
                <c:pt idx="146">
                  <c:v>9.8616355640000002</c:v>
                </c:pt>
                <c:pt idx="147">
                  <c:v>32.446124949999998</c:v>
                </c:pt>
                <c:pt idx="148">
                  <c:v>46.499691550000001</c:v>
                </c:pt>
                <c:pt idx="149">
                  <c:v>31.194371029999999</c:v>
                </c:pt>
                <c:pt idx="150">
                  <c:v>29.566209360000002</c:v>
                </c:pt>
                <c:pt idx="151">
                  <c:v>47.943135000000005</c:v>
                </c:pt>
                <c:pt idx="152">
                  <c:v>25.909104189999997</c:v>
                </c:pt>
                <c:pt idx="153">
                  <c:v>46.596201929999999</c:v>
                </c:pt>
                <c:pt idx="154">
                  <c:v>23.207681830000002</c:v>
                </c:pt>
                <c:pt idx="155">
                  <c:v>11.474109990000001</c:v>
                </c:pt>
                <c:pt idx="156">
                  <c:v>30.0338782</c:v>
                </c:pt>
                <c:pt idx="157">
                  <c:v>20.184584220000001</c:v>
                </c:pt>
                <c:pt idx="158">
                  <c:v>17.110500639999998</c:v>
                </c:pt>
                <c:pt idx="159">
                  <c:v>15.77131015</c:v>
                </c:pt>
                <c:pt idx="160">
                  <c:v>12.69071535</c:v>
                </c:pt>
                <c:pt idx="161">
                  <c:v>16.225249460000001</c:v>
                </c:pt>
                <c:pt idx="162">
                  <c:v>22.949297159999997</c:v>
                </c:pt>
                <c:pt idx="163">
                  <c:v>19.058873420000001</c:v>
                </c:pt>
                <c:pt idx="164">
                  <c:v>17.33992757</c:v>
                </c:pt>
                <c:pt idx="165">
                  <c:v>17.698094359999999</c:v>
                </c:pt>
                <c:pt idx="166">
                  <c:v>18.904039779999998</c:v>
                </c:pt>
                <c:pt idx="167">
                  <c:v>19.21335869</c:v>
                </c:pt>
                <c:pt idx="168">
                  <c:v>18.832788430000001</c:v>
                </c:pt>
                <c:pt idx="169">
                  <c:v>16.14170202</c:v>
                </c:pt>
                <c:pt idx="170">
                  <c:v>19.57438694</c:v>
                </c:pt>
                <c:pt idx="171">
                  <c:v>16.65026366</c:v>
                </c:pt>
                <c:pt idx="172">
                  <c:v>15.787452740000001</c:v>
                </c:pt>
                <c:pt idx="173">
                  <c:v>18.1735641</c:v>
                </c:pt>
                <c:pt idx="174">
                  <c:v>17.596400089999999</c:v>
                </c:pt>
                <c:pt idx="175">
                  <c:v>18.909694439999999</c:v>
                </c:pt>
                <c:pt idx="176">
                  <c:v>18.126928039999999</c:v>
                </c:pt>
                <c:pt idx="177">
                  <c:v>16.54948362</c:v>
                </c:pt>
                <c:pt idx="178">
                  <c:v>18.319818780000002</c:v>
                </c:pt>
                <c:pt idx="179">
                  <c:v>18.027367640000001</c:v>
                </c:pt>
                <c:pt idx="180">
                  <c:v>19.567125900000001</c:v>
                </c:pt>
                <c:pt idx="181">
                  <c:v>17.735645460000001</c:v>
                </c:pt>
                <c:pt idx="182">
                  <c:v>17.047007949999998</c:v>
                </c:pt>
                <c:pt idx="183">
                  <c:v>39.041216779999999</c:v>
                </c:pt>
                <c:pt idx="184">
                  <c:v>36.211167340000003</c:v>
                </c:pt>
                <c:pt idx="185">
                  <c:v>44.03236519</c:v>
                </c:pt>
                <c:pt idx="186">
                  <c:v>45.91784681</c:v>
                </c:pt>
                <c:pt idx="187">
                  <c:v>46.615412409999998</c:v>
                </c:pt>
                <c:pt idx="188">
                  <c:v>38.157587549999995</c:v>
                </c:pt>
                <c:pt idx="189">
                  <c:v>30.779327609999999</c:v>
                </c:pt>
                <c:pt idx="190">
                  <c:v>15.038451520000001</c:v>
                </c:pt>
                <c:pt idx="191">
                  <c:v>18.373457810000001</c:v>
                </c:pt>
                <c:pt idx="192">
                  <c:v>16.987022809999999</c:v>
                </c:pt>
                <c:pt idx="193">
                  <c:v>11.108220380000001</c:v>
                </c:pt>
                <c:pt idx="194">
                  <c:v>13.07367492</c:v>
                </c:pt>
                <c:pt idx="195">
                  <c:v>21.653588710000001</c:v>
                </c:pt>
                <c:pt idx="196">
                  <c:v>18.202925920000002</c:v>
                </c:pt>
                <c:pt idx="197">
                  <c:v>23.162547699999998</c:v>
                </c:pt>
                <c:pt idx="198">
                  <c:v>19.254341849999999</c:v>
                </c:pt>
                <c:pt idx="199">
                  <c:v>14.96558078</c:v>
                </c:pt>
                <c:pt idx="200">
                  <c:v>15.907775709999999</c:v>
                </c:pt>
                <c:pt idx="201">
                  <c:v>15.782704959999998</c:v>
                </c:pt>
                <c:pt idx="202">
                  <c:v>16.563189550000001</c:v>
                </c:pt>
                <c:pt idx="203">
                  <c:v>15.92481033</c:v>
                </c:pt>
                <c:pt idx="204">
                  <c:v>18.674180680000003</c:v>
                </c:pt>
                <c:pt idx="205">
                  <c:v>18.147007249999998</c:v>
                </c:pt>
                <c:pt idx="206">
                  <c:v>16.925030460000002</c:v>
                </c:pt>
                <c:pt idx="207">
                  <c:v>18.70578691</c:v>
                </c:pt>
                <c:pt idx="208">
                  <c:v>18.130666179999999</c:v>
                </c:pt>
                <c:pt idx="209">
                  <c:v>19.089133659999998</c:v>
                </c:pt>
                <c:pt idx="210">
                  <c:v>20.625562000000002</c:v>
                </c:pt>
                <c:pt idx="211">
                  <c:v>18.765978149999999</c:v>
                </c:pt>
                <c:pt idx="212">
                  <c:v>21.98944547</c:v>
                </c:pt>
                <c:pt idx="213">
                  <c:v>21.253954740000001</c:v>
                </c:pt>
                <c:pt idx="214">
                  <c:v>32.832310669999998</c:v>
                </c:pt>
                <c:pt idx="215">
                  <c:v>43.972430099999997</c:v>
                </c:pt>
                <c:pt idx="216">
                  <c:v>46.777217040000004</c:v>
                </c:pt>
                <c:pt idx="217">
                  <c:v>46.458600429999997</c:v>
                </c:pt>
                <c:pt idx="218">
                  <c:v>38.647545639999997</c:v>
                </c:pt>
                <c:pt idx="219">
                  <c:v>38.306218200000004</c:v>
                </c:pt>
                <c:pt idx="220">
                  <c:v>46.799881220000003</c:v>
                </c:pt>
                <c:pt idx="221">
                  <c:v>24.11160185</c:v>
                </c:pt>
                <c:pt idx="222">
                  <c:v>36.325528650000003</c:v>
                </c:pt>
                <c:pt idx="223">
                  <c:v>41.431241159999999</c:v>
                </c:pt>
                <c:pt idx="224">
                  <c:v>20.36392536</c:v>
                </c:pt>
                <c:pt idx="225">
                  <c:v>15.994200450000001</c:v>
                </c:pt>
                <c:pt idx="226">
                  <c:v>13.605811110000001</c:v>
                </c:pt>
                <c:pt idx="227">
                  <c:v>17.265383629999999</c:v>
                </c:pt>
                <c:pt idx="228">
                  <c:v>19.64777076</c:v>
                </c:pt>
                <c:pt idx="229">
                  <c:v>25.311576799999997</c:v>
                </c:pt>
                <c:pt idx="230">
                  <c:v>15.193424370000001</c:v>
                </c:pt>
                <c:pt idx="231">
                  <c:v>14.80787304</c:v>
                </c:pt>
                <c:pt idx="232">
                  <c:v>18.611233599999998</c:v>
                </c:pt>
                <c:pt idx="233">
                  <c:v>20.488557980000003</c:v>
                </c:pt>
                <c:pt idx="234">
                  <c:v>18.121101070000002</c:v>
                </c:pt>
                <c:pt idx="235">
                  <c:v>12.730876480000001</c:v>
                </c:pt>
                <c:pt idx="236">
                  <c:v>17.61324729</c:v>
                </c:pt>
                <c:pt idx="237">
                  <c:v>16.797489339999998</c:v>
                </c:pt>
                <c:pt idx="238">
                  <c:v>20.444952430000001</c:v>
                </c:pt>
                <c:pt idx="239">
                  <c:v>13.362008229999999</c:v>
                </c:pt>
                <c:pt idx="240">
                  <c:v>19.137106989999999</c:v>
                </c:pt>
                <c:pt idx="241">
                  <c:v>18.1952341</c:v>
                </c:pt>
                <c:pt idx="242">
                  <c:v>15.526722770000001</c:v>
                </c:pt>
                <c:pt idx="243">
                  <c:v>18.494275870000003</c:v>
                </c:pt>
                <c:pt idx="244">
                  <c:v>19.40323519</c:v>
                </c:pt>
                <c:pt idx="245">
                  <c:v>17.88962828</c:v>
                </c:pt>
                <c:pt idx="246">
                  <c:v>19.28495414</c:v>
                </c:pt>
                <c:pt idx="247">
                  <c:v>24.109493230000002</c:v>
                </c:pt>
                <c:pt idx="248">
                  <c:v>27.3647566</c:v>
                </c:pt>
                <c:pt idx="249">
                  <c:v>35.406160819999997</c:v>
                </c:pt>
                <c:pt idx="250">
                  <c:v>38.657845370000004</c:v>
                </c:pt>
                <c:pt idx="251">
                  <c:v>47.013500209999997</c:v>
                </c:pt>
                <c:pt idx="252">
                  <c:v>46.377494050000003</c:v>
                </c:pt>
                <c:pt idx="253">
                  <c:v>12.7388797</c:v>
                </c:pt>
                <c:pt idx="254">
                  <c:v>47.47652222</c:v>
                </c:pt>
                <c:pt idx="255">
                  <c:v>46.698618589999995</c:v>
                </c:pt>
                <c:pt idx="256">
                  <c:v>27.666726879999999</c:v>
                </c:pt>
                <c:pt idx="257">
                  <c:v>16.84189348</c:v>
                </c:pt>
                <c:pt idx="258">
                  <c:v>17.793691019999997</c:v>
                </c:pt>
                <c:pt idx="259">
                  <c:v>11.612181189999999</c:v>
                </c:pt>
                <c:pt idx="260">
                  <c:v>14.27736782</c:v>
                </c:pt>
                <c:pt idx="261">
                  <c:v>21.258547460000003</c:v>
                </c:pt>
                <c:pt idx="262">
                  <c:v>17.75642757</c:v>
                </c:pt>
                <c:pt idx="263">
                  <c:v>20.377394929999998</c:v>
                </c:pt>
                <c:pt idx="264">
                  <c:v>14.344714980000001</c:v>
                </c:pt>
                <c:pt idx="265">
                  <c:v>14.73560369</c:v>
                </c:pt>
                <c:pt idx="266">
                  <c:v>16.170734060000001</c:v>
                </c:pt>
                <c:pt idx="267">
                  <c:v>16.802147479999999</c:v>
                </c:pt>
                <c:pt idx="268">
                  <c:v>11.701504859999998</c:v>
                </c:pt>
                <c:pt idx="269">
                  <c:v>17.221067559999998</c:v>
                </c:pt>
                <c:pt idx="270">
                  <c:v>18.166228449999998</c:v>
                </c:pt>
                <c:pt idx="271">
                  <c:v>19.79686521</c:v>
                </c:pt>
                <c:pt idx="272">
                  <c:v>17.785051250000002</c:v>
                </c:pt>
                <c:pt idx="273">
                  <c:v>20.73317651</c:v>
                </c:pt>
                <c:pt idx="274">
                  <c:v>19.83538253</c:v>
                </c:pt>
                <c:pt idx="275">
                  <c:v>19.177209810000001</c:v>
                </c:pt>
                <c:pt idx="276">
                  <c:v>15.852016149999999</c:v>
                </c:pt>
                <c:pt idx="277">
                  <c:v>17.276890920000003</c:v>
                </c:pt>
                <c:pt idx="278">
                  <c:v>19.752519230000001</c:v>
                </c:pt>
                <c:pt idx="279">
                  <c:v>19.632548480000001</c:v>
                </c:pt>
                <c:pt idx="280">
                  <c:v>14.134762820000001</c:v>
                </c:pt>
                <c:pt idx="281">
                  <c:v>28.7613232</c:v>
                </c:pt>
                <c:pt idx="282">
                  <c:v>47.355381050000005</c:v>
                </c:pt>
                <c:pt idx="283">
                  <c:v>43.942752949999999</c:v>
                </c:pt>
                <c:pt idx="284">
                  <c:v>46.366797949999999</c:v>
                </c:pt>
                <c:pt idx="285">
                  <c:v>48.382810189999994</c:v>
                </c:pt>
                <c:pt idx="286">
                  <c:v>46.576065980000003</c:v>
                </c:pt>
                <c:pt idx="287">
                  <c:v>46.418827239999999</c:v>
                </c:pt>
                <c:pt idx="288">
                  <c:v>8.585167675000001</c:v>
                </c:pt>
                <c:pt idx="289">
                  <c:v>26.693359770000001</c:v>
                </c:pt>
                <c:pt idx="290">
                  <c:v>11.237470180000001</c:v>
                </c:pt>
                <c:pt idx="291">
                  <c:v>17.054983549999999</c:v>
                </c:pt>
                <c:pt idx="292">
                  <c:v>12.2618165</c:v>
                </c:pt>
                <c:pt idx="293">
                  <c:v>17.353685030000001</c:v>
                </c:pt>
                <c:pt idx="294">
                  <c:v>23.116030800000001</c:v>
                </c:pt>
                <c:pt idx="295">
                  <c:v>14.86499512</c:v>
                </c:pt>
                <c:pt idx="296">
                  <c:v>15.967874250000001</c:v>
                </c:pt>
                <c:pt idx="297">
                  <c:v>23.964620589999999</c:v>
                </c:pt>
                <c:pt idx="298">
                  <c:v>15.57434044</c:v>
                </c:pt>
                <c:pt idx="299">
                  <c:v>16.106410650000001</c:v>
                </c:pt>
                <c:pt idx="300">
                  <c:v>15.84166102</c:v>
                </c:pt>
                <c:pt idx="301">
                  <c:v>16.352329739999998</c:v>
                </c:pt>
                <c:pt idx="302">
                  <c:v>18.8011889</c:v>
                </c:pt>
                <c:pt idx="303">
                  <c:v>16.600461200000002</c:v>
                </c:pt>
                <c:pt idx="304">
                  <c:v>17.636677240000001</c:v>
                </c:pt>
                <c:pt idx="305">
                  <c:v>17.623140240000001</c:v>
                </c:pt>
                <c:pt idx="306">
                  <c:v>17.237236899999999</c:v>
                </c:pt>
                <c:pt idx="307">
                  <c:v>17.476966779999998</c:v>
                </c:pt>
                <c:pt idx="308">
                  <c:v>19.442752890000001</c:v>
                </c:pt>
                <c:pt idx="309">
                  <c:v>14.269629290000001</c:v>
                </c:pt>
                <c:pt idx="310">
                  <c:v>19.31254929</c:v>
                </c:pt>
                <c:pt idx="311">
                  <c:v>20.012225859999997</c:v>
                </c:pt>
                <c:pt idx="312">
                  <c:v>16.1965295</c:v>
                </c:pt>
                <c:pt idx="313">
                  <c:v>5.9749316310000005</c:v>
                </c:pt>
                <c:pt idx="314">
                  <c:v>21.679353859999999</c:v>
                </c:pt>
                <c:pt idx="315">
                  <c:v>38.364743820000001</c:v>
                </c:pt>
                <c:pt idx="316">
                  <c:v>41.631056479999998</c:v>
                </c:pt>
                <c:pt idx="317">
                  <c:v>12.32565325</c:v>
                </c:pt>
                <c:pt idx="318">
                  <c:v>46.346235249999999</c:v>
                </c:pt>
                <c:pt idx="319">
                  <c:v>47.032526130000001</c:v>
                </c:pt>
                <c:pt idx="320">
                  <c:v>36.312971349999998</c:v>
                </c:pt>
                <c:pt idx="321">
                  <c:v>18.878851239999999</c:v>
                </c:pt>
                <c:pt idx="322">
                  <c:v>22.045244019999998</c:v>
                </c:pt>
                <c:pt idx="323">
                  <c:v>25.457013809999999</c:v>
                </c:pt>
                <c:pt idx="324">
                  <c:v>16.17140835</c:v>
                </c:pt>
                <c:pt idx="325">
                  <c:v>16.574419330000001</c:v>
                </c:pt>
                <c:pt idx="326">
                  <c:v>13.707693020000001</c:v>
                </c:pt>
                <c:pt idx="327">
                  <c:v>13.52690061</c:v>
                </c:pt>
                <c:pt idx="328">
                  <c:v>19.64425168</c:v>
                </c:pt>
                <c:pt idx="329">
                  <c:v>22.009053049999999</c:v>
                </c:pt>
                <c:pt idx="330">
                  <c:v>20.805305479999998</c:v>
                </c:pt>
                <c:pt idx="331">
                  <c:v>21.17029995</c:v>
                </c:pt>
                <c:pt idx="332">
                  <c:v>17.90066457</c:v>
                </c:pt>
                <c:pt idx="333">
                  <c:v>20.53720526</c:v>
                </c:pt>
                <c:pt idx="334">
                  <c:v>17.328997660000002</c:v>
                </c:pt>
                <c:pt idx="335">
                  <c:v>18.233369849999999</c:v>
                </c:pt>
                <c:pt idx="336">
                  <c:v>18.478798229999999</c:v>
                </c:pt>
                <c:pt idx="337">
                  <c:v>17.302332330000002</c:v>
                </c:pt>
                <c:pt idx="338">
                  <c:v>18.72777061</c:v>
                </c:pt>
                <c:pt idx="339">
                  <c:v>16.005753469999998</c:v>
                </c:pt>
                <c:pt idx="340">
                  <c:v>17.560087019999997</c:v>
                </c:pt>
                <c:pt idx="341">
                  <c:v>15.39596622</c:v>
                </c:pt>
                <c:pt idx="342">
                  <c:v>16.608605000000001</c:v>
                </c:pt>
                <c:pt idx="343">
                  <c:v>16.424524099999999</c:v>
                </c:pt>
                <c:pt idx="344">
                  <c:v>19.10381993</c:v>
                </c:pt>
                <c:pt idx="345">
                  <c:v>18.091869559999999</c:v>
                </c:pt>
                <c:pt idx="346">
                  <c:v>18.636667079999999</c:v>
                </c:pt>
                <c:pt idx="347">
                  <c:v>20.085486899999999</c:v>
                </c:pt>
                <c:pt idx="348">
                  <c:v>26.663725470000003</c:v>
                </c:pt>
                <c:pt idx="349">
                  <c:v>5.1834583050000003</c:v>
                </c:pt>
                <c:pt idx="350">
                  <c:v>35.269414529999999</c:v>
                </c:pt>
                <c:pt idx="351">
                  <c:v>41.79776262</c:v>
                </c:pt>
                <c:pt idx="352">
                  <c:v>46.611084030000001</c:v>
                </c:pt>
                <c:pt idx="353">
                  <c:v>46.799321730000003</c:v>
                </c:pt>
                <c:pt idx="354">
                  <c:v>44.785422270000005</c:v>
                </c:pt>
                <c:pt idx="355">
                  <c:v>33.257836130000001</c:v>
                </c:pt>
                <c:pt idx="356">
                  <c:v>33.2836772</c:v>
                </c:pt>
                <c:pt idx="357">
                  <c:v>11.14095867</c:v>
                </c:pt>
                <c:pt idx="358">
                  <c:v>18.487525310000002</c:v>
                </c:pt>
                <c:pt idx="359">
                  <c:v>12.936634490000001</c:v>
                </c:pt>
                <c:pt idx="360">
                  <c:v>14.073585469999999</c:v>
                </c:pt>
                <c:pt idx="361">
                  <c:v>20.43911074</c:v>
                </c:pt>
                <c:pt idx="362">
                  <c:v>21.347848979999998</c:v>
                </c:pt>
                <c:pt idx="363">
                  <c:v>17.83745901</c:v>
                </c:pt>
                <c:pt idx="364">
                  <c:v>17.749152089999999</c:v>
                </c:pt>
                <c:pt idx="365">
                  <c:v>23.88934557</c:v>
                </c:pt>
                <c:pt idx="366">
                  <c:v>21.338392819999999</c:v>
                </c:pt>
                <c:pt idx="367">
                  <c:v>22.74394126</c:v>
                </c:pt>
                <c:pt idx="368">
                  <c:v>21.019173719999998</c:v>
                </c:pt>
                <c:pt idx="369">
                  <c:v>18.408962169999999</c:v>
                </c:pt>
                <c:pt idx="370">
                  <c:v>14.44117945</c:v>
                </c:pt>
                <c:pt idx="371">
                  <c:v>18.34190568</c:v>
                </c:pt>
                <c:pt idx="372">
                  <c:v>15.36716552</c:v>
                </c:pt>
                <c:pt idx="373">
                  <c:v>17.466996080000001</c:v>
                </c:pt>
                <c:pt idx="374">
                  <c:v>15.961044579999999</c:v>
                </c:pt>
                <c:pt idx="375">
                  <c:v>18.407032999999998</c:v>
                </c:pt>
                <c:pt idx="376">
                  <c:v>16.21298393</c:v>
                </c:pt>
                <c:pt idx="377">
                  <c:v>21.263866820000001</c:v>
                </c:pt>
                <c:pt idx="378">
                  <c:v>17.679806329999998</c:v>
                </c:pt>
                <c:pt idx="379">
                  <c:v>19.473277279999998</c:v>
                </c:pt>
                <c:pt idx="380">
                  <c:v>29.159852399999998</c:v>
                </c:pt>
                <c:pt idx="381">
                  <c:v>48.951350890000001</c:v>
                </c:pt>
                <c:pt idx="382">
                  <c:v>48.17087205</c:v>
                </c:pt>
                <c:pt idx="383">
                  <c:v>39.938738890000003</c:v>
                </c:pt>
                <c:pt idx="384">
                  <c:v>46.851237589999997</c:v>
                </c:pt>
                <c:pt idx="385">
                  <c:v>47.73844742</c:v>
                </c:pt>
                <c:pt idx="386">
                  <c:v>33.329336990000002</c:v>
                </c:pt>
                <c:pt idx="387">
                  <c:v>23.355986300000001</c:v>
                </c:pt>
                <c:pt idx="388">
                  <c:v>22.919397550000003</c:v>
                </c:pt>
                <c:pt idx="389">
                  <c:v>20.275899389999999</c:v>
                </c:pt>
                <c:pt idx="390">
                  <c:v>15.36224359</c:v>
                </c:pt>
                <c:pt idx="391">
                  <c:v>15.99715675</c:v>
                </c:pt>
                <c:pt idx="392">
                  <c:v>8.2855411409999995</c:v>
                </c:pt>
                <c:pt idx="393">
                  <c:v>15.054653500000001</c:v>
                </c:pt>
                <c:pt idx="394">
                  <c:v>19.594037459999999</c:v>
                </c:pt>
                <c:pt idx="395">
                  <c:v>18.057477119999998</c:v>
                </c:pt>
                <c:pt idx="396">
                  <c:v>20.542692330000001</c:v>
                </c:pt>
                <c:pt idx="397">
                  <c:v>17.594527330000002</c:v>
                </c:pt>
                <c:pt idx="398">
                  <c:v>18.789012109999998</c:v>
                </c:pt>
                <c:pt idx="399">
                  <c:v>13.82605193</c:v>
                </c:pt>
                <c:pt idx="400">
                  <c:v>16.332612770000001</c:v>
                </c:pt>
                <c:pt idx="401">
                  <c:v>14.67181407</c:v>
                </c:pt>
                <c:pt idx="402">
                  <c:v>18.025350149999998</c:v>
                </c:pt>
                <c:pt idx="403">
                  <c:v>15.890435869999999</c:v>
                </c:pt>
                <c:pt idx="404">
                  <c:v>21.0531267</c:v>
                </c:pt>
                <c:pt idx="405">
                  <c:v>20.494456620000001</c:v>
                </c:pt>
                <c:pt idx="406">
                  <c:v>12.56213294</c:v>
                </c:pt>
                <c:pt idx="407">
                  <c:v>20.66790168</c:v>
                </c:pt>
                <c:pt idx="408">
                  <c:v>17.75738269</c:v>
                </c:pt>
                <c:pt idx="409">
                  <c:v>18.905820899999998</c:v>
                </c:pt>
                <c:pt idx="410">
                  <c:v>19.744831829999999</c:v>
                </c:pt>
                <c:pt idx="411">
                  <c:v>20.857398109999998</c:v>
                </c:pt>
                <c:pt idx="412">
                  <c:v>24.708046620000001</c:v>
                </c:pt>
                <c:pt idx="413">
                  <c:v>35.815968059999996</c:v>
                </c:pt>
                <c:pt idx="414">
                  <c:v>48.354151030000004</c:v>
                </c:pt>
                <c:pt idx="415">
                  <c:v>46.952169040000001</c:v>
                </c:pt>
                <c:pt idx="416">
                  <c:v>46.402266349999998</c:v>
                </c:pt>
                <c:pt idx="417">
                  <c:v>34.352924529999996</c:v>
                </c:pt>
                <c:pt idx="418">
                  <c:v>25.683279540000001</c:v>
                </c:pt>
                <c:pt idx="419">
                  <c:v>33.701480089999997</c:v>
                </c:pt>
                <c:pt idx="420">
                  <c:v>14.845069219999999</c:v>
                </c:pt>
                <c:pt idx="421">
                  <c:v>20.656445390000002</c:v>
                </c:pt>
                <c:pt idx="422">
                  <c:v>13.44740927</c:v>
                </c:pt>
                <c:pt idx="423">
                  <c:v>15.501563280000001</c:v>
                </c:pt>
                <c:pt idx="424">
                  <c:v>27.9743757</c:v>
                </c:pt>
                <c:pt idx="425">
                  <c:v>18.551636910000003</c:v>
                </c:pt>
                <c:pt idx="426">
                  <c:v>22.472508359999999</c:v>
                </c:pt>
                <c:pt idx="427">
                  <c:v>20.934997299999999</c:v>
                </c:pt>
                <c:pt idx="428">
                  <c:v>21.465415529999998</c:v>
                </c:pt>
                <c:pt idx="429">
                  <c:v>17.08028431</c:v>
                </c:pt>
                <c:pt idx="430">
                  <c:v>17.47355671</c:v>
                </c:pt>
                <c:pt idx="431">
                  <c:v>20.555052319999998</c:v>
                </c:pt>
                <c:pt idx="432">
                  <c:v>16.774249790000002</c:v>
                </c:pt>
                <c:pt idx="433">
                  <c:v>18.513642539999999</c:v>
                </c:pt>
                <c:pt idx="434">
                  <c:v>17.90582654</c:v>
                </c:pt>
                <c:pt idx="435">
                  <c:v>18.362342330000001</c:v>
                </c:pt>
                <c:pt idx="436">
                  <c:v>16.154387639999999</c:v>
                </c:pt>
                <c:pt idx="437">
                  <c:v>19.2634024</c:v>
                </c:pt>
                <c:pt idx="438">
                  <c:v>17.56234654</c:v>
                </c:pt>
                <c:pt idx="439">
                  <c:v>16.4159732</c:v>
                </c:pt>
                <c:pt idx="440">
                  <c:v>21.34957386</c:v>
                </c:pt>
                <c:pt idx="441">
                  <c:v>19.477700479999999</c:v>
                </c:pt>
                <c:pt idx="442">
                  <c:v>18.66901004</c:v>
                </c:pt>
                <c:pt idx="443">
                  <c:v>18.829527880000001</c:v>
                </c:pt>
                <c:pt idx="444">
                  <c:v>46.915772869999998</c:v>
                </c:pt>
                <c:pt idx="445">
                  <c:v>47.292853260000001</c:v>
                </c:pt>
                <c:pt idx="446">
                  <c:v>34.501781979999997</c:v>
                </c:pt>
                <c:pt idx="447">
                  <c:v>50.13520793</c:v>
                </c:pt>
                <c:pt idx="448">
                  <c:v>30.68216159</c:v>
                </c:pt>
                <c:pt idx="449">
                  <c:v>40.935192880000002</c:v>
                </c:pt>
                <c:pt idx="450">
                  <c:v>18.697448810000001</c:v>
                </c:pt>
                <c:pt idx="451">
                  <c:v>22.133476550000001</c:v>
                </c:pt>
                <c:pt idx="452">
                  <c:v>27.86610816</c:v>
                </c:pt>
                <c:pt idx="453">
                  <c:v>20.598729670000001</c:v>
                </c:pt>
                <c:pt idx="454">
                  <c:v>13.427823060000001</c:v>
                </c:pt>
                <c:pt idx="455">
                  <c:v>14.245498939999999</c:v>
                </c:pt>
                <c:pt idx="456">
                  <c:v>15.608757540000001</c:v>
                </c:pt>
                <c:pt idx="457">
                  <c:v>18.177331819999999</c:v>
                </c:pt>
                <c:pt idx="458">
                  <c:v>20.38574796</c:v>
                </c:pt>
                <c:pt idx="459">
                  <c:v>19.350732909999998</c:v>
                </c:pt>
                <c:pt idx="460">
                  <c:v>19.745958569999999</c:v>
                </c:pt>
                <c:pt idx="461">
                  <c:v>17.296134129999999</c:v>
                </c:pt>
                <c:pt idx="462">
                  <c:v>14.22728983</c:v>
                </c:pt>
                <c:pt idx="463">
                  <c:v>16.844203280000002</c:v>
                </c:pt>
                <c:pt idx="464">
                  <c:v>19.048119700000001</c:v>
                </c:pt>
                <c:pt idx="465">
                  <c:v>19.55838971</c:v>
                </c:pt>
                <c:pt idx="466">
                  <c:v>16.22355276</c:v>
                </c:pt>
                <c:pt idx="467">
                  <c:v>14.337261659999999</c:v>
                </c:pt>
                <c:pt idx="468">
                  <c:v>20.149443659999999</c:v>
                </c:pt>
                <c:pt idx="469">
                  <c:v>15.499284110000001</c:v>
                </c:pt>
                <c:pt idx="470">
                  <c:v>12.829718629999999</c:v>
                </c:pt>
                <c:pt idx="471">
                  <c:v>18.919559829999997</c:v>
                </c:pt>
                <c:pt idx="472">
                  <c:v>18.849956600000002</c:v>
                </c:pt>
                <c:pt idx="473">
                  <c:v>19.635817070000002</c:v>
                </c:pt>
                <c:pt idx="474">
                  <c:v>19.404070909999998</c:v>
                </c:pt>
                <c:pt idx="475">
                  <c:v>17.369942309999999</c:v>
                </c:pt>
                <c:pt idx="476">
                  <c:v>34.025061839999999</c:v>
                </c:pt>
                <c:pt idx="477">
                  <c:v>8.9620238790000002</c:v>
                </c:pt>
                <c:pt idx="478">
                  <c:v>31.719937959999999</c:v>
                </c:pt>
                <c:pt idx="479">
                  <c:v>38.999887809999997</c:v>
                </c:pt>
                <c:pt idx="480">
                  <c:v>46.642094660000005</c:v>
                </c:pt>
                <c:pt idx="481">
                  <c:v>41.925097779999994</c:v>
                </c:pt>
                <c:pt idx="482">
                  <c:v>47.631848360000006</c:v>
                </c:pt>
                <c:pt idx="483">
                  <c:v>46.646202180000003</c:v>
                </c:pt>
                <c:pt idx="484">
                  <c:v>36.896496529999993</c:v>
                </c:pt>
                <c:pt idx="485">
                  <c:v>23.196470079999997</c:v>
                </c:pt>
                <c:pt idx="486">
                  <c:v>16.334983319999999</c:v>
                </c:pt>
                <c:pt idx="487">
                  <c:v>15.35031674</c:v>
                </c:pt>
                <c:pt idx="488">
                  <c:v>16.226671870000001</c:v>
                </c:pt>
                <c:pt idx="489">
                  <c:v>14.322043990000001</c:v>
                </c:pt>
                <c:pt idx="490">
                  <c:v>20.858082370000002</c:v>
                </c:pt>
                <c:pt idx="491">
                  <c:v>19.206246480000001</c:v>
                </c:pt>
                <c:pt idx="492">
                  <c:v>15.789102569999999</c:v>
                </c:pt>
                <c:pt idx="493">
                  <c:v>15.795963540000001</c:v>
                </c:pt>
                <c:pt idx="494">
                  <c:v>22.199045380000001</c:v>
                </c:pt>
                <c:pt idx="495">
                  <c:v>18.108510259999999</c:v>
                </c:pt>
                <c:pt idx="496">
                  <c:v>16.277762500000001</c:v>
                </c:pt>
                <c:pt idx="497">
                  <c:v>15.476093049999999</c:v>
                </c:pt>
                <c:pt idx="498">
                  <c:v>16.949644950000003</c:v>
                </c:pt>
                <c:pt idx="499">
                  <c:v>17.858014220000001</c:v>
                </c:pt>
                <c:pt idx="500">
                  <c:v>15.38055812</c:v>
                </c:pt>
                <c:pt idx="501">
                  <c:v>17.422847989999998</c:v>
                </c:pt>
                <c:pt idx="502">
                  <c:v>15.67240071</c:v>
                </c:pt>
                <c:pt idx="503">
                  <c:v>17.874010180000003</c:v>
                </c:pt>
                <c:pt idx="504">
                  <c:v>16.78214432</c:v>
                </c:pt>
                <c:pt idx="505">
                  <c:v>17.995422080000001</c:v>
                </c:pt>
                <c:pt idx="506">
                  <c:v>16.397989150000001</c:v>
                </c:pt>
                <c:pt idx="507">
                  <c:v>17.240427839999999</c:v>
                </c:pt>
                <c:pt idx="508">
                  <c:v>17.056196530000001</c:v>
                </c:pt>
                <c:pt idx="509">
                  <c:v>17.739319940000001</c:v>
                </c:pt>
                <c:pt idx="510">
                  <c:v>16.46116108</c:v>
                </c:pt>
                <c:pt idx="511">
                  <c:v>16.228570359999999</c:v>
                </c:pt>
                <c:pt idx="512">
                  <c:v>18.640764360000002</c:v>
                </c:pt>
                <c:pt idx="513">
                  <c:v>16.979773379999997</c:v>
                </c:pt>
                <c:pt idx="514">
                  <c:v>16.05002679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4-41E4-A8D7-BFE3BC6E85E0}"/>
            </c:ext>
          </c:extLst>
        </c:ser>
        <c:ser>
          <c:idx val="1"/>
          <c:order val="1"/>
          <c:tx>
            <c:v>3rd Order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'3rd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'3rd Order'!$C$2:$C$724</c:f>
              <c:numCache>
                <c:formatCode>General</c:formatCode>
                <c:ptCount val="723"/>
                <c:pt idx="0">
                  <c:v>131.00446115429858</c:v>
                </c:pt>
                <c:pt idx="1">
                  <c:v>137.44346619164179</c:v>
                </c:pt>
                <c:pt idx="2">
                  <c:v>144.37253575028103</c:v>
                </c:pt>
                <c:pt idx="3">
                  <c:v>151.79554348515742</c:v>
                </c:pt>
                <c:pt idx="4">
                  <c:v>159.71088762041074</c:v>
                </c:pt>
                <c:pt idx="5">
                  <c:v>168.11115314516613</c:v>
                </c:pt>
                <c:pt idx="6">
                  <c:v>176.98285042808604</c:v>
                </c:pt>
                <c:pt idx="7">
                  <c:v>186.30623713767807</c:v>
                </c:pt>
                <c:pt idx="8">
                  <c:v>196.05522903566251</c:v>
                </c:pt>
                <c:pt idx="9">
                  <c:v>206.1974037530656</c:v>
                </c:pt>
                <c:pt idx="10">
                  <c:v>216.69410009094182</c:v>
                </c:pt>
                <c:pt idx="11">
                  <c:v>227.50061374035857</c:v>
                </c:pt>
                <c:pt idx="12">
                  <c:v>238.56648862223</c:v>
                </c:pt>
                <c:pt idx="13">
                  <c:v>249.83590134087015</c:v>
                </c:pt>
                <c:pt idx="14">
                  <c:v>261.24813456050379</c:v>
                </c:pt>
                <c:pt idx="15">
                  <c:v>272.73813348603278</c:v>
                </c:pt>
                <c:pt idx="16">
                  <c:v>284.23713809179878</c:v>
                </c:pt>
                <c:pt idx="17">
                  <c:v>295.67338232692458</c:v>
                </c:pt>
                <c:pt idx="18">
                  <c:v>306.97285026266377</c:v>
                </c:pt>
                <c:pt idx="19">
                  <c:v>318.06007806260192</c:v>
                </c:pt>
                <c:pt idx="20">
                  <c:v>328.85898977338235</c:v>
                </c:pt>
                <c:pt idx="21">
                  <c:v>339.29375427056442</c:v>
                </c:pt>
                <c:pt idx="22">
                  <c:v>349.2896502653216</c:v>
                </c:pt>
                <c:pt idx="23">
                  <c:v>358.77392609205572</c:v>
                </c:pt>
                <c:pt idx="24">
                  <c:v>367.67664105862724</c:v>
                </c:pt>
                <c:pt idx="25">
                  <c:v>375.93147544850842</c:v>
                </c:pt>
                <c:pt idx="26">
                  <c:v>383.47649681128325</c:v>
                </c:pt>
                <c:pt idx="27">
                  <c:v>390.25487095301946</c:v>
                </c:pt>
                <c:pt idx="28">
                  <c:v>396.21550702479476</c:v>
                </c:pt>
                <c:pt idx="29">
                  <c:v>401.31362728533071</c:v>
                </c:pt>
                <c:pt idx="30">
                  <c:v>405.5112534575739</c:v>
                </c:pt>
                <c:pt idx="31">
                  <c:v>408.77760308109538</c:v>
                </c:pt>
                <c:pt idx="32">
                  <c:v>411.08939085152508</c:v>
                </c:pt>
                <c:pt idx="33">
                  <c:v>412.43103160202105</c:v>
                </c:pt>
                <c:pt idx="34">
                  <c:v>412.79474328582774</c:v>
                </c:pt>
                <c:pt idx="35">
                  <c:v>412.18055002856516</c:v>
                </c:pt>
                <c:pt idx="36">
                  <c:v>410.59618699955951</c:v>
                </c:pt>
                <c:pt idx="37">
                  <c:v>408.05691046978109</c:v>
                </c:pt>
                <c:pt idx="38">
                  <c:v>404.58521794809741</c:v>
                </c:pt>
                <c:pt idx="39">
                  <c:v>400.21048468827854</c:v>
                </c:pt>
                <c:pt idx="40">
                  <c:v>394.96852411030528</c:v>
                </c:pt>
                <c:pt idx="41">
                  <c:v>388.9010807584487</c:v>
                </c:pt>
                <c:pt idx="42">
                  <c:v>382.05526530682704</c:v>
                </c:pt>
                <c:pt idx="43">
                  <c:v>374.48294180667642</c:v>
                </c:pt>
                <c:pt idx="44">
                  <c:v>366.24007783911986</c:v>
                </c:pt>
                <c:pt idx="45">
                  <c:v>357.38606848834269</c:v>
                </c:pt>
                <c:pt idx="46">
                  <c:v>347.98304508328636</c:v>
                </c:pt>
                <c:pt idx="47">
                  <c:v>338.09517947655837</c:v>
                </c:pt>
                <c:pt idx="48">
                  <c:v>327.7879942471576</c:v>
                </c:pt>
                <c:pt idx="49">
                  <c:v>317.12768864309214</c:v>
                </c:pt>
                <c:pt idx="50">
                  <c:v>306.18048933920232</c:v>
                </c:pt>
                <c:pt idx="51">
                  <c:v>295.01203419609152</c:v>
                </c:pt>
                <c:pt idx="52">
                  <c:v>283.68679619249042</c:v>
                </c:pt>
                <c:pt idx="53">
                  <c:v>272.26755359232772</c:v>
                </c:pt>
                <c:pt idx="54">
                  <c:v>260.81491122751152</c:v>
                </c:pt>
                <c:pt idx="55">
                  <c:v>249.38687655704993</c:v>
                </c:pt>
                <c:pt idx="56">
                  <c:v>238.03849293189108</c:v>
                </c:pt>
                <c:pt idx="57">
                  <c:v>226.82153128142838</c:v>
                </c:pt>
                <c:pt idx="58">
                  <c:v>215.7842402693901</c:v>
                </c:pt>
                <c:pt idx="59">
                  <c:v>204.97115386931478</c:v>
                </c:pt>
                <c:pt idx="60">
                  <c:v>194.42295430602175</c:v>
                </c:pt>
                <c:pt idx="61">
                  <c:v>184.17638741937742</c:v>
                </c:pt>
                <c:pt idx="62">
                  <c:v>174.26422674677221</c:v>
                </c:pt>
                <c:pt idx="63">
                  <c:v>164.71528200376122</c:v>
                </c:pt>
                <c:pt idx="64">
                  <c:v>155.55444717694689</c:v>
                </c:pt>
                <c:pt idx="65">
                  <c:v>146.80278313385685</c:v>
                </c:pt>
                <c:pt idx="66">
                  <c:v>138.47762950153003</c:v>
                </c:pt>
                <c:pt idx="67">
                  <c:v>130.59274056485125</c:v>
                </c:pt>
                <c:pt idx="68">
                  <c:v>123.1584400794754</c:v>
                </c:pt>
                <c:pt idx="69">
                  <c:v>116.18179017087932</c:v>
                </c:pt>
                <c:pt idx="70">
                  <c:v>109.66676988577457</c:v>
                </c:pt>
                <c:pt idx="71">
                  <c:v>103.61445945704023</c:v>
                </c:pt>
                <c:pt idx="72">
                  <c:v>98.023226918395594</c:v>
                </c:pt>
                <c:pt idx="73">
                  <c:v>92.888914338371464</c:v>
                </c:pt>
                <c:pt idx="74">
                  <c:v>88.20502161177204</c:v>
                </c:pt>
                <c:pt idx="75">
                  <c:v>83.962886427258297</c:v>
                </c:pt>
                <c:pt idx="76">
                  <c:v>80.15185969862884</c:v>
                </c:pt>
                <c:pt idx="77">
                  <c:v>76.759476382326326</c:v>
                </c:pt>
                <c:pt idx="78">
                  <c:v>73.771622183584341</c:v>
                </c:pt>
                <c:pt idx="79">
                  <c:v>71.172697159397643</c:v>
                </c:pt>
                <c:pt idx="80">
                  <c:v>68.945777641620396</c:v>
                </c:pt>
                <c:pt idx="81">
                  <c:v>67.072778214422001</c:v>
                </c:pt>
                <c:pt idx="82">
                  <c:v>65.534615676857626</c:v>
                </c:pt>
                <c:pt idx="83">
                  <c:v>64.31137699687406</c:v>
                </c:pt>
                <c:pt idx="84">
                  <c:v>63.382493214897721</c:v>
                </c:pt>
                <c:pt idx="85">
                  <c:v>62.726921084366595</c:v>
                </c:pt>
                <c:pt idx="86">
                  <c:v>62.323333948135343</c:v>
                </c:pt>
                <c:pt idx="87">
                  <c:v>62.150322952309118</c:v>
                </c:pt>
                <c:pt idx="88">
                  <c:v>62.186609204922384</c:v>
                </c:pt>
                <c:pt idx="89">
                  <c:v>62.411266911330948</c:v>
                </c:pt>
                <c:pt idx="90">
                  <c:v>62.803956879319529</c:v>
                </c:pt>
                <c:pt idx="91">
                  <c:v>63.34516910509916</c:v>
                </c:pt>
                <c:pt idx="92">
                  <c:v>64.016472448635668</c:v>
                </c:pt>
                <c:pt idx="93">
                  <c:v>64.800768706274241</c:v>
                </c:pt>
                <c:pt idx="94">
                  <c:v>65.682547714028516</c:v>
                </c:pt>
                <c:pt idx="95">
                  <c:v>66.648139489625876</c:v>
                </c:pt>
                <c:pt idx="96">
                  <c:v>67.685958868038526</c:v>
                </c:pt>
                <c:pt idx="97">
                  <c:v>68.786737624903694</c:v>
                </c:pt>
                <c:pt idx="98">
                  <c:v>69.943738733978762</c:v>
                </c:pt>
                <c:pt idx="99">
                  <c:v>71.152947184990637</c:v>
                </c:pt>
                <c:pt idx="100">
                  <c:v>72.41323171019252</c:v>
                </c:pt>
                <c:pt idx="101">
                  <c:v>73.726471841366561</c:v>
                </c:pt>
                <c:pt idx="102">
                  <c:v>75.097644949761559</c:v>
                </c:pt>
                <c:pt idx="103">
                  <c:v>76.534868311296151</c:v>
                </c:pt>
                <c:pt idx="104">
                  <c:v>78.049391785818344</c:v>
                </c:pt>
                <c:pt idx="105">
                  <c:v>79.655537395580154</c:v>
                </c:pt>
                <c:pt idx="106">
                  <c:v>81.370582923499882</c:v>
                </c:pt>
                <c:pt idx="107">
                  <c:v>83.214587611404582</c:v>
                </c:pt>
                <c:pt idx="108">
                  <c:v>85.210159103808195</c:v>
                </c:pt>
                <c:pt idx="109">
                  <c:v>87.382161932122159</c:v>
                </c:pt>
                <c:pt idx="110">
                  <c:v>89.757369043008723</c:v>
                </c:pt>
                <c:pt idx="111">
                  <c:v>92.364059116135607</c:v>
                </c:pt>
                <c:pt idx="112">
                  <c:v>95.231563662543635</c:v>
                </c:pt>
                <c:pt idx="113">
                  <c:v>98.3897691159559</c:v>
                </c:pt>
                <c:pt idx="114">
                  <c:v>101.86858029617684</c:v>
                </c:pt>
                <c:pt idx="115">
                  <c:v>105.69735270728832</c:v>
                </c:pt>
                <c:pt idx="116">
                  <c:v>109.90430210590371</c:v>
                </c:pt>
                <c:pt idx="117">
                  <c:v>114.51590061045644</c:v>
                </c:pt>
                <c:pt idx="118">
                  <c:v>119.55626929810586</c:v>
                </c:pt>
                <c:pt idx="119">
                  <c:v>125.04657773123657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4-41E4-A8D7-BFE3BC6E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1720"/>
        <c:axId val="206805136"/>
      </c:scatterChart>
      <c:valAx>
        <c:axId val="27273172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959811242937357"/>
              <c:y val="0.90316205533596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5136"/>
        <c:crosses val="autoZero"/>
        <c:crossBetween val="midCat"/>
      </c:valAx>
      <c:valAx>
        <c:axId val="2068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1.66435618956161E-2"/>
              <c:y val="0.201581027667984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727317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54692819416407"/>
          <c:y val="0.10474308300395258"/>
          <c:w val="0.16643561895616099"/>
          <c:h val="0.1205533596837944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7796804194884"/>
          <c:y val="6.547631734467492E-2"/>
          <c:w val="0.80694553893437893"/>
          <c:h val="0.73809666824906273"/>
        </c:manualLayout>
      </c:layout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'4th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'4th Order'!$B$2:$B$724</c:f>
              <c:numCache>
                <c:formatCode>General</c:formatCode>
                <c:ptCount val="723"/>
                <c:pt idx="0">
                  <c:v>120.78437599999999</c:v>
                </c:pt>
                <c:pt idx="1">
                  <c:v>123.239295</c:v>
                </c:pt>
                <c:pt idx="2">
                  <c:v>134.71977200000001</c:v>
                </c:pt>
                <c:pt idx="3">
                  <c:v>141.38062099999999</c:v>
                </c:pt>
                <c:pt idx="4">
                  <c:v>142.60841600000001</c:v>
                </c:pt>
                <c:pt idx="5">
                  <c:v>152.862503</c:v>
                </c:pt>
                <c:pt idx="6">
                  <c:v>161.53903700000001</c:v>
                </c:pt>
                <c:pt idx="7">
                  <c:v>169.86596800000001</c:v>
                </c:pt>
                <c:pt idx="8">
                  <c:v>181.52292600000001</c:v>
                </c:pt>
                <c:pt idx="9">
                  <c:v>198.262204</c:v>
                </c:pt>
                <c:pt idx="10">
                  <c:v>211.05879400000001</c:v>
                </c:pt>
                <c:pt idx="11">
                  <c:v>225.34535099999999</c:v>
                </c:pt>
                <c:pt idx="12">
                  <c:v>244.3638</c:v>
                </c:pt>
                <c:pt idx="13">
                  <c:v>256.195896</c:v>
                </c:pt>
                <c:pt idx="14">
                  <c:v>269.167958</c:v>
                </c:pt>
                <c:pt idx="15">
                  <c:v>284.33002099999999</c:v>
                </c:pt>
                <c:pt idx="16">
                  <c:v>300.018259</c:v>
                </c:pt>
                <c:pt idx="17">
                  <c:v>308.87133499999999</c:v>
                </c:pt>
                <c:pt idx="18">
                  <c:v>320.00205599999998</c:v>
                </c:pt>
                <c:pt idx="19">
                  <c:v>329.02886599999999</c:v>
                </c:pt>
                <c:pt idx="20">
                  <c:v>335.07671800000003</c:v>
                </c:pt>
                <c:pt idx="21">
                  <c:v>345.24413600000003</c:v>
                </c:pt>
                <c:pt idx="22">
                  <c:v>350.41452800000002</c:v>
                </c:pt>
                <c:pt idx="23">
                  <c:v>358.91601700000001</c:v>
                </c:pt>
                <c:pt idx="24">
                  <c:v>359.70537200000001</c:v>
                </c:pt>
                <c:pt idx="25">
                  <c:v>375.30584399999998</c:v>
                </c:pt>
                <c:pt idx="26">
                  <c:v>374.42887300000001</c:v>
                </c:pt>
                <c:pt idx="27">
                  <c:v>386.52475900000002</c:v>
                </c:pt>
                <c:pt idx="28">
                  <c:v>391.08218499999998</c:v>
                </c:pt>
                <c:pt idx="29">
                  <c:v>400.63483600000001</c:v>
                </c:pt>
                <c:pt idx="30">
                  <c:v>401.24868700000002</c:v>
                </c:pt>
                <c:pt idx="31">
                  <c:v>403.87862200000001</c:v>
                </c:pt>
                <c:pt idx="32">
                  <c:v>413.78182199999998</c:v>
                </c:pt>
                <c:pt idx="33">
                  <c:v>410.97726899999998</c:v>
                </c:pt>
                <c:pt idx="34">
                  <c:v>417.20044100000001</c:v>
                </c:pt>
                <c:pt idx="35">
                  <c:v>417.02484600000003</c:v>
                </c:pt>
                <c:pt idx="36">
                  <c:v>426.49030900000002</c:v>
                </c:pt>
                <c:pt idx="37">
                  <c:v>414.83417500000002</c:v>
                </c:pt>
                <c:pt idx="38">
                  <c:v>407.82225699999998</c:v>
                </c:pt>
                <c:pt idx="39">
                  <c:v>407.909719</c:v>
                </c:pt>
                <c:pt idx="40">
                  <c:v>396.691261</c:v>
                </c:pt>
                <c:pt idx="41">
                  <c:v>389.50469399999997</c:v>
                </c:pt>
                <c:pt idx="42">
                  <c:v>381.79121900000001</c:v>
                </c:pt>
                <c:pt idx="43">
                  <c:v>380.56424800000002</c:v>
                </c:pt>
                <c:pt idx="44">
                  <c:v>365.139769</c:v>
                </c:pt>
                <c:pt idx="45">
                  <c:v>362.597418</c:v>
                </c:pt>
                <c:pt idx="46">
                  <c:v>348.74890399999998</c:v>
                </c:pt>
                <c:pt idx="47">
                  <c:v>335.69023399999998</c:v>
                </c:pt>
                <c:pt idx="48">
                  <c:v>322.98217499999998</c:v>
                </c:pt>
                <c:pt idx="49">
                  <c:v>311.23656399999999</c:v>
                </c:pt>
                <c:pt idx="50">
                  <c:v>303.34911099999999</c:v>
                </c:pt>
                <c:pt idx="51">
                  <c:v>286.43408399999998</c:v>
                </c:pt>
                <c:pt idx="52">
                  <c:v>283.19023700000002</c:v>
                </c:pt>
                <c:pt idx="53">
                  <c:v>264.60970800000001</c:v>
                </c:pt>
                <c:pt idx="54">
                  <c:v>259.43916300000001</c:v>
                </c:pt>
                <c:pt idx="55">
                  <c:v>237.35230899999999</c:v>
                </c:pt>
                <c:pt idx="56">
                  <c:v>238.841758</c:v>
                </c:pt>
                <c:pt idx="57">
                  <c:v>217.80753200000001</c:v>
                </c:pt>
                <c:pt idx="58">
                  <c:v>209.919895</c:v>
                </c:pt>
                <c:pt idx="59">
                  <c:v>200.71593300000001</c:v>
                </c:pt>
                <c:pt idx="60">
                  <c:v>184.06393299999999</c:v>
                </c:pt>
                <c:pt idx="61">
                  <c:v>173.72229300000001</c:v>
                </c:pt>
                <c:pt idx="62">
                  <c:v>160.749956</c:v>
                </c:pt>
                <c:pt idx="63">
                  <c:v>159.87387100000001</c:v>
                </c:pt>
                <c:pt idx="64">
                  <c:v>147.253243</c:v>
                </c:pt>
                <c:pt idx="65">
                  <c:v>146.90251000000001</c:v>
                </c:pt>
                <c:pt idx="66">
                  <c:v>139.71490499999999</c:v>
                </c:pt>
                <c:pt idx="67">
                  <c:v>129.63675000000001</c:v>
                </c:pt>
                <c:pt idx="68">
                  <c:v>123.589296</c:v>
                </c:pt>
                <c:pt idx="69">
                  <c:v>126.83122</c:v>
                </c:pt>
                <c:pt idx="70">
                  <c:v>116.840191</c:v>
                </c:pt>
                <c:pt idx="71">
                  <c:v>115.175361</c:v>
                </c:pt>
                <c:pt idx="72">
                  <c:v>111.75628399999999</c:v>
                </c:pt>
                <c:pt idx="73">
                  <c:v>110.792615</c:v>
                </c:pt>
                <c:pt idx="74">
                  <c:v>103.167883</c:v>
                </c:pt>
                <c:pt idx="75">
                  <c:v>106.23524999999999</c:v>
                </c:pt>
                <c:pt idx="76">
                  <c:v>102.11547</c:v>
                </c:pt>
                <c:pt idx="77">
                  <c:v>95.717892000000006</c:v>
                </c:pt>
                <c:pt idx="78">
                  <c:v>90.108846999999997</c:v>
                </c:pt>
                <c:pt idx="79">
                  <c:v>88.004660999999999</c:v>
                </c:pt>
                <c:pt idx="80">
                  <c:v>77.224704000000003</c:v>
                </c:pt>
                <c:pt idx="81">
                  <c:v>71.177676000000005</c:v>
                </c:pt>
                <c:pt idx="82">
                  <c:v>69.42398</c:v>
                </c:pt>
                <c:pt idx="83">
                  <c:v>58.818793999999997</c:v>
                </c:pt>
                <c:pt idx="84">
                  <c:v>51.983325999999998</c:v>
                </c:pt>
                <c:pt idx="85">
                  <c:v>47.425443000000001</c:v>
                </c:pt>
                <c:pt idx="86">
                  <c:v>49.440761999999999</c:v>
                </c:pt>
                <c:pt idx="87">
                  <c:v>35.768850999999998</c:v>
                </c:pt>
                <c:pt idx="88">
                  <c:v>42.605051000000003</c:v>
                </c:pt>
                <c:pt idx="89">
                  <c:v>35.593071999999999</c:v>
                </c:pt>
                <c:pt idx="90">
                  <c:v>39.712364000000001</c:v>
                </c:pt>
                <c:pt idx="91">
                  <c:v>40.239027999999998</c:v>
                </c:pt>
                <c:pt idx="92">
                  <c:v>50.054340000000003</c:v>
                </c:pt>
                <c:pt idx="93">
                  <c:v>49.177674000000003</c:v>
                </c:pt>
                <c:pt idx="94">
                  <c:v>50.142473000000003</c:v>
                </c:pt>
                <c:pt idx="95">
                  <c:v>60.396864999999998</c:v>
                </c:pt>
                <c:pt idx="96">
                  <c:v>62.324570000000001</c:v>
                </c:pt>
                <c:pt idx="97">
                  <c:v>70.300645000000003</c:v>
                </c:pt>
                <c:pt idx="98">
                  <c:v>61.097721</c:v>
                </c:pt>
                <c:pt idx="99">
                  <c:v>79.765803000000005</c:v>
                </c:pt>
                <c:pt idx="100">
                  <c:v>75.471709000000004</c:v>
                </c:pt>
                <c:pt idx="101">
                  <c:v>86.339922000000001</c:v>
                </c:pt>
                <c:pt idx="102">
                  <c:v>88.881448000000006</c:v>
                </c:pt>
                <c:pt idx="103">
                  <c:v>90.020529999999994</c:v>
                </c:pt>
                <c:pt idx="104">
                  <c:v>92.475144</c:v>
                </c:pt>
                <c:pt idx="105">
                  <c:v>94.403183999999996</c:v>
                </c:pt>
                <c:pt idx="106">
                  <c:v>103.868464</c:v>
                </c:pt>
                <c:pt idx="107">
                  <c:v>91.511015999999998</c:v>
                </c:pt>
                <c:pt idx="108">
                  <c:v>105.70944</c:v>
                </c:pt>
                <c:pt idx="109">
                  <c:v>105.62127599999999</c:v>
                </c:pt>
                <c:pt idx="110">
                  <c:v>104.21919800000001</c:v>
                </c:pt>
                <c:pt idx="111">
                  <c:v>106.674116</c:v>
                </c:pt>
                <c:pt idx="112">
                  <c:v>106.585617</c:v>
                </c:pt>
                <c:pt idx="113">
                  <c:v>110.266774</c:v>
                </c:pt>
                <c:pt idx="114">
                  <c:v>100.801861</c:v>
                </c:pt>
                <c:pt idx="115">
                  <c:v>108.864879</c:v>
                </c:pt>
                <c:pt idx="116">
                  <c:v>105.62152</c:v>
                </c:pt>
                <c:pt idx="117">
                  <c:v>107.813137</c:v>
                </c:pt>
                <c:pt idx="118">
                  <c:v>110.35484700000001</c:v>
                </c:pt>
                <c:pt idx="119">
                  <c:v>116.752211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F-4FA5-BA1C-CB2FEBE7AD79}"/>
            </c:ext>
          </c:extLst>
        </c:ser>
        <c:ser>
          <c:idx val="1"/>
          <c:order val="1"/>
          <c:tx>
            <c:v>4th Order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'4th Order'!$A$2:$A$724</c:f>
              <c:numCache>
                <c:formatCode>General</c:formatCode>
                <c:ptCount val="723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</c:numCache>
            </c:numRef>
          </c:xVal>
          <c:yVal>
            <c:numRef>
              <c:f>'4th Order'!$C$2:$C$724</c:f>
              <c:numCache>
                <c:formatCode>General</c:formatCode>
                <c:ptCount val="723"/>
                <c:pt idx="0">
                  <c:v>118.66589764681567</c:v>
                </c:pt>
                <c:pt idx="1">
                  <c:v>123.86233522630326</c:v>
                </c:pt>
                <c:pt idx="2">
                  <c:v>130.1044896445448</c:v>
                </c:pt>
                <c:pt idx="3">
                  <c:v>137.40247464553917</c:v>
                </c:pt>
                <c:pt idx="4">
                  <c:v>145.73794739514057</c:v>
                </c:pt>
                <c:pt idx="5">
                  <c:v>155.06505214001777</c:v>
                </c:pt>
                <c:pt idx="6">
                  <c:v>165.31233705818639</c:v>
                </c:pt>
                <c:pt idx="7">
                  <c:v>176.38554369647929</c:v>
                </c:pt>
                <c:pt idx="8">
                  <c:v>188.17113413832496</c:v>
                </c:pt>
                <c:pt idx="9">
                  <c:v>200.54039305699447</c:v>
                </c:pt>
                <c:pt idx="10">
                  <c:v>213.35392122751691</c:v>
                </c:pt>
                <c:pt idx="11">
                  <c:v>226.46632470606789</c:v>
                </c:pt>
                <c:pt idx="12">
                  <c:v>239.73090018546858</c:v>
                </c:pt>
                <c:pt idx="13">
                  <c:v>253.00412206394378</c:v>
                </c:pt>
                <c:pt idx="14">
                  <c:v>266.14975020315995</c:v>
                </c:pt>
                <c:pt idx="15">
                  <c:v>279.04239851568565</c:v>
                </c:pt>
                <c:pt idx="16">
                  <c:v>291.57043239173277</c:v>
                </c:pt>
                <c:pt idx="17">
                  <c:v>303.63809624271749</c:v>
                </c:pt>
                <c:pt idx="18">
                  <c:v>315.16680956847586</c:v>
                </c:pt>
                <c:pt idx="19">
                  <c:v>326.09560924976876</c:v>
                </c:pt>
                <c:pt idx="20">
                  <c:v>336.38075544792622</c:v>
                </c:pt>
                <c:pt idx="21">
                  <c:v>345.99455677429341</c:v>
                </c:pt>
                <c:pt idx="22">
                  <c:v>354.92350556312556</c:v>
                </c:pt>
                <c:pt idx="23">
                  <c:v>363.16584458231137</c:v>
                </c:pt>
                <c:pt idx="24">
                  <c:v>370.72871100510423</c:v>
                </c:pt>
                <c:pt idx="25">
                  <c:v>377.62502087877408</c:v>
                </c:pt>
                <c:pt idx="26">
                  <c:v>383.87026692257047</c:v>
                </c:pt>
                <c:pt idx="27">
                  <c:v>389.47940388320444</c:v>
                </c:pt>
                <c:pt idx="28">
                  <c:v>394.46398885864693</c:v>
                </c:pt>
                <c:pt idx="29">
                  <c:v>398.82972932905733</c:v>
                </c:pt>
                <c:pt idx="30">
                  <c:v>402.57456981999383</c:v>
                </c:pt>
                <c:pt idx="31">
                  <c:v>405.68742020201762</c:v>
                </c:pt>
                <c:pt idx="32">
                  <c:v>408.14759591109726</c:v>
                </c:pt>
                <c:pt idx="33">
                  <c:v>409.9250043797652</c:v>
                </c:pt>
                <c:pt idx="34">
                  <c:v>410.98107437020775</c:v>
                </c:pt>
                <c:pt idx="35">
                  <c:v>411.27038743913863</c:v>
                </c:pt>
                <c:pt idx="36">
                  <c:v>410.74293517518595</c:v>
                </c:pt>
                <c:pt idx="37">
                  <c:v>409.34689378245929</c:v>
                </c:pt>
                <c:pt idx="38">
                  <c:v>407.03178052966285</c:v>
                </c:pt>
                <c:pt idx="39">
                  <c:v>403.75183580711524</c:v>
                </c:pt>
                <c:pt idx="40">
                  <c:v>399.46946101564021</c:v>
                </c:pt>
                <c:pt idx="41">
                  <c:v>394.15853690519447</c:v>
                </c:pt>
                <c:pt idx="42">
                  <c:v>387.80744958351966</c:v>
                </c:pt>
                <c:pt idx="43">
                  <c:v>380.42166215085012</c:v>
                </c:pt>
                <c:pt idx="44">
                  <c:v>372.02568834177146</c:v>
                </c:pt>
                <c:pt idx="45">
                  <c:v>362.6643498759222</c:v>
                </c:pt>
                <c:pt idx="46">
                  <c:v>352.40323032643664</c:v>
                </c:pt>
                <c:pt idx="47">
                  <c:v>341.32827383353907</c:v>
                </c:pt>
                <c:pt idx="48">
                  <c:v>329.54451533950794</c:v>
                </c:pt>
                <c:pt idx="49">
                  <c:v>317.17396848362671</c:v>
                </c:pt>
                <c:pt idx="50">
                  <c:v>304.35273609550126</c:v>
                </c:pt>
                <c:pt idx="51">
                  <c:v>291.2274446055489</c:v>
                </c:pt>
                <c:pt idx="52">
                  <c:v>277.95113599375662</c:v>
                </c:pt>
                <c:pt idx="53">
                  <c:v>264.67877763535205</c:v>
                </c:pt>
                <c:pt idx="54">
                  <c:v>251.56257032729198</c:v>
                </c:pt>
                <c:pt idx="55">
                  <c:v>238.74724694044525</c:v>
                </c:pt>
                <c:pt idx="56">
                  <c:v>226.36555792621533</c:v>
                </c:pt>
                <c:pt idx="57">
                  <c:v>214.53413506819928</c:v>
                </c:pt>
                <c:pt idx="58">
                  <c:v>203.34991154497146</c:v>
                </c:pt>
                <c:pt idx="59">
                  <c:v>192.88725507119807</c:v>
                </c:pt>
                <c:pt idx="60">
                  <c:v>183.19594247874244</c:v>
                </c:pt>
                <c:pt idx="61">
                  <c:v>174.30006977397551</c:v>
                </c:pt>
                <c:pt idx="62">
                  <c:v>166.19795291745083</c:v>
                </c:pt>
                <c:pt idx="63">
                  <c:v>158.86303297848934</c:v>
                </c:pt>
                <c:pt idx="64">
                  <c:v>152.24575671493551</c:v>
                </c:pt>
                <c:pt idx="65">
                  <c:v>146.27636186804031</c:v>
                </c:pt>
                <c:pt idx="66">
                  <c:v>140.86845736964014</c:v>
                </c:pt>
                <c:pt idx="67">
                  <c:v>135.92325395395991</c:v>
                </c:pt>
                <c:pt idx="68">
                  <c:v>131.33427188901851</c:v>
                </c:pt>
                <c:pt idx="69">
                  <c:v>126.99233098334761</c:v>
                </c:pt>
                <c:pt idx="70">
                  <c:v>122.79061466667952</c:v>
                </c:pt>
                <c:pt idx="71">
                  <c:v>118.62959542178477</c:v>
                </c:pt>
                <c:pt idx="72">
                  <c:v>114.4216134121918</c:v>
                </c:pt>
                <c:pt idx="73">
                  <c:v>110.09491366790326</c:v>
                </c:pt>
                <c:pt idx="74">
                  <c:v>105.59696913094854</c:v>
                </c:pt>
                <c:pt idx="75">
                  <c:v>100.8969463301286</c:v>
                </c:pt>
                <c:pt idx="76">
                  <c:v>95.987206225322282</c:v>
                </c:pt>
                <c:pt idx="77">
                  <c:v>90.883773333893529</c:v>
                </c:pt>
                <c:pt idx="78">
                  <c:v>85.625749908630198</c:v>
                </c:pt>
                <c:pt idx="79">
                  <c:v>80.273696821206229</c:v>
                </c:pt>
                <c:pt idx="80">
                  <c:v>74.907046999423812</c:v>
                </c:pt>
                <c:pt idx="81">
                  <c:v>69.620658874236085</c:v>
                </c:pt>
                <c:pt idx="82">
                  <c:v>64.520654521143626</c:v>
                </c:pt>
                <c:pt idx="83">
                  <c:v>59.719718418640703</c:v>
                </c:pt>
                <c:pt idx="84">
                  <c:v>55.332056633791545</c:v>
                </c:pt>
                <c:pt idx="85">
                  <c:v>51.468231732122661</c:v>
                </c:pt>
                <c:pt idx="86">
                  <c:v>48.230095102688153</c:v>
                </c:pt>
                <c:pt idx="87">
                  <c:v>45.706035383544538</c:v>
                </c:pt>
                <c:pt idx="88">
                  <c:v>43.96674936337201</c:v>
                </c:pt>
                <c:pt idx="89">
                  <c:v>43.061720615156709</c:v>
                </c:pt>
                <c:pt idx="90">
                  <c:v>43.016562058951898</c:v>
                </c:pt>
                <c:pt idx="91">
                  <c:v>43.831342865096843</c:v>
                </c:pt>
                <c:pt idx="92">
                  <c:v>45.479979098847622</c:v>
                </c:pt>
                <c:pt idx="93">
                  <c:v>47.910722999826078</c:v>
                </c:pt>
                <c:pt idx="94">
                  <c:v>51.047739664660611</c:v>
                </c:pt>
                <c:pt idx="95">
                  <c:v>54.793714109958792</c:v>
                </c:pt>
                <c:pt idx="96">
                  <c:v>59.033388174788925</c:v>
                </c:pt>
                <c:pt idx="97">
                  <c:v>63.637887321801117</c:v>
                </c:pt>
                <c:pt idx="98">
                  <c:v>68.469663784843334</c:v>
                </c:pt>
                <c:pt idx="99">
                  <c:v>73.387856113987297</c:v>
                </c:pt>
                <c:pt idx="100">
                  <c:v>78.253847105541851</c:v>
                </c:pt>
                <c:pt idx="101">
                  <c:v>82.936793140087531</c:v>
                </c:pt>
                <c:pt idx="102">
                  <c:v>87.31889846430586</c:v>
                </c:pt>
                <c:pt idx="103">
                  <c:v>91.300217918259776</c:v>
                </c:pt>
                <c:pt idx="104">
                  <c:v>94.802790603347063</c:v>
                </c:pt>
                <c:pt idx="105">
                  <c:v>97.773934199213528</c:v>
                </c:pt>
                <c:pt idx="106">
                  <c:v>100.18856391456892</c:v>
                </c:pt>
                <c:pt idx="107">
                  <c:v>102.05043994336329</c:v>
                </c:pt>
                <c:pt idx="108">
                  <c:v>103.39229110522011</c:v>
                </c:pt>
                <c:pt idx="109">
                  <c:v>104.27480822590744</c:v>
                </c:pt>
                <c:pt idx="110">
                  <c:v>104.78454682544702</c:v>
                </c:pt>
                <c:pt idx="111">
                  <c:v>105.03082289357425</c:v>
                </c:pt>
                <c:pt idx="112">
                  <c:v>105.14172609272853</c:v>
                </c:pt>
                <c:pt idx="113">
                  <c:v>105.25940994730013</c:v>
                </c:pt>
                <c:pt idx="114">
                  <c:v>105.5348469978214</c:v>
                </c:pt>
                <c:pt idx="115">
                  <c:v>106.12225735873319</c:v>
                </c:pt>
                <c:pt idx="116">
                  <c:v>107.17343080084471</c:v>
                </c:pt>
                <c:pt idx="117">
                  <c:v>108.8321649450192</c:v>
                </c:pt>
                <c:pt idx="118">
                  <c:v>111.22903535750611</c:v>
                </c:pt>
                <c:pt idx="119">
                  <c:v>114.47669763081412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F-4FA5-BA1C-CB2FEBE7A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920"/>
        <c:axId val="206806312"/>
      </c:scatterChart>
      <c:valAx>
        <c:axId val="206805920"/>
        <c:scaling>
          <c:orientation val="minMax"/>
          <c:max val="0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888955198778211"/>
              <c:y val="0.90476365785368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6312"/>
        <c:crosses val="autoZero"/>
        <c:crossBetween val="midCat"/>
      </c:valAx>
      <c:valAx>
        <c:axId val="20680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Pedal Reaction Force (N)</a:t>
                </a:r>
              </a:p>
            </c:rich>
          </c:tx>
          <c:layout>
            <c:manualLayout>
              <c:xMode val="edge"/>
              <c:yMode val="edge"/>
              <c:x val="1.5277798499618191E-2"/>
              <c:y val="0.202381344519904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5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50093248281863"/>
          <c:y val="0.10515893391720517"/>
          <c:w val="0.16527800195041498"/>
          <c:h val="0.121031980546217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1813007794221"/>
          <c:y val="8.2706969344673559E-2"/>
          <c:w val="0.80721275193738073"/>
          <c:h val="0.65914948295906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Order'!$C$1</c:f>
              <c:strCache>
                <c:ptCount val="1"/>
                <c:pt idx="0">
                  <c:v>4th Order PRF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Mode val="edge"/>
                  <c:yMode val="edge"/>
                  <c:x val="0.24410557446903611"/>
                  <c:y val="7.51881539497032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'4th Order'!$B$2:$B$724</c:f>
              <c:numCache>
                <c:formatCode>General</c:formatCode>
                <c:ptCount val="723"/>
                <c:pt idx="0">
                  <c:v>120.78437599999999</c:v>
                </c:pt>
                <c:pt idx="1">
                  <c:v>123.239295</c:v>
                </c:pt>
                <c:pt idx="2">
                  <c:v>134.71977200000001</c:v>
                </c:pt>
                <c:pt idx="3">
                  <c:v>141.38062099999999</c:v>
                </c:pt>
                <c:pt idx="4">
                  <c:v>142.60841600000001</c:v>
                </c:pt>
                <c:pt idx="5">
                  <c:v>152.862503</c:v>
                </c:pt>
                <c:pt idx="6">
                  <c:v>161.53903700000001</c:v>
                </c:pt>
                <c:pt idx="7">
                  <c:v>169.86596800000001</c:v>
                </c:pt>
                <c:pt idx="8">
                  <c:v>181.52292600000001</c:v>
                </c:pt>
                <c:pt idx="9">
                  <c:v>198.262204</c:v>
                </c:pt>
                <c:pt idx="10">
                  <c:v>211.05879400000001</c:v>
                </c:pt>
                <c:pt idx="11">
                  <c:v>225.34535099999999</c:v>
                </c:pt>
                <c:pt idx="12">
                  <c:v>244.3638</c:v>
                </c:pt>
                <c:pt idx="13">
                  <c:v>256.195896</c:v>
                </c:pt>
                <c:pt idx="14">
                  <c:v>269.167958</c:v>
                </c:pt>
                <c:pt idx="15">
                  <c:v>284.33002099999999</c:v>
                </c:pt>
                <c:pt idx="16">
                  <c:v>300.018259</c:v>
                </c:pt>
                <c:pt idx="17">
                  <c:v>308.87133499999999</c:v>
                </c:pt>
                <c:pt idx="18">
                  <c:v>320.00205599999998</c:v>
                </c:pt>
                <c:pt idx="19">
                  <c:v>329.02886599999999</c:v>
                </c:pt>
                <c:pt idx="20">
                  <c:v>335.07671800000003</c:v>
                </c:pt>
                <c:pt idx="21">
                  <c:v>345.24413600000003</c:v>
                </c:pt>
                <c:pt idx="22">
                  <c:v>350.41452800000002</c:v>
                </c:pt>
                <c:pt idx="23">
                  <c:v>358.91601700000001</c:v>
                </c:pt>
                <c:pt idx="24">
                  <c:v>359.70537200000001</c:v>
                </c:pt>
                <c:pt idx="25">
                  <c:v>375.30584399999998</c:v>
                </c:pt>
                <c:pt idx="26">
                  <c:v>374.42887300000001</c:v>
                </c:pt>
                <c:pt idx="27">
                  <c:v>386.52475900000002</c:v>
                </c:pt>
                <c:pt idx="28">
                  <c:v>391.08218499999998</c:v>
                </c:pt>
                <c:pt idx="29">
                  <c:v>400.63483600000001</c:v>
                </c:pt>
                <c:pt idx="30">
                  <c:v>401.24868700000002</c:v>
                </c:pt>
                <c:pt idx="31">
                  <c:v>403.87862200000001</c:v>
                </c:pt>
                <c:pt idx="32">
                  <c:v>413.78182199999998</c:v>
                </c:pt>
                <c:pt idx="33">
                  <c:v>410.97726899999998</c:v>
                </c:pt>
                <c:pt idx="34">
                  <c:v>417.20044100000001</c:v>
                </c:pt>
                <c:pt idx="35">
                  <c:v>417.02484600000003</c:v>
                </c:pt>
                <c:pt idx="36">
                  <c:v>426.49030900000002</c:v>
                </c:pt>
                <c:pt idx="37">
                  <c:v>414.83417500000002</c:v>
                </c:pt>
                <c:pt idx="38">
                  <c:v>407.82225699999998</c:v>
                </c:pt>
                <c:pt idx="39">
                  <c:v>407.909719</c:v>
                </c:pt>
                <c:pt idx="40">
                  <c:v>396.691261</c:v>
                </c:pt>
                <c:pt idx="41">
                  <c:v>389.50469399999997</c:v>
                </c:pt>
                <c:pt idx="42">
                  <c:v>381.79121900000001</c:v>
                </c:pt>
                <c:pt idx="43">
                  <c:v>380.56424800000002</c:v>
                </c:pt>
                <c:pt idx="44">
                  <c:v>365.139769</c:v>
                </c:pt>
                <c:pt idx="45">
                  <c:v>362.597418</c:v>
                </c:pt>
                <c:pt idx="46">
                  <c:v>348.74890399999998</c:v>
                </c:pt>
                <c:pt idx="47">
                  <c:v>335.69023399999998</c:v>
                </c:pt>
                <c:pt idx="48">
                  <c:v>322.98217499999998</c:v>
                </c:pt>
                <c:pt idx="49">
                  <c:v>311.23656399999999</c:v>
                </c:pt>
                <c:pt idx="50">
                  <c:v>303.34911099999999</c:v>
                </c:pt>
                <c:pt idx="51">
                  <c:v>286.43408399999998</c:v>
                </c:pt>
                <c:pt idx="52">
                  <c:v>283.19023700000002</c:v>
                </c:pt>
                <c:pt idx="53">
                  <c:v>264.60970800000001</c:v>
                </c:pt>
                <c:pt idx="54">
                  <c:v>259.43916300000001</c:v>
                </c:pt>
                <c:pt idx="55">
                  <c:v>237.35230899999999</c:v>
                </c:pt>
                <c:pt idx="56">
                  <c:v>238.841758</c:v>
                </c:pt>
                <c:pt idx="57">
                  <c:v>217.80753200000001</c:v>
                </c:pt>
                <c:pt idx="58">
                  <c:v>209.919895</c:v>
                </c:pt>
                <c:pt idx="59">
                  <c:v>200.71593300000001</c:v>
                </c:pt>
                <c:pt idx="60">
                  <c:v>184.06393299999999</c:v>
                </c:pt>
                <c:pt idx="61">
                  <c:v>173.72229300000001</c:v>
                </c:pt>
                <c:pt idx="62">
                  <c:v>160.749956</c:v>
                </c:pt>
                <c:pt idx="63">
                  <c:v>159.87387100000001</c:v>
                </c:pt>
                <c:pt idx="64">
                  <c:v>147.253243</c:v>
                </c:pt>
                <c:pt idx="65">
                  <c:v>146.90251000000001</c:v>
                </c:pt>
                <c:pt idx="66">
                  <c:v>139.71490499999999</c:v>
                </c:pt>
                <c:pt idx="67">
                  <c:v>129.63675000000001</c:v>
                </c:pt>
                <c:pt idx="68">
                  <c:v>123.589296</c:v>
                </c:pt>
                <c:pt idx="69">
                  <c:v>126.83122</c:v>
                </c:pt>
                <c:pt idx="70">
                  <c:v>116.840191</c:v>
                </c:pt>
                <c:pt idx="71">
                  <c:v>115.175361</c:v>
                </c:pt>
                <c:pt idx="72">
                  <c:v>111.75628399999999</c:v>
                </c:pt>
                <c:pt idx="73">
                  <c:v>110.792615</c:v>
                </c:pt>
                <c:pt idx="74">
                  <c:v>103.167883</c:v>
                </c:pt>
                <c:pt idx="75">
                  <c:v>106.23524999999999</c:v>
                </c:pt>
                <c:pt idx="76">
                  <c:v>102.11547</c:v>
                </c:pt>
                <c:pt idx="77">
                  <c:v>95.717892000000006</c:v>
                </c:pt>
                <c:pt idx="78">
                  <c:v>90.108846999999997</c:v>
                </c:pt>
                <c:pt idx="79">
                  <c:v>88.004660999999999</c:v>
                </c:pt>
                <c:pt idx="80">
                  <c:v>77.224704000000003</c:v>
                </c:pt>
                <c:pt idx="81">
                  <c:v>71.177676000000005</c:v>
                </c:pt>
                <c:pt idx="82">
                  <c:v>69.42398</c:v>
                </c:pt>
                <c:pt idx="83">
                  <c:v>58.818793999999997</c:v>
                </c:pt>
                <c:pt idx="84">
                  <c:v>51.983325999999998</c:v>
                </c:pt>
                <c:pt idx="85">
                  <c:v>47.425443000000001</c:v>
                </c:pt>
                <c:pt idx="86">
                  <c:v>49.440761999999999</c:v>
                </c:pt>
                <c:pt idx="87">
                  <c:v>35.768850999999998</c:v>
                </c:pt>
                <c:pt idx="88">
                  <c:v>42.605051000000003</c:v>
                </c:pt>
                <c:pt idx="89">
                  <c:v>35.593071999999999</c:v>
                </c:pt>
                <c:pt idx="90">
                  <c:v>39.712364000000001</c:v>
                </c:pt>
                <c:pt idx="91">
                  <c:v>40.239027999999998</c:v>
                </c:pt>
                <c:pt idx="92">
                  <c:v>50.054340000000003</c:v>
                </c:pt>
                <c:pt idx="93">
                  <c:v>49.177674000000003</c:v>
                </c:pt>
                <c:pt idx="94">
                  <c:v>50.142473000000003</c:v>
                </c:pt>
                <c:pt idx="95">
                  <c:v>60.396864999999998</c:v>
                </c:pt>
                <c:pt idx="96">
                  <c:v>62.324570000000001</c:v>
                </c:pt>
                <c:pt idx="97">
                  <c:v>70.300645000000003</c:v>
                </c:pt>
                <c:pt idx="98">
                  <c:v>61.097721</c:v>
                </c:pt>
                <c:pt idx="99">
                  <c:v>79.765803000000005</c:v>
                </c:pt>
                <c:pt idx="100">
                  <c:v>75.471709000000004</c:v>
                </c:pt>
                <c:pt idx="101">
                  <c:v>86.339922000000001</c:v>
                </c:pt>
                <c:pt idx="102">
                  <c:v>88.881448000000006</c:v>
                </c:pt>
                <c:pt idx="103">
                  <c:v>90.020529999999994</c:v>
                </c:pt>
                <c:pt idx="104">
                  <c:v>92.475144</c:v>
                </c:pt>
                <c:pt idx="105">
                  <c:v>94.403183999999996</c:v>
                </c:pt>
                <c:pt idx="106">
                  <c:v>103.868464</c:v>
                </c:pt>
                <c:pt idx="107">
                  <c:v>91.511015999999998</c:v>
                </c:pt>
                <c:pt idx="108">
                  <c:v>105.70944</c:v>
                </c:pt>
                <c:pt idx="109">
                  <c:v>105.62127599999999</c:v>
                </c:pt>
                <c:pt idx="110">
                  <c:v>104.21919800000001</c:v>
                </c:pt>
                <c:pt idx="111">
                  <c:v>106.674116</c:v>
                </c:pt>
                <c:pt idx="112">
                  <c:v>106.585617</c:v>
                </c:pt>
                <c:pt idx="113">
                  <c:v>110.266774</c:v>
                </c:pt>
                <c:pt idx="114">
                  <c:v>100.801861</c:v>
                </c:pt>
                <c:pt idx="115">
                  <c:v>108.864879</c:v>
                </c:pt>
                <c:pt idx="116">
                  <c:v>105.62152</c:v>
                </c:pt>
                <c:pt idx="117">
                  <c:v>107.813137</c:v>
                </c:pt>
                <c:pt idx="118">
                  <c:v>110.35484700000001</c:v>
                </c:pt>
                <c:pt idx="119">
                  <c:v>116.752211</c:v>
                </c:pt>
              </c:numCache>
            </c:numRef>
          </c:xVal>
          <c:yVal>
            <c:numRef>
              <c:f>'4th Order'!$C$2:$C$724</c:f>
              <c:numCache>
                <c:formatCode>General</c:formatCode>
                <c:ptCount val="723"/>
                <c:pt idx="0">
                  <c:v>118.66589764681567</c:v>
                </c:pt>
                <c:pt idx="1">
                  <c:v>123.86233522630326</c:v>
                </c:pt>
                <c:pt idx="2">
                  <c:v>130.1044896445448</c:v>
                </c:pt>
                <c:pt idx="3">
                  <c:v>137.40247464553917</c:v>
                </c:pt>
                <c:pt idx="4">
                  <c:v>145.73794739514057</c:v>
                </c:pt>
                <c:pt idx="5">
                  <c:v>155.06505214001777</c:v>
                </c:pt>
                <c:pt idx="6">
                  <c:v>165.31233705818639</c:v>
                </c:pt>
                <c:pt idx="7">
                  <c:v>176.38554369647929</c:v>
                </c:pt>
                <c:pt idx="8">
                  <c:v>188.17113413832496</c:v>
                </c:pt>
                <c:pt idx="9">
                  <c:v>200.54039305699447</c:v>
                </c:pt>
                <c:pt idx="10">
                  <c:v>213.35392122751691</c:v>
                </c:pt>
                <c:pt idx="11">
                  <c:v>226.46632470606789</c:v>
                </c:pt>
                <c:pt idx="12">
                  <c:v>239.73090018546858</c:v>
                </c:pt>
                <c:pt idx="13">
                  <c:v>253.00412206394378</c:v>
                </c:pt>
                <c:pt idx="14">
                  <c:v>266.14975020315995</c:v>
                </c:pt>
                <c:pt idx="15">
                  <c:v>279.04239851568565</c:v>
                </c:pt>
                <c:pt idx="16">
                  <c:v>291.57043239173277</c:v>
                </c:pt>
                <c:pt idx="17">
                  <c:v>303.63809624271749</c:v>
                </c:pt>
                <c:pt idx="18">
                  <c:v>315.16680956847586</c:v>
                </c:pt>
                <c:pt idx="19">
                  <c:v>326.09560924976876</c:v>
                </c:pt>
                <c:pt idx="20">
                  <c:v>336.38075544792622</c:v>
                </c:pt>
                <c:pt idx="21">
                  <c:v>345.99455677429341</c:v>
                </c:pt>
                <c:pt idx="22">
                  <c:v>354.92350556312556</c:v>
                </c:pt>
                <c:pt idx="23">
                  <c:v>363.16584458231137</c:v>
                </c:pt>
                <c:pt idx="24">
                  <c:v>370.72871100510423</c:v>
                </c:pt>
                <c:pt idx="25">
                  <c:v>377.62502087877408</c:v>
                </c:pt>
                <c:pt idx="26">
                  <c:v>383.87026692257047</c:v>
                </c:pt>
                <c:pt idx="27">
                  <c:v>389.47940388320444</c:v>
                </c:pt>
                <c:pt idx="28">
                  <c:v>394.46398885864693</c:v>
                </c:pt>
                <c:pt idx="29">
                  <c:v>398.82972932905733</c:v>
                </c:pt>
                <c:pt idx="30">
                  <c:v>402.57456981999383</c:v>
                </c:pt>
                <c:pt idx="31">
                  <c:v>405.68742020201762</c:v>
                </c:pt>
                <c:pt idx="32">
                  <c:v>408.14759591109726</c:v>
                </c:pt>
                <c:pt idx="33">
                  <c:v>409.9250043797652</c:v>
                </c:pt>
                <c:pt idx="34">
                  <c:v>410.98107437020775</c:v>
                </c:pt>
                <c:pt idx="35">
                  <c:v>411.27038743913863</c:v>
                </c:pt>
                <c:pt idx="36">
                  <c:v>410.74293517518595</c:v>
                </c:pt>
                <c:pt idx="37">
                  <c:v>409.34689378245929</c:v>
                </c:pt>
                <c:pt idx="38">
                  <c:v>407.03178052966285</c:v>
                </c:pt>
                <c:pt idx="39">
                  <c:v>403.75183580711524</c:v>
                </c:pt>
                <c:pt idx="40">
                  <c:v>399.46946101564021</c:v>
                </c:pt>
                <c:pt idx="41">
                  <c:v>394.15853690519447</c:v>
                </c:pt>
                <c:pt idx="42">
                  <c:v>387.80744958351966</c:v>
                </c:pt>
                <c:pt idx="43">
                  <c:v>380.42166215085012</c:v>
                </c:pt>
                <c:pt idx="44">
                  <c:v>372.02568834177146</c:v>
                </c:pt>
                <c:pt idx="45">
                  <c:v>362.6643498759222</c:v>
                </c:pt>
                <c:pt idx="46">
                  <c:v>352.40323032643664</c:v>
                </c:pt>
                <c:pt idx="47">
                  <c:v>341.32827383353907</c:v>
                </c:pt>
                <c:pt idx="48">
                  <c:v>329.54451533950794</c:v>
                </c:pt>
                <c:pt idx="49">
                  <c:v>317.17396848362671</c:v>
                </c:pt>
                <c:pt idx="50">
                  <c:v>304.35273609550126</c:v>
                </c:pt>
                <c:pt idx="51">
                  <c:v>291.2274446055489</c:v>
                </c:pt>
                <c:pt idx="52">
                  <c:v>277.95113599375662</c:v>
                </c:pt>
                <c:pt idx="53">
                  <c:v>264.67877763535205</c:v>
                </c:pt>
                <c:pt idx="54">
                  <c:v>251.56257032729198</c:v>
                </c:pt>
                <c:pt idx="55">
                  <c:v>238.74724694044525</c:v>
                </c:pt>
                <c:pt idx="56">
                  <c:v>226.36555792621533</c:v>
                </c:pt>
                <c:pt idx="57">
                  <c:v>214.53413506819928</c:v>
                </c:pt>
                <c:pt idx="58">
                  <c:v>203.34991154497146</c:v>
                </c:pt>
                <c:pt idx="59">
                  <c:v>192.88725507119807</c:v>
                </c:pt>
                <c:pt idx="60">
                  <c:v>183.19594247874244</c:v>
                </c:pt>
                <c:pt idx="61">
                  <c:v>174.30006977397551</c:v>
                </c:pt>
                <c:pt idx="62">
                  <c:v>166.19795291745083</c:v>
                </c:pt>
                <c:pt idx="63">
                  <c:v>158.86303297848934</c:v>
                </c:pt>
                <c:pt idx="64">
                  <c:v>152.24575671493551</c:v>
                </c:pt>
                <c:pt idx="65">
                  <c:v>146.27636186804031</c:v>
                </c:pt>
                <c:pt idx="66">
                  <c:v>140.86845736964014</c:v>
                </c:pt>
                <c:pt idx="67">
                  <c:v>135.92325395395991</c:v>
                </c:pt>
                <c:pt idx="68">
                  <c:v>131.33427188901851</c:v>
                </c:pt>
                <c:pt idx="69">
                  <c:v>126.99233098334761</c:v>
                </c:pt>
                <c:pt idx="70">
                  <c:v>122.79061466667952</c:v>
                </c:pt>
                <c:pt idx="71">
                  <c:v>118.62959542178477</c:v>
                </c:pt>
                <c:pt idx="72">
                  <c:v>114.4216134121918</c:v>
                </c:pt>
                <c:pt idx="73">
                  <c:v>110.09491366790326</c:v>
                </c:pt>
                <c:pt idx="74">
                  <c:v>105.59696913094854</c:v>
                </c:pt>
                <c:pt idx="75">
                  <c:v>100.8969463301286</c:v>
                </c:pt>
                <c:pt idx="76">
                  <c:v>95.987206225322282</c:v>
                </c:pt>
                <c:pt idx="77">
                  <c:v>90.883773333893529</c:v>
                </c:pt>
                <c:pt idx="78">
                  <c:v>85.625749908630198</c:v>
                </c:pt>
                <c:pt idx="79">
                  <c:v>80.273696821206229</c:v>
                </c:pt>
                <c:pt idx="80">
                  <c:v>74.907046999423812</c:v>
                </c:pt>
                <c:pt idx="81">
                  <c:v>69.620658874236085</c:v>
                </c:pt>
                <c:pt idx="82">
                  <c:v>64.520654521143626</c:v>
                </c:pt>
                <c:pt idx="83">
                  <c:v>59.719718418640703</c:v>
                </c:pt>
                <c:pt idx="84">
                  <c:v>55.332056633791545</c:v>
                </c:pt>
                <c:pt idx="85">
                  <c:v>51.468231732122661</c:v>
                </c:pt>
                <c:pt idx="86">
                  <c:v>48.230095102688153</c:v>
                </c:pt>
                <c:pt idx="87">
                  <c:v>45.706035383544538</c:v>
                </c:pt>
                <c:pt idx="88">
                  <c:v>43.96674936337201</c:v>
                </c:pt>
                <c:pt idx="89">
                  <c:v>43.061720615156709</c:v>
                </c:pt>
                <c:pt idx="90">
                  <c:v>43.016562058951898</c:v>
                </c:pt>
                <c:pt idx="91">
                  <c:v>43.831342865096843</c:v>
                </c:pt>
                <c:pt idx="92">
                  <c:v>45.479979098847622</c:v>
                </c:pt>
                <c:pt idx="93">
                  <c:v>47.910722999826078</c:v>
                </c:pt>
                <c:pt idx="94">
                  <c:v>51.047739664660611</c:v>
                </c:pt>
                <c:pt idx="95">
                  <c:v>54.793714109958792</c:v>
                </c:pt>
                <c:pt idx="96">
                  <c:v>59.033388174788925</c:v>
                </c:pt>
                <c:pt idx="97">
                  <c:v>63.637887321801117</c:v>
                </c:pt>
                <c:pt idx="98">
                  <c:v>68.469663784843334</c:v>
                </c:pt>
                <c:pt idx="99">
                  <c:v>73.387856113987297</c:v>
                </c:pt>
                <c:pt idx="100">
                  <c:v>78.253847105541851</c:v>
                </c:pt>
                <c:pt idx="101">
                  <c:v>82.936793140087531</c:v>
                </c:pt>
                <c:pt idx="102">
                  <c:v>87.31889846430586</c:v>
                </c:pt>
                <c:pt idx="103">
                  <c:v>91.300217918259776</c:v>
                </c:pt>
                <c:pt idx="104">
                  <c:v>94.802790603347063</c:v>
                </c:pt>
                <c:pt idx="105">
                  <c:v>97.773934199213528</c:v>
                </c:pt>
                <c:pt idx="106">
                  <c:v>100.18856391456892</c:v>
                </c:pt>
                <c:pt idx="107">
                  <c:v>102.05043994336329</c:v>
                </c:pt>
                <c:pt idx="108">
                  <c:v>103.39229110522011</c:v>
                </c:pt>
                <c:pt idx="109">
                  <c:v>104.27480822590744</c:v>
                </c:pt>
                <c:pt idx="110">
                  <c:v>104.78454682544702</c:v>
                </c:pt>
                <c:pt idx="111">
                  <c:v>105.03082289357425</c:v>
                </c:pt>
                <c:pt idx="112">
                  <c:v>105.14172609272853</c:v>
                </c:pt>
                <c:pt idx="113">
                  <c:v>105.25940994730013</c:v>
                </c:pt>
                <c:pt idx="114">
                  <c:v>105.5348469978214</c:v>
                </c:pt>
                <c:pt idx="115">
                  <c:v>106.12225735873319</c:v>
                </c:pt>
                <c:pt idx="116">
                  <c:v>107.17343080084471</c:v>
                </c:pt>
                <c:pt idx="117">
                  <c:v>108.8321649450192</c:v>
                </c:pt>
                <c:pt idx="118">
                  <c:v>111.22903535750611</c:v>
                </c:pt>
                <c:pt idx="119">
                  <c:v>114.47669763081412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2-451F-9749-3CD5E79C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7096"/>
        <c:axId val="206807488"/>
      </c:scatterChart>
      <c:valAx>
        <c:axId val="206807096"/>
        <c:scaling>
          <c:orientation val="minMax"/>
          <c:max val="450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4th Order Approximation PRF (N)</a:t>
                </a:r>
              </a:p>
            </c:rich>
          </c:tx>
          <c:layout>
            <c:manualLayout>
              <c:xMode val="edge"/>
              <c:yMode val="edge"/>
              <c:x val="0.33425820140362333"/>
              <c:y val="0.86967631401823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7488"/>
        <c:crosses val="autoZero"/>
        <c:crossBetween val="midCat"/>
        <c:majorUnit val="50"/>
      </c:valAx>
      <c:valAx>
        <c:axId val="2068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Raw PRF (N)</a:t>
                </a:r>
              </a:p>
            </c:rich>
          </c:tx>
          <c:layout>
            <c:manualLayout>
              <c:xMode val="edge"/>
              <c:yMode val="edge"/>
              <c:x val="2.2191415860821465E-2"/>
              <c:y val="0.250627179832344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807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8988096017601"/>
          <c:y val="7.4074265444840873E-2"/>
          <c:w val="0.55938801968843477"/>
          <c:h val="0.85449956209584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'4th Order'!$I$1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'4th Order'!$I$2:$I$121</c:f>
              <c:numCache>
                <c:formatCode>General</c:formatCode>
                <c:ptCount val="120"/>
                <c:pt idx="0">
                  <c:v>198.4788251156819</c:v>
                </c:pt>
                <c:pt idx="1">
                  <c:v>198.4788251156819</c:v>
                </c:pt>
                <c:pt idx="2">
                  <c:v>198.4788251156819</c:v>
                </c:pt>
                <c:pt idx="3">
                  <c:v>198.4788251156819</c:v>
                </c:pt>
                <c:pt idx="4">
                  <c:v>198.4788251156819</c:v>
                </c:pt>
                <c:pt idx="5">
                  <c:v>198.4788251156819</c:v>
                </c:pt>
                <c:pt idx="6">
                  <c:v>198.4788251156819</c:v>
                </c:pt>
                <c:pt idx="7">
                  <c:v>198.4788251156819</c:v>
                </c:pt>
                <c:pt idx="8">
                  <c:v>198.4788251156819</c:v>
                </c:pt>
                <c:pt idx="9">
                  <c:v>198.4788251156819</c:v>
                </c:pt>
                <c:pt idx="10">
                  <c:v>198.4788251156819</c:v>
                </c:pt>
                <c:pt idx="11">
                  <c:v>198.4788251156819</c:v>
                </c:pt>
                <c:pt idx="12">
                  <c:v>198.4788251156819</c:v>
                </c:pt>
                <c:pt idx="13">
                  <c:v>198.4788251156819</c:v>
                </c:pt>
                <c:pt idx="14">
                  <c:v>198.4788251156819</c:v>
                </c:pt>
                <c:pt idx="15">
                  <c:v>198.4788251156819</c:v>
                </c:pt>
                <c:pt idx="16">
                  <c:v>198.4788251156819</c:v>
                </c:pt>
                <c:pt idx="17">
                  <c:v>198.4788251156819</c:v>
                </c:pt>
                <c:pt idx="18">
                  <c:v>198.4788251156819</c:v>
                </c:pt>
                <c:pt idx="19">
                  <c:v>198.4788251156819</c:v>
                </c:pt>
                <c:pt idx="20">
                  <c:v>198.4788251156819</c:v>
                </c:pt>
                <c:pt idx="21">
                  <c:v>198.4788251156819</c:v>
                </c:pt>
                <c:pt idx="22">
                  <c:v>198.4788251156819</c:v>
                </c:pt>
                <c:pt idx="23">
                  <c:v>198.4788251156819</c:v>
                </c:pt>
                <c:pt idx="24">
                  <c:v>198.4788251156819</c:v>
                </c:pt>
                <c:pt idx="25">
                  <c:v>198.4788251156819</c:v>
                </c:pt>
                <c:pt idx="26">
                  <c:v>198.4788251156819</c:v>
                </c:pt>
                <c:pt idx="27">
                  <c:v>198.4788251156819</c:v>
                </c:pt>
                <c:pt idx="28">
                  <c:v>198.4788251156819</c:v>
                </c:pt>
                <c:pt idx="29">
                  <c:v>198.4788251156819</c:v>
                </c:pt>
                <c:pt idx="30">
                  <c:v>198.4788251156819</c:v>
                </c:pt>
                <c:pt idx="31">
                  <c:v>198.4788251156819</c:v>
                </c:pt>
                <c:pt idx="32">
                  <c:v>198.4788251156819</c:v>
                </c:pt>
                <c:pt idx="33">
                  <c:v>198.4788251156819</c:v>
                </c:pt>
                <c:pt idx="34">
                  <c:v>198.4788251156819</c:v>
                </c:pt>
                <c:pt idx="35">
                  <c:v>198.4788251156819</c:v>
                </c:pt>
                <c:pt idx="36">
                  <c:v>198.4788251156819</c:v>
                </c:pt>
                <c:pt idx="37">
                  <c:v>198.4788251156819</c:v>
                </c:pt>
                <c:pt idx="38">
                  <c:v>198.4788251156819</c:v>
                </c:pt>
                <c:pt idx="39">
                  <c:v>198.4788251156819</c:v>
                </c:pt>
                <c:pt idx="40">
                  <c:v>198.4788251156819</c:v>
                </c:pt>
                <c:pt idx="41">
                  <c:v>198.4788251156819</c:v>
                </c:pt>
                <c:pt idx="42">
                  <c:v>198.4788251156819</c:v>
                </c:pt>
                <c:pt idx="43">
                  <c:v>198.4788251156819</c:v>
                </c:pt>
                <c:pt idx="44">
                  <c:v>198.4788251156819</c:v>
                </c:pt>
                <c:pt idx="45">
                  <c:v>198.4788251156819</c:v>
                </c:pt>
                <c:pt idx="46">
                  <c:v>198.4788251156819</c:v>
                </c:pt>
                <c:pt idx="47">
                  <c:v>198.4788251156819</c:v>
                </c:pt>
                <c:pt idx="48">
                  <c:v>198.4788251156819</c:v>
                </c:pt>
                <c:pt idx="49">
                  <c:v>198.4788251156819</c:v>
                </c:pt>
                <c:pt idx="50">
                  <c:v>198.4788251156819</c:v>
                </c:pt>
                <c:pt idx="51">
                  <c:v>198.4788251156819</c:v>
                </c:pt>
                <c:pt idx="52">
                  <c:v>198.4788251156819</c:v>
                </c:pt>
                <c:pt idx="53">
                  <c:v>198.4788251156819</c:v>
                </c:pt>
                <c:pt idx="54">
                  <c:v>198.4788251156819</c:v>
                </c:pt>
                <c:pt idx="55">
                  <c:v>198.4788251156819</c:v>
                </c:pt>
                <c:pt idx="56">
                  <c:v>198.4788251156819</c:v>
                </c:pt>
                <c:pt idx="57">
                  <c:v>198.4788251156819</c:v>
                </c:pt>
                <c:pt idx="58">
                  <c:v>198.4788251156819</c:v>
                </c:pt>
                <c:pt idx="59">
                  <c:v>198.4788251156819</c:v>
                </c:pt>
                <c:pt idx="60">
                  <c:v>198.4788251156819</c:v>
                </c:pt>
                <c:pt idx="61">
                  <c:v>198.4788251156819</c:v>
                </c:pt>
                <c:pt idx="62">
                  <c:v>198.4788251156819</c:v>
                </c:pt>
                <c:pt idx="63">
                  <c:v>198.4788251156819</c:v>
                </c:pt>
                <c:pt idx="64">
                  <c:v>198.4788251156819</c:v>
                </c:pt>
                <c:pt idx="65">
                  <c:v>198.4788251156819</c:v>
                </c:pt>
                <c:pt idx="66">
                  <c:v>198.4788251156819</c:v>
                </c:pt>
                <c:pt idx="67">
                  <c:v>198.4788251156819</c:v>
                </c:pt>
                <c:pt idx="68">
                  <c:v>198.4788251156819</c:v>
                </c:pt>
                <c:pt idx="69">
                  <c:v>198.4788251156819</c:v>
                </c:pt>
                <c:pt idx="70">
                  <c:v>198.4788251156819</c:v>
                </c:pt>
                <c:pt idx="71">
                  <c:v>198.4788251156819</c:v>
                </c:pt>
                <c:pt idx="72">
                  <c:v>198.4788251156819</c:v>
                </c:pt>
                <c:pt idx="73">
                  <c:v>198.4788251156819</c:v>
                </c:pt>
                <c:pt idx="74">
                  <c:v>198.4788251156819</c:v>
                </c:pt>
                <c:pt idx="75">
                  <c:v>198.4788251156819</c:v>
                </c:pt>
                <c:pt idx="76">
                  <c:v>198.4788251156819</c:v>
                </c:pt>
                <c:pt idx="77">
                  <c:v>198.4788251156819</c:v>
                </c:pt>
                <c:pt idx="78">
                  <c:v>198.4788251156819</c:v>
                </c:pt>
                <c:pt idx="79">
                  <c:v>198.4788251156819</c:v>
                </c:pt>
                <c:pt idx="80">
                  <c:v>198.4788251156819</c:v>
                </c:pt>
                <c:pt idx="81">
                  <c:v>198.4788251156819</c:v>
                </c:pt>
                <c:pt idx="82">
                  <c:v>198.4788251156819</c:v>
                </c:pt>
                <c:pt idx="83">
                  <c:v>198.4788251156819</c:v>
                </c:pt>
                <c:pt idx="84">
                  <c:v>198.4788251156819</c:v>
                </c:pt>
                <c:pt idx="85">
                  <c:v>198.4788251156819</c:v>
                </c:pt>
                <c:pt idx="86">
                  <c:v>198.4788251156819</c:v>
                </c:pt>
                <c:pt idx="87">
                  <c:v>198.4788251156819</c:v>
                </c:pt>
                <c:pt idx="88">
                  <c:v>198.4788251156819</c:v>
                </c:pt>
                <c:pt idx="89">
                  <c:v>198.4788251156819</c:v>
                </c:pt>
                <c:pt idx="90">
                  <c:v>198.4788251156819</c:v>
                </c:pt>
                <c:pt idx="91">
                  <c:v>198.4788251156819</c:v>
                </c:pt>
                <c:pt idx="92">
                  <c:v>198.4788251156819</c:v>
                </c:pt>
                <c:pt idx="93">
                  <c:v>198.4788251156819</c:v>
                </c:pt>
                <c:pt idx="94">
                  <c:v>198.4788251156819</c:v>
                </c:pt>
                <c:pt idx="95">
                  <c:v>198.4788251156819</c:v>
                </c:pt>
                <c:pt idx="96">
                  <c:v>198.4788251156819</c:v>
                </c:pt>
                <c:pt idx="97">
                  <c:v>198.4788251156819</c:v>
                </c:pt>
                <c:pt idx="98">
                  <c:v>198.4788251156819</c:v>
                </c:pt>
                <c:pt idx="99">
                  <c:v>198.4788251156819</c:v>
                </c:pt>
                <c:pt idx="100">
                  <c:v>198.4788251156819</c:v>
                </c:pt>
                <c:pt idx="101">
                  <c:v>198.4788251156819</c:v>
                </c:pt>
                <c:pt idx="102">
                  <c:v>198.4788251156819</c:v>
                </c:pt>
                <c:pt idx="103">
                  <c:v>198.4788251156819</c:v>
                </c:pt>
                <c:pt idx="104">
                  <c:v>198.4788251156819</c:v>
                </c:pt>
                <c:pt idx="105">
                  <c:v>198.4788251156819</c:v>
                </c:pt>
                <c:pt idx="106">
                  <c:v>198.4788251156819</c:v>
                </c:pt>
                <c:pt idx="107">
                  <c:v>198.4788251156819</c:v>
                </c:pt>
                <c:pt idx="108">
                  <c:v>198.4788251156819</c:v>
                </c:pt>
                <c:pt idx="109">
                  <c:v>198.4788251156819</c:v>
                </c:pt>
                <c:pt idx="110">
                  <c:v>198.4788251156819</c:v>
                </c:pt>
                <c:pt idx="111">
                  <c:v>198.4788251156819</c:v>
                </c:pt>
                <c:pt idx="112">
                  <c:v>198.4788251156819</c:v>
                </c:pt>
                <c:pt idx="113">
                  <c:v>198.4788251156819</c:v>
                </c:pt>
                <c:pt idx="114">
                  <c:v>198.4788251156819</c:v>
                </c:pt>
                <c:pt idx="115">
                  <c:v>198.4788251156819</c:v>
                </c:pt>
                <c:pt idx="116">
                  <c:v>198.4788251156819</c:v>
                </c:pt>
                <c:pt idx="117">
                  <c:v>198.4788251156819</c:v>
                </c:pt>
                <c:pt idx="118">
                  <c:v>198.4788251156819</c:v>
                </c:pt>
                <c:pt idx="119">
                  <c:v>198.4788251156819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9-474F-8A83-7A72366575A3}"/>
            </c:ext>
          </c:extLst>
        </c:ser>
        <c:ser>
          <c:idx val="1"/>
          <c:order val="1"/>
          <c:tx>
            <c:strRef>
              <c:f>'4th Order'!$J$1</c:f>
              <c:strCache>
                <c:ptCount val="1"/>
                <c:pt idx="0">
                  <c:v>1st Haromonic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'4th Order'!$J$2:$J$121</c:f>
              <c:numCache>
                <c:formatCode>General</c:formatCode>
                <c:ptCount val="120"/>
                <c:pt idx="0">
                  <c:v>168.20791855882931</c:v>
                </c:pt>
                <c:pt idx="1">
                  <c:v>169.62425094501666</c:v>
                </c:pt>
                <c:pt idx="2">
                  <c:v>170.57565504980084</c:v>
                </c:pt>
                <c:pt idx="3">
                  <c:v>171.0595231406619</c:v>
                </c:pt>
                <c:pt idx="4">
                  <c:v>171.0745289687961</c:v>
                </c:pt>
                <c:pt idx="5">
                  <c:v>170.62063140427151</c:v>
                </c:pt>
                <c:pt idx="6">
                  <c:v>169.69907454876252</c:v>
                </c:pt>
                <c:pt idx="7">
                  <c:v>168.31238432555341</c:v>
                </c:pt>
                <c:pt idx="8">
                  <c:v>166.46436155615834</c:v>
                </c:pt>
                <c:pt idx="9">
                  <c:v>164.16007154253373</c:v>
                </c:pt>
                <c:pt idx="10">
                  <c:v>161.40583018343773</c:v>
                </c:pt>
                <c:pt idx="11">
                  <c:v>158.20918666299062</c:v>
                </c:pt>
                <c:pt idx="12">
                  <c:v>154.57890275888596</c:v>
                </c:pt>
                <c:pt idx="13">
                  <c:v>150.524928826967</c:v>
                </c:pt>
                <c:pt idx="14">
                  <c:v>146.05837652799283</c:v>
                </c:pt>
                <c:pt idx="15">
                  <c:v>141.1914883713487</c:v>
                </c:pt>
                <c:pt idx="16">
                  <c:v>135.93760415917876</c:v>
                </c:pt>
                <c:pt idx="17">
                  <c:v>130.31112442291553</c:v>
                </c:pt>
                <c:pt idx="18">
                  <c:v>124.32747095242424</c:v>
                </c:pt>
                <c:pt idx="19">
                  <c:v>118.00304452594894</c:v>
                </c:pt>
                <c:pt idx="20">
                  <c:v>111.35517995671907</c:v>
                </c:pt>
                <c:pt idx="21">
                  <c:v>104.40209857943145</c:v>
                </c:pt>
                <c:pt idx="22">
                  <c:v>97.162858306838487</c:v>
                </c:pt>
                <c:pt idx="23">
                  <c:v>89.65730139333408</c:v>
                </c:pt>
                <c:pt idx="24">
                  <c:v>81.90600004871304</c:v>
                </c:pt>
                <c:pt idx="25">
                  <c:v>73.930200051174864</c:v>
                </c:pt>
                <c:pt idx="26">
                  <c:v>65.751762514121467</c:v>
                </c:pt>
                <c:pt idx="27">
                  <c:v>57.39310396636585</c:v>
                </c:pt>
                <c:pt idx="28">
                  <c:v>48.877134909984157</c:v>
                </c:pt>
                <c:pt idx="29">
                  <c:v>40.227197024222342</c:v>
                </c:pt>
                <c:pt idx="30">
                  <c:v>31.466999187575162</c:v>
                </c:pt>
                <c:pt idx="31">
                  <c:v>22.620552493399291</c:v>
                </c:pt>
                <c:pt idx="32">
                  <c:v>13.712104437174183</c:v>
                </c:pt>
                <c:pt idx="33">
                  <c:v>4.7660724558034762</c:v>
                </c:pt>
                <c:pt idx="34">
                  <c:v>-4.193022998882955</c:v>
                </c:pt>
                <c:pt idx="35">
                  <c:v>-13.140625668982901</c:v>
                </c:pt>
                <c:pt idx="36">
                  <c:v>-22.052210797517855</c:v>
                </c:pt>
                <c:pt idx="37">
                  <c:v>-30.903352349087196</c:v>
                </c:pt>
                <c:pt idx="38">
                  <c:v>-39.669789959933368</c:v>
                </c:pt>
                <c:pt idx="39">
                  <c:v>-48.327495433912659</c:v>
                </c:pt>
                <c:pt idx="40">
                  <c:v>-56.852738602110463</c:v>
                </c:pt>
                <c:pt idx="41">
                  <c:v>-65.222152365585444</c:v>
                </c:pt>
                <c:pt idx="42">
                  <c:v>-73.41279674296257</c:v>
                </c:pt>
                <c:pt idx="43">
                  <c:v>-81.402221747328028</c:v>
                </c:pt>
                <c:pt idx="44">
                  <c:v>-89.168528920083261</c:v>
                </c:pt>
                <c:pt idx="45">
                  <c:v>-96.690431353097011</c:v>
                </c:pt>
                <c:pt idx="46">
                  <c:v>-103.94731203464136</c:v>
                </c:pt>
                <c:pt idx="47">
                  <c:v>-110.91928035918785</c:v>
                </c:pt>
                <c:pt idx="48">
                  <c:v>-117.58722664617444</c:v>
                </c:pt>
                <c:pt idx="49">
                  <c:v>-123.93287451831179</c:v>
                </c:pt>
                <c:pt idx="50">
                  <c:v>-129.93883099586293</c:v>
                </c:pt>
                <c:pt idx="51">
                  <c:v>-135.58863416959178</c:v>
                </c:pt>
                <c:pt idx="52">
                  <c:v>-140.8667983217122</c:v>
                </c:pt>
                <c:pt idx="53">
                  <c:v>-145.7588563711638</c:v>
                </c:pt>
                <c:pt idx="54">
                  <c:v>-150.25139952687601</c:v>
                </c:pt>
                <c:pt idx="55">
                  <c:v>-154.33211404033179</c:v>
                </c:pt>
                <c:pt idx="56">
                  <c:v>-157.98981495669668</c:v>
                </c:pt>
                <c:pt idx="57">
                  <c:v>-161.21447677200271</c:v>
                </c:pt>
                <c:pt idx="58">
                  <c:v>-163.99726091235755</c:v>
                </c:pt>
                <c:pt idx="59">
                  <c:v>-166.33053995986145</c:v>
                </c:pt>
                <c:pt idx="60">
                  <c:v>-168.20791855882948</c:v>
                </c:pt>
                <c:pt idx="61">
                  <c:v>-169.62425094501674</c:v>
                </c:pt>
                <c:pt idx="62">
                  <c:v>-170.57565504980087</c:v>
                </c:pt>
                <c:pt idx="63">
                  <c:v>-171.05952314066192</c:v>
                </c:pt>
                <c:pt idx="64">
                  <c:v>-171.07452896879607</c:v>
                </c:pt>
                <c:pt idx="65">
                  <c:v>-170.62063140427148</c:v>
                </c:pt>
                <c:pt idx="66">
                  <c:v>-169.69907454876247</c:v>
                </c:pt>
                <c:pt idx="67">
                  <c:v>-168.3123843255533</c:v>
                </c:pt>
                <c:pt idx="68">
                  <c:v>-166.4643615561582</c:v>
                </c:pt>
                <c:pt idx="69">
                  <c:v>-164.16007154253361</c:v>
                </c:pt>
                <c:pt idx="70">
                  <c:v>-161.40583018343759</c:v>
                </c:pt>
                <c:pt idx="71">
                  <c:v>-158.20918666299045</c:v>
                </c:pt>
                <c:pt idx="72">
                  <c:v>-154.57890275888582</c:v>
                </c:pt>
                <c:pt idx="73">
                  <c:v>-150.52492882696691</c:v>
                </c:pt>
                <c:pt idx="74">
                  <c:v>-146.05837652799272</c:v>
                </c:pt>
                <c:pt idx="75">
                  <c:v>-141.19148837134856</c:v>
                </c:pt>
                <c:pt idx="76">
                  <c:v>-135.93760415917865</c:v>
                </c:pt>
                <c:pt idx="77">
                  <c:v>-130.31112442291544</c:v>
                </c:pt>
                <c:pt idx="78">
                  <c:v>-124.32747095242414</c:v>
                </c:pt>
                <c:pt idx="79">
                  <c:v>-118.00304452594891</c:v>
                </c:pt>
                <c:pt idx="80">
                  <c:v>-111.35517995671898</c:v>
                </c:pt>
                <c:pt idx="81">
                  <c:v>-104.40209857943148</c:v>
                </c:pt>
                <c:pt idx="82">
                  <c:v>-97.162858306838515</c:v>
                </c:pt>
                <c:pt idx="83">
                  <c:v>-89.657301393334109</c:v>
                </c:pt>
                <c:pt idx="84">
                  <c:v>-81.906000048713054</c:v>
                </c:pt>
                <c:pt idx="85">
                  <c:v>-73.930200051174879</c:v>
                </c:pt>
                <c:pt idx="86">
                  <c:v>-65.751762514121481</c:v>
                </c:pt>
                <c:pt idx="87">
                  <c:v>-57.393103966366013</c:v>
                </c:pt>
                <c:pt idx="88">
                  <c:v>-48.877134909984328</c:v>
                </c:pt>
                <c:pt idx="89">
                  <c:v>-40.227197024222512</c:v>
                </c:pt>
                <c:pt idx="90">
                  <c:v>-31.466999187575485</c:v>
                </c:pt>
                <c:pt idx="91">
                  <c:v>-22.620552493399462</c:v>
                </c:pt>
                <c:pt idx="92">
                  <c:v>-13.712104437174508</c:v>
                </c:pt>
                <c:pt idx="93">
                  <c:v>-4.7660724558038012</c:v>
                </c:pt>
                <c:pt idx="94">
                  <c:v>4.1930229988824781</c:v>
                </c:pt>
                <c:pt idx="95">
                  <c:v>13.140625668982427</c:v>
                </c:pt>
                <c:pt idx="96">
                  <c:v>22.052210797517233</c:v>
                </c:pt>
                <c:pt idx="97">
                  <c:v>30.903352349086582</c:v>
                </c:pt>
                <c:pt idx="98">
                  <c:v>39.669789959932757</c:v>
                </c:pt>
                <c:pt idx="99">
                  <c:v>48.327495433912055</c:v>
                </c:pt>
                <c:pt idx="100">
                  <c:v>56.852738602109731</c:v>
                </c:pt>
                <c:pt idx="101">
                  <c:v>65.222152365584435</c:v>
                </c:pt>
                <c:pt idx="102">
                  <c:v>73.412796742961589</c:v>
                </c:pt>
                <c:pt idx="103">
                  <c:v>81.402221747327204</c:v>
                </c:pt>
                <c:pt idx="104">
                  <c:v>89.168528920082466</c:v>
                </c:pt>
                <c:pt idx="105">
                  <c:v>96.69043135309623</c:v>
                </c:pt>
                <c:pt idx="106">
                  <c:v>103.94731203464062</c:v>
                </c:pt>
                <c:pt idx="107">
                  <c:v>110.91928035918691</c:v>
                </c:pt>
                <c:pt idx="108">
                  <c:v>117.58722664617355</c:v>
                </c:pt>
                <c:pt idx="109">
                  <c:v>123.93287451831073</c:v>
                </c:pt>
                <c:pt idx="110">
                  <c:v>129.93883099586191</c:v>
                </c:pt>
                <c:pt idx="111">
                  <c:v>135.58863416959085</c:v>
                </c:pt>
                <c:pt idx="112">
                  <c:v>140.86679832171131</c:v>
                </c:pt>
                <c:pt idx="113">
                  <c:v>145.75885637116306</c:v>
                </c:pt>
                <c:pt idx="114">
                  <c:v>150.25139952687522</c:v>
                </c:pt>
                <c:pt idx="115">
                  <c:v>154.33211404033105</c:v>
                </c:pt>
                <c:pt idx="116">
                  <c:v>157.98981495669597</c:v>
                </c:pt>
                <c:pt idx="117">
                  <c:v>161.21447677200209</c:v>
                </c:pt>
                <c:pt idx="118">
                  <c:v>163.99726091235701</c:v>
                </c:pt>
                <c:pt idx="119">
                  <c:v>166.33053995986103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9-474F-8A83-7A72366575A3}"/>
            </c:ext>
          </c:extLst>
        </c:ser>
        <c:ser>
          <c:idx val="2"/>
          <c:order val="2"/>
          <c:tx>
            <c:strRef>
              <c:f>'4th Order'!$K$1</c:f>
              <c:strCache>
                <c:ptCount val="1"/>
                <c:pt idx="0">
                  <c:v>2nd Haromonic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Ref>
              <c:f>'4th Order'!$K$2:$K$121</c:f>
              <c:numCache>
                <c:formatCode>General</c:formatCode>
                <c:ptCount val="120"/>
                <c:pt idx="0">
                  <c:v>-20.124734807330466</c:v>
                </c:pt>
                <c:pt idx="1">
                  <c:v>-16.258538905987724</c:v>
                </c:pt>
                <c:pt idx="2">
                  <c:v>-12.214211050072972</c:v>
                </c:pt>
                <c:pt idx="3">
                  <c:v>-8.0360617419056481</c:v>
                </c:pt>
                <c:pt idx="4">
                  <c:v>-3.7698676596399734</c:v>
                </c:pt>
                <c:pt idx="5">
                  <c:v>0.53762988160025049</c:v>
                </c:pt>
                <c:pt idx="6">
                  <c:v>4.8392370373513671</c:v>
                </c:pt>
                <c:pt idx="7">
                  <c:v>9.0878244994458086</c:v>
                </c:pt>
                <c:pt idx="8">
                  <c:v>13.236843854574794</c:v>
                </c:pt>
                <c:pt idx="9">
                  <c:v>17.240837578445383</c:v>
                </c:pt>
                <c:pt idx="10">
                  <c:v>21.055937077929332</c:v>
                </c:pt>
                <c:pt idx="11">
                  <c:v>24.640343324549377</c:v>
                </c:pt>
                <c:pt idx="12">
                  <c:v>27.954784813382318</c:v>
                </c:pt>
                <c:pt idx="13">
                  <c:v>30.962947829885042</c:v>
                </c:pt>
                <c:pt idx="14">
                  <c:v>33.63187431055016</c:v>
                </c:pt>
                <c:pt idx="15">
                  <c:v>35.932322938346722</c:v>
                </c:pt>
                <c:pt idx="16">
                  <c:v>37.839089516708775</c:v>
                </c:pt>
                <c:pt idx="17">
                  <c:v>39.331283111987226</c:v>
                </c:pt>
                <c:pt idx="18">
                  <c:v>40.392554938890619</c:v>
                </c:pt>
                <c:pt idx="19">
                  <c:v>41.011277481197986</c:v>
                </c:pt>
                <c:pt idx="20">
                  <c:v>41.180671885259798</c:v>
                </c:pt>
                <c:pt idx="21">
                  <c:v>40.898882230537104</c:v>
                </c:pt>
                <c:pt idx="22">
                  <c:v>40.168995863455308</c:v>
                </c:pt>
                <c:pt idx="23">
                  <c:v>38.999009571790694</c:v>
                </c:pt>
                <c:pt idx="24">
                  <c:v>37.40174197019013</c:v>
                </c:pt>
                <c:pt idx="25">
                  <c:v>35.39469305674649</c:v>
                </c:pt>
                <c:pt idx="26">
                  <c:v>32.999852479357408</c:v>
                </c:pt>
                <c:pt idx="27">
                  <c:v>30.243458612541424</c:v>
                </c:pt>
                <c:pt idx="28">
                  <c:v>27.155711084315847</c:v>
                </c:pt>
                <c:pt idx="29">
                  <c:v>23.770439902752596</c:v>
                </c:pt>
                <c:pt idx="30">
                  <c:v>20.12473480733048</c:v>
                </c:pt>
                <c:pt idx="31">
                  <c:v>16.258538905987745</c:v>
                </c:pt>
                <c:pt idx="32">
                  <c:v>12.214211050072979</c:v>
                </c:pt>
                <c:pt idx="33">
                  <c:v>8.0360617419056251</c:v>
                </c:pt>
                <c:pt idx="34">
                  <c:v>3.7698676596399605</c:v>
                </c:pt>
                <c:pt idx="35">
                  <c:v>-0.53762988160028202</c:v>
                </c:pt>
                <c:pt idx="36">
                  <c:v>-4.8392370373514257</c:v>
                </c:pt>
                <c:pt idx="37">
                  <c:v>-9.0878244994458566</c:v>
                </c:pt>
                <c:pt idx="38">
                  <c:v>-13.236843854574857</c:v>
                </c:pt>
                <c:pt idx="39">
                  <c:v>-17.240837578445479</c:v>
                </c:pt>
                <c:pt idx="40">
                  <c:v>-21.055937077929404</c:v>
                </c:pt>
                <c:pt idx="41">
                  <c:v>-24.640343324549466</c:v>
                </c:pt>
                <c:pt idx="42">
                  <c:v>-27.954784813382417</c:v>
                </c:pt>
                <c:pt idx="43">
                  <c:v>-30.96294782988512</c:v>
                </c:pt>
                <c:pt idx="44">
                  <c:v>-33.631874310550245</c:v>
                </c:pt>
                <c:pt idx="45">
                  <c:v>-35.932322938346807</c:v>
                </c:pt>
                <c:pt idx="46">
                  <c:v>-37.839089516708839</c:v>
                </c:pt>
                <c:pt idx="47">
                  <c:v>-39.331283111987283</c:v>
                </c:pt>
                <c:pt idx="48">
                  <c:v>-40.392554938890655</c:v>
                </c:pt>
                <c:pt idx="49">
                  <c:v>-41.011277481198007</c:v>
                </c:pt>
                <c:pt idx="50">
                  <c:v>-41.180671885259798</c:v>
                </c:pt>
                <c:pt idx="51">
                  <c:v>-40.898882230537069</c:v>
                </c:pt>
                <c:pt idx="52">
                  <c:v>-40.168995863455244</c:v>
                </c:pt>
                <c:pt idx="53">
                  <c:v>-38.999009571790609</c:v>
                </c:pt>
                <c:pt idx="54">
                  <c:v>-37.401741970190017</c:v>
                </c:pt>
                <c:pt idx="55">
                  <c:v>-35.39469305674632</c:v>
                </c:pt>
                <c:pt idx="56">
                  <c:v>-32.999852479357237</c:v>
                </c:pt>
                <c:pt idx="57">
                  <c:v>-30.243458612541204</c:v>
                </c:pt>
                <c:pt idx="58">
                  <c:v>-27.155711084315577</c:v>
                </c:pt>
                <c:pt idx="59">
                  <c:v>-23.770439902752301</c:v>
                </c:pt>
                <c:pt idx="60">
                  <c:v>-20.124734807330196</c:v>
                </c:pt>
                <c:pt idx="61">
                  <c:v>-16.258538905987447</c:v>
                </c:pt>
                <c:pt idx="62">
                  <c:v>-12.214211050072702</c:v>
                </c:pt>
                <c:pt idx="63">
                  <c:v>-8.0360617419053799</c:v>
                </c:pt>
                <c:pt idx="64">
                  <c:v>-3.7698676596397105</c:v>
                </c:pt>
                <c:pt idx="65">
                  <c:v>0.53762988160049652</c:v>
                </c:pt>
                <c:pt idx="66">
                  <c:v>4.8392370373516025</c:v>
                </c:pt>
                <c:pt idx="67">
                  <c:v>9.0878244994460307</c:v>
                </c:pt>
                <c:pt idx="68">
                  <c:v>13.236843854575024</c:v>
                </c:pt>
                <c:pt idx="69">
                  <c:v>17.240837578445575</c:v>
                </c:pt>
                <c:pt idx="70">
                  <c:v>21.055937077929528</c:v>
                </c:pt>
                <c:pt idx="71">
                  <c:v>24.640343324549519</c:v>
                </c:pt>
                <c:pt idx="72">
                  <c:v>27.954784813382417</c:v>
                </c:pt>
                <c:pt idx="73">
                  <c:v>30.962947829885145</c:v>
                </c:pt>
                <c:pt idx="74">
                  <c:v>33.631874310550216</c:v>
                </c:pt>
                <c:pt idx="75">
                  <c:v>35.932322938346786</c:v>
                </c:pt>
                <c:pt idx="76">
                  <c:v>37.839089516708803</c:v>
                </c:pt>
                <c:pt idx="77">
                  <c:v>39.331283111987233</c:v>
                </c:pt>
                <c:pt idx="78">
                  <c:v>40.392554938890633</c:v>
                </c:pt>
                <c:pt idx="79">
                  <c:v>41.011277481197986</c:v>
                </c:pt>
                <c:pt idx="80">
                  <c:v>41.180671885259798</c:v>
                </c:pt>
                <c:pt idx="81">
                  <c:v>40.898882230537104</c:v>
                </c:pt>
                <c:pt idx="82">
                  <c:v>40.168995863455301</c:v>
                </c:pt>
                <c:pt idx="83">
                  <c:v>38.999009571790708</c:v>
                </c:pt>
                <c:pt idx="84">
                  <c:v>37.401741970190137</c:v>
                </c:pt>
                <c:pt idx="85">
                  <c:v>35.394693056746512</c:v>
                </c:pt>
                <c:pt idx="86">
                  <c:v>32.999852479357436</c:v>
                </c:pt>
                <c:pt idx="87">
                  <c:v>30.243458612541481</c:v>
                </c:pt>
                <c:pt idx="88">
                  <c:v>27.155711084315882</c:v>
                </c:pt>
                <c:pt idx="89">
                  <c:v>23.770439902752695</c:v>
                </c:pt>
                <c:pt idx="90">
                  <c:v>20.124734807330615</c:v>
                </c:pt>
                <c:pt idx="91">
                  <c:v>16.258538905987855</c:v>
                </c:pt>
                <c:pt idx="92">
                  <c:v>12.214211050073162</c:v>
                </c:pt>
                <c:pt idx="93">
                  <c:v>8.0360617419058151</c:v>
                </c:pt>
                <c:pt idx="94">
                  <c:v>3.7698676596401888</c:v>
                </c:pt>
                <c:pt idx="95">
                  <c:v>-0.53762988160005254</c:v>
                </c:pt>
                <c:pt idx="96">
                  <c:v>-4.8392370373511255</c:v>
                </c:pt>
                <c:pt idx="97">
                  <c:v>-9.0878244994455972</c:v>
                </c:pt>
                <c:pt idx="98">
                  <c:v>-13.236843854574536</c:v>
                </c:pt>
                <c:pt idx="99">
                  <c:v>-17.24083757844517</c:v>
                </c:pt>
                <c:pt idx="100">
                  <c:v>-21.055937077929084</c:v>
                </c:pt>
                <c:pt idx="101">
                  <c:v>-24.640343324549104</c:v>
                </c:pt>
                <c:pt idx="102">
                  <c:v>-27.954784813382091</c:v>
                </c:pt>
                <c:pt idx="103">
                  <c:v>-30.962947829884801</c:v>
                </c:pt>
                <c:pt idx="104">
                  <c:v>-33.631874310549961</c:v>
                </c:pt>
                <c:pt idx="105">
                  <c:v>-35.93232293834653</c:v>
                </c:pt>
                <c:pt idx="106">
                  <c:v>-37.839089516708633</c:v>
                </c:pt>
                <c:pt idx="107">
                  <c:v>-39.331283111987105</c:v>
                </c:pt>
                <c:pt idx="108">
                  <c:v>-40.392554938890541</c:v>
                </c:pt>
                <c:pt idx="109">
                  <c:v>-41.011277481197951</c:v>
                </c:pt>
                <c:pt idx="110">
                  <c:v>-41.180671885259805</c:v>
                </c:pt>
                <c:pt idx="111">
                  <c:v>-40.898882230537154</c:v>
                </c:pt>
                <c:pt idx="112">
                  <c:v>-40.168995863455415</c:v>
                </c:pt>
                <c:pt idx="113">
                  <c:v>-38.99900957179085</c:v>
                </c:pt>
                <c:pt idx="114">
                  <c:v>-37.401741970190351</c:v>
                </c:pt>
                <c:pt idx="115">
                  <c:v>-35.394693056746739</c:v>
                </c:pt>
                <c:pt idx="116">
                  <c:v>-32.999852479357749</c:v>
                </c:pt>
                <c:pt idx="117">
                  <c:v>-30.243458612541783</c:v>
                </c:pt>
                <c:pt idx="118">
                  <c:v>-27.15571108431627</c:v>
                </c:pt>
                <c:pt idx="119">
                  <c:v>-23.770439902753058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9-474F-8A83-7A72366575A3}"/>
            </c:ext>
          </c:extLst>
        </c:ser>
        <c:ser>
          <c:idx val="3"/>
          <c:order val="3"/>
          <c:tx>
            <c:strRef>
              <c:f>'4th Order'!$L$1</c:f>
              <c:strCache>
                <c:ptCount val="1"/>
                <c:pt idx="0">
                  <c:v>3rd Haromonic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Ref>
              <c:f>'4th Order'!$L$2:$L$121</c:f>
              <c:numCache>
                <c:formatCode>General</c:formatCode>
                <c:ptCount val="120"/>
                <c:pt idx="0">
                  <c:v>-11.571085321691646</c:v>
                </c:pt>
                <c:pt idx="1">
                  <c:v>-11.303787723443723</c:v>
                </c:pt>
                <c:pt idx="2">
                  <c:v>-10.758153356323991</c:v>
                </c:pt>
                <c:pt idx="3">
                  <c:v>-9.9476175493076031</c:v>
                </c:pt>
                <c:pt idx="4">
                  <c:v>-8.892138383977386</c:v>
                </c:pt>
                <c:pt idx="5">
                  <c:v>-7.617705260318302</c:v>
                </c:pt>
                <c:pt idx="6">
                  <c:v>-6.1556989514359177</c:v>
                </c:pt>
                <c:pt idx="7">
                  <c:v>-4.5421189047756076</c:v>
                </c:pt>
                <c:pt idx="8">
                  <c:v>-2.8166968162513286</c:v>
                </c:pt>
                <c:pt idx="9">
                  <c:v>-1.0219183040301567</c:v>
                </c:pt>
                <c:pt idx="10">
                  <c:v>0.79802322838864304</c:v>
                </c:pt>
                <c:pt idx="11">
                  <c:v>2.5983147804372231</c:v>
                </c:pt>
                <c:pt idx="12">
                  <c:v>4.3346271992791188</c:v>
                </c:pt>
                <c:pt idx="13">
                  <c:v>5.9642067106718599</c:v>
                </c:pt>
                <c:pt idx="14">
                  <c:v>7.4469276587805959</c:v>
                </c:pt>
                <c:pt idx="15">
                  <c:v>8.7462805329942555</c:v>
                </c:pt>
                <c:pt idx="16">
                  <c:v>9.8302709532447068</c:v>
                </c:pt>
                <c:pt idx="17">
                  <c:v>10.672207477827437</c:v>
                </c:pt>
                <c:pt idx="18">
                  <c:v>11.251358835280092</c:v>
                </c:pt>
                <c:pt idx="19">
                  <c:v>11.553464397089027</c:v>
                </c:pt>
                <c:pt idx="20">
                  <c:v>11.571085321691646</c:v>
                </c:pt>
                <c:pt idx="21">
                  <c:v>11.303787723443723</c:v>
                </c:pt>
                <c:pt idx="22">
                  <c:v>10.758153356324005</c:v>
                </c:pt>
                <c:pt idx="23">
                  <c:v>9.9476175493076031</c:v>
                </c:pt>
                <c:pt idx="24">
                  <c:v>8.892138383977386</c:v>
                </c:pt>
                <c:pt idx="25">
                  <c:v>7.6177052603183038</c:v>
                </c:pt>
                <c:pt idx="26">
                  <c:v>6.155698951435884</c:v>
                </c:pt>
                <c:pt idx="27">
                  <c:v>4.5421189047756085</c:v>
                </c:pt>
                <c:pt idx="28">
                  <c:v>2.8166968162513299</c:v>
                </c:pt>
                <c:pt idx="29">
                  <c:v>1.0219183040301991</c:v>
                </c:pt>
                <c:pt idx="30">
                  <c:v>-0.79802322838860063</c:v>
                </c:pt>
                <c:pt idx="31">
                  <c:v>-2.5983147804372222</c:v>
                </c:pt>
                <c:pt idx="32">
                  <c:v>-4.334627199279117</c:v>
                </c:pt>
                <c:pt idx="33">
                  <c:v>-5.9642067106718581</c:v>
                </c:pt>
                <c:pt idx="34">
                  <c:v>-7.446927658780627</c:v>
                </c:pt>
                <c:pt idx="35">
                  <c:v>-8.7462805329942803</c:v>
                </c:pt>
                <c:pt idx="36">
                  <c:v>-9.8302709532447281</c:v>
                </c:pt>
                <c:pt idx="37">
                  <c:v>-10.672207477827452</c:v>
                </c:pt>
                <c:pt idx="38">
                  <c:v>-11.251358835280092</c:v>
                </c:pt>
                <c:pt idx="39">
                  <c:v>-11.553464397089032</c:v>
                </c:pt>
                <c:pt idx="40">
                  <c:v>-11.571085321691642</c:v>
                </c:pt>
                <c:pt idx="41">
                  <c:v>-11.303787723443714</c:v>
                </c:pt>
                <c:pt idx="42">
                  <c:v>-10.758153356323977</c:v>
                </c:pt>
                <c:pt idx="43">
                  <c:v>-9.9476175493075623</c:v>
                </c:pt>
                <c:pt idx="44">
                  <c:v>-8.8921383839773345</c:v>
                </c:pt>
                <c:pt idx="45">
                  <c:v>-7.6177052603182727</c:v>
                </c:pt>
                <c:pt idx="46">
                  <c:v>-6.1556989514358502</c:v>
                </c:pt>
                <c:pt idx="47">
                  <c:v>-4.5421189047755339</c:v>
                </c:pt>
                <c:pt idx="48">
                  <c:v>-2.8166968162512513</c:v>
                </c:pt>
                <c:pt idx="49">
                  <c:v>-1.0219183040300774</c:v>
                </c:pt>
                <c:pt idx="50">
                  <c:v>0.79802322838872242</c:v>
                </c:pt>
                <c:pt idx="51">
                  <c:v>2.5983147804373412</c:v>
                </c:pt>
                <c:pt idx="52">
                  <c:v>4.3346271992792307</c:v>
                </c:pt>
                <c:pt idx="53">
                  <c:v>5.9642067106719638</c:v>
                </c:pt>
                <c:pt idx="54">
                  <c:v>7.4469276587807203</c:v>
                </c:pt>
                <c:pt idx="55">
                  <c:v>8.746280532994362</c:v>
                </c:pt>
                <c:pt idx="56">
                  <c:v>9.8302709532447921</c:v>
                </c:pt>
                <c:pt idx="57">
                  <c:v>10.672207477827483</c:v>
                </c:pt>
                <c:pt idx="58">
                  <c:v>11.251358835280122</c:v>
                </c:pt>
                <c:pt idx="59">
                  <c:v>11.553464397089041</c:v>
                </c:pt>
                <c:pt idx="60">
                  <c:v>11.571085321691635</c:v>
                </c:pt>
                <c:pt idx="61">
                  <c:v>11.303787723443694</c:v>
                </c:pt>
                <c:pt idx="62">
                  <c:v>10.758153356323954</c:v>
                </c:pt>
                <c:pt idx="63">
                  <c:v>9.9476175493075321</c:v>
                </c:pt>
                <c:pt idx="64">
                  <c:v>8.8921383839773096</c:v>
                </c:pt>
                <c:pt idx="65">
                  <c:v>7.6177052603182274</c:v>
                </c:pt>
                <c:pt idx="66">
                  <c:v>6.1556989514358174</c:v>
                </c:pt>
                <c:pt idx="67">
                  <c:v>4.5421189047755162</c:v>
                </c:pt>
                <c:pt idx="68">
                  <c:v>2.8166968162512327</c:v>
                </c:pt>
                <c:pt idx="69">
                  <c:v>1.0219183040300788</c:v>
                </c:pt>
                <c:pt idx="70">
                  <c:v>-0.79802322838870055</c:v>
                </c:pt>
                <c:pt idx="71">
                  <c:v>-2.5983147804372995</c:v>
                </c:pt>
                <c:pt idx="72">
                  <c:v>-4.3346271992791721</c:v>
                </c:pt>
                <c:pt idx="73">
                  <c:v>-5.9642067106718919</c:v>
                </c:pt>
                <c:pt idx="74">
                  <c:v>-7.4469276587806563</c:v>
                </c:pt>
                <c:pt idx="75">
                  <c:v>-8.7462805329942928</c:v>
                </c:pt>
                <c:pt idx="76">
                  <c:v>-9.8302709532447263</c:v>
                </c:pt>
                <c:pt idx="77">
                  <c:v>-10.672207477827444</c:v>
                </c:pt>
                <c:pt idx="78">
                  <c:v>-11.25135883528009</c:v>
                </c:pt>
                <c:pt idx="79">
                  <c:v>-11.553464397089032</c:v>
                </c:pt>
                <c:pt idx="80">
                  <c:v>-11.571085321691644</c:v>
                </c:pt>
                <c:pt idx="81">
                  <c:v>-11.303787723443723</c:v>
                </c:pt>
                <c:pt idx="82">
                  <c:v>-10.758153356324</c:v>
                </c:pt>
                <c:pt idx="83">
                  <c:v>-9.9476175493076067</c:v>
                </c:pt>
                <c:pt idx="84">
                  <c:v>-8.8921383839773895</c:v>
                </c:pt>
                <c:pt idx="85">
                  <c:v>-7.6177052603183215</c:v>
                </c:pt>
                <c:pt idx="86">
                  <c:v>-6.155698951435923</c:v>
                </c:pt>
                <c:pt idx="87">
                  <c:v>-4.5421189047756316</c:v>
                </c:pt>
                <c:pt idx="88">
                  <c:v>-2.8166968162513739</c:v>
                </c:pt>
                <c:pt idx="89">
                  <c:v>-1.0219183040302238</c:v>
                </c:pt>
                <c:pt idx="90">
                  <c:v>0.79802322838857576</c:v>
                </c:pt>
                <c:pt idx="91">
                  <c:v>2.5983147804371778</c:v>
                </c:pt>
                <c:pt idx="92">
                  <c:v>4.3346271992790557</c:v>
                </c:pt>
                <c:pt idx="93">
                  <c:v>5.9642067106717835</c:v>
                </c:pt>
                <c:pt idx="94">
                  <c:v>7.4469276587805444</c:v>
                </c:pt>
                <c:pt idx="95">
                  <c:v>8.746280532994211</c:v>
                </c:pt>
                <c:pt idx="96">
                  <c:v>9.8302709532446606</c:v>
                </c:pt>
                <c:pt idx="97">
                  <c:v>10.672207477827394</c:v>
                </c:pt>
                <c:pt idx="98">
                  <c:v>11.25135883528006</c:v>
                </c:pt>
                <c:pt idx="99">
                  <c:v>11.553464397089018</c:v>
                </c:pt>
                <c:pt idx="100">
                  <c:v>11.571085321691653</c:v>
                </c:pt>
                <c:pt idx="101">
                  <c:v>11.303787723443751</c:v>
                </c:pt>
                <c:pt idx="102">
                  <c:v>10.758153356324055</c:v>
                </c:pt>
                <c:pt idx="103">
                  <c:v>9.9476175493076706</c:v>
                </c:pt>
                <c:pt idx="104">
                  <c:v>8.8921383839774695</c:v>
                </c:pt>
                <c:pt idx="105">
                  <c:v>7.6177052603184308</c:v>
                </c:pt>
                <c:pt idx="106">
                  <c:v>6.1556989514360279</c:v>
                </c:pt>
                <c:pt idx="107">
                  <c:v>4.5421189047757649</c:v>
                </c:pt>
                <c:pt idx="108">
                  <c:v>2.8166968162514956</c:v>
                </c:pt>
                <c:pt idx="109">
                  <c:v>1.0219183040303279</c:v>
                </c:pt>
                <c:pt idx="110">
                  <c:v>-0.79802322838843043</c:v>
                </c:pt>
                <c:pt idx="111">
                  <c:v>-2.5983147804370557</c:v>
                </c:pt>
                <c:pt idx="112">
                  <c:v>-4.3346271992789207</c:v>
                </c:pt>
                <c:pt idx="113">
                  <c:v>-5.964206710671677</c:v>
                </c:pt>
                <c:pt idx="114">
                  <c:v>-7.4469276587804645</c:v>
                </c:pt>
                <c:pt idx="115">
                  <c:v>-8.7462805329941151</c:v>
                </c:pt>
                <c:pt idx="116">
                  <c:v>-9.8302709532445931</c:v>
                </c:pt>
                <c:pt idx="117">
                  <c:v>-10.672207477827337</c:v>
                </c:pt>
                <c:pt idx="118">
                  <c:v>-11.25135883528003</c:v>
                </c:pt>
                <c:pt idx="119">
                  <c:v>-11.553464397089009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9-474F-8A83-7A72366575A3}"/>
            </c:ext>
          </c:extLst>
        </c:ser>
        <c:ser>
          <c:idx val="4"/>
          <c:order val="4"/>
          <c:tx>
            <c:strRef>
              <c:f>'4th Order'!$M$1</c:f>
              <c:strCache>
                <c:ptCount val="1"/>
                <c:pt idx="0">
                  <c:v>4th Haromonic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'4th Order'!$M$2:$M$121</c:f>
              <c:numCache>
                <c:formatCode>General</c:formatCode>
                <c:ptCount val="120"/>
                <c:pt idx="0">
                  <c:v>-0.9464562650624585</c:v>
                </c:pt>
                <c:pt idx="1">
                  <c:v>1.4892413923995029</c:v>
                </c:pt>
                <c:pt idx="2">
                  <c:v>3.8598520548405095</c:v>
                </c:pt>
                <c:pt idx="3">
                  <c:v>6.0617686608599257</c:v>
                </c:pt>
                <c:pt idx="4">
                  <c:v>7.9987568888065059</c:v>
                </c:pt>
                <c:pt idx="5">
                  <c:v>9.5861610584182149</c:v>
                </c:pt>
                <c:pt idx="6">
                  <c:v>10.754603990272752</c:v>
                </c:pt>
                <c:pt idx="7">
                  <c:v>11.453019121436784</c:v>
                </c:pt>
                <c:pt idx="8">
                  <c:v>11.650882359310829</c:v>
                </c:pt>
                <c:pt idx="9">
                  <c:v>11.339546130946632</c:v>
                </c:pt>
                <c:pt idx="10">
                  <c:v>10.532617323480686</c:v>
                </c:pt>
                <c:pt idx="11">
                  <c:v>9.2653625978732705</c:v>
                </c:pt>
                <c:pt idx="12">
                  <c:v>7.5931670665962638</c:v>
                </c:pt>
                <c:pt idx="13">
                  <c:v>5.5891136984509107</c:v>
                </c:pt>
                <c:pt idx="14">
                  <c:v>3.3407892421401484</c:v>
                </c:pt>
                <c:pt idx="15">
                  <c:v>0.94645626506245983</c:v>
                </c:pt>
                <c:pt idx="16">
                  <c:v>-1.4892413923994809</c:v>
                </c:pt>
                <c:pt idx="17">
                  <c:v>-3.8598520548405082</c:v>
                </c:pt>
                <c:pt idx="18">
                  <c:v>-6.0617686608599239</c:v>
                </c:pt>
                <c:pt idx="19">
                  <c:v>-7.9987568888064908</c:v>
                </c:pt>
                <c:pt idx="20">
                  <c:v>-9.5861610584182149</c:v>
                </c:pt>
                <c:pt idx="21">
                  <c:v>-10.754603990272752</c:v>
                </c:pt>
                <c:pt idx="22">
                  <c:v>-11.453019121436784</c:v>
                </c:pt>
                <c:pt idx="23">
                  <c:v>-11.650882359310829</c:v>
                </c:pt>
                <c:pt idx="24">
                  <c:v>-11.339546130946632</c:v>
                </c:pt>
                <c:pt idx="25">
                  <c:v>-10.532617323480686</c:v>
                </c:pt>
                <c:pt idx="26">
                  <c:v>-9.2653625978732723</c:v>
                </c:pt>
                <c:pt idx="27">
                  <c:v>-7.5931670665962647</c:v>
                </c:pt>
                <c:pt idx="28">
                  <c:v>-5.5891136984509124</c:v>
                </c:pt>
                <c:pt idx="29">
                  <c:v>-3.3407892421401502</c:v>
                </c:pt>
                <c:pt idx="30">
                  <c:v>-0.94645626506246128</c:v>
                </c:pt>
                <c:pt idx="31">
                  <c:v>1.4892413923994792</c:v>
                </c:pt>
                <c:pt idx="32">
                  <c:v>3.8598520548405069</c:v>
                </c:pt>
                <c:pt idx="33">
                  <c:v>6.0617686608599231</c:v>
                </c:pt>
                <c:pt idx="34">
                  <c:v>7.9987568888065033</c:v>
                </c:pt>
                <c:pt idx="35">
                  <c:v>9.5861610584182362</c:v>
                </c:pt>
                <c:pt idx="36">
                  <c:v>10.754603990272766</c:v>
                </c:pt>
                <c:pt idx="37">
                  <c:v>11.453019121436791</c:v>
                </c:pt>
                <c:pt idx="38">
                  <c:v>11.650882359310827</c:v>
                </c:pt>
                <c:pt idx="39">
                  <c:v>11.339546130946617</c:v>
                </c:pt>
                <c:pt idx="40">
                  <c:v>10.532617323480661</c:v>
                </c:pt>
                <c:pt idx="41">
                  <c:v>9.2653625978732226</c:v>
                </c:pt>
                <c:pt idx="42">
                  <c:v>7.5931670665962026</c:v>
                </c:pt>
                <c:pt idx="43">
                  <c:v>5.5891136984508405</c:v>
                </c:pt>
                <c:pt idx="44">
                  <c:v>3.340789242140052</c:v>
                </c:pt>
                <c:pt idx="45">
                  <c:v>0.94645626506235947</c:v>
                </c:pt>
                <c:pt idx="46">
                  <c:v>-1.4892413923995804</c:v>
                </c:pt>
                <c:pt idx="47">
                  <c:v>-3.8598520548406228</c:v>
                </c:pt>
                <c:pt idx="48">
                  <c:v>-6.0617686608600279</c:v>
                </c:pt>
                <c:pt idx="49">
                  <c:v>-7.998756888806593</c:v>
                </c:pt>
                <c:pt idx="50">
                  <c:v>-9.5861610584182948</c:v>
                </c:pt>
                <c:pt idx="51">
                  <c:v>-10.754603990272805</c:v>
                </c:pt>
                <c:pt idx="52">
                  <c:v>-11.453019121436814</c:v>
                </c:pt>
                <c:pt idx="53">
                  <c:v>-11.650882359310826</c:v>
                </c:pt>
                <c:pt idx="54">
                  <c:v>-11.339546130946594</c:v>
                </c:pt>
                <c:pt idx="55">
                  <c:v>-10.532617323480608</c:v>
                </c:pt>
                <c:pt idx="56">
                  <c:v>-9.2653625978731604</c:v>
                </c:pt>
                <c:pt idx="57">
                  <c:v>-7.5931670665961253</c:v>
                </c:pt>
                <c:pt idx="58">
                  <c:v>-5.589113698450733</c:v>
                </c:pt>
                <c:pt idx="59">
                  <c:v>-3.3407892421399348</c:v>
                </c:pt>
                <c:pt idx="60">
                  <c:v>-0.94645626506227842</c:v>
                </c:pt>
                <c:pt idx="61">
                  <c:v>1.4892413923996612</c:v>
                </c:pt>
                <c:pt idx="62">
                  <c:v>3.8598520548406805</c:v>
                </c:pt>
                <c:pt idx="63">
                  <c:v>6.0617686608600616</c:v>
                </c:pt>
                <c:pt idx="64">
                  <c:v>7.9987568888066072</c:v>
                </c:pt>
                <c:pt idx="65">
                  <c:v>9.5861610584183072</c:v>
                </c:pt>
                <c:pt idx="66">
                  <c:v>10.754603990272804</c:v>
                </c:pt>
                <c:pt idx="67">
                  <c:v>11.45301912143681</c:v>
                </c:pt>
                <c:pt idx="68">
                  <c:v>11.650882359310826</c:v>
                </c:pt>
                <c:pt idx="69">
                  <c:v>11.339546130946603</c:v>
                </c:pt>
                <c:pt idx="70">
                  <c:v>10.532617323480634</c:v>
                </c:pt>
                <c:pt idx="71">
                  <c:v>9.2653625978732119</c:v>
                </c:pt>
                <c:pt idx="72">
                  <c:v>7.5931670665962052</c:v>
                </c:pt>
                <c:pt idx="73">
                  <c:v>5.5891136984508432</c:v>
                </c:pt>
                <c:pt idx="74">
                  <c:v>3.3407892421400747</c:v>
                </c:pt>
                <c:pt idx="75">
                  <c:v>0.94645626506240366</c:v>
                </c:pt>
                <c:pt idx="76">
                  <c:v>-1.4892413923995369</c:v>
                </c:pt>
                <c:pt idx="77">
                  <c:v>-3.8598520548405419</c:v>
                </c:pt>
                <c:pt idx="78">
                  <c:v>-6.0617686608599541</c:v>
                </c:pt>
                <c:pt idx="79">
                  <c:v>-7.9987568888065015</c:v>
                </c:pt>
                <c:pt idx="80">
                  <c:v>-9.5861610584182344</c:v>
                </c:pt>
                <c:pt idx="81">
                  <c:v>-10.754603990272749</c:v>
                </c:pt>
                <c:pt idx="82">
                  <c:v>-11.453019121436787</c:v>
                </c:pt>
                <c:pt idx="83">
                  <c:v>-11.650882359310829</c:v>
                </c:pt>
                <c:pt idx="84">
                  <c:v>-11.339546130946633</c:v>
                </c:pt>
                <c:pt idx="85">
                  <c:v>-10.532617323480697</c:v>
                </c:pt>
                <c:pt idx="86">
                  <c:v>-9.2653625978732759</c:v>
                </c:pt>
                <c:pt idx="87">
                  <c:v>-7.5931670665963003</c:v>
                </c:pt>
                <c:pt idx="88">
                  <c:v>-5.5891136984509346</c:v>
                </c:pt>
                <c:pt idx="89">
                  <c:v>-3.340789242140195</c:v>
                </c:pt>
                <c:pt idx="90">
                  <c:v>-0.94645626506254954</c:v>
                </c:pt>
                <c:pt idx="91">
                  <c:v>1.4892413923994119</c:v>
                </c:pt>
                <c:pt idx="92">
                  <c:v>3.8598520548404234</c:v>
                </c:pt>
                <c:pt idx="93">
                  <c:v>6.0617686608598467</c:v>
                </c:pt>
                <c:pt idx="94">
                  <c:v>7.9987568888064091</c:v>
                </c:pt>
                <c:pt idx="95">
                  <c:v>9.5861610584181633</c:v>
                </c:pt>
                <c:pt idx="96">
                  <c:v>10.754603990272699</c:v>
                </c:pt>
                <c:pt idx="97">
                  <c:v>11.453019121436764</c:v>
                </c:pt>
                <c:pt idx="98">
                  <c:v>11.650882359310833</c:v>
                </c:pt>
                <c:pt idx="99">
                  <c:v>11.339546130946662</c:v>
                </c:pt>
                <c:pt idx="100">
                  <c:v>10.532617323480752</c:v>
                </c:pt>
                <c:pt idx="101">
                  <c:v>9.2653625978733771</c:v>
                </c:pt>
                <c:pt idx="102">
                  <c:v>7.5931670665963953</c:v>
                </c:pt>
                <c:pt idx="103">
                  <c:v>5.5891136984510821</c:v>
                </c:pt>
                <c:pt idx="104">
                  <c:v>3.3407892421403154</c:v>
                </c:pt>
                <c:pt idx="105">
                  <c:v>0.94645626506267477</c:v>
                </c:pt>
                <c:pt idx="106">
                  <c:v>-1.4892413923992873</c:v>
                </c:pt>
                <c:pt idx="107">
                  <c:v>-3.8598520548403052</c:v>
                </c:pt>
                <c:pt idx="108">
                  <c:v>-6.0617686608597392</c:v>
                </c:pt>
                <c:pt idx="109">
                  <c:v>-7.9987568888063185</c:v>
                </c:pt>
                <c:pt idx="110">
                  <c:v>-9.5861610584180923</c:v>
                </c:pt>
                <c:pt idx="111">
                  <c:v>-10.754603990272653</c:v>
                </c:pt>
                <c:pt idx="112">
                  <c:v>-11.453019121436732</c:v>
                </c:pt>
                <c:pt idx="113">
                  <c:v>-11.650882359310835</c:v>
                </c:pt>
                <c:pt idx="114">
                  <c:v>-11.339546130946699</c:v>
                </c:pt>
                <c:pt idx="115">
                  <c:v>-10.532617323480805</c:v>
                </c:pt>
                <c:pt idx="116">
                  <c:v>-9.2653625978734535</c:v>
                </c:pt>
                <c:pt idx="117">
                  <c:v>-7.5931670665964912</c:v>
                </c:pt>
                <c:pt idx="118">
                  <c:v>-5.5891136984511922</c:v>
                </c:pt>
                <c:pt idx="119">
                  <c:v>-3.3407892421404357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C9-474F-8A83-7A72366575A3}"/>
            </c:ext>
          </c:extLst>
        </c:ser>
        <c:ser>
          <c:idx val="5"/>
          <c:order val="5"/>
          <c:tx>
            <c:strRef>
              <c:f>'4th Order'!$O$1</c:f>
              <c:strCache>
                <c:ptCount val="1"/>
                <c:pt idx="0">
                  <c:v>Sum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yVal>
            <c:numRef>
              <c:f>'4th Order'!$O$2:$O$121</c:f>
              <c:numCache>
                <c:formatCode>General</c:formatCode>
                <c:ptCount val="120"/>
                <c:pt idx="0">
                  <c:v>334.0444672804266</c:v>
                </c:pt>
                <c:pt idx="1">
                  <c:v>342.02999082366654</c:v>
                </c:pt>
                <c:pt idx="2">
                  <c:v>349.94196781392634</c:v>
                </c:pt>
                <c:pt idx="3">
                  <c:v>357.61643762599044</c:v>
                </c:pt>
                <c:pt idx="4">
                  <c:v>364.89010492966707</c:v>
                </c:pt>
                <c:pt idx="5">
                  <c:v>371.60554219965354</c:v>
                </c:pt>
                <c:pt idx="6">
                  <c:v>377.61604174063268</c:v>
                </c:pt>
                <c:pt idx="7">
                  <c:v>382.78993415734226</c:v>
                </c:pt>
                <c:pt idx="8">
                  <c:v>387.01421606947451</c:v>
                </c:pt>
                <c:pt idx="9">
                  <c:v>390.19736206357749</c:v>
                </c:pt>
                <c:pt idx="10">
                  <c:v>392.27123292891827</c:v>
                </c:pt>
                <c:pt idx="11">
                  <c:v>393.19203248153235</c:v>
                </c:pt>
                <c:pt idx="12">
                  <c:v>392.94030695382554</c:v>
                </c:pt>
                <c:pt idx="13">
                  <c:v>391.52002218165671</c:v>
                </c:pt>
                <c:pt idx="14">
                  <c:v>388.95679285514569</c:v>
                </c:pt>
                <c:pt idx="15">
                  <c:v>385.29537322343407</c:v>
                </c:pt>
                <c:pt idx="16">
                  <c:v>380.59654835241469</c:v>
                </c:pt>
                <c:pt idx="17">
                  <c:v>374.93358807357151</c:v>
                </c:pt>
                <c:pt idx="18">
                  <c:v>368.38844118141691</c:v>
                </c:pt>
                <c:pt idx="19">
                  <c:v>361.04785463111136</c:v>
                </c:pt>
                <c:pt idx="20">
                  <c:v>352.99960122093421</c:v>
                </c:pt>
                <c:pt idx="21">
                  <c:v>344.3289896588214</c:v>
                </c:pt>
                <c:pt idx="22">
                  <c:v>335.11581352086284</c:v>
                </c:pt>
                <c:pt idx="23">
                  <c:v>325.43187127080341</c:v>
                </c:pt>
                <c:pt idx="24">
                  <c:v>315.33915938761584</c:v>
                </c:pt>
                <c:pt idx="25">
                  <c:v>304.88880616044088</c:v>
                </c:pt>
                <c:pt idx="26">
                  <c:v>294.12077646272343</c:v>
                </c:pt>
                <c:pt idx="27">
                  <c:v>283.06433953276854</c:v>
                </c:pt>
                <c:pt idx="28">
                  <c:v>271.7392542277824</c:v>
                </c:pt>
                <c:pt idx="29">
                  <c:v>260.15759110454684</c:v>
                </c:pt>
                <c:pt idx="30">
                  <c:v>248.32607961713649</c:v>
                </c:pt>
                <c:pt idx="31">
                  <c:v>236.24884312703119</c:v>
                </c:pt>
                <c:pt idx="32">
                  <c:v>223.93036545849046</c:v>
                </c:pt>
                <c:pt idx="33">
                  <c:v>211.37852126357907</c:v>
                </c:pt>
                <c:pt idx="34">
                  <c:v>198.60749900646479</c:v>
                </c:pt>
                <c:pt idx="35">
                  <c:v>185.64045009052268</c:v>
                </c:pt>
                <c:pt idx="36">
                  <c:v>172.51171031784062</c:v>
                </c:pt>
                <c:pt idx="37">
                  <c:v>159.26845991075822</c:v>
                </c:pt>
                <c:pt idx="38">
                  <c:v>145.9717148252044</c:v>
                </c:pt>
                <c:pt idx="39">
                  <c:v>132.69657383718138</c:v>
                </c:pt>
                <c:pt idx="40">
                  <c:v>119.53168143743106</c:v>
                </c:pt>
                <c:pt idx="41">
                  <c:v>106.57790429997651</c:v>
                </c:pt>
                <c:pt idx="42">
                  <c:v>93.946257269609148</c:v>
                </c:pt>
                <c:pt idx="43">
                  <c:v>81.755151687612027</c:v>
                </c:pt>
                <c:pt idx="44">
                  <c:v>70.127072743211102</c:v>
                </c:pt>
                <c:pt idx="45">
                  <c:v>59.184821828982173</c:v>
                </c:pt>
                <c:pt idx="46">
                  <c:v>49.047483220496275</c:v>
                </c:pt>
                <c:pt idx="47">
                  <c:v>39.826290684890608</c:v>
                </c:pt>
                <c:pt idx="48">
                  <c:v>31.620578053505522</c:v>
                </c:pt>
                <c:pt idx="49">
                  <c:v>24.513997923335427</c:v>
                </c:pt>
                <c:pt idx="50">
                  <c:v>18.5711844045296</c:v>
                </c:pt>
                <c:pt idx="51">
                  <c:v>13.835019505717582</c:v>
                </c:pt>
                <c:pt idx="52">
                  <c:v>10.324639008356879</c:v>
                </c:pt>
                <c:pt idx="53">
                  <c:v>8.034283524088627</c:v>
                </c:pt>
                <c:pt idx="54">
                  <c:v>6.9330651464499944</c:v>
                </c:pt>
                <c:pt idx="55">
                  <c:v>6.9656812281175462</c:v>
                </c:pt>
                <c:pt idx="56">
                  <c:v>8.054066034999618</c:v>
                </c:pt>
                <c:pt idx="57">
                  <c:v>10.099930142369343</c:v>
                </c:pt>
                <c:pt idx="58">
                  <c:v>12.988098255838166</c:v>
                </c:pt>
                <c:pt idx="59">
                  <c:v>16.590520408017252</c:v>
                </c:pt>
                <c:pt idx="60">
                  <c:v>20.770800806151588</c:v>
                </c:pt>
                <c:pt idx="61">
                  <c:v>25.38906438052107</c:v>
                </c:pt>
                <c:pt idx="62">
                  <c:v>30.306964426972961</c:v>
                </c:pt>
                <c:pt idx="63">
                  <c:v>35.39262644328219</c:v>
                </c:pt>
                <c:pt idx="64">
                  <c:v>40.525323760030034</c:v>
                </c:pt>
                <c:pt idx="65">
                  <c:v>45.599689911747447</c:v>
                </c:pt>
                <c:pt idx="66">
                  <c:v>50.529290545979656</c:v>
                </c:pt>
                <c:pt idx="67">
                  <c:v>55.249403315786957</c:v>
                </c:pt>
                <c:pt idx="68">
                  <c:v>59.718886589660791</c:v>
                </c:pt>
                <c:pt idx="69">
                  <c:v>63.921055586570546</c:v>
                </c:pt>
                <c:pt idx="70">
                  <c:v>67.863526105265777</c:v>
                </c:pt>
                <c:pt idx="71">
                  <c:v>71.577029594676887</c:v>
                </c:pt>
                <c:pt idx="72">
                  <c:v>75.11324703749554</c:v>
                </c:pt>
                <c:pt idx="73">
                  <c:v>78.541751106379081</c:v>
                </c:pt>
                <c:pt idx="74">
                  <c:v>81.94618448159882</c:v>
                </c:pt>
                <c:pt idx="75">
                  <c:v>85.419835414748249</c:v>
                </c:pt>
                <c:pt idx="76">
                  <c:v>89.060798127567807</c:v>
                </c:pt>
                <c:pt idx="77">
                  <c:v>92.966924272085706</c:v>
                </c:pt>
                <c:pt idx="78">
                  <c:v>97.230781606008364</c:v>
                </c:pt>
                <c:pt idx="79">
                  <c:v>101.93483678503544</c:v>
                </c:pt>
                <c:pt idx="80">
                  <c:v>107.14707066411285</c:v>
                </c:pt>
                <c:pt idx="81">
                  <c:v>112.91721705307106</c:v>
                </c:pt>
                <c:pt idx="82">
                  <c:v>119.27379019453791</c:v>
                </c:pt>
                <c:pt idx="83">
                  <c:v>126.22203338552006</c:v>
                </c:pt>
                <c:pt idx="84">
                  <c:v>133.74288252223494</c:v>
                </c:pt>
                <c:pt idx="85">
                  <c:v>141.79299553745449</c:v>
                </c:pt>
                <c:pt idx="86">
                  <c:v>150.30585353160865</c:v>
                </c:pt>
                <c:pt idx="87">
                  <c:v>159.19389379048542</c:v>
                </c:pt>
                <c:pt idx="88">
                  <c:v>168.35159077531111</c:v>
                </c:pt>
                <c:pt idx="89">
                  <c:v>177.65936044804164</c:v>
                </c:pt>
                <c:pt idx="90">
                  <c:v>186.98812769876307</c:v>
                </c:pt>
                <c:pt idx="91">
                  <c:v>196.20436770110686</c:v>
                </c:pt>
                <c:pt idx="92">
                  <c:v>205.17541098270004</c:v>
                </c:pt>
                <c:pt idx="93">
                  <c:v>213.77478977331558</c:v>
                </c:pt>
                <c:pt idx="94">
                  <c:v>221.88740032179152</c:v>
                </c:pt>
                <c:pt idx="95">
                  <c:v>229.41426249447665</c:v>
                </c:pt>
                <c:pt idx="96">
                  <c:v>236.27667381936536</c:v>
                </c:pt>
                <c:pt idx="97">
                  <c:v>242.41957956458705</c:v>
                </c:pt>
                <c:pt idx="98">
                  <c:v>247.814012415631</c:v>
                </c:pt>
                <c:pt idx="99">
                  <c:v>252.45849349918447</c:v>
                </c:pt>
                <c:pt idx="100">
                  <c:v>256.37932928503494</c:v>
                </c:pt>
                <c:pt idx="101">
                  <c:v>259.62978447803437</c:v>
                </c:pt>
                <c:pt idx="102">
                  <c:v>262.28815746818179</c:v>
                </c:pt>
                <c:pt idx="103">
                  <c:v>264.45483028088302</c:v>
                </c:pt>
                <c:pt idx="104">
                  <c:v>266.24840735133216</c:v>
                </c:pt>
                <c:pt idx="105">
                  <c:v>267.80109505581271</c:v>
                </c:pt>
                <c:pt idx="106">
                  <c:v>269.25350519265066</c:v>
                </c:pt>
                <c:pt idx="107">
                  <c:v>270.74908921281718</c:v>
                </c:pt>
                <c:pt idx="108">
                  <c:v>272.42842497835665</c:v>
                </c:pt>
                <c:pt idx="109">
                  <c:v>274.42358356801867</c:v>
                </c:pt>
                <c:pt idx="110">
                  <c:v>276.85279993947745</c:v>
                </c:pt>
                <c:pt idx="111">
                  <c:v>279.81565828402591</c:v>
                </c:pt>
                <c:pt idx="112">
                  <c:v>283.38898125322214</c:v>
                </c:pt>
                <c:pt idx="113">
                  <c:v>287.62358284507155</c:v>
                </c:pt>
                <c:pt idx="114">
                  <c:v>292.54200888263961</c:v>
                </c:pt>
                <c:pt idx="115">
                  <c:v>298.13734824279135</c:v>
                </c:pt>
                <c:pt idx="116">
                  <c:v>304.37315404190207</c:v>
                </c:pt>
                <c:pt idx="117">
                  <c:v>311.18446873071844</c:v>
                </c:pt>
                <c:pt idx="118">
                  <c:v>318.47990240999144</c:v>
                </c:pt>
                <c:pt idx="119">
                  <c:v>326.14467153356043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C9-474F-8A83-7A72366575A3}"/>
            </c:ext>
          </c:extLst>
        </c:ser>
        <c:ser>
          <c:idx val="6"/>
          <c:order val="6"/>
          <c:tx>
            <c:strRef>
              <c:f>'4th Order'!$B$1</c:f>
              <c:strCache>
                <c:ptCount val="1"/>
                <c:pt idx="0">
                  <c:v>Raw PRF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yVal>
            <c:numRef>
              <c:f>'4th Order'!$B$2:$B$121</c:f>
              <c:numCache>
                <c:formatCode>General</c:formatCode>
                <c:ptCount val="120"/>
                <c:pt idx="0">
                  <c:v>120.78437599999999</c:v>
                </c:pt>
                <c:pt idx="1">
                  <c:v>123.239295</c:v>
                </c:pt>
                <c:pt idx="2">
                  <c:v>134.71977200000001</c:v>
                </c:pt>
                <c:pt idx="3">
                  <c:v>141.38062099999999</c:v>
                </c:pt>
                <c:pt idx="4">
                  <c:v>142.60841600000001</c:v>
                </c:pt>
                <c:pt idx="5">
                  <c:v>152.862503</c:v>
                </c:pt>
                <c:pt idx="6">
                  <c:v>161.53903700000001</c:v>
                </c:pt>
                <c:pt idx="7">
                  <c:v>169.86596800000001</c:v>
                </c:pt>
                <c:pt idx="8">
                  <c:v>181.52292600000001</c:v>
                </c:pt>
                <c:pt idx="9">
                  <c:v>198.262204</c:v>
                </c:pt>
                <c:pt idx="10">
                  <c:v>211.05879400000001</c:v>
                </c:pt>
                <c:pt idx="11">
                  <c:v>225.34535099999999</c:v>
                </c:pt>
                <c:pt idx="12">
                  <c:v>244.3638</c:v>
                </c:pt>
                <c:pt idx="13">
                  <c:v>256.195896</c:v>
                </c:pt>
                <c:pt idx="14">
                  <c:v>269.167958</c:v>
                </c:pt>
                <c:pt idx="15">
                  <c:v>284.33002099999999</c:v>
                </c:pt>
                <c:pt idx="16">
                  <c:v>300.018259</c:v>
                </c:pt>
                <c:pt idx="17">
                  <c:v>308.87133499999999</c:v>
                </c:pt>
                <c:pt idx="18">
                  <c:v>320.00205599999998</c:v>
                </c:pt>
                <c:pt idx="19">
                  <c:v>329.02886599999999</c:v>
                </c:pt>
                <c:pt idx="20">
                  <c:v>335.07671800000003</c:v>
                </c:pt>
                <c:pt idx="21">
                  <c:v>345.24413600000003</c:v>
                </c:pt>
                <c:pt idx="22">
                  <c:v>350.41452800000002</c:v>
                </c:pt>
                <c:pt idx="23">
                  <c:v>358.91601700000001</c:v>
                </c:pt>
                <c:pt idx="24">
                  <c:v>359.70537200000001</c:v>
                </c:pt>
                <c:pt idx="25">
                  <c:v>375.30584399999998</c:v>
                </c:pt>
                <c:pt idx="26">
                  <c:v>374.42887300000001</c:v>
                </c:pt>
                <c:pt idx="27">
                  <c:v>386.52475900000002</c:v>
                </c:pt>
                <c:pt idx="28">
                  <c:v>391.08218499999998</c:v>
                </c:pt>
                <c:pt idx="29">
                  <c:v>400.63483600000001</c:v>
                </c:pt>
                <c:pt idx="30">
                  <c:v>401.24868700000002</c:v>
                </c:pt>
                <c:pt idx="31">
                  <c:v>403.87862200000001</c:v>
                </c:pt>
                <c:pt idx="32">
                  <c:v>413.78182199999998</c:v>
                </c:pt>
                <c:pt idx="33">
                  <c:v>410.97726899999998</c:v>
                </c:pt>
                <c:pt idx="34">
                  <c:v>417.20044100000001</c:v>
                </c:pt>
                <c:pt idx="35">
                  <c:v>417.02484600000003</c:v>
                </c:pt>
                <c:pt idx="36">
                  <c:v>426.49030900000002</c:v>
                </c:pt>
                <c:pt idx="37">
                  <c:v>414.83417500000002</c:v>
                </c:pt>
                <c:pt idx="38">
                  <c:v>407.82225699999998</c:v>
                </c:pt>
                <c:pt idx="39">
                  <c:v>407.909719</c:v>
                </c:pt>
                <c:pt idx="40">
                  <c:v>396.691261</c:v>
                </c:pt>
                <c:pt idx="41">
                  <c:v>389.50469399999997</c:v>
                </c:pt>
                <c:pt idx="42">
                  <c:v>381.79121900000001</c:v>
                </c:pt>
                <c:pt idx="43">
                  <c:v>380.56424800000002</c:v>
                </c:pt>
                <c:pt idx="44">
                  <c:v>365.139769</c:v>
                </c:pt>
                <c:pt idx="45">
                  <c:v>362.597418</c:v>
                </c:pt>
                <c:pt idx="46">
                  <c:v>348.74890399999998</c:v>
                </c:pt>
                <c:pt idx="47">
                  <c:v>335.69023399999998</c:v>
                </c:pt>
                <c:pt idx="48">
                  <c:v>322.98217499999998</c:v>
                </c:pt>
                <c:pt idx="49">
                  <c:v>311.23656399999999</c:v>
                </c:pt>
                <c:pt idx="50">
                  <c:v>303.34911099999999</c:v>
                </c:pt>
                <c:pt idx="51">
                  <c:v>286.43408399999998</c:v>
                </c:pt>
                <c:pt idx="52">
                  <c:v>283.19023700000002</c:v>
                </c:pt>
                <c:pt idx="53">
                  <c:v>264.60970800000001</c:v>
                </c:pt>
                <c:pt idx="54">
                  <c:v>259.43916300000001</c:v>
                </c:pt>
                <c:pt idx="55">
                  <c:v>237.35230899999999</c:v>
                </c:pt>
                <c:pt idx="56">
                  <c:v>238.841758</c:v>
                </c:pt>
                <c:pt idx="57">
                  <c:v>217.80753200000001</c:v>
                </c:pt>
                <c:pt idx="58">
                  <c:v>209.919895</c:v>
                </c:pt>
                <c:pt idx="59">
                  <c:v>200.71593300000001</c:v>
                </c:pt>
                <c:pt idx="60">
                  <c:v>184.06393299999999</c:v>
                </c:pt>
                <c:pt idx="61">
                  <c:v>173.72229300000001</c:v>
                </c:pt>
                <c:pt idx="62">
                  <c:v>160.749956</c:v>
                </c:pt>
                <c:pt idx="63">
                  <c:v>159.87387100000001</c:v>
                </c:pt>
                <c:pt idx="64">
                  <c:v>147.253243</c:v>
                </c:pt>
                <c:pt idx="65">
                  <c:v>146.90251000000001</c:v>
                </c:pt>
                <c:pt idx="66">
                  <c:v>139.71490499999999</c:v>
                </c:pt>
                <c:pt idx="67">
                  <c:v>129.63675000000001</c:v>
                </c:pt>
                <c:pt idx="68">
                  <c:v>123.589296</c:v>
                </c:pt>
                <c:pt idx="69">
                  <c:v>126.83122</c:v>
                </c:pt>
                <c:pt idx="70">
                  <c:v>116.840191</c:v>
                </c:pt>
                <c:pt idx="71">
                  <c:v>115.175361</c:v>
                </c:pt>
                <c:pt idx="72">
                  <c:v>111.75628399999999</c:v>
                </c:pt>
                <c:pt idx="73">
                  <c:v>110.792615</c:v>
                </c:pt>
                <c:pt idx="74">
                  <c:v>103.167883</c:v>
                </c:pt>
                <c:pt idx="75">
                  <c:v>106.23524999999999</c:v>
                </c:pt>
                <c:pt idx="76">
                  <c:v>102.11547</c:v>
                </c:pt>
                <c:pt idx="77">
                  <c:v>95.717892000000006</c:v>
                </c:pt>
                <c:pt idx="78">
                  <c:v>90.108846999999997</c:v>
                </c:pt>
                <c:pt idx="79">
                  <c:v>88.004660999999999</c:v>
                </c:pt>
                <c:pt idx="80">
                  <c:v>77.224704000000003</c:v>
                </c:pt>
                <c:pt idx="81">
                  <c:v>71.177676000000005</c:v>
                </c:pt>
                <c:pt idx="82">
                  <c:v>69.42398</c:v>
                </c:pt>
                <c:pt idx="83">
                  <c:v>58.818793999999997</c:v>
                </c:pt>
                <c:pt idx="84">
                  <c:v>51.983325999999998</c:v>
                </c:pt>
                <c:pt idx="85">
                  <c:v>47.425443000000001</c:v>
                </c:pt>
                <c:pt idx="86">
                  <c:v>49.440761999999999</c:v>
                </c:pt>
                <c:pt idx="87">
                  <c:v>35.768850999999998</c:v>
                </c:pt>
                <c:pt idx="88">
                  <c:v>42.605051000000003</c:v>
                </c:pt>
                <c:pt idx="89">
                  <c:v>35.593071999999999</c:v>
                </c:pt>
                <c:pt idx="90">
                  <c:v>39.712364000000001</c:v>
                </c:pt>
                <c:pt idx="91">
                  <c:v>40.239027999999998</c:v>
                </c:pt>
                <c:pt idx="92">
                  <c:v>50.054340000000003</c:v>
                </c:pt>
                <c:pt idx="93">
                  <c:v>49.177674000000003</c:v>
                </c:pt>
                <c:pt idx="94">
                  <c:v>50.142473000000003</c:v>
                </c:pt>
                <c:pt idx="95">
                  <c:v>60.396864999999998</c:v>
                </c:pt>
                <c:pt idx="96">
                  <c:v>62.324570000000001</c:v>
                </c:pt>
                <c:pt idx="97">
                  <c:v>70.300645000000003</c:v>
                </c:pt>
                <c:pt idx="98">
                  <c:v>61.097721</c:v>
                </c:pt>
                <c:pt idx="99">
                  <c:v>79.765803000000005</c:v>
                </c:pt>
                <c:pt idx="100">
                  <c:v>75.471709000000004</c:v>
                </c:pt>
                <c:pt idx="101">
                  <c:v>86.339922000000001</c:v>
                </c:pt>
                <c:pt idx="102">
                  <c:v>88.881448000000006</c:v>
                </c:pt>
                <c:pt idx="103">
                  <c:v>90.020529999999994</c:v>
                </c:pt>
                <c:pt idx="104">
                  <c:v>92.475144</c:v>
                </c:pt>
                <c:pt idx="105">
                  <c:v>94.403183999999996</c:v>
                </c:pt>
                <c:pt idx="106">
                  <c:v>103.868464</c:v>
                </c:pt>
                <c:pt idx="107">
                  <c:v>91.511015999999998</c:v>
                </c:pt>
                <c:pt idx="108">
                  <c:v>105.70944</c:v>
                </c:pt>
                <c:pt idx="109">
                  <c:v>105.62127599999999</c:v>
                </c:pt>
                <c:pt idx="110">
                  <c:v>104.21919800000001</c:v>
                </c:pt>
                <c:pt idx="111">
                  <c:v>106.674116</c:v>
                </c:pt>
                <c:pt idx="112">
                  <c:v>106.585617</c:v>
                </c:pt>
                <c:pt idx="113">
                  <c:v>110.266774</c:v>
                </c:pt>
                <c:pt idx="114">
                  <c:v>100.801861</c:v>
                </c:pt>
                <c:pt idx="115">
                  <c:v>108.864879</c:v>
                </c:pt>
                <c:pt idx="116">
                  <c:v>105.62152</c:v>
                </c:pt>
                <c:pt idx="117">
                  <c:v>107.813137</c:v>
                </c:pt>
                <c:pt idx="118">
                  <c:v>110.35484700000001</c:v>
                </c:pt>
                <c:pt idx="119">
                  <c:v>116.752211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C9-474F-8A83-7A723665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1744"/>
        <c:axId val="275062136"/>
      </c:scatterChart>
      <c:valAx>
        <c:axId val="27506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062136"/>
        <c:crosses val="autoZero"/>
        <c:crossBetween val="midCat"/>
      </c:valAx>
      <c:valAx>
        <c:axId val="27506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061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80213534582916"/>
          <c:y val="0.27777849541815325"/>
          <c:w val="0.25287403629751165"/>
          <c:h val="0.4470911021492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17</xdr:col>
      <xdr:colOff>9525</xdr:colOff>
      <xdr:row>24</xdr:row>
      <xdr:rowOff>180975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26</xdr:row>
      <xdr:rowOff>9525</xdr:rowOff>
    </xdr:from>
    <xdr:to>
      <xdr:col>17</xdr:col>
      <xdr:colOff>9525</xdr:colOff>
      <xdr:row>45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9</xdr:row>
      <xdr:rowOff>66675</xdr:rowOff>
    </xdr:from>
    <xdr:to>
      <xdr:col>6</xdr:col>
      <xdr:colOff>581025</xdr:colOff>
      <xdr:row>12</xdr:row>
      <xdr:rowOff>142875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 txBox="1">
          <a:spLocks noChangeArrowheads="1"/>
        </xdr:cNvSpPr>
      </xdr:nvSpPr>
      <xdr:spPr bwMode="auto">
        <a:xfrm>
          <a:off x="3495675" y="1905000"/>
          <a:ext cx="17145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 that the mean of the raw data is equal to the a</a:t>
          </a:r>
          <a:r>
            <a:rPr lang="en-US" sz="1200" b="0" i="0" u="none" strike="noStrike" baseline="-25000">
              <a:solidFill>
                <a:srgbClr val="000000"/>
              </a:solidFill>
              <a:latin typeface="Times New Roman"/>
              <a:cs typeface="Times New Roman"/>
            </a:rPr>
            <a:t>0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coefficient.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26</xdr:row>
      <xdr:rowOff>0</xdr:rowOff>
    </xdr:from>
    <xdr:to>
      <xdr:col>17</xdr:col>
      <xdr:colOff>9525</xdr:colOff>
      <xdr:row>45</xdr:row>
      <xdr:rowOff>19050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17</xdr:col>
      <xdr:colOff>9525</xdr:colOff>
      <xdr:row>24</xdr:row>
      <xdr:rowOff>190500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00000000-0008-0000-0100-00000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19050</xdr:rowOff>
    </xdr:from>
    <xdr:to>
      <xdr:col>16</xdr:col>
      <xdr:colOff>666750</xdr:colOff>
      <xdr:row>45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9525</xdr:rowOff>
    </xdr:from>
    <xdr:to>
      <xdr:col>17</xdr:col>
      <xdr:colOff>9525</xdr:colOff>
      <xdr:row>25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9525</xdr:rowOff>
    </xdr:from>
    <xdr:to>
      <xdr:col>17</xdr:col>
      <xdr:colOff>0</xdr:colOff>
      <xdr:row>24</xdr:row>
      <xdr:rowOff>190500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25</xdr:row>
      <xdr:rowOff>190500</xdr:rowOff>
    </xdr:from>
    <xdr:to>
      <xdr:col>17</xdr:col>
      <xdr:colOff>19050</xdr:colOff>
      <xdr:row>44</xdr:row>
      <xdr:rowOff>190500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</xdr:row>
      <xdr:rowOff>9525</xdr:rowOff>
    </xdr:from>
    <xdr:to>
      <xdr:col>25</xdr:col>
      <xdr:colOff>180975</xdr:colOff>
      <xdr:row>18</xdr:row>
      <xdr:rowOff>190500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9525</xdr:rowOff>
    </xdr:from>
    <xdr:to>
      <xdr:col>16</xdr:col>
      <xdr:colOff>676275</xdr:colOff>
      <xdr:row>24</xdr:row>
      <xdr:rowOff>171450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26</xdr:row>
      <xdr:rowOff>9525</xdr:rowOff>
    </xdr:from>
    <xdr:to>
      <xdr:col>17</xdr:col>
      <xdr:colOff>0</xdr:colOff>
      <xdr:row>44</xdr:row>
      <xdr:rowOff>190500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31</xdr:row>
      <xdr:rowOff>0</xdr:rowOff>
    </xdr:from>
    <xdr:to>
      <xdr:col>26</xdr:col>
      <xdr:colOff>447675</xdr:colOff>
      <xdr:row>44</xdr:row>
      <xdr:rowOff>28575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17</xdr:row>
      <xdr:rowOff>9525</xdr:rowOff>
    </xdr:from>
    <xdr:to>
      <xdr:col>25</xdr:col>
      <xdr:colOff>323850</xdr:colOff>
      <xdr:row>30</xdr:row>
      <xdr:rowOff>38100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0</xdr:colOff>
      <xdr:row>20</xdr:row>
      <xdr:rowOff>95250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5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152400</xdr:rowOff>
    </xdr:from>
    <xdr:to>
      <xdr:col>0</xdr:col>
      <xdr:colOff>0</xdr:colOff>
      <xdr:row>30</xdr:row>
      <xdr:rowOff>104775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05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38100</xdr:rowOff>
    </xdr:from>
    <xdr:to>
      <xdr:col>0</xdr:col>
      <xdr:colOff>0</xdr:colOff>
      <xdr:row>34</xdr:row>
      <xdr:rowOff>66675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05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161925</xdr:rowOff>
    </xdr:from>
    <xdr:to>
      <xdr:col>0</xdr:col>
      <xdr:colOff>0</xdr:colOff>
      <xdr:row>28</xdr:row>
      <xdr:rowOff>190500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05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0</xdr:row>
      <xdr:rowOff>0</xdr:rowOff>
    </xdr:from>
    <xdr:to>
      <xdr:col>26</xdr:col>
      <xdr:colOff>219075</xdr:colOff>
      <xdr:row>23</xdr:row>
      <xdr:rowOff>171450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05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0</xdr:rowOff>
        </xdr:from>
        <xdr:to>
          <xdr:col>1</xdr:col>
          <xdr:colOff>895350</xdr:colOff>
          <xdr:row>2</xdr:row>
          <xdr:rowOff>9525</xdr:rowOff>
        </xdr:to>
        <xdr:sp macro="" textlink="">
          <xdr:nvSpPr>
            <xdr:cNvPr id="9222" name="Cutoff_f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5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0</xdr:col>
      <xdr:colOff>0</xdr:colOff>
      <xdr:row>20</xdr:row>
      <xdr:rowOff>95250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6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152400</xdr:rowOff>
    </xdr:from>
    <xdr:to>
      <xdr:col>0</xdr:col>
      <xdr:colOff>0</xdr:colOff>
      <xdr:row>30</xdr:row>
      <xdr:rowOff>104775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06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38100</xdr:rowOff>
    </xdr:from>
    <xdr:to>
      <xdr:col>0</xdr:col>
      <xdr:colOff>0</xdr:colOff>
      <xdr:row>34</xdr:row>
      <xdr:rowOff>66675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06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161925</xdr:rowOff>
    </xdr:from>
    <xdr:to>
      <xdr:col>0</xdr:col>
      <xdr:colOff>0</xdr:colOff>
      <xdr:row>28</xdr:row>
      <xdr:rowOff>190500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06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152400</xdr:colOff>
      <xdr:row>2</xdr:row>
      <xdr:rowOff>66675</xdr:rowOff>
    </xdr:from>
    <xdr:to>
      <xdr:col>10</xdr:col>
      <xdr:colOff>323850</xdr:colOff>
      <xdr:row>15</xdr:row>
      <xdr:rowOff>190500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06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371475</xdr:colOff>
      <xdr:row>2</xdr:row>
      <xdr:rowOff>66675</xdr:rowOff>
    </xdr:from>
    <xdr:to>
      <xdr:col>15</xdr:col>
      <xdr:colOff>676275</xdr:colOff>
      <xdr:row>15</xdr:row>
      <xdr:rowOff>190500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06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47625</xdr:rowOff>
    </xdr:from>
    <xdr:to>
      <xdr:col>5</xdr:col>
      <xdr:colOff>123825</xdr:colOff>
      <xdr:row>15</xdr:row>
      <xdr:rowOff>190500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06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0</xdr:rowOff>
        </xdr:from>
        <xdr:to>
          <xdr:col>1</xdr:col>
          <xdr:colOff>895350</xdr:colOff>
          <xdr:row>1</xdr:row>
          <xdr:rowOff>200025</xdr:rowOff>
        </xdr:to>
        <xdr:sp macro="" textlink="">
          <xdr:nvSpPr>
            <xdr:cNvPr id="10257" name="ScrollBar1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6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57150</xdr:rowOff>
    </xdr:from>
    <xdr:to>
      <xdr:col>14</xdr:col>
      <xdr:colOff>228600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19050</xdr:rowOff>
    </xdr:from>
    <xdr:to>
      <xdr:col>18</xdr:col>
      <xdr:colOff>28575</xdr:colOff>
      <xdr:row>27</xdr:row>
      <xdr:rowOff>180975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8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</xdr:row>
          <xdr:rowOff>0</xdr:rowOff>
        </xdr:from>
        <xdr:to>
          <xdr:col>11</xdr:col>
          <xdr:colOff>647700</xdr:colOff>
          <xdr:row>2</xdr:row>
          <xdr:rowOff>9525</xdr:rowOff>
        </xdr:to>
        <xdr:sp macro="" textlink="">
          <xdr:nvSpPr>
            <xdr:cNvPr id="7172" name="ScrollBar1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8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il%20Attachments\Excel\Winter%20Butterworth%20Fil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tterworth"/>
      <sheetName val="Fourier"/>
      <sheetName val="Sheet3"/>
    </sheetNames>
    <sheetDataSet>
      <sheetData sheetId="0">
        <row r="11">
          <cell r="K11">
            <v>1.0279204734760548</v>
          </cell>
        </row>
        <row r="12">
          <cell r="K12">
            <v>-0.36497068323542869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16"/>
  <sheetViews>
    <sheetView workbookViewId="0">
      <selection activeCell="B1" sqref="B1:B1048576"/>
    </sheetView>
  </sheetViews>
  <sheetFormatPr defaultRowHeight="15.75" x14ac:dyDescent="0.25"/>
  <cols>
    <col min="1" max="1" width="9" style="7"/>
    <col min="2" max="2" width="9.125" style="26" bestFit="1" customWidth="1"/>
    <col min="3" max="3" width="14.25" style="26" customWidth="1"/>
    <col min="4" max="4" width="9.375" style="26" bestFit="1" customWidth="1"/>
    <col min="5" max="5" width="10" customWidth="1"/>
  </cols>
  <sheetData>
    <row r="1" spans="1:10" x14ac:dyDescent="0.25">
      <c r="A1" s="27" t="s">
        <v>24</v>
      </c>
      <c r="B1" s="28" t="s">
        <v>178</v>
      </c>
      <c r="C1" s="28" t="s">
        <v>179</v>
      </c>
      <c r="D1" s="28" t="s">
        <v>15</v>
      </c>
      <c r="E1" s="27" t="s">
        <v>16</v>
      </c>
    </row>
    <row r="2" spans="1:10" ht="16.5" thickBot="1" x14ac:dyDescent="0.3">
      <c r="A2" s="31">
        <v>0</v>
      </c>
      <c r="B2">
        <v>18.392598079999999</v>
      </c>
      <c r="C2" s="31">
        <f>G$5 + G$6*SIN(F$4*A2+G$7)</f>
        <v>167.01163107514628</v>
      </c>
      <c r="D2" s="31">
        <f t="shared" ref="D2:D33" si="0">(B2-C2)^2</f>
        <v>22087.616968412382</v>
      </c>
      <c r="E2" s="36">
        <f>SUM(D2:D720)</f>
        <v>24755318.911104154</v>
      </c>
    </row>
    <row r="3" spans="1:10" x14ac:dyDescent="0.25">
      <c r="A3" s="31">
        <v>4.1666666666666666E-3</v>
      </c>
      <c r="B3">
        <v>18.785826570000001</v>
      </c>
      <c r="C3" s="31">
        <f t="shared" ref="C3:C66" si="1">G$5 + G$6*SIN(F$4*A3+G$7)</f>
        <v>175.85805920525965</v>
      </c>
      <c r="D3" s="31">
        <f t="shared" si="0"/>
        <v>24671.686265025124</v>
      </c>
      <c r="F3" s="3" t="s">
        <v>171</v>
      </c>
    </row>
    <row r="4" spans="1:10" ht="16.5" thickBot="1" x14ac:dyDescent="0.3">
      <c r="A4" s="31">
        <v>8.3333333333333332E-3</v>
      </c>
      <c r="B4">
        <v>16.481395090000003</v>
      </c>
      <c r="C4" s="31">
        <f t="shared" si="1"/>
        <v>184.76648915322261</v>
      </c>
      <c r="D4" s="31">
        <f t="shared" si="0"/>
        <v>28319.87288386768</v>
      </c>
      <c r="F4" s="4">
        <f>2*PI()/(0.5)</f>
        <v>12.566370614359172</v>
      </c>
    </row>
    <row r="5" spans="1:10" x14ac:dyDescent="0.25">
      <c r="A5" s="31">
        <v>1.2500000000000001E-2</v>
      </c>
      <c r="B5">
        <v>33.270937709999998</v>
      </c>
      <c r="C5" s="31">
        <f t="shared" si="1"/>
        <v>193.71250353176501</v>
      </c>
      <c r="D5" s="31">
        <f t="shared" si="0"/>
        <v>25741.496043339754</v>
      </c>
      <c r="E5" s="29" t="s">
        <v>25</v>
      </c>
      <c r="F5" s="1" t="s">
        <v>14</v>
      </c>
      <c r="G5" s="32">
        <v>198.4787779927039</v>
      </c>
    </row>
    <row r="6" spans="1:10" x14ac:dyDescent="0.25">
      <c r="A6" s="31">
        <v>1.6666666666666666E-2</v>
      </c>
      <c r="B6">
        <v>46.594945670000001</v>
      </c>
      <c r="C6" s="31">
        <f t="shared" si="1"/>
        <v>202.67158193730515</v>
      </c>
      <c r="D6" s="31">
        <f t="shared" si="0"/>
        <v>24359.916388516678</v>
      </c>
      <c r="E6">
        <v>2</v>
      </c>
      <c r="F6" s="1" t="s">
        <v>0</v>
      </c>
      <c r="G6" s="32">
        <v>-171.12558128416333</v>
      </c>
    </row>
    <row r="7" spans="1:10" x14ac:dyDescent="0.25">
      <c r="A7" s="31">
        <v>2.0833333333333332E-2</v>
      </c>
      <c r="B7">
        <v>27.838245350000001</v>
      </c>
      <c r="C7" s="31">
        <f t="shared" si="1"/>
        <v>211.61916815867144</v>
      </c>
      <c r="D7" s="31">
        <f t="shared" si="0"/>
        <v>33775.427588406856</v>
      </c>
      <c r="F7" s="2" t="s">
        <v>1</v>
      </c>
      <c r="G7" s="32">
        <v>2.9566569231305477</v>
      </c>
    </row>
    <row r="8" spans="1:10" ht="16.5" thickBot="1" x14ac:dyDescent="0.3">
      <c r="A8" s="31">
        <v>2.5000000000000001E-2</v>
      </c>
      <c r="B8">
        <v>38.450780600000002</v>
      </c>
      <c r="C8" s="31">
        <f t="shared" si="1"/>
        <v>220.53073748397009</v>
      </c>
      <c r="D8" s="31">
        <f t="shared" si="0"/>
        <v>33153.110698868404</v>
      </c>
    </row>
    <row r="9" spans="1:10" ht="16.5" thickBot="1" x14ac:dyDescent="0.3">
      <c r="A9" s="31">
        <v>2.9166666666666664E-2</v>
      </c>
      <c r="B9">
        <v>13.99423767</v>
      </c>
      <c r="C9" s="31">
        <f t="shared" si="1"/>
        <v>229.38186392111606</v>
      </c>
      <c r="D9" s="31">
        <f t="shared" si="0"/>
        <v>46391.829542090469</v>
      </c>
      <c r="F9" s="39" t="s">
        <v>163</v>
      </c>
      <c r="G9" s="40">
        <f>AVERAGE(B2:B121)</f>
        <v>22.191984713333326</v>
      </c>
      <c r="J9" s="1"/>
    </row>
    <row r="10" spans="1:10" x14ac:dyDescent="0.25">
      <c r="A10" s="31">
        <v>3.3333333333333333E-2</v>
      </c>
      <c r="B10">
        <v>46.652646159999996</v>
      </c>
      <c r="C10" s="31">
        <f t="shared" si="1"/>
        <v>238.14828714777948</v>
      </c>
      <c r="D10" s="31">
        <f t="shared" si="0"/>
        <v>36670.580517320537</v>
      </c>
      <c r="J10" s="2"/>
    </row>
    <row r="11" spans="1:10" x14ac:dyDescent="0.25">
      <c r="A11" s="31">
        <v>3.7499999999999999E-2</v>
      </c>
      <c r="B11">
        <v>33.94577254</v>
      </c>
      <c r="C11" s="31">
        <f t="shared" si="1"/>
        <v>246.80597900724257</v>
      </c>
      <c r="D11" s="31">
        <f t="shared" si="0"/>
        <v>45309.467497277132</v>
      </c>
      <c r="F11" s="2"/>
    </row>
    <row r="12" spans="1:10" x14ac:dyDescent="0.25">
      <c r="A12" s="31">
        <v>4.1666666666666664E-2</v>
      </c>
      <c r="B12">
        <v>46.772860529999996</v>
      </c>
      <c r="C12" s="31">
        <f t="shared" si="1"/>
        <v>255.33120936790735</v>
      </c>
      <c r="D12" s="31">
        <f t="shared" si="0"/>
        <v>43496.584869994251</v>
      </c>
    </row>
    <row r="13" spans="1:10" x14ac:dyDescent="0.25">
      <c r="A13" s="31">
        <v>4.583333333333333E-2</v>
      </c>
      <c r="B13">
        <v>18.592699209999999</v>
      </c>
      <c r="C13" s="31">
        <f t="shared" si="1"/>
        <v>263.70061116593672</v>
      </c>
      <c r="D13" s="31">
        <f t="shared" si="0"/>
        <v>60077.888503399226</v>
      </c>
    </row>
    <row r="14" spans="1:10" x14ac:dyDescent="0.25">
      <c r="A14" s="31">
        <v>0.05</v>
      </c>
      <c r="B14">
        <v>20.442384989999997</v>
      </c>
      <c r="C14" s="31">
        <f t="shared" si="1"/>
        <v>271.8912444527524</v>
      </c>
      <c r="D14" s="31">
        <f t="shared" si="0"/>
        <v>63226.528925119012</v>
      </c>
    </row>
    <row r="15" spans="1:10" x14ac:dyDescent="0.25">
      <c r="A15" s="31">
        <v>5.4166666666666662E-2</v>
      </c>
      <c r="B15">
        <v>11.34714625</v>
      </c>
      <c r="C15" s="31">
        <f t="shared" si="1"/>
        <v>279.88065927183902</v>
      </c>
      <c r="D15" s="31">
        <f t="shared" si="0"/>
        <v>72110.247615850196</v>
      </c>
    </row>
    <row r="16" spans="1:10" x14ac:dyDescent="0.25">
      <c r="A16" s="31">
        <v>5.8333333333333327E-2</v>
      </c>
      <c r="B16">
        <v>18.57432292</v>
      </c>
      <c r="C16" s="31">
        <f t="shared" si="1"/>
        <v>287.64695719251489</v>
      </c>
      <c r="D16" s="31">
        <f t="shared" si="0"/>
        <v>72400.082514350564</v>
      </c>
      <c r="H16" s="1"/>
    </row>
    <row r="17" spans="1:9" x14ac:dyDescent="0.25">
      <c r="A17" s="31">
        <v>6.25E-2</v>
      </c>
      <c r="B17">
        <v>17.260729999999999</v>
      </c>
      <c r="C17" s="31">
        <f t="shared" si="1"/>
        <v>295.16885133200833</v>
      </c>
      <c r="D17" s="31">
        <f t="shared" si="0"/>
        <v>77232.923902286246</v>
      </c>
      <c r="H17" s="1"/>
    </row>
    <row r="18" spans="1:9" x14ac:dyDescent="0.25">
      <c r="A18" s="31">
        <v>6.6666666666666666E-2</v>
      </c>
      <c r="B18">
        <v>16.12455271</v>
      </c>
      <c r="C18" s="31">
        <f t="shared" si="1"/>
        <v>302.42572470132319</v>
      </c>
      <c r="D18" s="31">
        <f t="shared" si="0"/>
        <v>81968.361083605225</v>
      </c>
      <c r="H18" s="1"/>
    </row>
    <row r="19" spans="1:9" x14ac:dyDescent="0.25">
      <c r="A19" s="31">
        <v>7.0833333333333331E-2</v>
      </c>
      <c r="B19">
        <v>15.468404959999999</v>
      </c>
      <c r="C19" s="31">
        <f t="shared" si="1"/>
        <v>309.39768671497347</v>
      </c>
      <c r="D19" s="31">
        <f t="shared" si="0"/>
        <v>86394.422672994595</v>
      </c>
      <c r="H19" s="1"/>
    </row>
    <row r="20" spans="1:9" x14ac:dyDescent="0.25">
      <c r="A20" s="31">
        <v>7.4999999999999997E-2</v>
      </c>
      <c r="B20">
        <v>16.933997989999998</v>
      </c>
      <c r="C20" s="31">
        <f t="shared" si="1"/>
        <v>316.06562770969487</v>
      </c>
      <c r="D20" s="31">
        <f t="shared" si="0"/>
        <v>89479.731898760627</v>
      </c>
      <c r="F20" s="2"/>
      <c r="H20" s="1"/>
    </row>
    <row r="21" spans="1:9" x14ac:dyDescent="0.25">
      <c r="A21" s="31">
        <v>7.9166666666666663E-2</v>
      </c>
      <c r="B21">
        <v>24.979816169999999</v>
      </c>
      <c r="C21" s="31">
        <f t="shared" si="1"/>
        <v>322.41127132270361</v>
      </c>
      <c r="D21" s="31">
        <f t="shared" si="0"/>
        <v>88465.470514254746</v>
      </c>
      <c r="F21" s="2"/>
      <c r="H21" s="1"/>
      <c r="I21" s="1"/>
    </row>
    <row r="22" spans="1:9" x14ac:dyDescent="0.25">
      <c r="A22" s="31">
        <v>8.3333333333333329E-2</v>
      </c>
      <c r="B22">
        <v>22.950105879999999</v>
      </c>
      <c r="C22" s="31">
        <f t="shared" si="1"/>
        <v>328.41722458593688</v>
      </c>
      <c r="D22" s="31">
        <f t="shared" si="0"/>
        <v>93310.160610506922</v>
      </c>
      <c r="F22" s="2"/>
      <c r="H22" s="1"/>
      <c r="I22" s="1"/>
    </row>
    <row r="23" spans="1:9" x14ac:dyDescent="0.25">
      <c r="A23" s="31">
        <v>8.7499999999999994E-2</v>
      </c>
      <c r="B23">
        <v>16.889989929999999</v>
      </c>
      <c r="C23" s="31">
        <f t="shared" si="1"/>
        <v>334.06702559896877</v>
      </c>
      <c r="D23" s="31">
        <f t="shared" si="0"/>
        <v>100601.27195575427</v>
      </c>
      <c r="F23" s="2"/>
      <c r="H23" s="1"/>
      <c r="I23" s="1"/>
    </row>
    <row r="24" spans="1:9" x14ac:dyDescent="0.25">
      <c r="A24" s="31">
        <v>9.166666666666666E-2</v>
      </c>
      <c r="B24">
        <v>22.575827069999999</v>
      </c>
      <c r="C24" s="31">
        <f t="shared" si="1"/>
        <v>339.34518864993538</v>
      </c>
      <c r="D24" s="31">
        <f t="shared" si="0"/>
        <v>100342.82843575985</v>
      </c>
      <c r="F24" s="2"/>
      <c r="H24" s="1"/>
      <c r="I24" s="1"/>
    </row>
    <row r="25" spans="1:9" x14ac:dyDescent="0.25">
      <c r="A25" s="31">
        <v>9.5833333333333326E-2</v>
      </c>
      <c r="B25">
        <v>15.181020259999999</v>
      </c>
      <c r="C25" s="31">
        <f t="shared" si="1"/>
        <v>344.23724666079465</v>
      </c>
      <c r="D25" s="31">
        <f t="shared" si="0"/>
        <v>108278.000133131</v>
      </c>
      <c r="F25" s="2"/>
      <c r="I25" s="1"/>
    </row>
    <row r="26" spans="1:9" x14ac:dyDescent="0.25">
      <c r="A26" s="31">
        <v>0.1</v>
      </c>
      <c r="B26">
        <v>18.539585319999997</v>
      </c>
      <c r="C26" s="31">
        <f t="shared" si="1"/>
        <v>348.7297908405817</v>
      </c>
      <c r="D26" s="31">
        <f t="shared" si="0"/>
        <v>109025.57182172398</v>
      </c>
      <c r="I26" s="1"/>
    </row>
    <row r="27" spans="1:9" x14ac:dyDescent="0.25">
      <c r="A27" s="31">
        <v>0.10416666666666666</v>
      </c>
      <c r="B27">
        <v>16.10796921</v>
      </c>
      <c r="C27" s="31">
        <f t="shared" si="1"/>
        <v>352.81050743797255</v>
      </c>
      <c r="D27" s="31">
        <f t="shared" si="0"/>
        <v>113368.59924915931</v>
      </c>
    </row>
    <row r="28" spans="1:9" x14ac:dyDescent="0.25">
      <c r="A28" s="31">
        <v>0.10833333333333332</v>
      </c>
      <c r="B28">
        <v>13.764756149999998</v>
      </c>
      <c r="C28" s="31">
        <f t="shared" si="1"/>
        <v>356.46821149242089</v>
      </c>
      <c r="D28" s="31">
        <f t="shared" si="0"/>
        <v>117445.65830363469</v>
      </c>
    </row>
    <row r="29" spans="1:9" x14ac:dyDescent="0.25">
      <c r="A29" s="31">
        <v>0.1125</v>
      </c>
      <c r="B29">
        <v>13.73891291</v>
      </c>
      <c r="C29" s="31">
        <f t="shared" si="1"/>
        <v>359.69287749135742</v>
      </c>
      <c r="D29" s="31">
        <f t="shared" si="0"/>
        <v>119684.1456095591</v>
      </c>
    </row>
    <row r="30" spans="1:9" x14ac:dyDescent="0.25">
      <c r="A30" s="31">
        <v>0.11666666666666665</v>
      </c>
      <c r="B30">
        <v>16.398224289999998</v>
      </c>
      <c r="C30" s="31">
        <f t="shared" si="1"/>
        <v>362.47566684942274</v>
      </c>
      <c r="D30" s="31">
        <f t="shared" si="0"/>
        <v>119769.59624847057</v>
      </c>
    </row>
    <row r="31" spans="1:9" x14ac:dyDescent="0.25">
      <c r="A31" s="31">
        <v>0.12083333333333332</v>
      </c>
      <c r="B31">
        <v>18.683827449999999</v>
      </c>
      <c r="C31" s="31">
        <f t="shared" si="1"/>
        <v>364.80895213441579</v>
      </c>
      <c r="D31" s="31">
        <f t="shared" si="0"/>
        <v>119802.60193780236</v>
      </c>
    </row>
    <row r="32" spans="1:9" x14ac:dyDescent="0.25">
      <c r="A32" s="31">
        <v>0.125</v>
      </c>
      <c r="B32">
        <v>18.788782190000003</v>
      </c>
      <c r="C32" s="31">
        <f t="shared" si="1"/>
        <v>366.68633797355506</v>
      </c>
      <c r="D32" s="31">
        <f t="shared" si="0"/>
        <v>121032.70932017179</v>
      </c>
    </row>
    <row r="33" spans="1:4" x14ac:dyDescent="0.25">
      <c r="A33" s="31">
        <v>0.12916666666666665</v>
      </c>
      <c r="B33">
        <v>18.578434809999997</v>
      </c>
      <c r="C33" s="31">
        <f t="shared" si="1"/>
        <v>368.10267858275091</v>
      </c>
      <c r="D33" s="31">
        <f t="shared" si="0"/>
        <v>122167.19698491342</v>
      </c>
    </row>
    <row r="34" spans="1:4" x14ac:dyDescent="0.25">
      <c r="A34" s="31">
        <v>0.13333333333333333</v>
      </c>
      <c r="B34">
        <v>14.23620792</v>
      </c>
      <c r="C34" s="31">
        <f t="shared" si="1"/>
        <v>369.05409187084229</v>
      </c>
      <c r="D34" s="31">
        <f t="shared" ref="D34:D65" si="2">(B34-C34)^2</f>
        <v>125895.73077135337</v>
      </c>
    </row>
    <row r="35" spans="1:4" x14ac:dyDescent="0.25">
      <c r="A35" s="31">
        <v>0.13750000000000001</v>
      </c>
      <c r="B35">
        <v>16.683587619999997</v>
      </c>
      <c r="C35" s="31">
        <f t="shared" si="1"/>
        <v>369.53797008013834</v>
      </c>
      <c r="D35" s="31">
        <f t="shared" si="2"/>
        <v>124506.2152213256</v>
      </c>
    </row>
    <row r="36" spans="1:4" x14ac:dyDescent="0.25">
      <c r="A36" s="31">
        <v>0.14166666666666669</v>
      </c>
      <c r="B36">
        <v>14.43736818</v>
      </c>
      <c r="C36" s="31">
        <f t="shared" si="1"/>
        <v>369.5529869341014</v>
      </c>
      <c r="D36" s="31">
        <f t="shared" si="2"/>
        <v>126107.10268310827</v>
      </c>
    </row>
    <row r="37" spans="1:4" x14ac:dyDescent="0.25">
      <c r="A37" s="31">
        <v>0.14583333333333337</v>
      </c>
      <c r="B37">
        <v>16.191134860000002</v>
      </c>
      <c r="C37" s="31">
        <f t="shared" si="1"/>
        <v>369.09910127257854</v>
      </c>
      <c r="D37" s="31">
        <f t="shared" si="2"/>
        <v>124544.03275746168</v>
      </c>
    </row>
    <row r="38" spans="1:4" x14ac:dyDescent="0.25">
      <c r="A38" s="31">
        <v>0.15</v>
      </c>
      <c r="B38">
        <v>19.144020479999998</v>
      </c>
      <c r="C38" s="31">
        <f t="shared" si="1"/>
        <v>368.17755716461886</v>
      </c>
      <c r="D38" s="31">
        <f t="shared" si="2"/>
        <v>121824.40973057318</v>
      </c>
    </row>
    <row r="39" spans="1:4" x14ac:dyDescent="0.25">
      <c r="A39" s="31">
        <v>0.15416666666666673</v>
      </c>
      <c r="B39">
        <v>21.125810189999999</v>
      </c>
      <c r="C39" s="31">
        <f t="shared" si="1"/>
        <v>366.79088049856637</v>
      </c>
      <c r="D39" s="31">
        <f t="shared" si="2"/>
        <v>119484.34083142615</v>
      </c>
    </row>
    <row r="40" spans="1:4" x14ac:dyDescent="0.25">
      <c r="A40" s="31">
        <v>0.15833333333333341</v>
      </c>
      <c r="B40">
        <v>19.476333539999999</v>
      </c>
      <c r="C40" s="31">
        <f t="shared" si="1"/>
        <v>364.94287205877617</v>
      </c>
      <c r="D40" s="31">
        <f t="shared" si="2"/>
        <v>119347.12923614508</v>
      </c>
    </row>
    <row r="41" spans="1:4" x14ac:dyDescent="0.25">
      <c r="A41" s="31">
        <v>0.16250000000000001</v>
      </c>
      <c r="B41">
        <v>18.859465950000001</v>
      </c>
      <c r="C41" s="31">
        <f t="shared" si="1"/>
        <v>362.63859710792821</v>
      </c>
      <c r="D41" s="31">
        <f t="shared" si="2"/>
        <v>118184.09101969999</v>
      </c>
    </row>
    <row r="42" spans="1:4" x14ac:dyDescent="0.25">
      <c r="A42" s="31">
        <v>0.16666666666666677</v>
      </c>
      <c r="B42">
        <v>18.136323770000001</v>
      </c>
      <c r="C42" s="31">
        <f t="shared" si="1"/>
        <v>359.88437150349444</v>
      </c>
      <c r="D42" s="31">
        <f t="shared" si="2"/>
        <v>116791.7281296548</v>
      </c>
    </row>
    <row r="43" spans="1:4" x14ac:dyDescent="0.25">
      <c r="A43" s="31">
        <v>0.17083333333333345</v>
      </c>
      <c r="B43">
        <v>41.132375580000001</v>
      </c>
      <c r="C43" s="31">
        <f t="shared" si="1"/>
        <v>356.68774438641287</v>
      </c>
      <c r="D43" s="31">
        <f t="shared" si="2"/>
        <v>99575.190782551232</v>
      </c>
    </row>
    <row r="44" spans="1:4" x14ac:dyDescent="0.25">
      <c r="A44" s="31">
        <v>0.17499999999999999</v>
      </c>
      <c r="B44">
        <v>28.76171261</v>
      </c>
      <c r="C44" s="31">
        <f t="shared" si="1"/>
        <v>353.05747748941667</v>
      </c>
      <c r="D44" s="31">
        <f t="shared" si="2"/>
        <v>105167.74311872589</v>
      </c>
    </row>
    <row r="45" spans="1:4" x14ac:dyDescent="0.25">
      <c r="A45" s="31">
        <v>0.17916666666666681</v>
      </c>
      <c r="B45">
        <v>46.347854839999997</v>
      </c>
      <c r="C45" s="31">
        <f t="shared" si="1"/>
        <v>349.00352112173351</v>
      </c>
      <c r="D45" s="31">
        <f t="shared" si="2"/>
        <v>91600.452332440036</v>
      </c>
    </row>
    <row r="46" spans="1:4" x14ac:dyDescent="0.25">
      <c r="A46" s="31">
        <v>0.18333333333333349</v>
      </c>
      <c r="B46">
        <v>46.938080079999999</v>
      </c>
      <c r="C46" s="31">
        <f t="shared" si="1"/>
        <v>344.53698689598031</v>
      </c>
      <c r="D46" s="31">
        <f t="shared" si="2"/>
        <v>88565.109338066512</v>
      </c>
    </row>
    <row r="47" spans="1:4" x14ac:dyDescent="0.25">
      <c r="A47" s="31">
        <v>0.1875</v>
      </c>
      <c r="B47">
        <v>46.481339930000004</v>
      </c>
      <c r="C47" s="31">
        <f t="shared" si="1"/>
        <v>339.67011727200503</v>
      </c>
      <c r="D47" s="31">
        <f t="shared" si="2"/>
        <v>85959.659159299801</v>
      </c>
    </row>
    <row r="48" spans="1:4" x14ac:dyDescent="0.25">
      <c r="A48" s="31">
        <v>0.19166666666666685</v>
      </c>
      <c r="B48">
        <v>36.779772270000002</v>
      </c>
      <c r="C48" s="31">
        <f t="shared" si="1"/>
        <v>334.41625200115448</v>
      </c>
      <c r="D48" s="31">
        <f t="shared" si="2"/>
        <v>88587.474066753915</v>
      </c>
    </row>
    <row r="49" spans="1:4" x14ac:dyDescent="0.25">
      <c r="A49" s="31">
        <v>0.19583333333333353</v>
      </c>
      <c r="B49">
        <v>23.299155689999999</v>
      </c>
      <c r="C49" s="31">
        <f t="shared" si="1"/>
        <v>328.78979156294497</v>
      </c>
      <c r="D49" s="31">
        <f t="shared" si="2"/>
        <v>93324.528606056236</v>
      </c>
    </row>
    <row r="50" spans="1:4" x14ac:dyDescent="0.25">
      <c r="A50" s="31">
        <v>0.2</v>
      </c>
      <c r="B50">
        <v>46.375105759999997</v>
      </c>
      <c r="C50" s="31">
        <f t="shared" si="1"/>
        <v>322.80615769434718</v>
      </c>
      <c r="D50" s="31">
        <f t="shared" si="2"/>
        <v>76414.126473529745</v>
      </c>
    </row>
    <row r="51" spans="1:4" x14ac:dyDescent="0.25">
      <c r="A51" s="31">
        <v>0.20416666666666689</v>
      </c>
      <c r="B51">
        <v>14.5548392</v>
      </c>
      <c r="C51" s="31">
        <f t="shared" si="1"/>
        <v>316.48175111987678</v>
      </c>
      <c r="D51" s="31">
        <f t="shared" si="2"/>
        <v>91159.860141473022</v>
      </c>
    </row>
    <row r="52" spans="1:4" x14ac:dyDescent="0.25">
      <c r="A52" s="31">
        <v>0.20833333333333356</v>
      </c>
      <c r="B52">
        <v>18.90287301</v>
      </c>
      <c r="C52" s="31">
        <f t="shared" si="1"/>
        <v>309.83390659835118</v>
      </c>
      <c r="D52" s="31">
        <f t="shared" si="2"/>
        <v>84640.866304786323</v>
      </c>
    </row>
    <row r="53" spans="1:4" x14ac:dyDescent="0.25">
      <c r="A53" s="31">
        <v>0.21249999999999999</v>
      </c>
      <c r="B53">
        <v>21.263799470000002</v>
      </c>
      <c r="C53" s="31">
        <f t="shared" si="1"/>
        <v>302.88084540951803</v>
      </c>
      <c r="D53" s="31">
        <f t="shared" si="2"/>
        <v>79308.160563700614</v>
      </c>
    </row>
    <row r="54" spans="1:4" x14ac:dyDescent="0.25">
      <c r="A54" s="31">
        <v>0.21666666666666692</v>
      </c>
      <c r="B54">
        <v>13.84989126</v>
      </c>
      <c r="C54" s="31">
        <f t="shared" si="1"/>
        <v>295.64162541079321</v>
      </c>
      <c r="D54" s="31">
        <f t="shared" si="2"/>
        <v>79406.581435711327</v>
      </c>
    </row>
    <row r="55" spans="1:4" x14ac:dyDescent="0.25">
      <c r="A55" s="31">
        <v>0.2208333333333336</v>
      </c>
      <c r="B55">
        <v>16.97117038</v>
      </c>
      <c r="C55" s="31">
        <f t="shared" si="1"/>
        <v>288.13608880100276</v>
      </c>
      <c r="D55" s="31">
        <f t="shared" si="2"/>
        <v>73530.412982269088</v>
      </c>
    </row>
    <row r="56" spans="1:4" x14ac:dyDescent="0.25">
      <c r="A56" s="31">
        <v>0.22500000000000001</v>
      </c>
      <c r="B56">
        <v>14.11685291</v>
      </c>
      <c r="C56" s="31">
        <f t="shared" si="1"/>
        <v>280.38480773429035</v>
      </c>
      <c r="D56" s="31">
        <f t="shared" si="2"/>
        <v>70898.623766310338</v>
      </c>
    </row>
    <row r="57" spans="1:4" x14ac:dyDescent="0.25">
      <c r="A57" s="31">
        <v>0.22916666666666696</v>
      </c>
      <c r="B57">
        <v>13.86223012</v>
      </c>
      <c r="C57" s="31">
        <f t="shared" si="1"/>
        <v>272.40902793327353</v>
      </c>
      <c r="D57" s="31">
        <f t="shared" si="2"/>
        <v>66846.446659497742</v>
      </c>
    </row>
    <row r="58" spans="1:4" x14ac:dyDescent="0.25">
      <c r="A58" s="31">
        <v>0.23333333333333364</v>
      </c>
      <c r="B58">
        <v>19.55238748</v>
      </c>
      <c r="C58" s="31">
        <f t="shared" si="1"/>
        <v>264.230610455999</v>
      </c>
      <c r="D58" s="31">
        <f t="shared" si="2"/>
        <v>59867.432798692687</v>
      </c>
    </row>
    <row r="59" spans="1:4" x14ac:dyDescent="0.25">
      <c r="A59" s="31">
        <v>0.23749999999999999</v>
      </c>
      <c r="B59">
        <v>23.06015438</v>
      </c>
      <c r="C59" s="31">
        <f t="shared" si="1"/>
        <v>255.87197177629679</v>
      </c>
      <c r="D59" s="31">
        <f t="shared" si="2"/>
        <v>54201.342319366639</v>
      </c>
    </row>
    <row r="60" spans="1:4" x14ac:dyDescent="0.25">
      <c r="A60" s="31">
        <v>0.241666666666667</v>
      </c>
      <c r="B60">
        <v>18.364332820000001</v>
      </c>
      <c r="C60" s="31">
        <f t="shared" si="1"/>
        <v>247.35602234178464</v>
      </c>
      <c r="D60" s="31">
        <f t="shared" si="2"/>
        <v>52437.193870041403</v>
      </c>
    </row>
    <row r="61" spans="1:4" x14ac:dyDescent="0.25">
      <c r="A61" s="31">
        <v>0.24583333333333368</v>
      </c>
      <c r="B61">
        <v>19.45673395</v>
      </c>
      <c r="C61" s="31">
        <f t="shared" si="1"/>
        <v>238.70610377792781</v>
      </c>
      <c r="D61" s="31">
        <f t="shared" si="2"/>
        <v>48070.286169943458</v>
      </c>
    </row>
    <row r="62" spans="1:4" x14ac:dyDescent="0.25">
      <c r="A62" s="31">
        <v>0.25</v>
      </c>
      <c r="B62">
        <v>24.637431359999997</v>
      </c>
      <c r="C62" s="31">
        <f t="shared" si="1"/>
        <v>229.94592491026154</v>
      </c>
      <c r="D62" s="31">
        <f t="shared" si="2"/>
        <v>42151.577523877786</v>
      </c>
    </row>
    <row r="63" spans="1:4" x14ac:dyDescent="0.25">
      <c r="A63" s="31">
        <v>0.25416666666666698</v>
      </c>
      <c r="B63">
        <v>21.584246109999999</v>
      </c>
      <c r="C63" s="31">
        <f t="shared" si="1"/>
        <v>221.09949678014749</v>
      </c>
      <c r="D63" s="31">
        <f t="shared" si="2"/>
        <v>39806.335249971788</v>
      </c>
    </row>
    <row r="64" spans="1:4" x14ac:dyDescent="0.25">
      <c r="A64" s="31">
        <v>0.25833333333333364</v>
      </c>
      <c r="B64">
        <v>19.49611161</v>
      </c>
      <c r="C64" s="31">
        <f t="shared" si="1"/>
        <v>212.19106683218467</v>
      </c>
      <c r="D64" s="31">
        <f t="shared" si="2"/>
        <v>37131.345768079751</v>
      </c>
    </row>
    <row r="65" spans="1:4" x14ac:dyDescent="0.25">
      <c r="A65" s="31">
        <v>0.26250000000000001</v>
      </c>
      <c r="B65">
        <v>16.587336860000001</v>
      </c>
      <c r="C65" s="31">
        <f t="shared" si="1"/>
        <v>203.24505245364281</v>
      </c>
      <c r="D65" s="31">
        <f t="shared" si="2"/>
        <v>34841.102790637247</v>
      </c>
    </row>
    <row r="66" spans="1:4" x14ac:dyDescent="0.25">
      <c r="A66" s="31">
        <v>0.26666666666666694</v>
      </c>
      <c r="B66">
        <v>16.850583369999999</v>
      </c>
      <c r="C66" s="31">
        <f t="shared" si="1"/>
        <v>194.28597404810199</v>
      </c>
      <c r="D66" s="31">
        <f t="shared" ref="D66:D97" si="3">(B66-C66)^2</f>
        <v>31483.317865090681</v>
      </c>
    </row>
    <row r="67" spans="1:4" x14ac:dyDescent="0.25">
      <c r="A67" s="31">
        <v>0.27083333333333359</v>
      </c>
      <c r="B67">
        <v>18.732441159999997</v>
      </c>
      <c r="C67" s="31">
        <f t="shared" ref="C67:C121" si="4">G$5 + G$6*SIN(F$4*A67+G$7)</f>
        <v>185.33838782673584</v>
      </c>
      <c r="D67" s="31">
        <f t="shared" si="3"/>
        <v>27757.541464719223</v>
      </c>
    </row>
    <row r="68" spans="1:4" x14ac:dyDescent="0.25">
      <c r="A68" s="31">
        <v>0.27500000000000002</v>
      </c>
      <c r="B68">
        <v>16.570033680000002</v>
      </c>
      <c r="C68" s="31">
        <f t="shared" si="4"/>
        <v>176.42681850143759</v>
      </c>
      <c r="D68" s="31">
        <f t="shared" si="3"/>
        <v>25554.191653447404</v>
      </c>
    </row>
    <row r="69" spans="1:4" x14ac:dyDescent="0.25">
      <c r="A69" s="31">
        <v>0.2791666666666669</v>
      </c>
      <c r="B69">
        <v>17.969425139999998</v>
      </c>
      <c r="C69" s="31">
        <f t="shared" si="4"/>
        <v>167.57569206429125</v>
      </c>
      <c r="D69" s="31">
        <f t="shared" si="3"/>
        <v>22382.035103022281</v>
      </c>
    </row>
    <row r="70" spans="1:4" x14ac:dyDescent="0.25">
      <c r="A70" s="31">
        <v>0.28333333333333355</v>
      </c>
      <c r="B70">
        <v>17.551231520000002</v>
      </c>
      <c r="C70" s="31">
        <f t="shared" si="4"/>
        <v>158.8092688376278</v>
      </c>
      <c r="D70" s="31">
        <f t="shared" si="3"/>
        <v>19953.833106828322</v>
      </c>
    </row>
    <row r="71" spans="1:4" x14ac:dyDescent="0.25">
      <c r="A71" s="31">
        <v>0.28749999999999998</v>
      </c>
      <c r="B71">
        <v>20.207623909999999</v>
      </c>
      <c r="C71" s="31">
        <f t="shared" si="4"/>
        <v>150.15157697816525</v>
      </c>
      <c r="D71" s="31">
        <f t="shared" si="3"/>
        <v>16885.430938981535</v>
      </c>
    </row>
    <row r="72" spans="1:4" x14ac:dyDescent="0.25">
      <c r="A72" s="31">
        <v>0.29166666666666685</v>
      </c>
      <c r="B72">
        <v>15.11829303</v>
      </c>
      <c r="C72" s="31">
        <f t="shared" si="4"/>
        <v>141.6263466175001</v>
      </c>
      <c r="D72" s="31">
        <f t="shared" si="3"/>
        <v>16004.287622497797</v>
      </c>
    </row>
    <row r="73" spans="1:4" x14ac:dyDescent="0.25">
      <c r="A73" s="31">
        <v>0.2958333333333335</v>
      </c>
      <c r="B73">
        <v>17.018595949999998</v>
      </c>
      <c r="C73" s="31">
        <f t="shared" si="4"/>
        <v>133.25694481947065</v>
      </c>
      <c r="D73" s="31">
        <f t="shared" si="3"/>
        <v>13511.35374790077</v>
      </c>
    </row>
    <row r="74" spans="1:4" x14ac:dyDescent="0.25">
      <c r="A74" s="31">
        <v>0.3</v>
      </c>
      <c r="B74">
        <v>19.777062269999998</v>
      </c>
      <c r="C74" s="31">
        <f t="shared" si="4"/>
        <v>125.06631153265538</v>
      </c>
      <c r="D74" s="31">
        <f t="shared" si="3"/>
        <v>11085.826010293575</v>
      </c>
    </row>
    <row r="75" spans="1:4" x14ac:dyDescent="0.25">
      <c r="A75" s="31">
        <v>0.30416666666666681</v>
      </c>
      <c r="B75">
        <v>21.930999790000001</v>
      </c>
      <c r="C75" s="31">
        <f t="shared" si="4"/>
        <v>117.07689671356859</v>
      </c>
      <c r="D75" s="31">
        <f t="shared" si="3"/>
        <v>9052.7417013903378</v>
      </c>
    </row>
    <row r="76" spans="1:4" x14ac:dyDescent="0.25">
      <c r="A76" s="31">
        <v>0.30833333333333346</v>
      </c>
      <c r="B76">
        <v>17.818289029999999</v>
      </c>
      <c r="C76" s="31">
        <f t="shared" si="4"/>
        <v>109.31059879289263</v>
      </c>
      <c r="D76" s="31">
        <f t="shared" si="3"/>
        <v>8370.842745749098</v>
      </c>
    </row>
    <row r="77" spans="1:4" x14ac:dyDescent="0.25">
      <c r="A77" s="31">
        <v>0.3125</v>
      </c>
      <c r="B77">
        <v>17.56024146</v>
      </c>
      <c r="C77" s="31">
        <f t="shared" si="4"/>
        <v>101.78870465339951</v>
      </c>
      <c r="D77" s="31">
        <f t="shared" si="3"/>
        <v>7094.434011921855</v>
      </c>
    </row>
    <row r="78" spans="1:4" x14ac:dyDescent="0.25">
      <c r="A78" s="31">
        <v>0.31666666666666676</v>
      </c>
      <c r="B78">
        <v>15.051015120000001</v>
      </c>
      <c r="C78" s="31">
        <f t="shared" si="4"/>
        <v>94.531831284084419</v>
      </c>
      <c r="D78" s="31">
        <f t="shared" si="3"/>
        <v>6317.2001381089822</v>
      </c>
    </row>
    <row r="79" spans="1:4" x14ac:dyDescent="0.25">
      <c r="A79" s="31">
        <v>0.32083333333333341</v>
      </c>
      <c r="B79">
        <v>39.433511429999996</v>
      </c>
      <c r="C79" s="31">
        <f t="shared" si="4"/>
        <v>87.559869270434234</v>
      </c>
      <c r="D79" s="31">
        <f t="shared" si="3"/>
        <v>2316.1463189855262</v>
      </c>
    </row>
    <row r="80" spans="1:4" x14ac:dyDescent="0.25">
      <c r="A80" s="31">
        <v>0.32500000000000001</v>
      </c>
      <c r="B80">
        <v>47.028962659999998</v>
      </c>
      <c r="C80" s="31">
        <f t="shared" si="4"/>
        <v>80.891928275712957</v>
      </c>
      <c r="D80" s="31">
        <f t="shared" si="3"/>
        <v>1146.7004402909581</v>
      </c>
    </row>
    <row r="81" spans="1:4" x14ac:dyDescent="0.25">
      <c r="A81" s="31">
        <v>0.32916666666666672</v>
      </c>
      <c r="B81">
        <v>46.793189439999999</v>
      </c>
      <c r="C81" s="31">
        <f t="shared" si="4"/>
        <v>74.546284662704139</v>
      </c>
      <c r="D81" s="31">
        <f t="shared" si="3"/>
        <v>770.23429444048338</v>
      </c>
    </row>
    <row r="82" spans="1:4" x14ac:dyDescent="0.25">
      <c r="A82" s="31">
        <v>0.33333333333333337</v>
      </c>
      <c r="B82">
        <v>38.822966600000001</v>
      </c>
      <c r="C82" s="31">
        <f t="shared" si="4"/>
        <v>68.540331399470858</v>
      </c>
      <c r="D82" s="31">
        <f t="shared" si="3"/>
        <v>883.12177062482954</v>
      </c>
    </row>
    <row r="83" spans="1:4" x14ac:dyDescent="0.25">
      <c r="A83" s="31">
        <v>0.33750000000000002</v>
      </c>
      <c r="B83">
        <v>23.43686907</v>
      </c>
      <c r="C83" s="31">
        <f t="shared" si="4"/>
        <v>62.890530386439053</v>
      </c>
      <c r="D83" s="31">
        <f t="shared" si="3"/>
        <v>1556.5913912722795</v>
      </c>
    </row>
    <row r="84" spans="1:4" x14ac:dyDescent="0.25">
      <c r="A84" s="31">
        <v>0.34166666666666667</v>
      </c>
      <c r="B84">
        <v>36.25309257</v>
      </c>
      <c r="C84" s="31">
        <f t="shared" si="4"/>
        <v>57.612367335472385</v>
      </c>
      <c r="D84" s="31">
        <f t="shared" si="3"/>
        <v>456.2186185069454</v>
      </c>
    </row>
    <row r="85" spans="1:4" x14ac:dyDescent="0.25">
      <c r="A85" s="31">
        <v>0.34583333333333333</v>
      </c>
      <c r="B85">
        <v>22.245474869999999</v>
      </c>
      <c r="C85" s="31">
        <f t="shared" si="4"/>
        <v>52.720309324613112</v>
      </c>
      <c r="D85" s="31">
        <f t="shared" si="3"/>
        <v>928.71553503607447</v>
      </c>
    </row>
    <row r="86" spans="1:4" x14ac:dyDescent="0.25">
      <c r="A86" s="31">
        <v>0.35</v>
      </c>
      <c r="B86">
        <v>32.464635530000002</v>
      </c>
      <c r="C86" s="31">
        <f t="shared" si="4"/>
        <v>48.227765144826094</v>
      </c>
      <c r="D86" s="31">
        <f t="shared" si="3"/>
        <v>248.47625525380735</v>
      </c>
    </row>
    <row r="87" spans="1:4" x14ac:dyDescent="0.25">
      <c r="A87" s="31">
        <v>0.35416666666666663</v>
      </c>
      <c r="B87">
        <v>33.731140509999996</v>
      </c>
      <c r="C87" s="31">
        <f t="shared" si="4"/>
        <v>44.147048547435304</v>
      </c>
      <c r="D87" s="31">
        <f t="shared" si="3"/>
        <v>108.49114024430945</v>
      </c>
    </row>
    <row r="88" spans="1:4" x14ac:dyDescent="0.25">
      <c r="A88" s="31">
        <v>0.35833333333333328</v>
      </c>
      <c r="B88">
        <v>36.32684209</v>
      </c>
      <c r="C88" s="31">
        <f t="shared" si="4"/>
        <v>40.48934449298693</v>
      </c>
      <c r="D88" s="31">
        <f t="shared" si="3"/>
        <v>17.326426254871972</v>
      </c>
    </row>
    <row r="89" spans="1:4" x14ac:dyDescent="0.25">
      <c r="A89" s="31">
        <v>0.36249999999999999</v>
      </c>
      <c r="B89">
        <v>20.035945699999999</v>
      </c>
      <c r="C89" s="31">
        <f t="shared" si="4"/>
        <v>37.264678494050429</v>
      </c>
      <c r="D89" s="31">
        <f t="shared" si="3"/>
        <v>296.82923368878875</v>
      </c>
    </row>
    <row r="90" spans="1:4" x14ac:dyDescent="0.25">
      <c r="A90" s="31">
        <v>0.36666666666666659</v>
      </c>
      <c r="B90">
        <v>17.645361089999998</v>
      </c>
      <c r="C90" s="31">
        <f t="shared" si="4"/>
        <v>34.481889135985114</v>
      </c>
      <c r="D90" s="31">
        <f t="shared" si="3"/>
        <v>283.46867664324338</v>
      </c>
    </row>
    <row r="91" spans="1:4" x14ac:dyDescent="0.25">
      <c r="A91" s="31">
        <v>0.37083333333333324</v>
      </c>
      <c r="B91">
        <v>15.16681694</v>
      </c>
      <c r="C91" s="31">
        <f t="shared" si="4"/>
        <v>32.14860385099206</v>
      </c>
      <c r="D91" s="31">
        <f t="shared" si="3"/>
        <v>288.38108669034125</v>
      </c>
    </row>
    <row r="92" spans="1:4" x14ac:dyDescent="0.25">
      <c r="A92" s="31">
        <v>0.375</v>
      </c>
      <c r="B92">
        <v>12.036912560000001</v>
      </c>
      <c r="C92" s="31">
        <f t="shared" si="4"/>
        <v>30.271218011852767</v>
      </c>
      <c r="D92" s="31">
        <f t="shared" si="3"/>
        <v>332.48989531146748</v>
      </c>
    </row>
    <row r="93" spans="1:4" x14ac:dyDescent="0.25">
      <c r="A93" s="31">
        <v>0.37916666666666654</v>
      </c>
      <c r="B93">
        <v>13.4829344</v>
      </c>
      <c r="C93" s="31">
        <f t="shared" si="4"/>
        <v>28.854877402656882</v>
      </c>
      <c r="D93" s="31">
        <f t="shared" si="3"/>
        <v>236.2966316769319</v>
      </c>
    </row>
    <row r="94" spans="1:4" x14ac:dyDescent="0.25">
      <c r="A94" s="31">
        <v>0.38333333333333319</v>
      </c>
      <c r="B94">
        <v>17.41136594</v>
      </c>
      <c r="C94" s="31">
        <f t="shared" si="4"/>
        <v>27.903464114565537</v>
      </c>
      <c r="D94" s="31">
        <f t="shared" si="3"/>
        <v>110.08412410472148</v>
      </c>
    </row>
    <row r="95" spans="1:4" x14ac:dyDescent="0.25">
      <c r="A95" s="31">
        <v>0.38750000000000001</v>
      </c>
      <c r="B95">
        <v>18.453589349999998</v>
      </c>
      <c r="C95" s="31">
        <f t="shared" si="4"/>
        <v>27.419585905269457</v>
      </c>
      <c r="D95" s="31">
        <f t="shared" si="3"/>
        <v>80.389094229103819</v>
      </c>
    </row>
    <row r="96" spans="1:4" x14ac:dyDescent="0.25">
      <c r="A96" s="31">
        <v>0.3916666666666665</v>
      </c>
      <c r="B96">
        <v>14.550306109999999</v>
      </c>
      <c r="C96" s="31">
        <f t="shared" si="4"/>
        <v>27.404569051306396</v>
      </c>
      <c r="D96" s="31">
        <f t="shared" si="3"/>
        <v>165.23207576424298</v>
      </c>
    </row>
    <row r="97" spans="1:4" x14ac:dyDescent="0.25">
      <c r="A97" s="31">
        <v>0.39583333333333315</v>
      </c>
      <c r="B97">
        <v>17.321613320000001</v>
      </c>
      <c r="C97" s="31">
        <f t="shared" si="4"/>
        <v>27.858454712829229</v>
      </c>
      <c r="D97" s="31">
        <f t="shared" si="3"/>
        <v>111.02502653763938</v>
      </c>
    </row>
    <row r="98" spans="1:4" x14ac:dyDescent="0.25">
      <c r="A98" s="31">
        <v>0.4</v>
      </c>
      <c r="B98">
        <v>18.300947739999998</v>
      </c>
      <c r="C98" s="31">
        <f t="shared" si="4"/>
        <v>28.779998820788961</v>
      </c>
      <c r="D98" s="31">
        <f t="shared" ref="D98:D121" si="5">(B98-C98)^2</f>
        <v>109.81051155378434</v>
      </c>
    </row>
    <row r="99" spans="1:4" x14ac:dyDescent="0.25">
      <c r="A99" s="31">
        <v>0.40416666666666645</v>
      </c>
      <c r="B99">
        <v>17.456439039999999</v>
      </c>
      <c r="C99" s="31">
        <f t="shared" si="4"/>
        <v>30.166675486841314</v>
      </c>
      <c r="D99" s="31">
        <f t="shared" si="5"/>
        <v>161.55011053461331</v>
      </c>
    </row>
    <row r="100" spans="1:4" x14ac:dyDescent="0.25">
      <c r="A100" s="31">
        <v>0.4083333333333331</v>
      </c>
      <c r="B100">
        <v>16.813151519999998</v>
      </c>
      <c r="C100" s="31">
        <f t="shared" si="4"/>
        <v>32.014683926631506</v>
      </c>
      <c r="D100" s="31">
        <f t="shared" si="5"/>
        <v>231.08658750986791</v>
      </c>
    </row>
    <row r="101" spans="1:4" x14ac:dyDescent="0.25">
      <c r="A101" s="31">
        <v>0.41249999999999998</v>
      </c>
      <c r="B101">
        <v>16.167721419999999</v>
      </c>
      <c r="C101" s="31">
        <f t="shared" si="4"/>
        <v>34.318958877479588</v>
      </c>
      <c r="D101" s="31">
        <f t="shared" si="5"/>
        <v>329.46742123781007</v>
      </c>
    </row>
    <row r="102" spans="1:4" x14ac:dyDescent="0.25">
      <c r="A102" s="31">
        <v>0.41666666666666641</v>
      </c>
      <c r="B102">
        <v>17.05877182</v>
      </c>
      <c r="C102" s="31">
        <f t="shared" si="4"/>
        <v>37.073184481913103</v>
      </c>
      <c r="D102" s="31">
        <f t="shared" si="5"/>
        <v>400.5767142013475</v>
      </c>
    </row>
    <row r="103" spans="1:4" x14ac:dyDescent="0.25">
      <c r="A103" s="31">
        <v>0.42083333333333306</v>
      </c>
      <c r="B103">
        <v>14.684445649999999</v>
      </c>
      <c r="C103" s="31">
        <f t="shared" si="4"/>
        <v>40.269811598994494</v>
      </c>
      <c r="D103" s="31">
        <f t="shared" si="5"/>
        <v>654.6109507439669</v>
      </c>
    </row>
    <row r="104" spans="1:4" x14ac:dyDescent="0.25">
      <c r="A104" s="31">
        <v>0.42499999999999999</v>
      </c>
      <c r="B104">
        <v>18.103970840000002</v>
      </c>
      <c r="C104" s="31">
        <f t="shared" si="4"/>
        <v>43.900078495991011</v>
      </c>
      <c r="D104" s="31">
        <f t="shared" si="5"/>
        <v>665.43917019947787</v>
      </c>
    </row>
    <row r="105" spans="1:4" x14ac:dyDescent="0.25">
      <c r="A105" s="31">
        <v>0.42916666666666636</v>
      </c>
      <c r="B105">
        <v>18.129638500000002</v>
      </c>
      <c r="C105" s="31">
        <f t="shared" si="4"/>
        <v>47.954034863673854</v>
      </c>
      <c r="D105" s="31">
        <f t="shared" si="5"/>
        <v>889.49461845752205</v>
      </c>
    </row>
    <row r="106" spans="1:4" x14ac:dyDescent="0.25">
      <c r="A106" s="31">
        <v>0.43333333333333302</v>
      </c>
      <c r="B106">
        <v>20.152086149999999</v>
      </c>
      <c r="C106" s="31">
        <f t="shared" si="4"/>
        <v>52.420569089426976</v>
      </c>
      <c r="D106" s="31">
        <f t="shared" si="5"/>
        <v>1041.2549912120896</v>
      </c>
    </row>
    <row r="107" spans="1:4" x14ac:dyDescent="0.25">
      <c r="A107" s="31">
        <v>0.4375</v>
      </c>
      <c r="B107">
        <v>18.306144110000002</v>
      </c>
      <c r="C107" s="31">
        <f t="shared" si="4"/>
        <v>57.287438713402736</v>
      </c>
      <c r="D107" s="31">
        <f t="shared" si="5"/>
        <v>1519.5413289572748</v>
      </c>
    </row>
    <row r="108" spans="1:4" x14ac:dyDescent="0.25">
      <c r="A108" s="31">
        <v>0.44166666666666632</v>
      </c>
      <c r="B108">
        <v>15.692693330000001</v>
      </c>
      <c r="C108" s="31">
        <f t="shared" si="4"/>
        <v>62.541303984252721</v>
      </c>
      <c r="D108" s="31">
        <f t="shared" si="5"/>
        <v>2194.792320233762</v>
      </c>
    </row>
    <row r="109" spans="1:4" x14ac:dyDescent="0.25">
      <c r="A109" s="31">
        <v>0.44583333333333297</v>
      </c>
      <c r="B109">
        <v>17.208223150000002</v>
      </c>
      <c r="C109" s="31">
        <f t="shared" si="4"/>
        <v>68.167764422462028</v>
      </c>
      <c r="D109" s="31">
        <f t="shared" si="5"/>
        <v>2596.8748466997608</v>
      </c>
    </row>
    <row r="110" spans="1:4" x14ac:dyDescent="0.25">
      <c r="A110" s="31">
        <v>0.45</v>
      </c>
      <c r="B110">
        <v>19.60716644</v>
      </c>
      <c r="C110" s="31">
        <f t="shared" si="4"/>
        <v>74.15139829106073</v>
      </c>
      <c r="D110" s="31">
        <f t="shared" si="5"/>
        <v>2975.073228222268</v>
      </c>
    </row>
    <row r="111" spans="1:4" x14ac:dyDescent="0.25">
      <c r="A111" s="31">
        <v>0.45416666666666627</v>
      </c>
      <c r="B111">
        <v>17.959628949999999</v>
      </c>
      <c r="C111" s="31">
        <f t="shared" si="4"/>
        <v>80.475804865529938</v>
      </c>
      <c r="D111" s="31">
        <f t="shared" si="5"/>
        <v>3908.2722511014858</v>
      </c>
    </row>
    <row r="112" spans="1:4" x14ac:dyDescent="0.25">
      <c r="A112" s="31">
        <v>0.45833333333333293</v>
      </c>
      <c r="B112">
        <v>20.563956819999998</v>
      </c>
      <c r="C112" s="31">
        <f t="shared" si="4"/>
        <v>87.12364938705548</v>
      </c>
      <c r="D112" s="31">
        <f t="shared" si="5"/>
        <v>4430.1926746209401</v>
      </c>
    </row>
    <row r="113" spans="1:4" x14ac:dyDescent="0.25">
      <c r="A113" s="31">
        <v>0.46250000000000002</v>
      </c>
      <c r="B113">
        <v>13.44917901</v>
      </c>
      <c r="C113" s="31">
        <f t="shared" si="4"/>
        <v>94.076710575889734</v>
      </c>
      <c r="D113" s="31">
        <f t="shared" si="5"/>
        <v>6500.7988464085465</v>
      </c>
    </row>
    <row r="114" spans="1:4" x14ac:dyDescent="0.25">
      <c r="A114" s="31">
        <v>0.46666666666666623</v>
      </c>
      <c r="B114">
        <v>26.8371152</v>
      </c>
      <c r="C114" s="31">
        <f t="shared" si="4"/>
        <v>101.31593057461332</v>
      </c>
      <c r="D114" s="31">
        <f t="shared" si="5"/>
        <v>5547.0939396057374</v>
      </c>
    </row>
    <row r="115" spans="1:4" x14ac:dyDescent="0.25">
      <c r="A115" s="31">
        <v>0.47083333333333288</v>
      </c>
      <c r="B115">
        <v>13.90130411</v>
      </c>
      <c r="C115" s="31">
        <f t="shared" si="4"/>
        <v>108.8214671844039</v>
      </c>
      <c r="D115" s="31">
        <f t="shared" si="5"/>
        <v>9009.8373580714306</v>
      </c>
    </row>
    <row r="116" spans="1:4" x14ac:dyDescent="0.25">
      <c r="A116" s="31">
        <v>0.47499999999999998</v>
      </c>
      <c r="B116">
        <v>26.097736609999998</v>
      </c>
      <c r="C116" s="31">
        <f t="shared" si="4"/>
        <v>116.57274825111729</v>
      </c>
      <c r="D116" s="31">
        <f t="shared" si="5"/>
        <v>8185.7277314603098</v>
      </c>
    </row>
    <row r="117" spans="1:4" x14ac:dyDescent="0.25">
      <c r="A117" s="31">
        <v>0.47916666666666619</v>
      </c>
      <c r="B117">
        <v>34.736253570000002</v>
      </c>
      <c r="C117" s="31">
        <f t="shared" si="4"/>
        <v>124.54852805213271</v>
      </c>
      <c r="D117" s="31">
        <f t="shared" si="5"/>
        <v>8066.2446476539462</v>
      </c>
    </row>
    <row r="118" spans="1:4" x14ac:dyDescent="0.25">
      <c r="A118" s="31">
        <v>0.48333333333333284</v>
      </c>
      <c r="B118">
        <v>20.163884150000001</v>
      </c>
      <c r="C118" s="31">
        <f t="shared" si="4"/>
        <v>132.72694552940709</v>
      </c>
      <c r="D118" s="31">
        <f t="shared" si="5"/>
        <v>12670.442787104168</v>
      </c>
    </row>
    <row r="119" spans="1:4" x14ac:dyDescent="0.25">
      <c r="A119" s="31">
        <v>0.48749999999999999</v>
      </c>
      <c r="B119">
        <v>35.218657780000001</v>
      </c>
      <c r="C119" s="31">
        <f t="shared" si="4"/>
        <v>141.08558420911098</v>
      </c>
      <c r="D119" s="31">
        <f t="shared" si="5"/>
        <v>11207.806111546795</v>
      </c>
    </row>
    <row r="120" spans="1:4" x14ac:dyDescent="0.25">
      <c r="A120" s="31">
        <v>0.49166666666666614</v>
      </c>
      <c r="B120">
        <v>12.944490100000001</v>
      </c>
      <c r="C120" s="31">
        <f t="shared" si="4"/>
        <v>149.60153364362139</v>
      </c>
      <c r="D120" s="31">
        <f t="shared" si="5"/>
        <v>18675.147550083235</v>
      </c>
    </row>
    <row r="121" spans="1:4" x14ac:dyDescent="0.25">
      <c r="A121" s="31">
        <v>0.49583333333333302</v>
      </c>
      <c r="B121">
        <v>14.919417149999999</v>
      </c>
      <c r="C121" s="31">
        <f t="shared" si="4"/>
        <v>158.25145220747879</v>
      </c>
      <c r="D121" s="31">
        <f t="shared" si="5"/>
        <v>20544.072273718331</v>
      </c>
    </row>
    <row r="122" spans="1:4" x14ac:dyDescent="0.25">
      <c r="A122" s="31">
        <v>0.499999999999999</v>
      </c>
      <c r="B122">
        <v>45.264854899999996</v>
      </c>
      <c r="C122" s="31">
        <f t="shared" ref="C122:C185" si="6">G$5 + G$6*SIN(F$4*A122+G$7)</f>
        <v>167.01163107514401</v>
      </c>
      <c r="D122" s="31">
        <f t="shared" ref="D122:D185" si="7">(B122-C122)^2</f>
        <v>14822.277509040616</v>
      </c>
    </row>
    <row r="123" spans="1:4" x14ac:dyDescent="0.25">
      <c r="A123" s="31">
        <v>0.50416666666666599</v>
      </c>
      <c r="B123">
        <v>16.43834493</v>
      </c>
      <c r="C123" s="31">
        <f t="shared" si="6"/>
        <v>175.85805920525803</v>
      </c>
      <c r="D123" s="31">
        <f t="shared" si="7"/>
        <v>25414.645299604908</v>
      </c>
    </row>
    <row r="124" spans="1:4" x14ac:dyDescent="0.25">
      <c r="A124" s="31">
        <v>0.50833333333333297</v>
      </c>
      <c r="B124">
        <v>9.4005531749999989</v>
      </c>
      <c r="C124" s="31">
        <f t="shared" si="6"/>
        <v>184.76648915322158</v>
      </c>
      <c r="D124" s="31">
        <f t="shared" si="7"/>
        <v>30753.211501517711</v>
      </c>
    </row>
    <row r="125" spans="1:4" x14ac:dyDescent="0.25">
      <c r="A125" s="31">
        <v>0.51249999999999896</v>
      </c>
      <c r="B125">
        <v>18.842128970000001</v>
      </c>
      <c r="C125" s="31">
        <f t="shared" si="6"/>
        <v>193.71250353176285</v>
      </c>
      <c r="D125" s="31">
        <f t="shared" si="7"/>
        <v>30579.647899371234</v>
      </c>
    </row>
    <row r="126" spans="1:4" x14ac:dyDescent="0.25">
      <c r="A126" s="31">
        <v>0.51666666666666605</v>
      </c>
      <c r="B126">
        <v>13.46985731</v>
      </c>
      <c r="C126" s="31">
        <f t="shared" si="6"/>
        <v>202.67158193730367</v>
      </c>
      <c r="D126" s="31">
        <f t="shared" si="7"/>
        <v>35797.292601946043</v>
      </c>
    </row>
    <row r="127" spans="1:4" x14ac:dyDescent="0.25">
      <c r="A127" s="31">
        <v>0.52083333333333304</v>
      </c>
      <c r="B127">
        <v>13.986371080000001</v>
      </c>
      <c r="C127" s="31">
        <f t="shared" si="6"/>
        <v>211.61916815867056</v>
      </c>
      <c r="D127" s="31">
        <f t="shared" si="7"/>
        <v>39058.722481138975</v>
      </c>
    </row>
    <row r="128" spans="1:4" x14ac:dyDescent="0.25">
      <c r="A128" s="31">
        <v>0.52499999999999902</v>
      </c>
      <c r="B128">
        <v>12.990502990000001</v>
      </c>
      <c r="C128" s="31">
        <f t="shared" si="6"/>
        <v>220.53073748396807</v>
      </c>
      <c r="D128" s="31">
        <f t="shared" si="7"/>
        <v>43072.948933811247</v>
      </c>
    </row>
    <row r="129" spans="1:4" x14ac:dyDescent="0.25">
      <c r="A129" s="31">
        <v>0.52916666666666601</v>
      </c>
      <c r="B129">
        <v>15.401852360000001</v>
      </c>
      <c r="C129" s="31">
        <f t="shared" si="6"/>
        <v>229.38186392111476</v>
      </c>
      <c r="D129" s="31">
        <f t="shared" si="7"/>
        <v>45787.445347694811</v>
      </c>
    </row>
    <row r="130" spans="1:4" x14ac:dyDescent="0.25">
      <c r="A130" s="31">
        <v>0.53333333333333299</v>
      </c>
      <c r="B130">
        <v>16.086051099999999</v>
      </c>
      <c r="C130" s="31">
        <f t="shared" si="6"/>
        <v>238.14828714777877</v>
      </c>
      <c r="D130" s="31">
        <f t="shared" si="7"/>
        <v>49311.63667853942</v>
      </c>
    </row>
    <row r="131" spans="1:4" x14ac:dyDescent="0.25">
      <c r="A131" s="31">
        <v>0.53749999999999898</v>
      </c>
      <c r="B131">
        <v>17.219792330000001</v>
      </c>
      <c r="C131" s="31">
        <f t="shared" si="6"/>
        <v>246.80597900724047</v>
      </c>
      <c r="D131" s="31">
        <f t="shared" si="7"/>
        <v>52709.817112996716</v>
      </c>
    </row>
    <row r="132" spans="1:4" x14ac:dyDescent="0.25">
      <c r="A132" s="31">
        <v>0.54166666666666596</v>
      </c>
      <c r="B132">
        <v>21.14769321</v>
      </c>
      <c r="C132" s="31">
        <f t="shared" si="6"/>
        <v>255.33120936790596</v>
      </c>
      <c r="D132" s="31">
        <f t="shared" si="7"/>
        <v>54841.919240080199</v>
      </c>
    </row>
    <row r="133" spans="1:4" x14ac:dyDescent="0.25">
      <c r="A133" s="31">
        <v>0.54583333333333295</v>
      </c>
      <c r="B133">
        <v>20.438929520000002</v>
      </c>
      <c r="C133" s="31">
        <f t="shared" si="6"/>
        <v>263.70061116593604</v>
      </c>
      <c r="D133" s="31">
        <f t="shared" si="7"/>
        <v>59176.245757208737</v>
      </c>
    </row>
    <row r="134" spans="1:4" x14ac:dyDescent="0.25">
      <c r="A134" s="31">
        <v>0.54999999999999905</v>
      </c>
      <c r="B134">
        <v>16.332911070000002</v>
      </c>
      <c r="C134" s="31">
        <f t="shared" si="6"/>
        <v>271.89124445275036</v>
      </c>
      <c r="D134" s="31">
        <f t="shared" si="7"/>
        <v>65310.061761368976</v>
      </c>
    </row>
    <row r="135" spans="1:4" x14ac:dyDescent="0.25">
      <c r="A135" s="31">
        <v>0.55416666666666603</v>
      </c>
      <c r="B135">
        <v>14.08150049</v>
      </c>
      <c r="C135" s="31">
        <f t="shared" si="6"/>
        <v>279.88065927183789</v>
      </c>
      <c r="D135" s="31">
        <f t="shared" si="7"/>
        <v>70649.19280913267</v>
      </c>
    </row>
    <row r="136" spans="1:4" x14ac:dyDescent="0.25">
      <c r="A136" s="31">
        <v>0.55833333333333302</v>
      </c>
      <c r="B136">
        <v>17.01445691</v>
      </c>
      <c r="C136" s="31">
        <f t="shared" si="6"/>
        <v>287.64695719251438</v>
      </c>
      <c r="D136" s="31">
        <f t="shared" si="7"/>
        <v>73241.950209165152</v>
      </c>
    </row>
    <row r="137" spans="1:4" x14ac:dyDescent="0.25">
      <c r="A137" s="31">
        <v>0.562499999999999</v>
      </c>
      <c r="B137">
        <v>16.21857503</v>
      </c>
      <c r="C137" s="31">
        <f t="shared" si="6"/>
        <v>295.16885133200651</v>
      </c>
      <c r="D137" s="31">
        <f t="shared" si="7"/>
        <v>77813.256648965777</v>
      </c>
    </row>
    <row r="138" spans="1:4" x14ac:dyDescent="0.25">
      <c r="A138" s="31">
        <v>0.56666666666666599</v>
      </c>
      <c r="B138">
        <v>18.413077089999998</v>
      </c>
      <c r="C138" s="31">
        <f t="shared" si="6"/>
        <v>302.425724701322</v>
      </c>
      <c r="D138" s="31">
        <f t="shared" si="7"/>
        <v>80663.184003192961</v>
      </c>
    </row>
    <row r="139" spans="1:4" x14ac:dyDescent="0.25">
      <c r="A139" s="31">
        <v>0.57083333333333197</v>
      </c>
      <c r="B139">
        <v>16.63800805</v>
      </c>
      <c r="C139" s="31">
        <f t="shared" si="6"/>
        <v>309.39768671497126</v>
      </c>
      <c r="D139" s="31">
        <f t="shared" si="7"/>
        <v>85708.229452017229</v>
      </c>
    </row>
    <row r="140" spans="1:4" x14ac:dyDescent="0.25">
      <c r="A140" s="31">
        <v>0.57499999999999896</v>
      </c>
      <c r="B140">
        <v>14.58749602</v>
      </c>
      <c r="C140" s="31">
        <f t="shared" si="6"/>
        <v>316.06562770969316</v>
      </c>
      <c r="D140" s="31">
        <f t="shared" si="7"/>
        <v>90889.063887107972</v>
      </c>
    </row>
    <row r="141" spans="1:4" x14ac:dyDescent="0.25">
      <c r="A141" s="31">
        <v>0.57916666666666605</v>
      </c>
      <c r="B141">
        <v>16.964658790000001</v>
      </c>
      <c r="C141" s="31">
        <f t="shared" si="6"/>
        <v>322.4112713227027</v>
      </c>
      <c r="D141" s="31">
        <f t="shared" si="7"/>
        <v>93297.633107703019</v>
      </c>
    </row>
    <row r="142" spans="1:4" x14ac:dyDescent="0.25">
      <c r="A142" s="31">
        <v>0.58333333333333204</v>
      </c>
      <c r="B142">
        <v>17.665913850000003</v>
      </c>
      <c r="C142" s="31">
        <f t="shared" si="6"/>
        <v>328.41722458593506</v>
      </c>
      <c r="D142" s="31">
        <f t="shared" si="7"/>
        <v>96566.37712410168</v>
      </c>
    </row>
    <row r="143" spans="1:4" x14ac:dyDescent="0.25">
      <c r="A143" s="31">
        <v>0.58749999999999902</v>
      </c>
      <c r="B143">
        <v>18.995646239999999</v>
      </c>
      <c r="C143" s="31">
        <f t="shared" si="6"/>
        <v>334.06702559896746</v>
      </c>
      <c r="D143" s="31">
        <f t="shared" si="7"/>
        <v>99269.974091162396</v>
      </c>
    </row>
    <row r="144" spans="1:4" x14ac:dyDescent="0.25">
      <c r="A144" s="31">
        <v>0.59166666666666601</v>
      </c>
      <c r="B144">
        <v>18.146908939999999</v>
      </c>
      <c r="C144" s="31">
        <f t="shared" si="6"/>
        <v>339.34518864993453</v>
      </c>
      <c r="D144" s="31">
        <f t="shared" si="7"/>
        <v>103168.33488862134</v>
      </c>
    </row>
    <row r="145" spans="1:4" x14ac:dyDescent="0.25">
      <c r="A145" s="31">
        <v>0.59583333333333199</v>
      </c>
      <c r="B145">
        <v>20.793762910000002</v>
      </c>
      <c r="C145" s="31">
        <f t="shared" si="6"/>
        <v>344.23724666079318</v>
      </c>
      <c r="D145" s="31">
        <f t="shared" si="7"/>
        <v>104615.68718084961</v>
      </c>
    </row>
    <row r="146" spans="1:4" x14ac:dyDescent="0.25">
      <c r="A146" s="31">
        <v>0.59999999999999898</v>
      </c>
      <c r="B146">
        <v>19.631984920000001</v>
      </c>
      <c r="C146" s="31">
        <f t="shared" si="6"/>
        <v>348.72979084058062</v>
      </c>
      <c r="D146" s="31">
        <f t="shared" si="7"/>
        <v>108305.36586174017</v>
      </c>
    </row>
    <row r="147" spans="1:4" x14ac:dyDescent="0.25">
      <c r="A147" s="31">
        <v>0.60416666666666596</v>
      </c>
      <c r="B147">
        <v>16.98970418</v>
      </c>
      <c r="C147" s="31">
        <f t="shared" si="6"/>
        <v>352.81050743797186</v>
      </c>
      <c r="D147" s="31">
        <f t="shared" si="7"/>
        <v>112775.61190082945</v>
      </c>
    </row>
    <row r="148" spans="1:4" x14ac:dyDescent="0.25">
      <c r="A148" s="31">
        <v>0.60833333333333195</v>
      </c>
      <c r="B148">
        <v>9.8616355640000002</v>
      </c>
      <c r="C148" s="31">
        <f t="shared" si="6"/>
        <v>356.46821149241981</v>
      </c>
      <c r="D148" s="31">
        <f t="shared" si="7"/>
        <v>120136.11847682347</v>
      </c>
    </row>
    <row r="149" spans="1:4" x14ac:dyDescent="0.25">
      <c r="A149" s="31">
        <v>0.61249999999999905</v>
      </c>
      <c r="B149">
        <v>32.446124949999998</v>
      </c>
      <c r="C149" s="31">
        <f t="shared" si="6"/>
        <v>359.69287749135663</v>
      </c>
      <c r="D149" s="31">
        <f t="shared" si="7"/>
        <v>107090.4370488639</v>
      </c>
    </row>
    <row r="150" spans="1:4" x14ac:dyDescent="0.25">
      <c r="A150" s="31">
        <v>0.61666666666666503</v>
      </c>
      <c r="B150">
        <v>46.499691550000001</v>
      </c>
      <c r="C150" s="31">
        <f t="shared" si="6"/>
        <v>362.47566684942177</v>
      </c>
      <c r="D150" s="31">
        <f t="shared" si="7"/>
        <v>99840.816966420782</v>
      </c>
    </row>
    <row r="151" spans="1:4" x14ac:dyDescent="0.25">
      <c r="A151" s="31">
        <v>0.62083333333333202</v>
      </c>
      <c r="B151">
        <v>31.194371029999999</v>
      </c>
      <c r="C151" s="31">
        <f t="shared" si="6"/>
        <v>364.80895213441511</v>
      </c>
      <c r="D151" s="31">
        <f t="shared" si="7"/>
        <v>111298.68872547436</v>
      </c>
    </row>
    <row r="152" spans="1:4" x14ac:dyDescent="0.25">
      <c r="A152" s="31">
        <v>0.624999999999999</v>
      </c>
      <c r="B152">
        <v>29.566209360000002</v>
      </c>
      <c r="C152" s="31">
        <f t="shared" si="6"/>
        <v>366.68633797355466</v>
      </c>
      <c r="D152" s="31">
        <f t="shared" si="7"/>
        <v>113649.98111641963</v>
      </c>
    </row>
    <row r="153" spans="1:4" x14ac:dyDescent="0.25">
      <c r="A153" s="31">
        <v>0.62916666666666499</v>
      </c>
      <c r="B153">
        <v>47.943135000000005</v>
      </c>
      <c r="C153" s="31">
        <f t="shared" si="6"/>
        <v>368.1026785827504</v>
      </c>
      <c r="D153" s="31">
        <f t="shared" si="7"/>
        <v>102502.13334711506</v>
      </c>
    </row>
    <row r="154" spans="1:4" x14ac:dyDescent="0.25">
      <c r="A154" s="31">
        <v>0.63333333333333197</v>
      </c>
      <c r="B154">
        <v>25.909104189999997</v>
      </c>
      <c r="C154" s="31">
        <f t="shared" si="6"/>
        <v>369.05409187084206</v>
      </c>
      <c r="D154" s="31">
        <f t="shared" si="7"/>
        <v>117748.48257048526</v>
      </c>
    </row>
    <row r="155" spans="1:4" x14ac:dyDescent="0.25">
      <c r="A155" s="31">
        <v>0.63749999999999896</v>
      </c>
      <c r="B155">
        <v>46.596201929999999</v>
      </c>
      <c r="C155" s="31">
        <f t="shared" si="6"/>
        <v>369.53797008013828</v>
      </c>
      <c r="D155" s="31">
        <f t="shared" si="7"/>
        <v>104291.38561593766</v>
      </c>
    </row>
    <row r="156" spans="1:4" x14ac:dyDescent="0.25">
      <c r="A156" s="31">
        <v>0.64166666666666505</v>
      </c>
      <c r="B156">
        <v>23.207681830000002</v>
      </c>
      <c r="C156" s="31">
        <f t="shared" si="6"/>
        <v>369.55298693410145</v>
      </c>
      <c r="D156" s="31">
        <f t="shared" si="7"/>
        <v>119955.07036765311</v>
      </c>
    </row>
    <row r="157" spans="1:4" x14ac:dyDescent="0.25">
      <c r="A157" s="31">
        <v>0.64583333333333204</v>
      </c>
      <c r="B157">
        <v>11.474109990000001</v>
      </c>
      <c r="C157" s="31">
        <f t="shared" si="6"/>
        <v>369.09910127257876</v>
      </c>
      <c r="D157" s="31">
        <f t="shared" si="7"/>
        <v>127895.63438986454</v>
      </c>
    </row>
    <row r="158" spans="1:4" x14ac:dyDescent="0.25">
      <c r="A158" s="31">
        <v>0.64999999999999902</v>
      </c>
      <c r="B158">
        <v>30.0338782</v>
      </c>
      <c r="C158" s="31">
        <f t="shared" si="6"/>
        <v>368.17755716461909</v>
      </c>
      <c r="D158" s="31">
        <f t="shared" si="7"/>
        <v>114341.14762372737</v>
      </c>
    </row>
    <row r="159" spans="1:4" x14ac:dyDescent="0.25">
      <c r="A159" s="31">
        <v>0.65416666666666501</v>
      </c>
      <c r="B159">
        <v>20.184584220000001</v>
      </c>
      <c r="C159" s="31">
        <f t="shared" si="6"/>
        <v>366.79088049856705</v>
      </c>
      <c r="D159" s="31">
        <f t="shared" si="7"/>
        <v>120135.92461994581</v>
      </c>
    </row>
    <row r="160" spans="1:4" x14ac:dyDescent="0.25">
      <c r="A160" s="31">
        <v>0.65833333333333199</v>
      </c>
      <c r="B160">
        <v>17.110500639999998</v>
      </c>
      <c r="C160" s="31">
        <f t="shared" si="6"/>
        <v>364.94287205877686</v>
      </c>
      <c r="D160" s="31">
        <f t="shared" si="7"/>
        <v>120987.35860680994</v>
      </c>
    </row>
    <row r="161" spans="1:4" x14ac:dyDescent="0.25">
      <c r="A161" s="31">
        <v>0.66249999999999898</v>
      </c>
      <c r="B161">
        <v>15.77131015</v>
      </c>
      <c r="C161" s="31">
        <f t="shared" si="6"/>
        <v>362.63859710792883</v>
      </c>
      <c r="D161" s="31">
        <f t="shared" si="7"/>
        <v>120316.91476155416</v>
      </c>
    </row>
    <row r="162" spans="1:4" x14ac:dyDescent="0.25">
      <c r="A162" s="31">
        <v>0.66666666666666496</v>
      </c>
      <c r="B162">
        <v>12.69071535</v>
      </c>
      <c r="C162" s="31">
        <f t="shared" si="6"/>
        <v>359.8843715034958</v>
      </c>
      <c r="D162" s="31">
        <f t="shared" si="7"/>
        <v>120543.43487323186</v>
      </c>
    </row>
    <row r="163" spans="1:4" x14ac:dyDescent="0.25">
      <c r="A163" s="31">
        <v>0.67083333333333195</v>
      </c>
      <c r="B163">
        <v>16.225249460000001</v>
      </c>
      <c r="C163" s="31">
        <f t="shared" si="6"/>
        <v>356.68774438641424</v>
      </c>
      <c r="D163" s="31">
        <f t="shared" si="7"/>
        <v>115914.71045151865</v>
      </c>
    </row>
    <row r="164" spans="1:4" x14ac:dyDescent="0.25">
      <c r="A164" s="31">
        <v>0.67499999999999905</v>
      </c>
      <c r="B164">
        <v>22.949297159999997</v>
      </c>
      <c r="C164" s="31">
        <f t="shared" si="6"/>
        <v>353.05747748941758</v>
      </c>
      <c r="D164" s="31">
        <f t="shared" si="7"/>
        <v>108971.41072039926</v>
      </c>
    </row>
    <row r="165" spans="1:4" x14ac:dyDescent="0.25">
      <c r="A165" s="31">
        <v>0.67916666666666503</v>
      </c>
      <c r="B165">
        <v>19.058873420000001</v>
      </c>
      <c r="C165" s="31">
        <f t="shared" si="6"/>
        <v>349.00352112173539</v>
      </c>
      <c r="D165" s="31">
        <f t="shared" si="7"/>
        <v>108863.47054702228</v>
      </c>
    </row>
    <row r="166" spans="1:4" x14ac:dyDescent="0.25">
      <c r="A166" s="31">
        <v>0.68333333333333202</v>
      </c>
      <c r="B166">
        <v>17.33992757</v>
      </c>
      <c r="C166" s="31">
        <f t="shared" si="6"/>
        <v>344.53698689598207</v>
      </c>
      <c r="D166" s="31">
        <f t="shared" si="7"/>
        <v>107057.91563157024</v>
      </c>
    </row>
    <row r="167" spans="1:4" x14ac:dyDescent="0.25">
      <c r="A167" s="31">
        <v>0.687499999999999</v>
      </c>
      <c r="B167">
        <v>17.698094359999999</v>
      </c>
      <c r="C167" s="31">
        <f t="shared" si="6"/>
        <v>339.67011727200645</v>
      </c>
      <c r="D167" s="31">
        <f t="shared" si="7"/>
        <v>103665.98353804959</v>
      </c>
    </row>
    <row r="168" spans="1:4" x14ac:dyDescent="0.25">
      <c r="A168" s="31">
        <v>0.69166666666666499</v>
      </c>
      <c r="B168">
        <v>18.904039779999998</v>
      </c>
      <c r="C168" s="31">
        <f t="shared" si="6"/>
        <v>334.41625200115698</v>
      </c>
      <c r="D168" s="31">
        <f t="shared" si="7"/>
        <v>99547.95606068839</v>
      </c>
    </row>
    <row r="169" spans="1:4" x14ac:dyDescent="0.25">
      <c r="A169" s="31">
        <v>0.69583333333333197</v>
      </c>
      <c r="B169">
        <v>19.21335869</v>
      </c>
      <c r="C169" s="31">
        <f t="shared" si="6"/>
        <v>328.78979156294713</v>
      </c>
      <c r="D169" s="31">
        <f t="shared" si="7"/>
        <v>95837.567790338333</v>
      </c>
    </row>
    <row r="170" spans="1:4" x14ac:dyDescent="0.25">
      <c r="A170" s="31">
        <v>0.69999999999999896</v>
      </c>
      <c r="B170">
        <v>18.832788430000001</v>
      </c>
      <c r="C170" s="31">
        <f t="shared" si="6"/>
        <v>322.80615769434877</v>
      </c>
      <c r="D170" s="31">
        <f t="shared" si="7"/>
        <v>92399.809221920135</v>
      </c>
    </row>
    <row r="171" spans="1:4" x14ac:dyDescent="0.25">
      <c r="A171" s="31">
        <v>0.70416666666666505</v>
      </c>
      <c r="B171">
        <v>16.14170202</v>
      </c>
      <c r="C171" s="31">
        <f t="shared" si="6"/>
        <v>316.48175111987962</v>
      </c>
      <c r="D171" s="31">
        <f t="shared" si="7"/>
        <v>90204.145093318089</v>
      </c>
    </row>
    <row r="172" spans="1:4" x14ac:dyDescent="0.25">
      <c r="A172" s="31">
        <v>0.70833333333333204</v>
      </c>
      <c r="B172">
        <v>19.57438694</v>
      </c>
      <c r="C172" s="31">
        <f t="shared" si="6"/>
        <v>309.83390659835374</v>
      </c>
      <c r="D172" s="31">
        <f t="shared" si="7"/>
        <v>84250.588752298238</v>
      </c>
    </row>
    <row r="173" spans="1:4" x14ac:dyDescent="0.25">
      <c r="A173" s="31">
        <v>0.71249999999999802</v>
      </c>
      <c r="B173">
        <v>16.65026366</v>
      </c>
      <c r="C173" s="31">
        <f t="shared" si="6"/>
        <v>302.88084540952121</v>
      </c>
      <c r="D173" s="31">
        <f t="shared" si="7"/>
        <v>81927.945928669345</v>
      </c>
    </row>
    <row r="174" spans="1:4" x14ac:dyDescent="0.25">
      <c r="A174" s="31">
        <v>0.71666666666666501</v>
      </c>
      <c r="B174">
        <v>15.787452740000001</v>
      </c>
      <c r="C174" s="31">
        <f t="shared" si="6"/>
        <v>295.64162541079651</v>
      </c>
      <c r="D174" s="31">
        <f t="shared" si="7"/>
        <v>78318.357961255984</v>
      </c>
    </row>
    <row r="175" spans="1:4" x14ac:dyDescent="0.25">
      <c r="A175" s="31">
        <v>0.72083333333333199</v>
      </c>
      <c r="B175">
        <v>18.1735641</v>
      </c>
      <c r="C175" s="31">
        <f t="shared" si="6"/>
        <v>288.13608880100549</v>
      </c>
      <c r="D175" s="31">
        <f t="shared" si="7"/>
        <v>72879.764742940984</v>
      </c>
    </row>
    <row r="176" spans="1:4" x14ac:dyDescent="0.25">
      <c r="A176" s="31">
        <v>0.72499999999999798</v>
      </c>
      <c r="B176">
        <v>17.596400089999999</v>
      </c>
      <c r="C176" s="31">
        <f t="shared" si="6"/>
        <v>280.38480773429427</v>
      </c>
      <c r="D176" s="31">
        <f t="shared" si="7"/>
        <v>69057.747192223789</v>
      </c>
    </row>
    <row r="177" spans="1:4" x14ac:dyDescent="0.25">
      <c r="A177" s="31">
        <v>0.72916666666666496</v>
      </c>
      <c r="B177">
        <v>18.909694439999999</v>
      </c>
      <c r="C177" s="31">
        <f t="shared" si="6"/>
        <v>272.40902793327757</v>
      </c>
      <c r="D177" s="31">
        <f t="shared" si="7"/>
        <v>64261.912081535957</v>
      </c>
    </row>
    <row r="178" spans="1:4" x14ac:dyDescent="0.25">
      <c r="A178" s="31">
        <v>0.73333333333333195</v>
      </c>
      <c r="B178">
        <v>18.126928039999999</v>
      </c>
      <c r="C178" s="31">
        <f t="shared" si="6"/>
        <v>264.23061045600241</v>
      </c>
      <c r="D178" s="31">
        <f t="shared" si="7"/>
        <v>60567.022498716578</v>
      </c>
    </row>
    <row r="179" spans="1:4" x14ac:dyDescent="0.25">
      <c r="A179" s="31">
        <v>0.73749999999999805</v>
      </c>
      <c r="B179">
        <v>16.54948362</v>
      </c>
      <c r="C179" s="31">
        <f t="shared" si="6"/>
        <v>255.87197177630085</v>
      </c>
      <c r="D179" s="31">
        <f t="shared" si="7"/>
        <v>57275.253337322771</v>
      </c>
    </row>
    <row r="180" spans="1:4" x14ac:dyDescent="0.25">
      <c r="A180" s="31">
        <v>0.74166666666666503</v>
      </c>
      <c r="B180">
        <v>18.319818780000002</v>
      </c>
      <c r="C180" s="31">
        <f t="shared" si="6"/>
        <v>247.35602234178873</v>
      </c>
      <c r="D180" s="31">
        <f t="shared" si="7"/>
        <v>52457.58254199713</v>
      </c>
    </row>
    <row r="181" spans="1:4" x14ac:dyDescent="0.25">
      <c r="A181" s="31">
        <v>0.74583333333333202</v>
      </c>
      <c r="B181">
        <v>18.027367640000001</v>
      </c>
      <c r="C181" s="31">
        <f t="shared" si="6"/>
        <v>238.70610377793139</v>
      </c>
      <c r="D181" s="31">
        <f t="shared" si="7"/>
        <v>48699.104583434746</v>
      </c>
    </row>
    <row r="182" spans="1:4" x14ac:dyDescent="0.25">
      <c r="A182" s="31">
        <v>0.749999999999998</v>
      </c>
      <c r="B182">
        <v>19.567125900000001</v>
      </c>
      <c r="C182" s="31">
        <f t="shared" si="6"/>
        <v>229.9459249102656</v>
      </c>
      <c r="D182" s="31">
        <f t="shared" si="7"/>
        <v>44259.239073001729</v>
      </c>
    </row>
    <row r="183" spans="1:4" x14ac:dyDescent="0.25">
      <c r="A183" s="31">
        <v>0.75416666666666499</v>
      </c>
      <c r="B183">
        <v>17.735645460000001</v>
      </c>
      <c r="C183" s="31">
        <f t="shared" si="6"/>
        <v>221.09949678015158</v>
      </c>
      <c r="D183" s="31">
        <f t="shared" si="7"/>
        <v>41356.856023764718</v>
      </c>
    </row>
    <row r="184" spans="1:4" x14ac:dyDescent="0.25">
      <c r="A184" s="31">
        <v>0.75833333333333197</v>
      </c>
      <c r="B184">
        <v>17.047007949999998</v>
      </c>
      <c r="C184" s="31">
        <f t="shared" si="6"/>
        <v>212.19106683218806</v>
      </c>
      <c r="D184" s="31">
        <f t="shared" si="7"/>
        <v>38081.203717014883</v>
      </c>
    </row>
    <row r="185" spans="1:4" x14ac:dyDescent="0.25">
      <c r="A185" s="31">
        <v>0.76249999999999796</v>
      </c>
      <c r="B185">
        <v>39.041216779999999</v>
      </c>
      <c r="C185" s="31">
        <f t="shared" si="6"/>
        <v>203.24505245364742</v>
      </c>
      <c r="D185" s="31">
        <f t="shared" si="7"/>
        <v>26962.899649938201</v>
      </c>
    </row>
    <row r="186" spans="1:4" x14ac:dyDescent="0.25">
      <c r="A186" s="31">
        <v>0.76666666666666505</v>
      </c>
      <c r="B186">
        <v>36.211167340000003</v>
      </c>
      <c r="C186" s="31">
        <f t="shared" ref="C186:C249" si="8">G$5 + G$6*SIN(F$4*A186+G$7)</f>
        <v>194.28597404810597</v>
      </c>
      <c r="D186" s="31">
        <f t="shared" ref="D186:D249" si="9">(B186-C186)^2</f>
        <v>24987.644515805063</v>
      </c>
    </row>
    <row r="187" spans="1:4" x14ac:dyDescent="0.25">
      <c r="A187" s="31">
        <v>0.77083333333333204</v>
      </c>
      <c r="B187">
        <v>44.03236519</v>
      </c>
      <c r="C187" s="31">
        <f t="shared" si="8"/>
        <v>185.33838782673905</v>
      </c>
      <c r="D187" s="31">
        <f t="shared" si="9"/>
        <v>19967.392033414606</v>
      </c>
    </row>
    <row r="188" spans="1:4" x14ac:dyDescent="0.25">
      <c r="A188" s="31">
        <v>0.77499999999999802</v>
      </c>
      <c r="B188">
        <v>45.91784681</v>
      </c>
      <c r="C188" s="31">
        <f t="shared" si="8"/>
        <v>176.42681850144214</v>
      </c>
      <c r="D188" s="31">
        <f t="shared" si="9"/>
        <v>17032.591691957641</v>
      </c>
    </row>
    <row r="189" spans="1:4" x14ac:dyDescent="0.25">
      <c r="A189" s="31">
        <v>0.77916666666666501</v>
      </c>
      <c r="B189">
        <v>46.615412409999998</v>
      </c>
      <c r="C189" s="31">
        <f t="shared" si="8"/>
        <v>167.57569206429545</v>
      </c>
      <c r="D189" s="31">
        <f t="shared" si="9"/>
        <v>14631.389254045362</v>
      </c>
    </row>
    <row r="190" spans="1:4" x14ac:dyDescent="0.25">
      <c r="A190" s="31">
        <v>0.78333333333333199</v>
      </c>
      <c r="B190">
        <v>38.157587549999995</v>
      </c>
      <c r="C190" s="31">
        <f t="shared" si="8"/>
        <v>158.80926883763141</v>
      </c>
      <c r="D190" s="31">
        <f t="shared" si="9"/>
        <v>14556.82819753219</v>
      </c>
    </row>
    <row r="191" spans="1:4" x14ac:dyDescent="0.25">
      <c r="A191" s="31">
        <v>0.78749999999999798</v>
      </c>
      <c r="B191">
        <v>30.779327609999999</v>
      </c>
      <c r="C191" s="31">
        <f t="shared" si="8"/>
        <v>150.15157697816937</v>
      </c>
      <c r="D191" s="31">
        <f t="shared" si="9"/>
        <v>14249.733919216415</v>
      </c>
    </row>
    <row r="192" spans="1:4" x14ac:dyDescent="0.25">
      <c r="A192" s="31">
        <v>0.79166666666666496</v>
      </c>
      <c r="B192">
        <v>15.038451520000001</v>
      </c>
      <c r="C192" s="31">
        <f t="shared" si="8"/>
        <v>141.62634661750388</v>
      </c>
      <c r="D192" s="31">
        <f t="shared" si="9"/>
        <v>16024.495185216649</v>
      </c>
    </row>
    <row r="193" spans="1:4" x14ac:dyDescent="0.25">
      <c r="A193" s="31">
        <v>0.79583333333333095</v>
      </c>
      <c r="B193">
        <v>18.373457810000001</v>
      </c>
      <c r="C193" s="31">
        <f t="shared" si="8"/>
        <v>133.25694481947602</v>
      </c>
      <c r="D193" s="31">
        <f t="shared" si="9"/>
        <v>13198.215587456443</v>
      </c>
    </row>
    <row r="194" spans="1:4" x14ac:dyDescent="0.25">
      <c r="A194" s="31">
        <v>0.79999999999999805</v>
      </c>
      <c r="B194">
        <v>16.987022809999999</v>
      </c>
      <c r="C194" s="31">
        <f t="shared" si="8"/>
        <v>125.06631153265913</v>
      </c>
      <c r="D194" s="31">
        <f t="shared" si="9"/>
        <v>11681.132650795913</v>
      </c>
    </row>
    <row r="195" spans="1:4" x14ac:dyDescent="0.25">
      <c r="A195" s="31">
        <v>0.80416666666666503</v>
      </c>
      <c r="B195">
        <v>11.108220380000001</v>
      </c>
      <c r="C195" s="31">
        <f t="shared" si="8"/>
        <v>117.07689671357183</v>
      </c>
      <c r="D195" s="31">
        <f t="shared" si="9"/>
        <v>11229.360363889304</v>
      </c>
    </row>
    <row r="196" spans="1:4" x14ac:dyDescent="0.25">
      <c r="A196" s="31">
        <v>0.80833333333333102</v>
      </c>
      <c r="B196">
        <v>13.07367492</v>
      </c>
      <c r="C196" s="31">
        <f t="shared" si="8"/>
        <v>109.31059879289735</v>
      </c>
      <c r="D196" s="31">
        <f t="shared" si="9"/>
        <v>9261.5455165178391</v>
      </c>
    </row>
    <row r="197" spans="1:4" x14ac:dyDescent="0.25">
      <c r="A197" s="31">
        <v>0.812499999999998</v>
      </c>
      <c r="B197">
        <v>21.653588710000001</v>
      </c>
      <c r="C197" s="31">
        <f t="shared" si="8"/>
        <v>101.78870465340329</v>
      </c>
      <c r="D197" s="31">
        <f t="shared" si="9"/>
        <v>6421.6368072626883</v>
      </c>
    </row>
    <row r="198" spans="1:4" x14ac:dyDescent="0.25">
      <c r="A198" s="31">
        <v>0.81666666666666499</v>
      </c>
      <c r="B198">
        <v>18.202925920000002</v>
      </c>
      <c r="C198" s="31">
        <f t="shared" si="8"/>
        <v>94.531831284087701</v>
      </c>
      <c r="D198" s="31">
        <f t="shared" si="9"/>
        <v>5826.1017940798565</v>
      </c>
    </row>
    <row r="199" spans="1:4" x14ac:dyDescent="0.25">
      <c r="A199" s="31">
        <v>0.82083333333333097</v>
      </c>
      <c r="B199">
        <v>23.162547699999998</v>
      </c>
      <c r="C199" s="31">
        <f t="shared" si="8"/>
        <v>87.559869270438185</v>
      </c>
      <c r="D199" s="31">
        <f t="shared" si="9"/>
        <v>4147.0150254464224</v>
      </c>
    </row>
    <row r="200" spans="1:4" x14ac:dyDescent="0.25">
      <c r="A200" s="31">
        <v>0.82499999999999796</v>
      </c>
      <c r="B200">
        <v>19.254341849999999</v>
      </c>
      <c r="C200" s="31">
        <f t="shared" si="8"/>
        <v>80.891928275716182</v>
      </c>
      <c r="D200" s="31">
        <f t="shared" si="9"/>
        <v>3799.1920603876315</v>
      </c>
    </row>
    <row r="201" spans="1:4" x14ac:dyDescent="0.25">
      <c r="A201" s="31">
        <v>0.82916666666666505</v>
      </c>
      <c r="B201">
        <v>14.96558078</v>
      </c>
      <c r="C201" s="31">
        <f t="shared" si="8"/>
        <v>74.546284662706796</v>
      </c>
      <c r="D201" s="31">
        <f t="shared" si="9"/>
        <v>3549.8602751587932</v>
      </c>
    </row>
    <row r="202" spans="1:4" x14ac:dyDescent="0.25">
      <c r="A202" s="31">
        <v>0.83333333333333104</v>
      </c>
      <c r="B202">
        <v>15.907775709999999</v>
      </c>
      <c r="C202" s="31">
        <f t="shared" si="8"/>
        <v>68.540331399474155</v>
      </c>
      <c r="D202" s="31">
        <f t="shared" si="9"/>
        <v>2770.1859184055988</v>
      </c>
    </row>
    <row r="203" spans="1:4" x14ac:dyDescent="0.25">
      <c r="A203" s="31">
        <v>0.83749999999999802</v>
      </c>
      <c r="B203">
        <v>15.782704959999998</v>
      </c>
      <c r="C203" s="31">
        <f t="shared" si="8"/>
        <v>62.890530386441668</v>
      </c>
      <c r="D203" s="31">
        <f t="shared" si="9"/>
        <v>2219.1472164081042</v>
      </c>
    </row>
    <row r="204" spans="1:4" x14ac:dyDescent="0.25">
      <c r="A204" s="31">
        <v>0.84166666666666501</v>
      </c>
      <c r="B204">
        <v>16.563189550000001</v>
      </c>
      <c r="C204" s="31">
        <f t="shared" si="8"/>
        <v>57.612367335474488</v>
      </c>
      <c r="D204" s="31">
        <f t="shared" si="9"/>
        <v>1685.0349968634919</v>
      </c>
    </row>
    <row r="205" spans="1:4" x14ac:dyDescent="0.25">
      <c r="A205" s="31">
        <v>0.84583333333333099</v>
      </c>
      <c r="B205">
        <v>15.92481033</v>
      </c>
      <c r="C205" s="31">
        <f t="shared" si="8"/>
        <v>52.720309324615613</v>
      </c>
      <c r="D205" s="31">
        <f t="shared" si="9"/>
        <v>1353.9087462627585</v>
      </c>
    </row>
    <row r="206" spans="1:4" x14ac:dyDescent="0.25">
      <c r="A206" s="31">
        <v>0.84999999999999798</v>
      </c>
      <c r="B206">
        <v>18.674180680000003</v>
      </c>
      <c r="C206" s="31">
        <f t="shared" si="8"/>
        <v>48.227765144828055</v>
      </c>
      <c r="D206" s="31">
        <f t="shared" si="9"/>
        <v>873.41435471972602</v>
      </c>
    </row>
    <row r="207" spans="1:4" x14ac:dyDescent="0.25">
      <c r="A207" s="31">
        <v>0.85416666666666496</v>
      </c>
      <c r="B207">
        <v>18.147007249999998</v>
      </c>
      <c r="C207" s="31">
        <f t="shared" si="8"/>
        <v>44.147048547436754</v>
      </c>
      <c r="D207" s="31">
        <f t="shared" si="9"/>
        <v>676.00214746841675</v>
      </c>
    </row>
    <row r="208" spans="1:4" x14ac:dyDescent="0.25">
      <c r="A208" s="31">
        <v>0.85833333333333095</v>
      </c>
      <c r="B208">
        <v>16.925030460000002</v>
      </c>
      <c r="C208" s="31">
        <f t="shared" si="8"/>
        <v>40.48934449298892</v>
      </c>
      <c r="D208" s="31">
        <f t="shared" si="9"/>
        <v>555.27689584531845</v>
      </c>
    </row>
    <row r="209" spans="1:4" x14ac:dyDescent="0.25">
      <c r="A209" s="31">
        <v>0.86249999999999805</v>
      </c>
      <c r="B209">
        <v>18.70578691</v>
      </c>
      <c r="C209" s="31">
        <f t="shared" si="8"/>
        <v>37.264678494051765</v>
      </c>
      <c r="D209" s="31">
        <f t="shared" si="9"/>
        <v>344.43245682858742</v>
      </c>
    </row>
    <row r="210" spans="1:4" x14ac:dyDescent="0.25">
      <c r="A210" s="31">
        <v>0.86666666666666503</v>
      </c>
      <c r="B210">
        <v>18.130666179999999</v>
      </c>
      <c r="C210" s="31">
        <f t="shared" si="8"/>
        <v>34.481889135986023</v>
      </c>
      <c r="D210" s="31">
        <f t="shared" si="9"/>
        <v>267.36249215636434</v>
      </c>
    </row>
    <row r="211" spans="1:4" x14ac:dyDescent="0.25">
      <c r="A211" s="31">
        <v>0.87083333333333102</v>
      </c>
      <c r="B211">
        <v>19.089133659999998</v>
      </c>
      <c r="C211" s="31">
        <f t="shared" si="8"/>
        <v>32.148603850993226</v>
      </c>
      <c r="D211" s="31">
        <f t="shared" si="9"/>
        <v>170.5497616694407</v>
      </c>
    </row>
    <row r="212" spans="1:4" x14ac:dyDescent="0.25">
      <c r="A212" s="31">
        <v>0.874999999999998</v>
      </c>
      <c r="B212">
        <v>20.625562000000002</v>
      </c>
      <c r="C212" s="31">
        <f t="shared" si="8"/>
        <v>30.271218011853563</v>
      </c>
      <c r="D212" s="31">
        <f t="shared" si="9"/>
        <v>93.038679899006738</v>
      </c>
    </row>
    <row r="213" spans="1:4" x14ac:dyDescent="0.25">
      <c r="A213" s="31">
        <v>0.87916666666666499</v>
      </c>
      <c r="B213">
        <v>18.765978149999999</v>
      </c>
      <c r="C213" s="31">
        <f t="shared" si="8"/>
        <v>28.854877402657365</v>
      </c>
      <c r="D213" s="31">
        <f t="shared" si="9"/>
        <v>101.78588813027037</v>
      </c>
    </row>
    <row r="214" spans="1:4" x14ac:dyDescent="0.25">
      <c r="A214" s="31">
        <v>0.88333333333333097</v>
      </c>
      <c r="B214">
        <v>21.98944547</v>
      </c>
      <c r="C214" s="31">
        <f t="shared" si="8"/>
        <v>27.903464114565907</v>
      </c>
      <c r="D214" s="31">
        <f t="shared" si="9"/>
        <v>34.975616528273164</v>
      </c>
    </row>
    <row r="215" spans="1:4" x14ac:dyDescent="0.25">
      <c r="A215" s="31">
        <v>0.88749999999999796</v>
      </c>
      <c r="B215">
        <v>21.253954740000001</v>
      </c>
      <c r="C215" s="31">
        <f t="shared" si="8"/>
        <v>27.419585905269599</v>
      </c>
      <c r="D215" s="31">
        <f t="shared" si="9"/>
        <v>38.015007666143745</v>
      </c>
    </row>
    <row r="216" spans="1:4" x14ac:dyDescent="0.25">
      <c r="A216" s="31">
        <v>0.89166666666666405</v>
      </c>
      <c r="B216">
        <v>32.832310669999998</v>
      </c>
      <c r="C216" s="31">
        <f t="shared" si="8"/>
        <v>27.404569051306254</v>
      </c>
      <c r="D216" s="31">
        <f t="shared" si="9"/>
        <v>29.460379079300189</v>
      </c>
    </row>
    <row r="217" spans="1:4" x14ac:dyDescent="0.25">
      <c r="A217" s="31">
        <v>0.89583333333333104</v>
      </c>
      <c r="B217">
        <v>43.972430099999997</v>
      </c>
      <c r="C217" s="31">
        <f t="shared" si="8"/>
        <v>27.858454712828888</v>
      </c>
      <c r="D217" s="31">
        <f t="shared" si="9"/>
        <v>259.66020277835628</v>
      </c>
    </row>
    <row r="218" spans="1:4" x14ac:dyDescent="0.25">
      <c r="A218" s="31">
        <v>0.89999999999999802</v>
      </c>
      <c r="B218">
        <v>46.777217040000004</v>
      </c>
      <c r="C218" s="31">
        <f t="shared" si="8"/>
        <v>28.779998820788421</v>
      </c>
      <c r="D218" s="31">
        <f t="shared" si="9"/>
        <v>323.8998636299213</v>
      </c>
    </row>
    <row r="219" spans="1:4" x14ac:dyDescent="0.25">
      <c r="A219" s="31">
        <v>0.90416666666666401</v>
      </c>
      <c r="B219">
        <v>46.458600429999997</v>
      </c>
      <c r="C219" s="31">
        <f t="shared" si="8"/>
        <v>30.166675486840319</v>
      </c>
      <c r="D219" s="31">
        <f t="shared" si="9"/>
        <v>265.42681835354847</v>
      </c>
    </row>
    <row r="220" spans="1:4" x14ac:dyDescent="0.25">
      <c r="A220" s="31">
        <v>0.90833333333333099</v>
      </c>
      <c r="B220">
        <v>38.647545639999997</v>
      </c>
      <c r="C220" s="31">
        <f t="shared" si="8"/>
        <v>32.014683926630369</v>
      </c>
      <c r="D220" s="31">
        <f t="shared" si="9"/>
        <v>43.994854508684682</v>
      </c>
    </row>
    <row r="221" spans="1:4" x14ac:dyDescent="0.25">
      <c r="A221" s="31">
        <v>0.91249999999999798</v>
      </c>
      <c r="B221">
        <v>38.306218200000004</v>
      </c>
      <c r="C221" s="31">
        <f t="shared" si="8"/>
        <v>34.318958877478281</v>
      </c>
      <c r="D221" s="31">
        <f t="shared" si="9"/>
        <v>15.89823690503639</v>
      </c>
    </row>
    <row r="222" spans="1:4" x14ac:dyDescent="0.25">
      <c r="A222" s="31">
        <v>0.91666666666666397</v>
      </c>
      <c r="B222">
        <v>46.799881220000003</v>
      </c>
      <c r="C222" s="31">
        <f t="shared" si="8"/>
        <v>37.073184481911369</v>
      </c>
      <c r="D222" s="31">
        <f t="shared" si="9"/>
        <v>94.608629434744074</v>
      </c>
    </row>
    <row r="223" spans="1:4" x14ac:dyDescent="0.25">
      <c r="A223" s="31">
        <v>0.92083333333333095</v>
      </c>
      <c r="B223">
        <v>24.11160185</v>
      </c>
      <c r="C223" s="31">
        <f t="shared" si="8"/>
        <v>40.269811598992874</v>
      </c>
      <c r="D223" s="31">
        <f t="shared" si="9"/>
        <v>261.08774229244835</v>
      </c>
    </row>
    <row r="224" spans="1:4" x14ac:dyDescent="0.25">
      <c r="A224" s="31">
        <v>0.92499999999999805</v>
      </c>
      <c r="B224">
        <v>36.325528650000003</v>
      </c>
      <c r="C224" s="31">
        <f t="shared" si="8"/>
        <v>43.900078495989163</v>
      </c>
      <c r="D224" s="31">
        <f t="shared" si="9"/>
        <v>57.373805369374416</v>
      </c>
    </row>
    <row r="225" spans="1:4" x14ac:dyDescent="0.25">
      <c r="A225" s="31">
        <v>0.92916666666666403</v>
      </c>
      <c r="B225">
        <v>41.431241159999999</v>
      </c>
      <c r="C225" s="31">
        <f t="shared" si="8"/>
        <v>47.954034863671495</v>
      </c>
      <c r="D225" s="31">
        <f t="shared" si="9"/>
        <v>42.546837700656518</v>
      </c>
    </row>
    <row r="226" spans="1:4" x14ac:dyDescent="0.25">
      <c r="A226" s="31">
        <v>0.93333333333333102</v>
      </c>
      <c r="B226">
        <v>20.36392536</v>
      </c>
      <c r="C226" s="31">
        <f t="shared" si="8"/>
        <v>52.420569089424731</v>
      </c>
      <c r="D226" s="31">
        <f t="shared" si="9"/>
        <v>1027.6284071952662</v>
      </c>
    </row>
    <row r="227" spans="1:4" x14ac:dyDescent="0.25">
      <c r="A227" s="31">
        <v>0.937499999999998</v>
      </c>
      <c r="B227">
        <v>15.994200450000001</v>
      </c>
      <c r="C227" s="31">
        <f t="shared" si="8"/>
        <v>57.287438713400292</v>
      </c>
      <c r="D227" s="31">
        <f t="shared" si="9"/>
        <v>1705.1315262779458</v>
      </c>
    </row>
    <row r="228" spans="1:4" x14ac:dyDescent="0.25">
      <c r="A228" s="31">
        <v>0.94166666666666399</v>
      </c>
      <c r="B228">
        <v>13.605811110000001</v>
      </c>
      <c r="C228" s="31">
        <f t="shared" si="8"/>
        <v>62.541303984249367</v>
      </c>
      <c r="D228" s="31">
        <f t="shared" si="9"/>
        <v>2394.6824628457102</v>
      </c>
    </row>
    <row r="229" spans="1:4" x14ac:dyDescent="0.25">
      <c r="A229" s="31">
        <v>0.94583333333333097</v>
      </c>
      <c r="B229">
        <v>17.265383629999999</v>
      </c>
      <c r="C229" s="31">
        <f t="shared" si="8"/>
        <v>68.167764422459044</v>
      </c>
      <c r="D229" s="31">
        <f t="shared" si="9"/>
        <v>2591.0523703405033</v>
      </c>
    </row>
    <row r="230" spans="1:4" x14ac:dyDescent="0.25">
      <c r="A230" s="31">
        <v>0.94999999999999796</v>
      </c>
      <c r="B230">
        <v>19.64777076</v>
      </c>
      <c r="C230" s="31">
        <f t="shared" si="8"/>
        <v>74.15139829105776</v>
      </c>
      <c r="D230" s="31">
        <f t="shared" si="9"/>
        <v>2970.6454140442775</v>
      </c>
    </row>
    <row r="231" spans="1:4" x14ac:dyDescent="0.25">
      <c r="A231" s="31">
        <v>0.95416666666666405</v>
      </c>
      <c r="B231">
        <v>25.311576799999997</v>
      </c>
      <c r="C231" s="31">
        <f t="shared" si="8"/>
        <v>80.475804865526385</v>
      </c>
      <c r="D231" s="31">
        <f t="shared" si="9"/>
        <v>3043.0920580654092</v>
      </c>
    </row>
    <row r="232" spans="1:4" x14ac:dyDescent="0.25">
      <c r="A232" s="31">
        <v>0.95833333333333104</v>
      </c>
      <c r="B232">
        <v>15.193424370000001</v>
      </c>
      <c r="C232" s="31">
        <f t="shared" si="8"/>
        <v>87.123649387052211</v>
      </c>
      <c r="D232" s="31">
        <f t="shared" si="9"/>
        <v>5173.9572710037637</v>
      </c>
    </row>
    <row r="233" spans="1:4" x14ac:dyDescent="0.25">
      <c r="A233" s="31">
        <v>0.96249999999999802</v>
      </c>
      <c r="B233">
        <v>14.80787304</v>
      </c>
      <c r="C233" s="31">
        <f t="shared" si="8"/>
        <v>94.07671057588658</v>
      </c>
      <c r="D233" s="31">
        <f t="shared" si="9"/>
        <v>6283.5486042907805</v>
      </c>
    </row>
    <row r="234" spans="1:4" x14ac:dyDescent="0.25">
      <c r="A234" s="31">
        <v>0.96666666666666401</v>
      </c>
      <c r="B234">
        <v>18.611233599999998</v>
      </c>
      <c r="C234" s="31">
        <f t="shared" si="8"/>
        <v>101.31593057460928</v>
      </c>
      <c r="D234" s="31">
        <f t="shared" si="9"/>
        <v>6840.0669016619449</v>
      </c>
    </row>
    <row r="235" spans="1:4" x14ac:dyDescent="0.25">
      <c r="A235" s="31">
        <v>0.97083333333333099</v>
      </c>
      <c r="B235">
        <v>20.488557980000003</v>
      </c>
      <c r="C235" s="31">
        <f t="shared" si="8"/>
        <v>108.82146718440023</v>
      </c>
      <c r="D235" s="31">
        <f t="shared" si="9"/>
        <v>7802.7028485128167</v>
      </c>
    </row>
    <row r="236" spans="1:4" x14ac:dyDescent="0.25">
      <c r="A236" s="31">
        <v>0.97499999999999798</v>
      </c>
      <c r="B236">
        <v>18.121101070000002</v>
      </c>
      <c r="C236" s="31">
        <f t="shared" si="8"/>
        <v>116.57274825111352</v>
      </c>
      <c r="D236" s="31">
        <f t="shared" si="9"/>
        <v>9692.7268326744561</v>
      </c>
    </row>
    <row r="237" spans="1:4" x14ac:dyDescent="0.25">
      <c r="A237" s="31">
        <v>0.97916666666666397</v>
      </c>
      <c r="B237">
        <v>12.730876480000001</v>
      </c>
      <c r="C237" s="31">
        <f t="shared" si="8"/>
        <v>124.54852805212856</v>
      </c>
      <c r="D237" s="31">
        <f t="shared" si="9"/>
        <v>12503.187203105943</v>
      </c>
    </row>
    <row r="238" spans="1:4" x14ac:dyDescent="0.25">
      <c r="A238" s="31">
        <v>0.98333333333333095</v>
      </c>
      <c r="B238">
        <v>17.61324729</v>
      </c>
      <c r="C238" s="31">
        <f t="shared" si="8"/>
        <v>132.72694552940368</v>
      </c>
      <c r="D238" s="31">
        <f t="shared" si="9"/>
        <v>13251.163522352488</v>
      </c>
    </row>
    <row r="239" spans="1:4" x14ac:dyDescent="0.25">
      <c r="A239" s="31">
        <v>0.98749999999999705</v>
      </c>
      <c r="B239">
        <v>16.797489339999998</v>
      </c>
      <c r="C239" s="31">
        <f t="shared" si="8"/>
        <v>141.08558420910521</v>
      </c>
      <c r="D239" s="31">
        <f t="shared" si="9"/>
        <v>15447.530526191696</v>
      </c>
    </row>
    <row r="240" spans="1:4" x14ac:dyDescent="0.25">
      <c r="A240" s="31">
        <v>0.99166666666666403</v>
      </c>
      <c r="B240">
        <v>20.444952430000001</v>
      </c>
      <c r="C240" s="31">
        <f t="shared" si="8"/>
        <v>149.60153364361727</v>
      </c>
      <c r="D240" s="31">
        <f t="shared" si="9"/>
        <v>16681.422470789716</v>
      </c>
    </row>
    <row r="241" spans="1:4" x14ac:dyDescent="0.25">
      <c r="A241" s="31">
        <v>0.99583333333333102</v>
      </c>
      <c r="B241">
        <v>13.362008229999999</v>
      </c>
      <c r="C241" s="31">
        <f t="shared" si="8"/>
        <v>158.25145220747464</v>
      </c>
      <c r="D241" s="31">
        <f t="shared" si="9"/>
        <v>20992.950976101765</v>
      </c>
    </row>
    <row r="242" spans="1:4" x14ac:dyDescent="0.25">
      <c r="A242" s="31">
        <v>0.999999999999997</v>
      </c>
      <c r="B242">
        <v>19.137106989999999</v>
      </c>
      <c r="C242" s="31">
        <f t="shared" si="8"/>
        <v>167.01163107513977</v>
      </c>
      <c r="D242" s="31">
        <f t="shared" si="9"/>
        <v>21866.874873406581</v>
      </c>
    </row>
    <row r="243" spans="1:4" x14ac:dyDescent="0.25">
      <c r="A243" s="31">
        <v>1.00416666666666</v>
      </c>
      <c r="B243">
        <v>18.1952341</v>
      </c>
      <c r="C243" s="31">
        <f t="shared" si="8"/>
        <v>175.85805920524535</v>
      </c>
      <c r="D243" s="31">
        <f t="shared" si="9"/>
        <v>24857.566420167186</v>
      </c>
    </row>
    <row r="244" spans="1:4" x14ac:dyDescent="0.25">
      <c r="A244" s="31">
        <v>1.00833333333333</v>
      </c>
      <c r="B244">
        <v>15.526722770000001</v>
      </c>
      <c r="C244" s="31">
        <f t="shared" si="8"/>
        <v>184.76648915321547</v>
      </c>
      <c r="D244" s="31">
        <f t="shared" si="9"/>
        <v>28642.098525445352</v>
      </c>
    </row>
    <row r="245" spans="1:4" x14ac:dyDescent="0.25">
      <c r="A245" s="31">
        <v>1.0125</v>
      </c>
      <c r="B245">
        <v>18.494275870000003</v>
      </c>
      <c r="C245" s="31">
        <f t="shared" si="8"/>
        <v>193.71250353176461</v>
      </c>
      <c r="D245" s="31">
        <f t="shared" si="9"/>
        <v>30701.427304929974</v>
      </c>
    </row>
    <row r="246" spans="1:4" x14ac:dyDescent="0.25">
      <c r="A246" s="31">
        <v>1.0166666666666599</v>
      </c>
      <c r="B246">
        <v>19.40323519</v>
      </c>
      <c r="C246" s="31">
        <f t="shared" si="8"/>
        <v>202.67158193729085</v>
      </c>
      <c r="D246" s="31">
        <f t="shared" si="9"/>
        <v>33587.286919485232</v>
      </c>
    </row>
    <row r="247" spans="1:4" x14ac:dyDescent="0.25">
      <c r="A247" s="31">
        <v>1.0208333333333299</v>
      </c>
      <c r="B247">
        <v>17.88962828</v>
      </c>
      <c r="C247" s="31">
        <f t="shared" si="8"/>
        <v>211.61916815866385</v>
      </c>
      <c r="D247" s="31">
        <f t="shared" si="9"/>
        <v>37531.134621598801</v>
      </c>
    </row>
    <row r="248" spans="1:4" x14ac:dyDescent="0.25">
      <c r="A248" s="31">
        <v>1.0249999999999999</v>
      </c>
      <c r="B248">
        <v>19.28495414</v>
      </c>
      <c r="C248" s="31">
        <f t="shared" si="8"/>
        <v>220.53073748396986</v>
      </c>
      <c r="D248" s="31">
        <f t="shared" si="9"/>
        <v>40499.865313728056</v>
      </c>
    </row>
    <row r="249" spans="1:4" x14ac:dyDescent="0.25">
      <c r="A249" s="31">
        <v>1.0291666666666599</v>
      </c>
      <c r="B249">
        <v>24.109493230000002</v>
      </c>
      <c r="C249" s="31">
        <f t="shared" si="8"/>
        <v>229.38186392110154</v>
      </c>
      <c r="D249" s="31">
        <f t="shared" si="9"/>
        <v>42136.746169145001</v>
      </c>
    </row>
    <row r="250" spans="1:4" x14ac:dyDescent="0.25">
      <c r="A250" s="31">
        <v>1.0333333333333301</v>
      </c>
      <c r="B250">
        <v>27.3647566</v>
      </c>
      <c r="C250" s="31">
        <f t="shared" ref="C250:C313" si="10">G$5 + G$6*SIN(F$4*A250+G$7)</f>
        <v>238.14828714777283</v>
      </c>
      <c r="D250" s="31">
        <f t="shared" ref="D250:D313" si="11">(B250-C250)^2</f>
        <v>44429.696750183888</v>
      </c>
    </row>
    <row r="251" spans="1:4" x14ac:dyDescent="0.25">
      <c r="A251" s="31">
        <v>1.0375000000000001</v>
      </c>
      <c r="B251">
        <v>35.406160819999997</v>
      </c>
      <c r="C251" s="31">
        <f t="shared" si="10"/>
        <v>246.80597900724248</v>
      </c>
      <c r="D251" s="31">
        <f t="shared" si="11"/>
        <v>44689.883129599177</v>
      </c>
    </row>
    <row r="252" spans="1:4" x14ac:dyDescent="0.25">
      <c r="A252" s="31">
        <v>1.0416666666666601</v>
      </c>
      <c r="B252">
        <v>38.657845370000004</v>
      </c>
      <c r="C252" s="31">
        <f t="shared" si="10"/>
        <v>255.33120936789416</v>
      </c>
      <c r="D252" s="31">
        <f t="shared" si="11"/>
        <v>46947.34666616394</v>
      </c>
    </row>
    <row r="253" spans="1:4" x14ac:dyDescent="0.25">
      <c r="A253" s="31">
        <v>1.0458333333333301</v>
      </c>
      <c r="B253">
        <v>47.013500209999997</v>
      </c>
      <c r="C253" s="31">
        <f t="shared" si="10"/>
        <v>263.70061116593007</v>
      </c>
      <c r="D253" s="31">
        <f t="shared" si="11"/>
        <v>46953.304054427557</v>
      </c>
    </row>
    <row r="254" spans="1:4" x14ac:dyDescent="0.25">
      <c r="A254" s="31">
        <v>1.05</v>
      </c>
      <c r="B254">
        <v>46.377494050000003</v>
      </c>
      <c r="C254" s="31">
        <f t="shared" si="10"/>
        <v>271.89124445275252</v>
      </c>
      <c r="D254" s="31">
        <f t="shared" si="11"/>
        <v>50856.451620714965</v>
      </c>
    </row>
    <row r="255" spans="1:4" x14ac:dyDescent="0.25">
      <c r="A255" s="31">
        <v>1.05416666666666</v>
      </c>
      <c r="B255">
        <v>12.7388797</v>
      </c>
      <c r="C255" s="31">
        <f t="shared" si="10"/>
        <v>279.88065927182629</v>
      </c>
      <c r="D255" s="31">
        <f t="shared" si="11"/>
        <v>71364.73039280223</v>
      </c>
    </row>
    <row r="256" spans="1:4" x14ac:dyDescent="0.25">
      <c r="A256" s="31">
        <v>1.05833333333333</v>
      </c>
      <c r="B256">
        <v>47.47652222</v>
      </c>
      <c r="C256" s="31">
        <f t="shared" si="10"/>
        <v>287.64695719250886</v>
      </c>
      <c r="D256" s="31">
        <f t="shared" si="11"/>
        <v>57681.837834884114</v>
      </c>
    </row>
    <row r="257" spans="1:4" x14ac:dyDescent="0.25">
      <c r="A257" s="31">
        <v>1.0625</v>
      </c>
      <c r="B257">
        <v>46.698618589999995</v>
      </c>
      <c r="C257" s="31">
        <f t="shared" si="10"/>
        <v>295.1688513320085</v>
      </c>
      <c r="D257" s="31">
        <f t="shared" si="11"/>
        <v>61737.456558867874</v>
      </c>
    </row>
    <row r="258" spans="1:4" x14ac:dyDescent="0.25">
      <c r="A258" s="31">
        <v>1.06666666666666</v>
      </c>
      <c r="B258">
        <v>27.666726879999999</v>
      </c>
      <c r="C258" s="31">
        <f t="shared" si="10"/>
        <v>302.42572470131188</v>
      </c>
      <c r="D258" s="31">
        <f t="shared" si="11"/>
        <v>75492.506883771668</v>
      </c>
    </row>
    <row r="259" spans="1:4" x14ac:dyDescent="0.25">
      <c r="A259" s="31">
        <v>1.07083333333333</v>
      </c>
      <c r="B259">
        <v>16.84189348</v>
      </c>
      <c r="C259" s="31">
        <f t="shared" si="10"/>
        <v>309.39768671496773</v>
      </c>
      <c r="D259" s="31">
        <f t="shared" si="11"/>
        <v>85588.892155341193</v>
      </c>
    </row>
    <row r="260" spans="1:4" x14ac:dyDescent="0.25">
      <c r="A260" s="31">
        <v>1.075</v>
      </c>
      <c r="B260">
        <v>17.793691019999997</v>
      </c>
      <c r="C260" s="31">
        <f t="shared" si="10"/>
        <v>316.0656277096947</v>
      </c>
      <c r="D260" s="31">
        <f t="shared" si="11"/>
        <v>88966.148216621252</v>
      </c>
    </row>
    <row r="261" spans="1:4" x14ac:dyDescent="0.25">
      <c r="A261" s="31">
        <v>1.0791666666666599</v>
      </c>
      <c r="B261">
        <v>11.612181189999999</v>
      </c>
      <c r="C261" s="31">
        <f t="shared" si="10"/>
        <v>322.41127132269344</v>
      </c>
      <c r="D261" s="31">
        <f t="shared" si="11"/>
        <v>96596.074427310101</v>
      </c>
    </row>
    <row r="262" spans="1:4" x14ac:dyDescent="0.25">
      <c r="A262" s="31">
        <v>1.0833333333333299</v>
      </c>
      <c r="B262">
        <v>14.27736782</v>
      </c>
      <c r="C262" s="31">
        <f t="shared" si="10"/>
        <v>328.41722458593205</v>
      </c>
      <c r="D262" s="31">
        <f t="shared" si="11"/>
        <v>98683.849608920311</v>
      </c>
    </row>
    <row r="263" spans="1:4" x14ac:dyDescent="0.25">
      <c r="A263" s="31">
        <v>1.0874999999999999</v>
      </c>
      <c r="B263">
        <v>21.258547460000003</v>
      </c>
      <c r="C263" s="31">
        <f t="shared" si="10"/>
        <v>334.06702559896871</v>
      </c>
      <c r="D263" s="31">
        <f t="shared" si="11"/>
        <v>97849.143995617676</v>
      </c>
    </row>
    <row r="264" spans="1:4" x14ac:dyDescent="0.25">
      <c r="A264" s="31">
        <v>1.0916666666666599</v>
      </c>
      <c r="B264">
        <v>17.75642757</v>
      </c>
      <c r="C264" s="31">
        <f t="shared" si="10"/>
        <v>339.34518864992708</v>
      </c>
      <c r="D264" s="31">
        <f t="shared" si="11"/>
        <v>103419.33125292241</v>
      </c>
    </row>
    <row r="265" spans="1:4" x14ac:dyDescent="0.25">
      <c r="A265" s="31">
        <v>1.0958333333333301</v>
      </c>
      <c r="B265">
        <v>20.377394929999998</v>
      </c>
      <c r="C265" s="31">
        <f t="shared" si="10"/>
        <v>344.2372466607909</v>
      </c>
      <c r="D265" s="31">
        <f t="shared" si="11"/>
        <v>104885.20356308988</v>
      </c>
    </row>
    <row r="266" spans="1:4" x14ac:dyDescent="0.25">
      <c r="A266" s="31">
        <v>1.1000000000000001</v>
      </c>
      <c r="B266">
        <v>14.344714980000001</v>
      </c>
      <c r="C266" s="31">
        <f t="shared" si="10"/>
        <v>348.72979084058176</v>
      </c>
      <c r="D266" s="31">
        <f t="shared" si="11"/>
        <v>111813.37895828702</v>
      </c>
    </row>
    <row r="267" spans="1:4" x14ac:dyDescent="0.25">
      <c r="A267" s="31">
        <v>1.1041666666666601</v>
      </c>
      <c r="B267">
        <v>14.73560369</v>
      </c>
      <c r="C267" s="31">
        <f t="shared" si="10"/>
        <v>352.81050743796629</v>
      </c>
      <c r="D267" s="31">
        <f t="shared" si="11"/>
        <v>114294.64054419666</v>
      </c>
    </row>
    <row r="268" spans="1:4" x14ac:dyDescent="0.25">
      <c r="A268" s="31">
        <v>1.1083333333333301</v>
      </c>
      <c r="B268">
        <v>16.170734060000001</v>
      </c>
      <c r="C268" s="31">
        <f t="shared" si="10"/>
        <v>356.46821149241816</v>
      </c>
      <c r="D268" s="31">
        <f t="shared" si="11"/>
        <v>115802.37314686716</v>
      </c>
    </row>
    <row r="269" spans="1:4" x14ac:dyDescent="0.25">
      <c r="A269" s="31">
        <v>1.1125</v>
      </c>
      <c r="B269">
        <v>16.802147479999999</v>
      </c>
      <c r="C269" s="31">
        <f t="shared" si="10"/>
        <v>359.69287749135742</v>
      </c>
      <c r="D269" s="31">
        <f t="shared" si="11"/>
        <v>117574.05272772163</v>
      </c>
    </row>
    <row r="270" spans="1:4" x14ac:dyDescent="0.25">
      <c r="A270" s="31">
        <v>1.11666666666666</v>
      </c>
      <c r="B270">
        <v>11.701504859999998</v>
      </c>
      <c r="C270" s="31">
        <f t="shared" si="10"/>
        <v>362.47566684941864</v>
      </c>
      <c r="D270" s="31">
        <f t="shared" si="11"/>
        <v>123042.51271937891</v>
      </c>
    </row>
    <row r="271" spans="1:4" x14ac:dyDescent="0.25">
      <c r="A271" s="31">
        <v>1.12083333333333</v>
      </c>
      <c r="B271">
        <v>17.221067559999998</v>
      </c>
      <c r="C271" s="31">
        <f t="shared" si="10"/>
        <v>364.80895213441408</v>
      </c>
      <c r="D271" s="31">
        <f t="shared" si="11"/>
        <v>120817.33750291621</v>
      </c>
    </row>
    <row r="272" spans="1:4" x14ac:dyDescent="0.25">
      <c r="A272" s="31">
        <v>1.125</v>
      </c>
      <c r="B272">
        <v>18.166228449999998</v>
      </c>
      <c r="C272" s="31">
        <f t="shared" si="10"/>
        <v>366.686337973555</v>
      </c>
      <c r="D272" s="31">
        <f t="shared" si="11"/>
        <v>121466.26674231076</v>
      </c>
    </row>
    <row r="273" spans="1:4" x14ac:dyDescent="0.25">
      <c r="A273" s="31">
        <v>1.12916666666666</v>
      </c>
      <c r="B273">
        <v>19.79686521</v>
      </c>
      <c r="C273" s="31">
        <f t="shared" si="10"/>
        <v>368.10267858274904</v>
      </c>
      <c r="D273" s="31">
        <f t="shared" si="11"/>
        <v>121316.93962925227</v>
      </c>
    </row>
    <row r="274" spans="1:4" x14ac:dyDescent="0.25">
      <c r="A274" s="31">
        <v>1.13333333333333</v>
      </c>
      <c r="B274">
        <v>17.785051250000002</v>
      </c>
      <c r="C274" s="31">
        <f t="shared" si="10"/>
        <v>369.05409187084172</v>
      </c>
      <c r="D274" s="31">
        <f t="shared" si="11"/>
        <v>123389.93889868657</v>
      </c>
    </row>
    <row r="275" spans="1:4" x14ac:dyDescent="0.25">
      <c r="A275" s="31">
        <v>1.1375</v>
      </c>
      <c r="B275">
        <v>20.73317651</v>
      </c>
      <c r="C275" s="31">
        <f t="shared" si="10"/>
        <v>369.53797008013834</v>
      </c>
      <c r="D275" s="31">
        <f t="shared" si="11"/>
        <v>121664.7840175068</v>
      </c>
    </row>
    <row r="276" spans="1:4" x14ac:dyDescent="0.25">
      <c r="A276" s="31">
        <v>1.1416666666666599</v>
      </c>
      <c r="B276">
        <v>19.83538253</v>
      </c>
      <c r="C276" s="31">
        <f t="shared" si="10"/>
        <v>369.5529869341018</v>
      </c>
      <c r="D276" s="31">
        <f t="shared" si="11"/>
        <v>122302.40283014384</v>
      </c>
    </row>
    <row r="277" spans="1:4" x14ac:dyDescent="0.25">
      <c r="A277" s="31">
        <v>1.1458333333333299</v>
      </c>
      <c r="B277">
        <v>19.177209810000001</v>
      </c>
      <c r="C277" s="31">
        <f t="shared" si="10"/>
        <v>369.09910127257911</v>
      </c>
      <c r="D277" s="31">
        <f t="shared" si="11"/>
        <v>122445.33012474897</v>
      </c>
    </row>
    <row r="278" spans="1:4" x14ac:dyDescent="0.25">
      <c r="A278" s="31">
        <v>1.1499999999999999</v>
      </c>
      <c r="B278">
        <v>15.852016149999999</v>
      </c>
      <c r="C278" s="31">
        <f t="shared" si="10"/>
        <v>368.17755716461886</v>
      </c>
      <c r="D278" s="31">
        <f t="shared" si="11"/>
        <v>124133.28685124387</v>
      </c>
    </row>
    <row r="279" spans="1:4" x14ac:dyDescent="0.25">
      <c r="A279" s="31">
        <v>1.1541666666666599</v>
      </c>
      <c r="B279">
        <v>17.276890920000003</v>
      </c>
      <c r="C279" s="31">
        <f t="shared" si="10"/>
        <v>366.79088049856898</v>
      </c>
      <c r="D279" s="31">
        <f t="shared" si="11"/>
        <v>122160.028911128</v>
      </c>
    </row>
    <row r="280" spans="1:4" x14ac:dyDescent="0.25">
      <c r="A280" s="31">
        <v>1.1583333333333301</v>
      </c>
      <c r="B280">
        <v>19.752519230000001</v>
      </c>
      <c r="C280" s="31">
        <f t="shared" si="10"/>
        <v>364.94287205877788</v>
      </c>
      <c r="D280" s="31">
        <f t="shared" si="11"/>
        <v>119156.37968605614</v>
      </c>
    </row>
    <row r="281" spans="1:4" x14ac:dyDescent="0.25">
      <c r="A281" s="31">
        <v>1.1625000000000001</v>
      </c>
      <c r="B281">
        <v>19.632548480000001</v>
      </c>
      <c r="C281" s="31">
        <f t="shared" si="10"/>
        <v>362.63859710792815</v>
      </c>
      <c r="D281" s="31">
        <f t="shared" si="11"/>
        <v>117653.14939534459</v>
      </c>
    </row>
    <row r="282" spans="1:4" x14ac:dyDescent="0.25">
      <c r="A282" s="31">
        <v>1.1666666666666601</v>
      </c>
      <c r="B282">
        <v>14.134762820000001</v>
      </c>
      <c r="C282" s="31">
        <f t="shared" si="10"/>
        <v>359.88437150349927</v>
      </c>
      <c r="D282" s="31">
        <f t="shared" si="11"/>
        <v>119542.79190479287</v>
      </c>
    </row>
    <row r="283" spans="1:4" x14ac:dyDescent="0.25">
      <c r="A283" s="31">
        <v>1.1708333333333301</v>
      </c>
      <c r="B283">
        <v>28.7613232</v>
      </c>
      <c r="C283" s="31">
        <f t="shared" si="10"/>
        <v>356.6877443864156</v>
      </c>
      <c r="D283" s="31">
        <f t="shared" si="11"/>
        <v>107535.73771213045</v>
      </c>
    </row>
    <row r="284" spans="1:4" x14ac:dyDescent="0.25">
      <c r="A284" s="31">
        <v>1.175</v>
      </c>
      <c r="B284">
        <v>47.355381050000005</v>
      </c>
      <c r="C284" s="31">
        <f t="shared" si="10"/>
        <v>353.05747748941678</v>
      </c>
      <c r="D284" s="31">
        <f t="shared" si="11"/>
        <v>93453.771767454469</v>
      </c>
    </row>
    <row r="285" spans="1:4" x14ac:dyDescent="0.25">
      <c r="A285" s="31">
        <v>1.17916666666666</v>
      </c>
      <c r="B285">
        <v>43.942752949999999</v>
      </c>
      <c r="C285" s="31">
        <f t="shared" si="10"/>
        <v>349.00352112174039</v>
      </c>
      <c r="D285" s="31">
        <f t="shared" si="11"/>
        <v>93062.072277532337</v>
      </c>
    </row>
    <row r="286" spans="1:4" x14ac:dyDescent="0.25">
      <c r="A286" s="31">
        <v>1.18333333333333</v>
      </c>
      <c r="B286">
        <v>46.366797949999999</v>
      </c>
      <c r="C286" s="31">
        <f t="shared" si="10"/>
        <v>344.53698689598434</v>
      </c>
      <c r="D286" s="31">
        <f t="shared" si="11"/>
        <v>88905.46157608401</v>
      </c>
    </row>
    <row r="287" spans="1:4" x14ac:dyDescent="0.25">
      <c r="A287" s="31">
        <v>1.1875</v>
      </c>
      <c r="B287">
        <v>48.382810189999994</v>
      </c>
      <c r="C287" s="31">
        <f t="shared" si="10"/>
        <v>339.67011727200509</v>
      </c>
      <c r="D287" s="31">
        <f t="shared" si="11"/>
        <v>84848.295267086345</v>
      </c>
    </row>
    <row r="288" spans="1:4" x14ac:dyDescent="0.25">
      <c r="A288" s="31">
        <v>1.19166666666666</v>
      </c>
      <c r="B288">
        <v>46.576065980000003</v>
      </c>
      <c r="C288" s="31">
        <f t="shared" si="10"/>
        <v>334.41625200116357</v>
      </c>
      <c r="D288" s="31">
        <f t="shared" si="11"/>
        <v>82851.97268869805</v>
      </c>
    </row>
    <row r="289" spans="1:4" x14ac:dyDescent="0.25">
      <c r="A289" s="31">
        <v>1.19583333333333</v>
      </c>
      <c r="B289">
        <v>46.418827239999999</v>
      </c>
      <c r="C289" s="31">
        <f t="shared" si="10"/>
        <v>328.78979156294997</v>
      </c>
      <c r="D289" s="31">
        <f t="shared" si="11"/>
        <v>79733.361492672688</v>
      </c>
    </row>
    <row r="290" spans="1:4" x14ac:dyDescent="0.25">
      <c r="A290" s="31">
        <v>1.2</v>
      </c>
      <c r="B290">
        <v>8.585167675000001</v>
      </c>
      <c r="C290" s="31">
        <f t="shared" si="10"/>
        <v>322.80615769434712</v>
      </c>
      <c r="D290" s="31">
        <f t="shared" si="11"/>
        <v>98734.83056873866</v>
      </c>
    </row>
    <row r="291" spans="1:4" x14ac:dyDescent="0.25">
      <c r="A291" s="31">
        <v>1.2041666666666599</v>
      </c>
      <c r="B291">
        <v>26.693359770000001</v>
      </c>
      <c r="C291" s="31">
        <f t="shared" si="10"/>
        <v>316.48175111988758</v>
      </c>
      <c r="D291" s="31">
        <f t="shared" si="11"/>
        <v>83977.311761155579</v>
      </c>
    </row>
    <row r="292" spans="1:4" x14ac:dyDescent="0.25">
      <c r="A292" s="31">
        <v>1.2083333333333299</v>
      </c>
      <c r="B292">
        <v>11.237470180000001</v>
      </c>
      <c r="C292" s="31">
        <f t="shared" si="10"/>
        <v>309.83390659835698</v>
      </c>
      <c r="D292" s="31">
        <f t="shared" si="11"/>
        <v>89159.831841741892</v>
      </c>
    </row>
    <row r="293" spans="1:4" x14ac:dyDescent="0.25">
      <c r="A293" s="31">
        <v>1.2124999999999999</v>
      </c>
      <c r="B293">
        <v>17.054983549999999</v>
      </c>
      <c r="C293" s="31">
        <f t="shared" si="10"/>
        <v>302.88084540951832</v>
      </c>
      <c r="D293" s="31">
        <f t="shared" si="11"/>
        <v>81696.423307736462</v>
      </c>
    </row>
    <row r="294" spans="1:4" x14ac:dyDescent="0.25">
      <c r="A294" s="31">
        <v>1.2166666666666599</v>
      </c>
      <c r="B294">
        <v>12.2618165</v>
      </c>
      <c r="C294" s="31">
        <f t="shared" si="10"/>
        <v>295.64162541080606</v>
      </c>
      <c r="D294" s="31">
        <f t="shared" si="11"/>
        <v>80304.116098324957</v>
      </c>
    </row>
    <row r="295" spans="1:4" x14ac:dyDescent="0.25">
      <c r="A295" s="31">
        <v>1.2208333333333301</v>
      </c>
      <c r="B295">
        <v>17.353685030000001</v>
      </c>
      <c r="C295" s="31">
        <f t="shared" si="10"/>
        <v>288.13608880100912</v>
      </c>
      <c r="D295" s="31">
        <f t="shared" si="11"/>
        <v>73323.110192005814</v>
      </c>
    </row>
    <row r="296" spans="1:4" x14ac:dyDescent="0.25">
      <c r="A296" s="31">
        <v>1.2250000000000001</v>
      </c>
      <c r="B296">
        <v>23.116030800000001</v>
      </c>
      <c r="C296" s="31">
        <f t="shared" si="10"/>
        <v>280.38480773429001</v>
      </c>
      <c r="D296" s="31">
        <f t="shared" si="11"/>
        <v>66187.223585265485</v>
      </c>
    </row>
    <row r="297" spans="1:4" x14ac:dyDescent="0.25">
      <c r="A297" s="31">
        <v>1.2291666666666601</v>
      </c>
      <c r="B297">
        <v>14.86499512</v>
      </c>
      <c r="C297" s="31">
        <f t="shared" si="10"/>
        <v>272.40902793328689</v>
      </c>
      <c r="D297" s="31">
        <f t="shared" si="11"/>
        <v>66328.928837731393</v>
      </c>
    </row>
    <row r="298" spans="1:4" x14ac:dyDescent="0.25">
      <c r="A298" s="31">
        <v>1.2333333333333301</v>
      </c>
      <c r="B298">
        <v>15.967874250000001</v>
      </c>
      <c r="C298" s="31">
        <f t="shared" si="10"/>
        <v>264.23061045600582</v>
      </c>
      <c r="D298" s="31">
        <f t="shared" si="11"/>
        <v>61634.386188492834</v>
      </c>
    </row>
    <row r="299" spans="1:4" x14ac:dyDescent="0.25">
      <c r="A299" s="31">
        <v>1.2375</v>
      </c>
      <c r="B299">
        <v>23.964620589999999</v>
      </c>
      <c r="C299" s="31">
        <f t="shared" si="10"/>
        <v>255.87197177629687</v>
      </c>
      <c r="D299" s="31">
        <f t="shared" si="11"/>
        <v>53781.019534244428</v>
      </c>
    </row>
    <row r="300" spans="1:4" x14ac:dyDescent="0.25">
      <c r="A300" s="31">
        <v>1.24166666666666</v>
      </c>
      <c r="B300">
        <v>15.57434044</v>
      </c>
      <c r="C300" s="31">
        <f t="shared" si="10"/>
        <v>247.35602234179927</v>
      </c>
      <c r="D300" s="31">
        <f t="shared" si="11"/>
        <v>53722.748065226871</v>
      </c>
    </row>
    <row r="301" spans="1:4" x14ac:dyDescent="0.25">
      <c r="A301" s="31">
        <v>1.24583333333333</v>
      </c>
      <c r="B301">
        <v>16.106410650000001</v>
      </c>
      <c r="C301" s="31">
        <f t="shared" si="10"/>
        <v>238.70610377793554</v>
      </c>
      <c r="D301" s="31">
        <f t="shared" si="11"/>
        <v>49550.623380651079</v>
      </c>
    </row>
    <row r="302" spans="1:4" x14ac:dyDescent="0.25">
      <c r="A302" s="31">
        <v>1.25</v>
      </c>
      <c r="B302">
        <v>15.84166102</v>
      </c>
      <c r="C302" s="31">
        <f t="shared" si="10"/>
        <v>229.94592491026145</v>
      </c>
      <c r="D302" s="31">
        <f t="shared" si="11"/>
        <v>45840.63581599071</v>
      </c>
    </row>
    <row r="303" spans="1:4" x14ac:dyDescent="0.25">
      <c r="A303" s="31">
        <v>1.25416666666666</v>
      </c>
      <c r="B303">
        <v>16.352329739999998</v>
      </c>
      <c r="C303" s="31">
        <f t="shared" si="10"/>
        <v>221.09949678016247</v>
      </c>
      <c r="D303" s="31">
        <f t="shared" si="11"/>
        <v>41921.402410972194</v>
      </c>
    </row>
    <row r="304" spans="1:4" x14ac:dyDescent="0.25">
      <c r="A304" s="31">
        <v>1.25833333333333</v>
      </c>
      <c r="B304">
        <v>18.8011889</v>
      </c>
      <c r="C304" s="31">
        <f t="shared" si="10"/>
        <v>212.19106683219232</v>
      </c>
      <c r="D304" s="31">
        <f t="shared" si="11"/>
        <v>37399.644886628244</v>
      </c>
    </row>
    <row r="305" spans="1:4" x14ac:dyDescent="0.25">
      <c r="A305" s="31">
        <v>1.2625</v>
      </c>
      <c r="B305">
        <v>16.600461200000002</v>
      </c>
      <c r="C305" s="31">
        <f t="shared" si="10"/>
        <v>203.24505245364321</v>
      </c>
      <c r="D305" s="31">
        <f t="shared" si="11"/>
        <v>34836.203444239545</v>
      </c>
    </row>
    <row r="306" spans="1:4" x14ac:dyDescent="0.25">
      <c r="A306" s="31">
        <v>1.2666666666666599</v>
      </c>
      <c r="B306">
        <v>17.636677240000001</v>
      </c>
      <c r="C306" s="31">
        <f t="shared" si="10"/>
        <v>194.28597404811694</v>
      </c>
      <c r="D306" s="31">
        <f t="shared" si="11"/>
        <v>31204.97406280219</v>
      </c>
    </row>
    <row r="307" spans="1:4" x14ac:dyDescent="0.25">
      <c r="A307" s="31">
        <v>1.2708333333333299</v>
      </c>
      <c r="B307">
        <v>17.623140240000001</v>
      </c>
      <c r="C307" s="31">
        <f t="shared" si="10"/>
        <v>185.33838782674394</v>
      </c>
      <c r="D307" s="31">
        <f t="shared" si="11"/>
        <v>28128.404273082819</v>
      </c>
    </row>
    <row r="308" spans="1:4" x14ac:dyDescent="0.25">
      <c r="A308" s="31">
        <v>1.2749999999999999</v>
      </c>
      <c r="B308">
        <v>17.237236899999999</v>
      </c>
      <c r="C308" s="31">
        <f t="shared" si="10"/>
        <v>176.42681850143796</v>
      </c>
      <c r="D308" s="31">
        <f t="shared" si="11"/>
        <v>25341.322890440875</v>
      </c>
    </row>
    <row r="309" spans="1:4" x14ac:dyDescent="0.25">
      <c r="A309" s="31">
        <v>1.2791666666666599</v>
      </c>
      <c r="B309">
        <v>17.476966779999998</v>
      </c>
      <c r="C309" s="31">
        <f t="shared" si="10"/>
        <v>167.57569206430628</v>
      </c>
      <c r="D309" s="31">
        <f t="shared" si="11"/>
        <v>22529.627331973647</v>
      </c>
    </row>
    <row r="310" spans="1:4" x14ac:dyDescent="0.25">
      <c r="A310" s="31">
        <v>1.2833333333333301</v>
      </c>
      <c r="B310">
        <v>19.442752890000001</v>
      </c>
      <c r="C310" s="31">
        <f t="shared" si="10"/>
        <v>158.80926883763499</v>
      </c>
      <c r="D310" s="31">
        <f t="shared" si="11"/>
        <v>19423.025767382394</v>
      </c>
    </row>
    <row r="311" spans="1:4" x14ac:dyDescent="0.25">
      <c r="A311" s="31">
        <v>1.2875000000000001</v>
      </c>
      <c r="B311">
        <v>14.269629290000001</v>
      </c>
      <c r="C311" s="31">
        <f t="shared" si="10"/>
        <v>150.15157697816474</v>
      </c>
      <c r="D311" s="31">
        <f t="shared" si="11"/>
        <v>18463.903707529134</v>
      </c>
    </row>
    <row r="312" spans="1:4" x14ac:dyDescent="0.25">
      <c r="A312" s="31">
        <v>1.2916666666666601</v>
      </c>
      <c r="B312">
        <v>19.31254929</v>
      </c>
      <c r="C312" s="31">
        <f t="shared" si="10"/>
        <v>141.62634661751366</v>
      </c>
      <c r="D312" s="31">
        <f t="shared" si="11"/>
        <v>14960.66501667609</v>
      </c>
    </row>
    <row r="313" spans="1:4" x14ac:dyDescent="0.25">
      <c r="A313" s="31">
        <v>1.2958333333333301</v>
      </c>
      <c r="B313">
        <v>20.012225859999997</v>
      </c>
      <c r="C313" s="31">
        <f t="shared" si="10"/>
        <v>133.25694481947716</v>
      </c>
      <c r="D313" s="31">
        <f t="shared" si="11"/>
        <v>12824.366372210965</v>
      </c>
    </row>
    <row r="314" spans="1:4" x14ac:dyDescent="0.25">
      <c r="A314" s="31">
        <v>1.3</v>
      </c>
      <c r="B314">
        <v>16.1965295</v>
      </c>
      <c r="C314" s="31">
        <f t="shared" ref="C314:C377" si="12">G$5 + G$6*SIN(F$4*A314+G$7)</f>
        <v>125.06631153265532</v>
      </c>
      <c r="D314" s="31">
        <f t="shared" ref="D314:D377" si="13">(B314-C314)^2</f>
        <v>11852.62943983788</v>
      </c>
    </row>
    <row r="315" spans="1:4" x14ac:dyDescent="0.25">
      <c r="A315" s="31">
        <v>1.30416666666666</v>
      </c>
      <c r="B315">
        <v>5.9749316310000005</v>
      </c>
      <c r="C315" s="31">
        <f t="shared" si="12"/>
        <v>117.07689671358149</v>
      </c>
      <c r="D315" s="31">
        <f t="shared" si="13"/>
        <v>12343.646645211156</v>
      </c>
    </row>
    <row r="316" spans="1:4" x14ac:dyDescent="0.25">
      <c r="A316" s="31">
        <v>1.30833333333333</v>
      </c>
      <c r="B316">
        <v>21.679353859999999</v>
      </c>
      <c r="C316" s="31">
        <f t="shared" si="12"/>
        <v>109.31059879289894</v>
      </c>
      <c r="D316" s="31">
        <f t="shared" si="13"/>
        <v>7679.235088489726</v>
      </c>
    </row>
    <row r="317" spans="1:4" x14ac:dyDescent="0.25">
      <c r="A317" s="31">
        <v>1.3125</v>
      </c>
      <c r="B317">
        <v>38.364743820000001</v>
      </c>
      <c r="C317" s="31">
        <f t="shared" si="12"/>
        <v>101.78870465339932</v>
      </c>
      <c r="D317" s="31">
        <f t="shared" si="13"/>
        <v>4022.5988077965708</v>
      </c>
    </row>
    <row r="318" spans="1:4" x14ac:dyDescent="0.25">
      <c r="A318" s="31">
        <v>1.31666666666666</v>
      </c>
      <c r="B318">
        <v>41.631056479999998</v>
      </c>
      <c r="C318" s="31">
        <f t="shared" si="12"/>
        <v>94.531831284095944</v>
      </c>
      <c r="D318" s="31">
        <f t="shared" si="13"/>
        <v>2798.4919748736725</v>
      </c>
    </row>
    <row r="319" spans="1:4" x14ac:dyDescent="0.25">
      <c r="A319" s="31">
        <v>1.32083333333333</v>
      </c>
      <c r="B319">
        <v>12.32565325</v>
      </c>
      <c r="C319" s="31">
        <f t="shared" si="12"/>
        <v>87.559869270439606</v>
      </c>
      <c r="D319" s="31">
        <f t="shared" si="13"/>
        <v>5660.1872602101712</v>
      </c>
    </row>
    <row r="320" spans="1:4" x14ac:dyDescent="0.25">
      <c r="A320" s="31">
        <v>1.325</v>
      </c>
      <c r="B320">
        <v>46.346235249999999</v>
      </c>
      <c r="C320" s="31">
        <f t="shared" si="12"/>
        <v>80.891928275713127</v>
      </c>
      <c r="D320" s="31">
        <f t="shared" si="13"/>
        <v>1193.4049066268046</v>
      </c>
    </row>
    <row r="321" spans="1:4" x14ac:dyDescent="0.25">
      <c r="A321" s="31">
        <v>1.3291666666666599</v>
      </c>
      <c r="B321">
        <v>47.032526130000001</v>
      </c>
      <c r="C321" s="31">
        <f t="shared" si="12"/>
        <v>74.54628466271393</v>
      </c>
      <c r="D321" s="31">
        <f t="shared" si="13"/>
        <v>757.00690859648853</v>
      </c>
    </row>
    <row r="322" spans="1:4" x14ac:dyDescent="0.25">
      <c r="A322" s="31">
        <v>1.3333333333333299</v>
      </c>
      <c r="B322">
        <v>36.312971349999998</v>
      </c>
      <c r="C322" s="31">
        <f t="shared" si="12"/>
        <v>68.540331399475747</v>
      </c>
      <c r="D322" s="31">
        <f t="shared" si="13"/>
        <v>1038.6027357585456</v>
      </c>
    </row>
    <row r="323" spans="1:4" x14ac:dyDescent="0.25">
      <c r="A323" s="31">
        <v>1.3374999999999999</v>
      </c>
      <c r="B323">
        <v>18.878851239999999</v>
      </c>
      <c r="C323" s="31">
        <f t="shared" si="12"/>
        <v>62.89053038643911</v>
      </c>
      <c r="D323" s="31">
        <f t="shared" si="13"/>
        <v>1937.0279012891031</v>
      </c>
    </row>
    <row r="324" spans="1:4" x14ac:dyDescent="0.25">
      <c r="A324" s="31">
        <v>1.3416666666666599</v>
      </c>
      <c r="B324">
        <v>22.045244019999998</v>
      </c>
      <c r="C324" s="31">
        <f t="shared" si="12"/>
        <v>57.612367335480712</v>
      </c>
      <c r="D324" s="31">
        <f t="shared" si="13"/>
        <v>1265.0202609386117</v>
      </c>
    </row>
    <row r="325" spans="1:4" x14ac:dyDescent="0.25">
      <c r="A325" s="31">
        <v>1.3458333333333301</v>
      </c>
      <c r="B325">
        <v>25.457013809999999</v>
      </c>
      <c r="C325" s="31">
        <f t="shared" si="12"/>
        <v>52.720309324616579</v>
      </c>
      <c r="D325" s="31">
        <f t="shared" si="13"/>
        <v>743.28728231731247</v>
      </c>
    </row>
    <row r="326" spans="1:4" x14ac:dyDescent="0.25">
      <c r="A326" s="31">
        <v>1.35</v>
      </c>
      <c r="B326">
        <v>16.17140835</v>
      </c>
      <c r="C326" s="31">
        <f t="shared" si="12"/>
        <v>48.227765144826037</v>
      </c>
      <c r="D326" s="31">
        <f t="shared" si="13"/>
        <v>1027.6100109571894</v>
      </c>
    </row>
    <row r="327" spans="1:4" x14ac:dyDescent="0.25">
      <c r="A327" s="31">
        <v>1.3541666666666601</v>
      </c>
      <c r="B327">
        <v>16.574419330000001</v>
      </c>
      <c r="C327" s="31">
        <f t="shared" si="12"/>
        <v>44.147048547441216</v>
      </c>
      <c r="D327" s="31">
        <f t="shared" si="13"/>
        <v>760.24988196249296</v>
      </c>
    </row>
    <row r="328" spans="1:4" x14ac:dyDescent="0.25">
      <c r="A328" s="31">
        <v>1.3583333333333301</v>
      </c>
      <c r="B328">
        <v>13.707693020000001</v>
      </c>
      <c r="C328" s="31">
        <f t="shared" si="12"/>
        <v>40.48934449298963</v>
      </c>
      <c r="D328" s="31">
        <f t="shared" si="13"/>
        <v>717.25685562068759</v>
      </c>
    </row>
    <row r="329" spans="1:4" x14ac:dyDescent="0.25">
      <c r="A329" s="31">
        <v>1.3625</v>
      </c>
      <c r="B329">
        <v>13.52690061</v>
      </c>
      <c r="C329" s="31">
        <f t="shared" si="12"/>
        <v>37.264678494050344</v>
      </c>
      <c r="D329" s="31">
        <f t="shared" si="13"/>
        <v>563.48209887250971</v>
      </c>
    </row>
    <row r="330" spans="1:4" x14ac:dyDescent="0.25">
      <c r="A330" s="31">
        <v>1.36666666666666</v>
      </c>
      <c r="B330">
        <v>19.64425168</v>
      </c>
      <c r="C330" s="31">
        <f t="shared" si="12"/>
        <v>34.48188913598915</v>
      </c>
      <c r="D330" s="31">
        <f t="shared" si="13"/>
        <v>220.15548527537217</v>
      </c>
    </row>
    <row r="331" spans="1:4" x14ac:dyDescent="0.25">
      <c r="A331" s="31">
        <v>1.37083333333333</v>
      </c>
      <c r="B331">
        <v>22.009053049999999</v>
      </c>
      <c r="C331" s="31">
        <f t="shared" si="12"/>
        <v>32.14860385099368</v>
      </c>
      <c r="D331" s="31">
        <f t="shared" si="13"/>
        <v>102.81049044593162</v>
      </c>
    </row>
    <row r="332" spans="1:4" x14ac:dyDescent="0.25">
      <c r="A332" s="31">
        <v>1.375</v>
      </c>
      <c r="B332">
        <v>20.805305479999998</v>
      </c>
      <c r="C332" s="31">
        <f t="shared" si="12"/>
        <v>30.271218011852795</v>
      </c>
      <c r="D332" s="31">
        <f t="shared" si="13"/>
        <v>89.603500060687836</v>
      </c>
    </row>
    <row r="333" spans="1:4" x14ac:dyDescent="0.25">
      <c r="A333" s="31">
        <v>1.37916666666666</v>
      </c>
      <c r="B333">
        <v>21.17029995</v>
      </c>
      <c r="C333" s="31">
        <f t="shared" si="12"/>
        <v>28.85487740265873</v>
      </c>
      <c r="D333" s="31">
        <f t="shared" si="13"/>
        <v>59.052730625910925</v>
      </c>
    </row>
    <row r="334" spans="1:4" x14ac:dyDescent="0.25">
      <c r="A334" s="31">
        <v>1.38333333333333</v>
      </c>
      <c r="B334">
        <v>17.90066457</v>
      </c>
      <c r="C334" s="31">
        <f t="shared" si="12"/>
        <v>27.903464114566106</v>
      </c>
      <c r="D334" s="31">
        <f t="shared" si="13"/>
        <v>100.05599872877188</v>
      </c>
    </row>
    <row r="335" spans="1:4" x14ac:dyDescent="0.25">
      <c r="A335" s="31">
        <v>1.3875</v>
      </c>
      <c r="B335">
        <v>20.53720526</v>
      </c>
      <c r="C335" s="31">
        <f t="shared" si="12"/>
        <v>27.419585905269457</v>
      </c>
      <c r="D335" s="31">
        <f t="shared" si="13"/>
        <v>47.367163346379627</v>
      </c>
    </row>
    <row r="336" spans="1:4" x14ac:dyDescent="0.25">
      <c r="A336" s="31">
        <v>1.3916666666666599</v>
      </c>
      <c r="B336">
        <v>17.328997660000002</v>
      </c>
      <c r="C336" s="31">
        <f t="shared" si="12"/>
        <v>27.404569051306026</v>
      </c>
      <c r="D336" s="31">
        <f t="shared" si="13"/>
        <v>101.5171388613044</v>
      </c>
    </row>
    <row r="337" spans="1:4" x14ac:dyDescent="0.25">
      <c r="A337" s="31">
        <v>1.3958333333333299</v>
      </c>
      <c r="B337">
        <v>18.233369849999999</v>
      </c>
      <c r="C337" s="31">
        <f t="shared" si="12"/>
        <v>27.858454712828689</v>
      </c>
      <c r="D337" s="31">
        <f t="shared" si="13"/>
        <v>92.642258616653976</v>
      </c>
    </row>
    <row r="338" spans="1:4" x14ac:dyDescent="0.25">
      <c r="A338" s="31">
        <v>1.4</v>
      </c>
      <c r="B338">
        <v>18.478798229999999</v>
      </c>
      <c r="C338" s="31">
        <f t="shared" si="12"/>
        <v>28.779998820788961</v>
      </c>
      <c r="D338" s="31">
        <f t="shared" si="13"/>
        <v>106.11473361167087</v>
      </c>
    </row>
    <row r="339" spans="1:4" x14ac:dyDescent="0.25">
      <c r="A339" s="31">
        <v>1.4041666666666599</v>
      </c>
      <c r="B339">
        <v>17.302332330000002</v>
      </c>
      <c r="C339" s="31">
        <f t="shared" si="12"/>
        <v>30.166675486838784</v>
      </c>
      <c r="D339" s="31">
        <f t="shared" si="13"/>
        <v>165.49132485690478</v>
      </c>
    </row>
    <row r="340" spans="1:4" x14ac:dyDescent="0.25">
      <c r="A340" s="31">
        <v>1.4083333333333301</v>
      </c>
      <c r="B340">
        <v>18.72777061</v>
      </c>
      <c r="C340" s="31">
        <f t="shared" si="12"/>
        <v>32.014683926629942</v>
      </c>
      <c r="D340" s="31">
        <f t="shared" si="13"/>
        <v>176.54206548363808</v>
      </c>
    </row>
    <row r="341" spans="1:4" x14ac:dyDescent="0.25">
      <c r="A341" s="31">
        <v>1.4125000000000001</v>
      </c>
      <c r="B341">
        <v>16.005753469999998</v>
      </c>
      <c r="C341" s="31">
        <f t="shared" si="12"/>
        <v>34.318958877479645</v>
      </c>
      <c r="D341" s="31">
        <f t="shared" si="13"/>
        <v>335.37349229654177</v>
      </c>
    </row>
    <row r="342" spans="1:4" x14ac:dyDescent="0.25">
      <c r="A342" s="31">
        <v>1.4166666666666601</v>
      </c>
      <c r="B342">
        <v>17.560087019999997</v>
      </c>
      <c r="C342" s="31">
        <f t="shared" si="12"/>
        <v>37.073184481908527</v>
      </c>
      <c r="D342" s="31">
        <f t="shared" si="13"/>
        <v>380.7609725579411</v>
      </c>
    </row>
    <row r="343" spans="1:4" x14ac:dyDescent="0.25">
      <c r="A343" s="31">
        <v>1.4208333333333301</v>
      </c>
      <c r="B343">
        <v>15.39596622</v>
      </c>
      <c r="C343" s="31">
        <f t="shared" si="12"/>
        <v>40.269811598992135</v>
      </c>
      <c r="D343" s="31">
        <f t="shared" si="13"/>
        <v>618.70818393800846</v>
      </c>
    </row>
    <row r="344" spans="1:4" x14ac:dyDescent="0.25">
      <c r="A344" s="31">
        <v>1.425</v>
      </c>
      <c r="B344">
        <v>16.608605000000001</v>
      </c>
      <c r="C344" s="31">
        <f t="shared" si="12"/>
        <v>43.900078495991238</v>
      </c>
      <c r="D344" s="31">
        <f t="shared" si="13"/>
        <v>744.8245255823922</v>
      </c>
    </row>
    <row r="345" spans="1:4" x14ac:dyDescent="0.25">
      <c r="A345" s="31">
        <v>1.42916666666666</v>
      </c>
      <c r="B345">
        <v>16.424524099999999</v>
      </c>
      <c r="C345" s="31">
        <f t="shared" si="12"/>
        <v>47.954034863667431</v>
      </c>
      <c r="D345" s="31">
        <f t="shared" si="13"/>
        <v>994.11004899622048</v>
      </c>
    </row>
    <row r="346" spans="1:4" x14ac:dyDescent="0.25">
      <c r="A346" s="31">
        <v>1.43333333333333</v>
      </c>
      <c r="B346">
        <v>19.10381993</v>
      </c>
      <c r="C346" s="31">
        <f t="shared" si="12"/>
        <v>52.420569089423765</v>
      </c>
      <c r="D346" s="31">
        <f t="shared" si="13"/>
        <v>1110.0057745519641</v>
      </c>
    </row>
    <row r="347" spans="1:4" x14ac:dyDescent="0.25">
      <c r="A347" s="31">
        <v>1.4375</v>
      </c>
      <c r="B347">
        <v>18.091869559999999</v>
      </c>
      <c r="C347" s="31">
        <f t="shared" si="12"/>
        <v>57.287438713402707</v>
      </c>
      <c r="D347" s="31">
        <f t="shared" si="13"/>
        <v>1536.2926412591739</v>
      </c>
    </row>
    <row r="348" spans="1:4" x14ac:dyDescent="0.25">
      <c r="A348" s="31">
        <v>1.44166666666666</v>
      </c>
      <c r="B348">
        <v>18.636667079999999</v>
      </c>
      <c r="C348" s="31">
        <f t="shared" si="12"/>
        <v>62.541303984244536</v>
      </c>
      <c r="D348" s="31">
        <f t="shared" si="13"/>
        <v>1927.6171416935517</v>
      </c>
    </row>
    <row r="349" spans="1:4" x14ac:dyDescent="0.25">
      <c r="A349" s="31">
        <v>1.44583333333333</v>
      </c>
      <c r="B349">
        <v>20.085486899999999</v>
      </c>
      <c r="C349" s="31">
        <f t="shared" si="12"/>
        <v>68.16776442245785</v>
      </c>
      <c r="D349" s="31">
        <f t="shared" si="13"/>
        <v>2311.9054117466553</v>
      </c>
    </row>
    <row r="350" spans="1:4" x14ac:dyDescent="0.25">
      <c r="A350" s="31">
        <v>1.45</v>
      </c>
      <c r="B350">
        <v>26.663725470000003</v>
      </c>
      <c r="C350" s="31">
        <f t="shared" si="12"/>
        <v>74.151398291060673</v>
      </c>
      <c r="D350" s="31">
        <f t="shared" si="13"/>
        <v>2255.0790699601043</v>
      </c>
    </row>
    <row r="351" spans="1:4" x14ac:dyDescent="0.25">
      <c r="A351" s="31">
        <v>1.4541666666666599</v>
      </c>
      <c r="B351">
        <v>5.1834583050000003</v>
      </c>
      <c r="C351" s="31">
        <f t="shared" si="12"/>
        <v>80.475804865520189</v>
      </c>
      <c r="D351" s="31">
        <f t="shared" si="13"/>
        <v>5668.9374505894757</v>
      </c>
    </row>
    <row r="352" spans="1:4" x14ac:dyDescent="0.25">
      <c r="A352" s="31">
        <v>1.4583333333333299</v>
      </c>
      <c r="B352">
        <v>35.269414529999999</v>
      </c>
      <c r="C352" s="31">
        <f t="shared" si="12"/>
        <v>87.12364938705079</v>
      </c>
      <c r="D352" s="31">
        <f t="shared" si="13"/>
        <v>2688.8616726101814</v>
      </c>
    </row>
    <row r="353" spans="1:4" x14ac:dyDescent="0.25">
      <c r="A353" s="31">
        <v>1.4624999999999999</v>
      </c>
      <c r="B353">
        <v>41.79776262</v>
      </c>
      <c r="C353" s="31">
        <f t="shared" si="12"/>
        <v>94.076710575889422</v>
      </c>
      <c r="D353" s="31">
        <f t="shared" si="13"/>
        <v>2733.0883993745947</v>
      </c>
    </row>
    <row r="354" spans="1:4" x14ac:dyDescent="0.25">
      <c r="A354" s="31">
        <v>1.4666666666666599</v>
      </c>
      <c r="B354">
        <v>46.611084030000001</v>
      </c>
      <c r="C354" s="31">
        <f t="shared" si="12"/>
        <v>101.31593057460223</v>
      </c>
      <c r="D354" s="31">
        <f t="shared" si="13"/>
        <v>2992.6202354684788</v>
      </c>
    </row>
    <row r="355" spans="1:4" x14ac:dyDescent="0.25">
      <c r="A355" s="31">
        <v>1.4708333333333301</v>
      </c>
      <c r="B355">
        <v>46.799321730000003</v>
      </c>
      <c r="C355" s="31">
        <f t="shared" si="12"/>
        <v>108.82146718439866</v>
      </c>
      <c r="D355" s="31">
        <f t="shared" si="13"/>
        <v>3846.7465267665834</v>
      </c>
    </row>
    <row r="356" spans="1:4" x14ac:dyDescent="0.25">
      <c r="A356" s="31">
        <v>1.4750000000000001</v>
      </c>
      <c r="B356">
        <v>44.785422270000005</v>
      </c>
      <c r="C356" s="31">
        <f t="shared" si="12"/>
        <v>116.57274825111776</v>
      </c>
      <c r="D356" s="31">
        <f t="shared" si="13"/>
        <v>5153.4201715192648</v>
      </c>
    </row>
    <row r="357" spans="1:4" x14ac:dyDescent="0.25">
      <c r="A357" s="31">
        <v>1.4791666666666701</v>
      </c>
      <c r="B357">
        <v>33.257836130000001</v>
      </c>
      <c r="C357" s="31">
        <f t="shared" si="12"/>
        <v>124.54852805214004</v>
      </c>
      <c r="D357" s="31">
        <f t="shared" si="13"/>
        <v>8333.9904316230859</v>
      </c>
    </row>
    <row r="358" spans="1:4" x14ac:dyDescent="0.25">
      <c r="A358" s="31">
        <v>1.4833333333333301</v>
      </c>
      <c r="B358">
        <v>33.2836772</v>
      </c>
      <c r="C358" s="31">
        <f t="shared" si="12"/>
        <v>132.72694552940197</v>
      </c>
      <c r="D358" s="31">
        <f t="shared" si="13"/>
        <v>9888.9636160334412</v>
      </c>
    </row>
    <row r="359" spans="1:4" x14ac:dyDescent="0.25">
      <c r="A359" s="31">
        <v>1.4875</v>
      </c>
      <c r="B359">
        <v>11.14095867</v>
      </c>
      <c r="C359" s="31">
        <f t="shared" si="12"/>
        <v>141.08558420911089</v>
      </c>
      <c r="D359" s="31">
        <f t="shared" si="13"/>
        <v>16885.605706499751</v>
      </c>
    </row>
    <row r="360" spans="1:4" x14ac:dyDescent="0.25">
      <c r="A360" s="31">
        <v>1.49166666666667</v>
      </c>
      <c r="B360">
        <v>18.487525310000002</v>
      </c>
      <c r="C360" s="31">
        <f t="shared" si="12"/>
        <v>149.60153364362947</v>
      </c>
      <c r="D360" s="31">
        <f t="shared" si="13"/>
        <v>17190.883181311059</v>
      </c>
    </row>
    <row r="361" spans="1:4" x14ac:dyDescent="0.25">
      <c r="A361" s="31">
        <v>1.49583333333333</v>
      </c>
      <c r="B361">
        <v>12.936634490000001</v>
      </c>
      <c r="C361" s="31">
        <f t="shared" si="12"/>
        <v>158.25145220747223</v>
      </c>
      <c r="D361" s="31">
        <f t="shared" si="13"/>
        <v>21116.396248262183</v>
      </c>
    </row>
    <row r="362" spans="1:4" x14ac:dyDescent="0.25">
      <c r="A362" s="31">
        <v>1.5</v>
      </c>
      <c r="B362">
        <v>14.073585469999999</v>
      </c>
      <c r="C362" s="31">
        <f t="shared" si="12"/>
        <v>167.01163107514631</v>
      </c>
      <c r="D362" s="31">
        <f t="shared" si="13"/>
        <v>23390.045793521811</v>
      </c>
    </row>
    <row r="363" spans="1:4" x14ac:dyDescent="0.25">
      <c r="A363" s="31">
        <v>1.50416666666667</v>
      </c>
      <c r="B363">
        <v>20.43911074</v>
      </c>
      <c r="C363" s="31">
        <f t="shared" si="12"/>
        <v>175.85805920526698</v>
      </c>
      <c r="D363" s="31">
        <f t="shared" si="13"/>
        <v>24155.049542049317</v>
      </c>
    </row>
    <row r="364" spans="1:4" x14ac:dyDescent="0.25">
      <c r="A364" s="31">
        <v>1.50833333333333</v>
      </c>
      <c r="B364">
        <v>21.347848979999998</v>
      </c>
      <c r="C364" s="31">
        <f t="shared" si="12"/>
        <v>184.76648915321545</v>
      </c>
      <c r="D364" s="31">
        <f t="shared" si="13"/>
        <v>26705.651956062862</v>
      </c>
    </row>
    <row r="365" spans="1:4" x14ac:dyDescent="0.25">
      <c r="A365" s="31">
        <v>1.5125</v>
      </c>
      <c r="B365">
        <v>17.83745901</v>
      </c>
      <c r="C365" s="31">
        <f t="shared" si="12"/>
        <v>193.71250353176518</v>
      </c>
      <c r="D365" s="31">
        <f t="shared" si="13"/>
        <v>30932.031285532881</v>
      </c>
    </row>
    <row r="366" spans="1:4" x14ac:dyDescent="0.25">
      <c r="A366" s="31">
        <v>1.5166666666666699</v>
      </c>
      <c r="B366">
        <v>17.749152089999999</v>
      </c>
      <c r="C366" s="31">
        <f t="shared" si="12"/>
        <v>202.67158193731208</v>
      </c>
      <c r="D366" s="31">
        <f t="shared" si="13"/>
        <v>34196.305060634062</v>
      </c>
    </row>
    <row r="367" spans="1:4" x14ac:dyDescent="0.25">
      <c r="A367" s="31">
        <v>1.5208333333333299</v>
      </c>
      <c r="B367">
        <v>23.88934557</v>
      </c>
      <c r="C367" s="31">
        <f t="shared" si="12"/>
        <v>211.61916815866442</v>
      </c>
      <c r="D367" s="31">
        <f t="shared" si="13"/>
        <v>35242.486289171422</v>
      </c>
    </row>
    <row r="368" spans="1:4" x14ac:dyDescent="0.25">
      <c r="A368" s="31">
        <v>1.5249999999999999</v>
      </c>
      <c r="B368">
        <v>21.338392819999999</v>
      </c>
      <c r="C368" s="31">
        <f t="shared" si="12"/>
        <v>220.5307374839698</v>
      </c>
      <c r="D368" s="31">
        <f t="shared" si="13"/>
        <v>39677.590172729739</v>
      </c>
    </row>
    <row r="369" spans="1:4" x14ac:dyDescent="0.25">
      <c r="A369" s="31">
        <v>1.5291666666666699</v>
      </c>
      <c r="B369">
        <v>22.74394126</v>
      </c>
      <c r="C369" s="31">
        <f t="shared" si="12"/>
        <v>229.38186392112303</v>
      </c>
      <c r="D369" s="31">
        <f t="shared" si="13"/>
        <v>42699.231081704253</v>
      </c>
    </row>
    <row r="370" spans="1:4" x14ac:dyDescent="0.25">
      <c r="A370" s="31">
        <v>1.5333333333333301</v>
      </c>
      <c r="B370">
        <v>21.019173719999998</v>
      </c>
      <c r="C370" s="31">
        <f t="shared" si="12"/>
        <v>238.14828714777281</v>
      </c>
      <c r="D370" s="31">
        <f t="shared" si="13"/>
        <v>47145.051897930629</v>
      </c>
    </row>
    <row r="371" spans="1:4" x14ac:dyDescent="0.25">
      <c r="A371" s="31">
        <v>1.5375000000000001</v>
      </c>
      <c r="B371">
        <v>18.408962169999999</v>
      </c>
      <c r="C371" s="31">
        <f t="shared" si="12"/>
        <v>246.80597900724302</v>
      </c>
      <c r="D371" s="31">
        <f t="shared" si="13"/>
        <v>52165.197300151878</v>
      </c>
    </row>
    <row r="372" spans="1:4" x14ac:dyDescent="0.25">
      <c r="A372" s="31">
        <v>1.5416666666666701</v>
      </c>
      <c r="B372">
        <v>14.44117945</v>
      </c>
      <c r="C372" s="31">
        <f t="shared" si="12"/>
        <v>255.3312093679142</v>
      </c>
      <c r="D372" s="31">
        <f t="shared" si="13"/>
        <v>58028.006513853601</v>
      </c>
    </row>
    <row r="373" spans="1:4" x14ac:dyDescent="0.25">
      <c r="A373" s="31">
        <v>1.5458333333333301</v>
      </c>
      <c r="B373">
        <v>18.34190568</v>
      </c>
      <c r="C373" s="31">
        <f t="shared" si="12"/>
        <v>263.70061116593058</v>
      </c>
      <c r="D373" s="31">
        <f t="shared" si="13"/>
        <v>60200.894357731624</v>
      </c>
    </row>
    <row r="374" spans="1:4" x14ac:dyDescent="0.25">
      <c r="A374" s="31">
        <v>1.55</v>
      </c>
      <c r="B374">
        <v>15.36716552</v>
      </c>
      <c r="C374" s="31">
        <f t="shared" si="12"/>
        <v>271.89124445275246</v>
      </c>
      <c r="D374" s="31">
        <f t="shared" si="13"/>
        <v>65804.603072297003</v>
      </c>
    </row>
    <row r="375" spans="1:4" x14ac:dyDescent="0.25">
      <c r="A375" s="31">
        <v>1.55416666666667</v>
      </c>
      <c r="B375">
        <v>17.466996080000001</v>
      </c>
      <c r="C375" s="31">
        <f t="shared" si="12"/>
        <v>279.88065927184556</v>
      </c>
      <c r="D375" s="31">
        <f t="shared" si="13"/>
        <v>68860.930629763359</v>
      </c>
    </row>
    <row r="376" spans="1:4" x14ac:dyDescent="0.25">
      <c r="A376" s="31">
        <v>1.55833333333333</v>
      </c>
      <c r="B376">
        <v>15.961044579999999</v>
      </c>
      <c r="C376" s="31">
        <f t="shared" si="12"/>
        <v>287.64695719250881</v>
      </c>
      <c r="D376" s="31">
        <f t="shared" si="13"/>
        <v>73813.235112091759</v>
      </c>
    </row>
    <row r="377" spans="1:4" x14ac:dyDescent="0.25">
      <c r="A377" s="31">
        <v>1.5625</v>
      </c>
      <c r="B377">
        <v>18.407032999999998</v>
      </c>
      <c r="C377" s="31">
        <f t="shared" si="12"/>
        <v>295.16885133200844</v>
      </c>
      <c r="D377" s="31">
        <f t="shared" si="13"/>
        <v>76597.104086439635</v>
      </c>
    </row>
    <row r="378" spans="1:4" x14ac:dyDescent="0.25">
      <c r="A378" s="31">
        <v>1.56666666666667</v>
      </c>
      <c r="B378">
        <v>16.21298393</v>
      </c>
      <c r="C378" s="31">
        <f t="shared" ref="C378:C441" si="14">G$5 + G$6*SIN(F$4*A378+G$7)</f>
        <v>302.4257247013287</v>
      </c>
      <c r="D378" s="31">
        <f t="shared" ref="D378:D441" si="15">(B378-C378)^2</f>
        <v>81917.732979835797</v>
      </c>
    </row>
    <row r="379" spans="1:4" x14ac:dyDescent="0.25">
      <c r="A379" s="31">
        <v>1.57083333333333</v>
      </c>
      <c r="B379">
        <v>21.263866820000001</v>
      </c>
      <c r="C379" s="31">
        <f t="shared" si="14"/>
        <v>309.39768671496813</v>
      </c>
      <c r="D379" s="31">
        <f t="shared" si="15"/>
        <v>83021.09816726594</v>
      </c>
    </row>
    <row r="380" spans="1:4" x14ac:dyDescent="0.25">
      <c r="A380" s="31">
        <v>1.575</v>
      </c>
      <c r="B380">
        <v>17.679806329999998</v>
      </c>
      <c r="C380" s="31">
        <f t="shared" si="14"/>
        <v>316.06562770969464</v>
      </c>
      <c r="D380" s="31">
        <f t="shared" si="15"/>
        <v>89034.098400435018</v>
      </c>
    </row>
    <row r="381" spans="1:4" x14ac:dyDescent="0.25">
      <c r="A381" s="31">
        <v>1.5791666666666699</v>
      </c>
      <c r="B381">
        <v>19.473277279999998</v>
      </c>
      <c r="C381" s="31">
        <f t="shared" si="14"/>
        <v>322.4112713227085</v>
      </c>
      <c r="D381" s="31">
        <f t="shared" si="15"/>
        <v>91771.428234620093</v>
      </c>
    </row>
    <row r="382" spans="1:4" x14ac:dyDescent="0.25">
      <c r="A382" s="31">
        <v>1.5833333333333299</v>
      </c>
      <c r="B382">
        <v>29.159852399999998</v>
      </c>
      <c r="C382" s="31">
        <f t="shared" si="14"/>
        <v>328.41722458593199</v>
      </c>
      <c r="D382" s="31">
        <f t="shared" si="15"/>
        <v>89554.974807629435</v>
      </c>
    </row>
    <row r="383" spans="1:4" x14ac:dyDescent="0.25">
      <c r="A383" s="31">
        <v>1.5874999999999999</v>
      </c>
      <c r="B383">
        <v>48.951350890000001</v>
      </c>
      <c r="C383" s="31">
        <f t="shared" si="14"/>
        <v>334.06702559896871</v>
      </c>
      <c r="D383" s="31">
        <f t="shared" si="15"/>
        <v>81290.947964750449</v>
      </c>
    </row>
    <row r="384" spans="1:4" x14ac:dyDescent="0.25">
      <c r="A384" s="31">
        <v>1.5916666666666699</v>
      </c>
      <c r="B384">
        <v>48.17087205</v>
      </c>
      <c r="C384" s="31">
        <f t="shared" si="14"/>
        <v>339.34518864993947</v>
      </c>
      <c r="D384" s="31">
        <f t="shared" si="15"/>
        <v>84782.482647441779</v>
      </c>
    </row>
    <row r="385" spans="1:4" x14ac:dyDescent="0.25">
      <c r="A385" s="31">
        <v>1.5958333333333301</v>
      </c>
      <c r="B385">
        <v>39.938738890000003</v>
      </c>
      <c r="C385" s="31">
        <f t="shared" si="14"/>
        <v>344.23724666079119</v>
      </c>
      <c r="D385" s="31">
        <f t="shared" si="15"/>
        <v>92597.581831530246</v>
      </c>
    </row>
    <row r="386" spans="1:4" x14ac:dyDescent="0.25">
      <c r="A386" s="31">
        <v>1.6</v>
      </c>
      <c r="B386">
        <v>46.851237589999997</v>
      </c>
      <c r="C386" s="31">
        <f t="shared" si="14"/>
        <v>348.7297908405817</v>
      </c>
      <c r="D386" s="31">
        <f t="shared" si="15"/>
        <v>91130.660912664302</v>
      </c>
    </row>
    <row r="387" spans="1:4" x14ac:dyDescent="0.25">
      <c r="A387" s="31">
        <v>1.6041666666666701</v>
      </c>
      <c r="B387">
        <v>47.73844742</v>
      </c>
      <c r="C387" s="31">
        <f t="shared" si="14"/>
        <v>352.81050743797573</v>
      </c>
      <c r="D387" s="31">
        <f t="shared" si="15"/>
        <v>93068.961803611382</v>
      </c>
    </row>
    <row r="388" spans="1:4" x14ac:dyDescent="0.25">
      <c r="A388" s="31">
        <v>1.6083333333333301</v>
      </c>
      <c r="B388">
        <v>33.329336990000002</v>
      </c>
      <c r="C388" s="31">
        <f t="shared" si="14"/>
        <v>356.46821149241816</v>
      </c>
      <c r="D388" s="31">
        <f t="shared" si="15"/>
        <v>104418.73221468956</v>
      </c>
    </row>
    <row r="389" spans="1:4" x14ac:dyDescent="0.25">
      <c r="A389" s="31">
        <v>1.6125</v>
      </c>
      <c r="B389">
        <v>23.355986300000001</v>
      </c>
      <c r="C389" s="31">
        <f t="shared" si="14"/>
        <v>359.69287749135742</v>
      </c>
      <c r="D389" s="31">
        <f t="shared" si="15"/>
        <v>113122.50437626701</v>
      </c>
    </row>
    <row r="390" spans="1:4" x14ac:dyDescent="0.25">
      <c r="A390" s="31">
        <v>1.61666666666667</v>
      </c>
      <c r="B390">
        <v>22.919397550000003</v>
      </c>
      <c r="C390" s="31">
        <f t="shared" si="14"/>
        <v>362.4756668494249</v>
      </c>
      <c r="D390" s="31">
        <f t="shared" si="15"/>
        <v>115298.46002054357</v>
      </c>
    </row>
    <row r="391" spans="1:4" x14ac:dyDescent="0.25">
      <c r="A391" s="31">
        <v>1.62083333333333</v>
      </c>
      <c r="B391">
        <v>20.275899389999999</v>
      </c>
      <c r="C391" s="31">
        <f t="shared" si="14"/>
        <v>364.80895213441408</v>
      </c>
      <c r="D391" s="31">
        <f t="shared" si="15"/>
        <v>118703.02443338522</v>
      </c>
    </row>
    <row r="392" spans="1:4" x14ac:dyDescent="0.25">
      <c r="A392" s="31">
        <v>1.625</v>
      </c>
      <c r="B392">
        <v>15.36224359</v>
      </c>
      <c r="C392" s="31">
        <f t="shared" si="14"/>
        <v>366.68633797355506</v>
      </c>
      <c r="D392" s="31">
        <f t="shared" si="15"/>
        <v>123428.61929442511</v>
      </c>
    </row>
    <row r="393" spans="1:4" x14ac:dyDescent="0.25">
      <c r="A393" s="31">
        <v>1.62916666666667</v>
      </c>
      <c r="B393">
        <v>15.99715675</v>
      </c>
      <c r="C393" s="31">
        <f t="shared" si="14"/>
        <v>368.10267858275188</v>
      </c>
      <c r="D393" s="31">
        <f t="shared" si="15"/>
        <v>123978.29850511452</v>
      </c>
    </row>
    <row r="394" spans="1:4" x14ac:dyDescent="0.25">
      <c r="A394" s="31">
        <v>1.63333333333333</v>
      </c>
      <c r="B394">
        <v>8.2855411409999995</v>
      </c>
      <c r="C394" s="31">
        <f t="shared" si="14"/>
        <v>369.05409187084172</v>
      </c>
      <c r="D394" s="31">
        <f t="shared" si="15"/>
        <v>130153.94719571037</v>
      </c>
    </row>
    <row r="395" spans="1:4" x14ac:dyDescent="0.25">
      <c r="A395" s="31">
        <v>1.6375</v>
      </c>
      <c r="B395">
        <v>15.054653500000001</v>
      </c>
      <c r="C395" s="31">
        <f t="shared" si="14"/>
        <v>369.53797008013834</v>
      </c>
      <c r="D395" s="31">
        <f t="shared" si="15"/>
        <v>125658.42173365456</v>
      </c>
    </row>
    <row r="396" spans="1:4" x14ac:dyDescent="0.25">
      <c r="A396" s="31">
        <v>1.6416666666666699</v>
      </c>
      <c r="B396">
        <v>19.594037459999999</v>
      </c>
      <c r="C396" s="31">
        <f t="shared" si="14"/>
        <v>369.55298693410123</v>
      </c>
      <c r="D396" s="31">
        <f t="shared" si="15"/>
        <v>122471.26631701655</v>
      </c>
    </row>
    <row r="397" spans="1:4" x14ac:dyDescent="0.25">
      <c r="A397" s="31">
        <v>1.6458333333333299</v>
      </c>
      <c r="B397">
        <v>18.057477119999998</v>
      </c>
      <c r="C397" s="31">
        <f t="shared" si="14"/>
        <v>369.09910127257911</v>
      </c>
      <c r="D397" s="31">
        <f t="shared" si="15"/>
        <v>123230.22188768061</v>
      </c>
    </row>
    <row r="398" spans="1:4" x14ac:dyDescent="0.25">
      <c r="A398" s="31">
        <v>1.65</v>
      </c>
      <c r="B398">
        <v>20.542692330000001</v>
      </c>
      <c r="C398" s="31">
        <f t="shared" si="14"/>
        <v>368.17755716461886</v>
      </c>
      <c r="D398" s="31">
        <f t="shared" si="15"/>
        <v>120849.99924858371</v>
      </c>
    </row>
    <row r="399" spans="1:4" x14ac:dyDescent="0.25">
      <c r="A399" s="31">
        <v>1.6541666666666699</v>
      </c>
      <c r="B399">
        <v>17.594527330000002</v>
      </c>
      <c r="C399" s="31">
        <f t="shared" si="14"/>
        <v>366.79088049856517</v>
      </c>
      <c r="D399" s="31">
        <f t="shared" si="15"/>
        <v>121938.09306622529</v>
      </c>
    </row>
    <row r="400" spans="1:4" x14ac:dyDescent="0.25">
      <c r="A400" s="31">
        <v>1.6583333333333301</v>
      </c>
      <c r="B400">
        <v>18.789012109999998</v>
      </c>
      <c r="C400" s="31">
        <f t="shared" si="14"/>
        <v>364.94287205877788</v>
      </c>
      <c r="D400" s="31">
        <f t="shared" si="15"/>
        <v>119822.49475743814</v>
      </c>
    </row>
    <row r="401" spans="1:4" x14ac:dyDescent="0.25">
      <c r="A401" s="31">
        <v>1.6625000000000001</v>
      </c>
      <c r="B401">
        <v>13.82605193</v>
      </c>
      <c r="C401" s="31">
        <f t="shared" si="14"/>
        <v>362.63859710792815</v>
      </c>
      <c r="D401" s="31">
        <f t="shared" si="15"/>
        <v>121670.19167350416</v>
      </c>
    </row>
    <row r="402" spans="1:4" x14ac:dyDescent="0.25">
      <c r="A402" s="31">
        <v>1.6666666666666701</v>
      </c>
      <c r="B402">
        <v>16.332612770000001</v>
      </c>
      <c r="C402" s="31">
        <f t="shared" si="14"/>
        <v>359.88437150349199</v>
      </c>
      <c r="D402" s="31">
        <f t="shared" si="15"/>
        <v>118027.81092887548</v>
      </c>
    </row>
    <row r="403" spans="1:4" x14ac:dyDescent="0.25">
      <c r="A403" s="31">
        <v>1.6708333333333301</v>
      </c>
      <c r="B403">
        <v>14.67181407</v>
      </c>
      <c r="C403" s="31">
        <f t="shared" si="14"/>
        <v>356.68774438641566</v>
      </c>
      <c r="D403" s="31">
        <f t="shared" si="15"/>
        <v>116974.89659020331</v>
      </c>
    </row>
    <row r="404" spans="1:4" x14ac:dyDescent="0.25">
      <c r="A404" s="31">
        <v>1.675</v>
      </c>
      <c r="B404">
        <v>18.025350149999998</v>
      </c>
      <c r="C404" s="31">
        <f t="shared" si="14"/>
        <v>353.05747748941656</v>
      </c>
      <c r="D404" s="31">
        <f t="shared" si="15"/>
        <v>112246.52634957503</v>
      </c>
    </row>
    <row r="405" spans="1:4" x14ac:dyDescent="0.25">
      <c r="A405" s="31">
        <v>1.67916666666667</v>
      </c>
      <c r="B405">
        <v>15.890435869999999</v>
      </c>
      <c r="C405" s="31">
        <f t="shared" si="14"/>
        <v>349.00352112173027</v>
      </c>
      <c r="D405" s="31">
        <f t="shared" si="15"/>
        <v>110964.32756592653</v>
      </c>
    </row>
    <row r="406" spans="1:4" x14ac:dyDescent="0.25">
      <c r="A406" s="31">
        <v>1.68333333333333</v>
      </c>
      <c r="B406">
        <v>21.0531267</v>
      </c>
      <c r="C406" s="31">
        <f t="shared" si="14"/>
        <v>344.536986895984</v>
      </c>
      <c r="D406" s="31">
        <f t="shared" si="15"/>
        <v>104641.80780729491</v>
      </c>
    </row>
    <row r="407" spans="1:4" x14ac:dyDescent="0.25">
      <c r="A407" s="31">
        <v>1.6875</v>
      </c>
      <c r="B407">
        <v>20.494456620000001</v>
      </c>
      <c r="C407" s="31">
        <f t="shared" si="14"/>
        <v>339.67011727200509</v>
      </c>
      <c r="D407" s="31">
        <f t="shared" si="15"/>
        <v>101873.10235264391</v>
      </c>
    </row>
    <row r="408" spans="1:4" x14ac:dyDescent="0.25">
      <c r="A408" s="31">
        <v>1.69166666666667</v>
      </c>
      <c r="B408">
        <v>12.56213294</v>
      </c>
      <c r="C408" s="31">
        <f t="shared" si="14"/>
        <v>334.41625200115033</v>
      </c>
      <c r="D408" s="31">
        <f t="shared" si="15"/>
        <v>103590.07395662912</v>
      </c>
    </row>
    <row r="409" spans="1:4" x14ac:dyDescent="0.25">
      <c r="A409" s="31">
        <v>1.69583333333333</v>
      </c>
      <c r="B409">
        <v>20.66790168</v>
      </c>
      <c r="C409" s="31">
        <f t="shared" si="14"/>
        <v>328.78979156294997</v>
      </c>
      <c r="D409" s="31">
        <f t="shared" si="15"/>
        <v>94939.099025040749</v>
      </c>
    </row>
    <row r="410" spans="1:4" x14ac:dyDescent="0.25">
      <c r="A410" s="31">
        <v>1.7</v>
      </c>
      <c r="B410">
        <v>17.75738269</v>
      </c>
      <c r="C410" s="31">
        <f t="shared" si="14"/>
        <v>322.80615769434712</v>
      </c>
      <c r="D410" s="31">
        <f t="shared" si="15"/>
        <v>93054.755131652797</v>
      </c>
    </row>
    <row r="411" spans="1:4" x14ac:dyDescent="0.25">
      <c r="A411" s="31">
        <v>1.7041666666666699</v>
      </c>
      <c r="B411">
        <v>18.905820899999998</v>
      </c>
      <c r="C411" s="31">
        <f t="shared" si="14"/>
        <v>316.48175111987223</v>
      </c>
      <c r="D411" s="31">
        <f t="shared" si="15"/>
        <v>88551.43424622227</v>
      </c>
    </row>
    <row r="412" spans="1:4" x14ac:dyDescent="0.25">
      <c r="A412" s="31">
        <v>1.7083333333333299</v>
      </c>
      <c r="B412">
        <v>19.744831829999999</v>
      </c>
      <c r="C412" s="31">
        <f t="shared" si="14"/>
        <v>309.83390659835698</v>
      </c>
      <c r="D412" s="31">
        <f t="shared" si="15"/>
        <v>84151.671299961396</v>
      </c>
    </row>
    <row r="413" spans="1:4" x14ac:dyDescent="0.25">
      <c r="A413" s="31">
        <v>1.7124999999999999</v>
      </c>
      <c r="B413">
        <v>20.857398109999998</v>
      </c>
      <c r="C413" s="31">
        <f t="shared" si="14"/>
        <v>302.88084540951837</v>
      </c>
      <c r="D413" s="31">
        <f t="shared" si="15"/>
        <v>79537.224826704201</v>
      </c>
    </row>
    <row r="414" spans="1:4" x14ac:dyDescent="0.25">
      <c r="A414" s="31">
        <v>1.7166666666666699</v>
      </c>
      <c r="B414">
        <v>24.708046620000001</v>
      </c>
      <c r="C414" s="31">
        <f t="shared" si="14"/>
        <v>295.64162541078804</v>
      </c>
      <c r="D414" s="31">
        <f t="shared" si="15"/>
        <v>73405.004116384152</v>
      </c>
    </row>
    <row r="415" spans="1:4" x14ac:dyDescent="0.25">
      <c r="A415" s="31">
        <v>1.7208333333333301</v>
      </c>
      <c r="B415">
        <v>35.815968059999996</v>
      </c>
      <c r="C415" s="31">
        <f t="shared" si="14"/>
        <v>288.13608880100918</v>
      </c>
      <c r="D415" s="31">
        <f t="shared" si="15"/>
        <v>63665.443330757458</v>
      </c>
    </row>
    <row r="416" spans="1:4" x14ac:dyDescent="0.25">
      <c r="A416" s="31">
        <v>1.7250000000000001</v>
      </c>
      <c r="B416">
        <v>48.354151030000004</v>
      </c>
      <c r="C416" s="31">
        <f t="shared" si="14"/>
        <v>280.38480773429006</v>
      </c>
      <c r="D416" s="31">
        <f t="shared" si="15"/>
        <v>53838.22565062411</v>
      </c>
    </row>
    <row r="417" spans="1:4" x14ac:dyDescent="0.25">
      <c r="A417" s="31">
        <v>1.7291666666666701</v>
      </c>
      <c r="B417">
        <v>46.952169040000001</v>
      </c>
      <c r="C417" s="31">
        <f t="shared" si="14"/>
        <v>272.40902793326779</v>
      </c>
      <c r="D417" s="31">
        <f t="shared" si="15"/>
        <v>50830.795222018867</v>
      </c>
    </row>
    <row r="418" spans="1:4" x14ac:dyDescent="0.25">
      <c r="A418" s="31">
        <v>1.7333333333333301</v>
      </c>
      <c r="B418">
        <v>46.402266349999998</v>
      </c>
      <c r="C418" s="31">
        <f t="shared" si="14"/>
        <v>264.23061045600582</v>
      </c>
      <c r="D418" s="31">
        <f t="shared" si="15"/>
        <v>47449.187495964485</v>
      </c>
    </row>
    <row r="419" spans="1:4" x14ac:dyDescent="0.25">
      <c r="A419" s="31">
        <v>1.7375</v>
      </c>
      <c r="B419">
        <v>34.352924529999996</v>
      </c>
      <c r="C419" s="31">
        <f t="shared" si="14"/>
        <v>255.8719717762969</v>
      </c>
      <c r="D419" s="31">
        <f t="shared" si="15"/>
        <v>49070.688292907122</v>
      </c>
    </row>
    <row r="420" spans="1:4" x14ac:dyDescent="0.25">
      <c r="A420" s="31">
        <v>1.74166666666667</v>
      </c>
      <c r="B420">
        <v>25.683279540000001</v>
      </c>
      <c r="C420" s="31">
        <f t="shared" si="14"/>
        <v>247.35602234177833</v>
      </c>
      <c r="D420" s="31">
        <f t="shared" si="15"/>
        <v>49138.804901263364</v>
      </c>
    </row>
    <row r="421" spans="1:4" x14ac:dyDescent="0.25">
      <c r="A421" s="31">
        <v>1.74583333333333</v>
      </c>
      <c r="B421">
        <v>33.701480089999997</v>
      </c>
      <c r="C421" s="31">
        <f t="shared" si="14"/>
        <v>238.7061037779356</v>
      </c>
      <c r="D421" s="31">
        <f t="shared" si="15"/>
        <v>42026.895733432088</v>
      </c>
    </row>
    <row r="422" spans="1:4" x14ac:dyDescent="0.25">
      <c r="A422" s="31">
        <v>1.75</v>
      </c>
      <c r="B422">
        <v>14.845069219999999</v>
      </c>
      <c r="C422" s="31">
        <f t="shared" si="14"/>
        <v>229.94592491026151</v>
      </c>
      <c r="D422" s="31">
        <f t="shared" si="15"/>
        <v>46268.378118682711</v>
      </c>
    </row>
    <row r="423" spans="1:4" x14ac:dyDescent="0.25">
      <c r="A423" s="31">
        <v>1.75416666666667</v>
      </c>
      <c r="B423">
        <v>20.656445390000002</v>
      </c>
      <c r="C423" s="31">
        <f t="shared" si="14"/>
        <v>221.09949678014084</v>
      </c>
      <c r="D423" s="31">
        <f t="shared" si="15"/>
        <v>40177.416850590649</v>
      </c>
    </row>
    <row r="424" spans="1:4" x14ac:dyDescent="0.25">
      <c r="A424" s="31">
        <v>1.75833333333333</v>
      </c>
      <c r="B424">
        <v>13.44740927</v>
      </c>
      <c r="C424" s="31">
        <f t="shared" si="14"/>
        <v>212.19106683219238</v>
      </c>
      <c r="D424" s="31">
        <f t="shared" si="15"/>
        <v>39499.041421197981</v>
      </c>
    </row>
    <row r="425" spans="1:4" x14ac:dyDescent="0.25">
      <c r="A425" s="31">
        <v>1.7625</v>
      </c>
      <c r="B425">
        <v>15.501563280000001</v>
      </c>
      <c r="C425" s="31">
        <f t="shared" si="14"/>
        <v>203.24505245364264</v>
      </c>
      <c r="D425" s="31">
        <f t="shared" si="15"/>
        <v>35247.617727093675</v>
      </c>
    </row>
    <row r="426" spans="1:4" x14ac:dyDescent="0.25">
      <c r="A426" s="31">
        <v>1.7666666666666699</v>
      </c>
      <c r="B426">
        <v>27.9743757</v>
      </c>
      <c r="C426" s="31">
        <f t="shared" si="14"/>
        <v>194.28597404809574</v>
      </c>
      <c r="D426" s="31">
        <f t="shared" si="15"/>
        <v>27659.547745098324</v>
      </c>
    </row>
    <row r="427" spans="1:4" x14ac:dyDescent="0.25">
      <c r="A427" s="31">
        <v>1.7708333333333299</v>
      </c>
      <c r="B427">
        <v>18.551636910000003</v>
      </c>
      <c r="C427" s="31">
        <f t="shared" si="14"/>
        <v>185.33838782674337</v>
      </c>
      <c r="D427" s="31">
        <f t="shared" si="15"/>
        <v>27817.820281363791</v>
      </c>
    </row>
    <row r="428" spans="1:4" x14ac:dyDescent="0.25">
      <c r="A428" s="31">
        <v>1.7749999999999999</v>
      </c>
      <c r="B428">
        <v>22.472508359999999</v>
      </c>
      <c r="C428" s="31">
        <f t="shared" si="14"/>
        <v>176.42681850143802</v>
      </c>
      <c r="D428" s="31">
        <f t="shared" si="15"/>
        <v>23701.929611126085</v>
      </c>
    </row>
    <row r="429" spans="1:4" x14ac:dyDescent="0.25">
      <c r="A429" s="31">
        <v>1.7791666666666699</v>
      </c>
      <c r="B429">
        <v>20.934997299999999</v>
      </c>
      <c r="C429" s="31">
        <f t="shared" si="14"/>
        <v>167.57569206428479</v>
      </c>
      <c r="D429" s="31">
        <f t="shared" si="15"/>
        <v>21503.493360952143</v>
      </c>
    </row>
    <row r="430" spans="1:4" x14ac:dyDescent="0.25">
      <c r="A430" s="31">
        <v>1.7833333333333301</v>
      </c>
      <c r="B430">
        <v>21.465415529999998</v>
      </c>
      <c r="C430" s="31">
        <f t="shared" si="14"/>
        <v>158.80926883763502</v>
      </c>
      <c r="D430" s="31">
        <f t="shared" si="15"/>
        <v>18863.334041389167</v>
      </c>
    </row>
    <row r="431" spans="1:4" x14ac:dyDescent="0.25">
      <c r="A431" s="31">
        <v>1.7875000000000001</v>
      </c>
      <c r="B431">
        <v>17.08028431</v>
      </c>
      <c r="C431" s="31">
        <f t="shared" si="14"/>
        <v>150.15157697816477</v>
      </c>
      <c r="D431" s="31">
        <f t="shared" si="15"/>
        <v>17707.968932376363</v>
      </c>
    </row>
    <row r="432" spans="1:4" x14ac:dyDescent="0.25">
      <c r="A432" s="31">
        <v>1.7916666666666701</v>
      </c>
      <c r="B432">
        <v>17.47355671</v>
      </c>
      <c r="C432" s="31">
        <f t="shared" si="14"/>
        <v>141.62634661749362</v>
      </c>
      <c r="D432" s="31">
        <f t="shared" si="15"/>
        <v>15413.915241814251</v>
      </c>
    </row>
    <row r="433" spans="1:4" x14ac:dyDescent="0.25">
      <c r="A433" s="31">
        <v>1.7958333333333301</v>
      </c>
      <c r="B433">
        <v>20.555052319999998</v>
      </c>
      <c r="C433" s="31">
        <f t="shared" si="14"/>
        <v>133.25694481947721</v>
      </c>
      <c r="D433" s="31">
        <f t="shared" si="15"/>
        <v>12701.716572963718</v>
      </c>
    </row>
    <row r="434" spans="1:4" x14ac:dyDescent="0.25">
      <c r="A434" s="31">
        <v>1.8</v>
      </c>
      <c r="B434">
        <v>16.774249790000002</v>
      </c>
      <c r="C434" s="31">
        <f t="shared" si="14"/>
        <v>125.06631153265536</v>
      </c>
      <c r="D434" s="31">
        <f t="shared" si="15"/>
        <v>11727.170636475081</v>
      </c>
    </row>
    <row r="435" spans="1:4" x14ac:dyDescent="0.25">
      <c r="A435" s="31">
        <v>1.80416666666667</v>
      </c>
      <c r="B435">
        <v>18.513642539999999</v>
      </c>
      <c r="C435" s="31">
        <f t="shared" si="14"/>
        <v>117.07689671356228</v>
      </c>
      <c r="D435" s="31">
        <f t="shared" si="15"/>
        <v>9714.7150732822429</v>
      </c>
    </row>
    <row r="436" spans="1:4" x14ac:dyDescent="0.25">
      <c r="A436" s="31">
        <v>1.80833333333333</v>
      </c>
      <c r="B436">
        <v>17.90582654</v>
      </c>
      <c r="C436" s="31">
        <f t="shared" si="14"/>
        <v>109.31059879289899</v>
      </c>
      <c r="D436" s="31">
        <f t="shared" si="15"/>
        <v>8354.8323906043333</v>
      </c>
    </row>
    <row r="437" spans="1:4" x14ac:dyDescent="0.25">
      <c r="A437" s="31">
        <v>1.8125</v>
      </c>
      <c r="B437">
        <v>18.362342330000001</v>
      </c>
      <c r="C437" s="31">
        <f t="shared" si="14"/>
        <v>101.78870465339935</v>
      </c>
      <c r="D437" s="31">
        <f t="shared" si="15"/>
        <v>6959.9579305151055</v>
      </c>
    </row>
    <row r="438" spans="1:4" x14ac:dyDescent="0.25">
      <c r="A438" s="31">
        <v>1.81666666666667</v>
      </c>
      <c r="B438">
        <v>16.154387639999999</v>
      </c>
      <c r="C438" s="31">
        <f t="shared" si="14"/>
        <v>94.531831284079075</v>
      </c>
      <c r="D438" s="31">
        <f t="shared" si="15"/>
        <v>6143.0236721807923</v>
      </c>
    </row>
    <row r="439" spans="1:4" x14ac:dyDescent="0.25">
      <c r="A439" s="31">
        <v>1.82083333333333</v>
      </c>
      <c r="B439">
        <v>19.2634024</v>
      </c>
      <c r="C439" s="31">
        <f t="shared" si="14"/>
        <v>87.559869270439648</v>
      </c>
      <c r="D439" s="31">
        <f t="shared" si="15"/>
        <v>4664.4073869850599</v>
      </c>
    </row>
    <row r="440" spans="1:4" x14ac:dyDescent="0.25">
      <c r="A440" s="31">
        <v>1.825</v>
      </c>
      <c r="B440">
        <v>17.56234654</v>
      </c>
      <c r="C440" s="31">
        <f t="shared" si="14"/>
        <v>80.89192827571317</v>
      </c>
      <c r="D440" s="31">
        <f t="shared" si="15"/>
        <v>4010.6359228203751</v>
      </c>
    </row>
    <row r="441" spans="1:4" x14ac:dyDescent="0.25">
      <c r="A441" s="31">
        <v>1.8291666666666699</v>
      </c>
      <c r="B441">
        <v>16.4159732</v>
      </c>
      <c r="C441" s="31">
        <f t="shared" si="14"/>
        <v>74.546284662699307</v>
      </c>
      <c r="D441" s="31">
        <f t="shared" si="15"/>
        <v>3379.1331107504307</v>
      </c>
    </row>
    <row r="442" spans="1:4" x14ac:dyDescent="0.25">
      <c r="A442" s="31">
        <v>1.8333333333333299</v>
      </c>
      <c r="B442">
        <v>21.34957386</v>
      </c>
      <c r="C442" s="31">
        <f t="shared" ref="C442:C505" si="16">G$5 + G$6*SIN(F$4*A442+G$7)</f>
        <v>68.540331399475804</v>
      </c>
      <c r="D442" s="31">
        <f t="shared" ref="D442:D505" si="17">(B442-C442)^2</f>
        <v>2226.9675971495926</v>
      </c>
    </row>
    <row r="443" spans="1:4" x14ac:dyDescent="0.25">
      <c r="A443" s="31">
        <v>1.8374999999999999</v>
      </c>
      <c r="B443">
        <v>19.477700479999999</v>
      </c>
      <c r="C443" s="31">
        <f t="shared" si="16"/>
        <v>62.890530386439139</v>
      </c>
      <c r="D443" s="31">
        <f t="shared" si="17"/>
        <v>1884.6738004854169</v>
      </c>
    </row>
    <row r="444" spans="1:4" x14ac:dyDescent="0.25">
      <c r="A444" s="31">
        <v>1.8416666666666699</v>
      </c>
      <c r="B444">
        <v>18.66901004</v>
      </c>
      <c r="C444" s="31">
        <f t="shared" si="16"/>
        <v>57.612367335468292</v>
      </c>
      <c r="D444" s="31">
        <f t="shared" si="17"/>
        <v>1516.5850774425032</v>
      </c>
    </row>
    <row r="445" spans="1:4" x14ac:dyDescent="0.25">
      <c r="A445" s="31">
        <v>1.8458333333333301</v>
      </c>
      <c r="B445">
        <v>18.829527880000001</v>
      </c>
      <c r="C445" s="31">
        <f t="shared" si="16"/>
        <v>52.720309324616608</v>
      </c>
      <c r="D445" s="31">
        <f t="shared" si="17"/>
        <v>1148.5850669267693</v>
      </c>
    </row>
    <row r="446" spans="1:4" x14ac:dyDescent="0.25">
      <c r="A446" s="31">
        <v>1.85</v>
      </c>
      <c r="B446">
        <v>46.915772869999998</v>
      </c>
      <c r="C446" s="31">
        <f t="shared" si="16"/>
        <v>48.227765144826066</v>
      </c>
      <c r="D446" s="31">
        <f t="shared" si="17"/>
        <v>1.7213237292032801</v>
      </c>
    </row>
    <row r="447" spans="1:4" x14ac:dyDescent="0.25">
      <c r="A447" s="31">
        <v>1.8541666666666701</v>
      </c>
      <c r="B447">
        <v>47.292853260000001</v>
      </c>
      <c r="C447" s="31">
        <f t="shared" si="16"/>
        <v>44.147048547432064</v>
      </c>
      <c r="D447" s="31">
        <f t="shared" si="17"/>
        <v>9.8960872896146412</v>
      </c>
    </row>
    <row r="448" spans="1:4" x14ac:dyDescent="0.25">
      <c r="A448" s="31">
        <v>1.8583333333333301</v>
      </c>
      <c r="B448">
        <v>34.501781979999997</v>
      </c>
      <c r="C448" s="31">
        <f t="shared" si="16"/>
        <v>40.489344492989659</v>
      </c>
      <c r="D448" s="31">
        <f t="shared" si="17"/>
        <v>35.850904846959075</v>
      </c>
    </row>
    <row r="449" spans="1:4" x14ac:dyDescent="0.25">
      <c r="A449" s="31">
        <v>1.8625</v>
      </c>
      <c r="B449">
        <v>50.13520793</v>
      </c>
      <c r="C449" s="31">
        <f t="shared" si="16"/>
        <v>37.264678494050344</v>
      </c>
      <c r="D449" s="31">
        <f t="shared" si="17"/>
        <v>165.65052796164659</v>
      </c>
    </row>
    <row r="450" spans="1:4" x14ac:dyDescent="0.25">
      <c r="A450" s="31">
        <v>1.86666666666667</v>
      </c>
      <c r="B450">
        <v>30.68216159</v>
      </c>
      <c r="C450" s="31">
        <f t="shared" si="16"/>
        <v>34.481889135982925</v>
      </c>
      <c r="D450" s="31">
        <f t="shared" si="17"/>
        <v>14.437929423701425</v>
      </c>
    </row>
    <row r="451" spans="1:4" x14ac:dyDescent="0.25">
      <c r="A451" s="31">
        <v>1.87083333333333</v>
      </c>
      <c r="B451">
        <v>40.935192880000002</v>
      </c>
      <c r="C451" s="31">
        <f t="shared" si="16"/>
        <v>32.14860385099368</v>
      </c>
      <c r="D451" s="31">
        <f t="shared" si="17"/>
        <v>77.204146764654254</v>
      </c>
    </row>
    <row r="452" spans="1:4" x14ac:dyDescent="0.25">
      <c r="A452" s="31">
        <v>1.875</v>
      </c>
      <c r="B452">
        <v>18.697448810000001</v>
      </c>
      <c r="C452" s="31">
        <f t="shared" si="16"/>
        <v>30.271218011852824</v>
      </c>
      <c r="D452" s="31">
        <f t="shared" si="17"/>
        <v>133.95213353775694</v>
      </c>
    </row>
    <row r="453" spans="1:4" x14ac:dyDescent="0.25">
      <c r="A453" s="31">
        <v>1.87916666666666</v>
      </c>
      <c r="B453">
        <v>22.133476550000001</v>
      </c>
      <c r="C453" s="31">
        <f t="shared" si="16"/>
        <v>28.85487740265873</v>
      </c>
      <c r="D453" s="31">
        <f t="shared" si="17"/>
        <v>45.177229422121485</v>
      </c>
    </row>
    <row r="454" spans="1:4" x14ac:dyDescent="0.25">
      <c r="A454" s="31">
        <v>1.88333333333333</v>
      </c>
      <c r="B454">
        <v>27.86610816</v>
      </c>
      <c r="C454" s="31">
        <f t="shared" si="16"/>
        <v>27.903464114566134</v>
      </c>
      <c r="D454" s="31">
        <f t="shared" si="17"/>
        <v>1.3954673415470964E-3</v>
      </c>
    </row>
    <row r="455" spans="1:4" x14ac:dyDescent="0.25">
      <c r="A455" s="31">
        <v>1.8875</v>
      </c>
      <c r="B455">
        <v>20.598729670000001</v>
      </c>
      <c r="C455" s="31">
        <f t="shared" si="16"/>
        <v>27.419585905269457</v>
      </c>
      <c r="D455" s="31">
        <f t="shared" si="17"/>
        <v>46.524079782214223</v>
      </c>
    </row>
    <row r="456" spans="1:4" x14ac:dyDescent="0.25">
      <c r="A456" s="31">
        <v>1.8916666666666599</v>
      </c>
      <c r="B456">
        <v>13.427823060000001</v>
      </c>
      <c r="C456" s="31">
        <f t="shared" si="16"/>
        <v>27.404569051306026</v>
      </c>
      <c r="D456" s="31">
        <f t="shared" si="17"/>
        <v>195.34942850548904</v>
      </c>
    </row>
    <row r="457" spans="1:4" x14ac:dyDescent="0.25">
      <c r="A457" s="31">
        <v>1.8958333333333299</v>
      </c>
      <c r="B457">
        <v>14.245498939999999</v>
      </c>
      <c r="C457" s="31">
        <f t="shared" si="16"/>
        <v>27.858454712828689</v>
      </c>
      <c r="D457" s="31">
        <f t="shared" si="17"/>
        <v>185.31256487298995</v>
      </c>
    </row>
    <row r="458" spans="1:4" x14ac:dyDescent="0.25">
      <c r="A458" s="31">
        <v>1.9</v>
      </c>
      <c r="B458">
        <v>15.608757540000001</v>
      </c>
      <c r="C458" s="31">
        <f t="shared" si="16"/>
        <v>28.779998820788961</v>
      </c>
      <c r="D458" s="31">
        <f t="shared" si="17"/>
        <v>173.4815968767592</v>
      </c>
    </row>
    <row r="459" spans="1:4" x14ac:dyDescent="0.25">
      <c r="A459" s="31">
        <v>1.9041666666666599</v>
      </c>
      <c r="B459">
        <v>18.177331819999999</v>
      </c>
      <c r="C459" s="31">
        <f t="shared" si="16"/>
        <v>30.166675486838784</v>
      </c>
      <c r="D459" s="31">
        <f t="shared" si="17"/>
        <v>143.74436156156727</v>
      </c>
    </row>
    <row r="460" spans="1:4" x14ac:dyDescent="0.25">
      <c r="A460" s="31">
        <v>1.9083333333333301</v>
      </c>
      <c r="B460">
        <v>20.38574796</v>
      </c>
      <c r="C460" s="31">
        <f t="shared" si="16"/>
        <v>32.014683926629914</v>
      </c>
      <c r="D460" s="31">
        <f t="shared" si="17"/>
        <v>135.2321517159788</v>
      </c>
    </row>
    <row r="461" spans="1:4" x14ac:dyDescent="0.25">
      <c r="A461" s="31">
        <v>1.9125000000000001</v>
      </c>
      <c r="B461">
        <v>19.350732909999998</v>
      </c>
      <c r="C461" s="31">
        <f t="shared" si="16"/>
        <v>34.318958877479616</v>
      </c>
      <c r="D461" s="31">
        <f t="shared" si="17"/>
        <v>224.04778861353117</v>
      </c>
    </row>
    <row r="462" spans="1:4" x14ac:dyDescent="0.25">
      <c r="A462" s="31">
        <v>1.9166666666666601</v>
      </c>
      <c r="B462">
        <v>19.745958569999999</v>
      </c>
      <c r="C462" s="31">
        <f t="shared" si="16"/>
        <v>37.073184481908527</v>
      </c>
      <c r="D462" s="31">
        <f t="shared" si="17"/>
        <v>300.23275780231432</v>
      </c>
    </row>
    <row r="463" spans="1:4" x14ac:dyDescent="0.25">
      <c r="A463" s="31">
        <v>1.9208333333333301</v>
      </c>
      <c r="B463">
        <v>17.296134129999999</v>
      </c>
      <c r="C463" s="31">
        <f t="shared" si="16"/>
        <v>40.269811598992135</v>
      </c>
      <c r="D463" s="31">
        <f t="shared" si="17"/>
        <v>527.78985644927695</v>
      </c>
    </row>
    <row r="464" spans="1:4" x14ac:dyDescent="0.25">
      <c r="A464" s="31">
        <v>1.925</v>
      </c>
      <c r="B464">
        <v>14.22728983</v>
      </c>
      <c r="C464" s="31">
        <f t="shared" si="16"/>
        <v>43.900078495991238</v>
      </c>
      <c r="D464" s="31">
        <f t="shared" si="17"/>
        <v>880.47438721657807</v>
      </c>
    </row>
    <row r="465" spans="1:4" x14ac:dyDescent="0.25">
      <c r="A465" s="31">
        <v>1.92916666666666</v>
      </c>
      <c r="B465">
        <v>16.844203280000002</v>
      </c>
      <c r="C465" s="31">
        <f t="shared" si="16"/>
        <v>47.954034863667431</v>
      </c>
      <c r="D465" s="31">
        <f t="shared" si="17"/>
        <v>967.82162116415145</v>
      </c>
    </row>
    <row r="466" spans="1:4" x14ac:dyDescent="0.25">
      <c r="A466" s="31">
        <v>1.93333333333333</v>
      </c>
      <c r="B466">
        <v>19.048119700000001</v>
      </c>
      <c r="C466" s="31">
        <f t="shared" si="16"/>
        <v>52.420569089423765</v>
      </c>
      <c r="D466" s="31">
        <f t="shared" si="17"/>
        <v>1113.7203782496506</v>
      </c>
    </row>
    <row r="467" spans="1:4" x14ac:dyDescent="0.25">
      <c r="A467" s="31">
        <v>1.9375</v>
      </c>
      <c r="B467">
        <v>19.55838971</v>
      </c>
      <c r="C467" s="31">
        <f t="shared" si="16"/>
        <v>57.287438713402679</v>
      </c>
      <c r="D467" s="31">
        <f t="shared" si="17"/>
        <v>1423.4811387011607</v>
      </c>
    </row>
    <row r="468" spans="1:4" x14ac:dyDescent="0.25">
      <c r="A468" s="31">
        <v>1.94166666666666</v>
      </c>
      <c r="B468">
        <v>16.22355276</v>
      </c>
      <c r="C468" s="31">
        <f t="shared" si="16"/>
        <v>62.541303984244536</v>
      </c>
      <c r="D468" s="31">
        <f t="shared" si="17"/>
        <v>2145.3340784710058</v>
      </c>
    </row>
    <row r="469" spans="1:4" x14ac:dyDescent="0.25">
      <c r="A469" s="31">
        <v>1.94583333333333</v>
      </c>
      <c r="B469">
        <v>14.337261659999999</v>
      </c>
      <c r="C469" s="31">
        <f t="shared" si="16"/>
        <v>68.167764422457822</v>
      </c>
      <c r="D469" s="31">
        <f t="shared" si="17"/>
        <v>2897.7230276589798</v>
      </c>
    </row>
    <row r="470" spans="1:4" x14ac:dyDescent="0.25">
      <c r="A470" s="31">
        <v>1.95</v>
      </c>
      <c r="B470">
        <v>20.149443659999999</v>
      </c>
      <c r="C470" s="31">
        <f t="shared" si="16"/>
        <v>74.15139829106063</v>
      </c>
      <c r="D470" s="31">
        <f t="shared" si="17"/>
        <v>2916.2111039751303</v>
      </c>
    </row>
    <row r="471" spans="1:4" x14ac:dyDescent="0.25">
      <c r="A471" s="31">
        <v>1.9541666666666599</v>
      </c>
      <c r="B471">
        <v>15.499284110000001</v>
      </c>
      <c r="C471" s="31">
        <f t="shared" si="16"/>
        <v>80.475804865520161</v>
      </c>
      <c r="D471" s="31">
        <f t="shared" si="17"/>
        <v>4221.9482494925414</v>
      </c>
    </row>
    <row r="472" spans="1:4" x14ac:dyDescent="0.25">
      <c r="A472" s="31">
        <v>1.9583333333333299</v>
      </c>
      <c r="B472">
        <v>12.829718629999999</v>
      </c>
      <c r="C472" s="31">
        <f t="shared" si="16"/>
        <v>87.123649387050776</v>
      </c>
      <c r="D472" s="31">
        <f t="shared" si="17"/>
        <v>5519.5881473334548</v>
      </c>
    </row>
    <row r="473" spans="1:4" x14ac:dyDescent="0.25">
      <c r="A473" s="31">
        <v>1.9624999999999999</v>
      </c>
      <c r="B473">
        <v>18.919559829999997</v>
      </c>
      <c r="C473" s="31">
        <f t="shared" si="16"/>
        <v>94.076710575889393</v>
      </c>
      <c r="D473" s="31">
        <f t="shared" si="17"/>
        <v>5648.5973082403434</v>
      </c>
    </row>
    <row r="474" spans="1:4" x14ac:dyDescent="0.25">
      <c r="A474" s="31">
        <v>1.9666666666666599</v>
      </c>
      <c r="B474">
        <v>18.849956600000002</v>
      </c>
      <c r="C474" s="31">
        <f t="shared" si="16"/>
        <v>101.31593057460221</v>
      </c>
      <c r="D474" s="31">
        <f t="shared" si="17"/>
        <v>6800.6368635797689</v>
      </c>
    </row>
    <row r="475" spans="1:4" x14ac:dyDescent="0.25">
      <c r="A475" s="31">
        <v>1.9708333333333301</v>
      </c>
      <c r="B475">
        <v>19.635817070000002</v>
      </c>
      <c r="C475" s="31">
        <f t="shared" si="16"/>
        <v>108.82146718439861</v>
      </c>
      <c r="D475" s="31">
        <f t="shared" si="17"/>
        <v>7954.0801863279294</v>
      </c>
    </row>
    <row r="476" spans="1:4" x14ac:dyDescent="0.25">
      <c r="A476" s="31">
        <v>1.9750000000000001</v>
      </c>
      <c r="B476">
        <v>19.404070909999998</v>
      </c>
      <c r="C476" s="31">
        <f t="shared" si="16"/>
        <v>116.57274825111772</v>
      </c>
      <c r="D476" s="31">
        <f t="shared" si="17"/>
        <v>9441.7518562222431</v>
      </c>
    </row>
    <row r="477" spans="1:4" x14ac:dyDescent="0.25">
      <c r="A477" s="31">
        <v>1.9791666666666601</v>
      </c>
      <c r="B477">
        <v>17.369942309999999</v>
      </c>
      <c r="C477" s="31">
        <f t="shared" si="16"/>
        <v>124.54852805212082</v>
      </c>
      <c r="D477" s="31">
        <f t="shared" si="17"/>
        <v>11487.249241681144</v>
      </c>
    </row>
    <row r="478" spans="1:4" x14ac:dyDescent="0.25">
      <c r="A478" s="31">
        <v>1.9833333333333301</v>
      </c>
      <c r="B478">
        <v>34.025061839999999</v>
      </c>
      <c r="C478" s="31">
        <f t="shared" si="16"/>
        <v>132.72694552940195</v>
      </c>
      <c r="D478" s="31">
        <f t="shared" si="17"/>
        <v>9742.0618438362289</v>
      </c>
    </row>
    <row r="479" spans="1:4" x14ac:dyDescent="0.25">
      <c r="A479" s="31">
        <v>1.9875</v>
      </c>
      <c r="B479">
        <v>8.9620238790000002</v>
      </c>
      <c r="C479" s="31">
        <f t="shared" si="16"/>
        <v>141.08558420911086</v>
      </c>
      <c r="D479" s="31">
        <f t="shared" si="17"/>
        <v>17456.63519430445</v>
      </c>
    </row>
    <row r="480" spans="1:4" x14ac:dyDescent="0.25">
      <c r="A480" s="31">
        <v>1.99166666666666</v>
      </c>
      <c r="B480">
        <v>31.719937959999999</v>
      </c>
      <c r="C480" s="31">
        <f t="shared" si="16"/>
        <v>149.60153364360906</v>
      </c>
      <c r="D480" s="31">
        <f t="shared" si="17"/>
        <v>13896.070600913879</v>
      </c>
    </row>
    <row r="481" spans="1:4" x14ac:dyDescent="0.25">
      <c r="A481" s="31">
        <v>1.99583333333333</v>
      </c>
      <c r="B481">
        <v>38.999887809999997</v>
      </c>
      <c r="C481" s="31">
        <f t="shared" si="16"/>
        <v>158.25145220747217</v>
      </c>
      <c r="D481" s="31">
        <f t="shared" si="17"/>
        <v>14220.935611244455</v>
      </c>
    </row>
    <row r="482" spans="1:4" x14ac:dyDescent="0.25">
      <c r="A482" s="31">
        <v>2</v>
      </c>
      <c r="B482">
        <v>46.642094660000005</v>
      </c>
      <c r="C482" s="31">
        <f t="shared" si="16"/>
        <v>167.01163107514625</v>
      </c>
      <c r="D482" s="31">
        <f t="shared" si="17"/>
        <v>14488.82529679722</v>
      </c>
    </row>
    <row r="483" spans="1:4" x14ac:dyDescent="0.25">
      <c r="A483" s="31">
        <v>2.0041666666666602</v>
      </c>
      <c r="B483">
        <v>41.925097779999994</v>
      </c>
      <c r="C483" s="31">
        <f t="shared" si="16"/>
        <v>175.85805920524587</v>
      </c>
      <c r="D483" s="31">
        <f t="shared" si="17"/>
        <v>17938.038156136401</v>
      </c>
    </row>
    <row r="484" spans="1:4" x14ac:dyDescent="0.25">
      <c r="A484" s="31">
        <v>2.0083333333333302</v>
      </c>
      <c r="B484">
        <v>47.631848360000006</v>
      </c>
      <c r="C484" s="31">
        <f t="shared" si="16"/>
        <v>184.76648915321601</v>
      </c>
      <c r="D484" s="31">
        <f t="shared" si="17"/>
        <v>18805.909705484388</v>
      </c>
    </row>
    <row r="485" spans="1:4" x14ac:dyDescent="0.25">
      <c r="A485" s="31">
        <v>2.0125000000000002</v>
      </c>
      <c r="B485">
        <v>46.646202180000003</v>
      </c>
      <c r="C485" s="31">
        <f t="shared" si="16"/>
        <v>193.71250353176515</v>
      </c>
      <c r="D485" s="31">
        <f t="shared" si="17"/>
        <v>21628.496993288205</v>
      </c>
    </row>
    <row r="486" spans="1:4" x14ac:dyDescent="0.25">
      <c r="A486" s="31">
        <v>2.0166666666666599</v>
      </c>
      <c r="B486">
        <v>36.896496529999993</v>
      </c>
      <c r="C486" s="31">
        <f t="shared" si="16"/>
        <v>202.67158193729077</v>
      </c>
      <c r="D486" s="31">
        <f t="shared" si="17"/>
        <v>27481.378941794545</v>
      </c>
    </row>
    <row r="487" spans="1:4" x14ac:dyDescent="0.25">
      <c r="A487" s="31">
        <v>2.0208333333333299</v>
      </c>
      <c r="B487">
        <v>23.196470079999997</v>
      </c>
      <c r="C487" s="31">
        <f t="shared" si="16"/>
        <v>211.61916815866439</v>
      </c>
      <c r="D487" s="31">
        <f t="shared" si="17"/>
        <v>35503.113151243517</v>
      </c>
    </row>
    <row r="488" spans="1:4" x14ac:dyDescent="0.25">
      <c r="A488" s="31">
        <v>2.0249999999999999</v>
      </c>
      <c r="B488">
        <v>16.334983319999999</v>
      </c>
      <c r="C488" s="31">
        <f t="shared" si="16"/>
        <v>220.53073748396974</v>
      </c>
      <c r="D488" s="31">
        <f t="shared" si="17"/>
        <v>41695.906018592374</v>
      </c>
    </row>
    <row r="489" spans="1:4" x14ac:dyDescent="0.25">
      <c r="A489" s="31">
        <v>2.0291666666666601</v>
      </c>
      <c r="B489">
        <v>15.35031674</v>
      </c>
      <c r="C489" s="31">
        <f t="shared" si="16"/>
        <v>229.38186392110205</v>
      </c>
      <c r="D489" s="31">
        <f t="shared" si="17"/>
        <v>45809.503188736307</v>
      </c>
    </row>
    <row r="490" spans="1:4" x14ac:dyDescent="0.25">
      <c r="A490" s="31">
        <v>2.0333333333333301</v>
      </c>
      <c r="B490">
        <v>16.226671870000001</v>
      </c>
      <c r="C490" s="31">
        <f t="shared" si="16"/>
        <v>238.14828714777275</v>
      </c>
      <c r="D490" s="31">
        <f t="shared" si="17"/>
        <v>49249.203327495787</v>
      </c>
    </row>
    <row r="491" spans="1:4" x14ac:dyDescent="0.25">
      <c r="A491" s="31">
        <v>2.0375000000000001</v>
      </c>
      <c r="B491">
        <v>14.322043990000001</v>
      </c>
      <c r="C491" s="31">
        <f t="shared" si="16"/>
        <v>246.805979007243</v>
      </c>
      <c r="D491" s="31">
        <f t="shared" si="17"/>
        <v>54048.780041101665</v>
      </c>
    </row>
    <row r="492" spans="1:4" x14ac:dyDescent="0.25">
      <c r="A492" s="31">
        <v>2.0416666666666599</v>
      </c>
      <c r="B492">
        <v>20.858082370000002</v>
      </c>
      <c r="C492" s="31">
        <f t="shared" si="16"/>
        <v>255.33120936789351</v>
      </c>
      <c r="D492" s="31">
        <f t="shared" si="17"/>
        <v>54977.647284170293</v>
      </c>
    </row>
    <row r="493" spans="1:4" x14ac:dyDescent="0.25">
      <c r="A493" s="31">
        <v>2.0458333333333298</v>
      </c>
      <c r="B493">
        <v>19.206246480000001</v>
      </c>
      <c r="C493" s="31">
        <f t="shared" si="16"/>
        <v>263.70061116593001</v>
      </c>
      <c r="D493" s="31">
        <f t="shared" si="17"/>
        <v>59777.494363176542</v>
      </c>
    </row>
    <row r="494" spans="1:4" x14ac:dyDescent="0.25">
      <c r="A494" s="31">
        <v>2.0499999999999998</v>
      </c>
      <c r="B494">
        <v>15.789102569999999</v>
      </c>
      <c r="C494" s="31">
        <f t="shared" si="16"/>
        <v>271.89124445275189</v>
      </c>
      <c r="D494" s="31">
        <f t="shared" si="17"/>
        <v>65588.307076933168</v>
      </c>
    </row>
    <row r="495" spans="1:4" x14ac:dyDescent="0.25">
      <c r="A495" s="31">
        <v>2.05416666666666</v>
      </c>
      <c r="B495">
        <v>15.795963540000001</v>
      </c>
      <c r="C495" s="31">
        <f t="shared" si="16"/>
        <v>279.88065927182623</v>
      </c>
      <c r="D495" s="31">
        <f t="shared" si="17"/>
        <v>69740.72651977124</v>
      </c>
    </row>
    <row r="496" spans="1:4" x14ac:dyDescent="0.25">
      <c r="A496" s="31">
        <v>2.05833333333333</v>
      </c>
      <c r="B496">
        <v>22.199045380000001</v>
      </c>
      <c r="C496" s="31">
        <f t="shared" si="16"/>
        <v>287.64695719250881</v>
      </c>
      <c r="D496" s="31">
        <f t="shared" si="17"/>
        <v>70462.593885621434</v>
      </c>
    </row>
    <row r="497" spans="1:4" x14ac:dyDescent="0.25">
      <c r="A497" s="31">
        <v>2.0625</v>
      </c>
      <c r="B497">
        <v>18.108510259999999</v>
      </c>
      <c r="C497" s="31">
        <f t="shared" si="16"/>
        <v>295.16885133200844</v>
      </c>
      <c r="D497" s="31">
        <f t="shared" si="17"/>
        <v>76762.432594937651</v>
      </c>
    </row>
    <row r="498" spans="1:4" x14ac:dyDescent="0.25">
      <c r="A498" s="31">
        <v>2.0666666666666602</v>
      </c>
      <c r="B498">
        <v>16.277762500000001</v>
      </c>
      <c r="C498" s="31">
        <f t="shared" si="16"/>
        <v>302.42572470131228</v>
      </c>
      <c r="D498" s="31">
        <f t="shared" si="17"/>
        <v>81880.656271963642</v>
      </c>
    </row>
    <row r="499" spans="1:4" x14ac:dyDescent="0.25">
      <c r="A499" s="31">
        <v>2.0708333333333302</v>
      </c>
      <c r="B499">
        <v>15.476093049999999</v>
      </c>
      <c r="C499" s="31">
        <f t="shared" si="16"/>
        <v>309.39768671496813</v>
      </c>
      <c r="D499" s="31">
        <f t="shared" si="17"/>
        <v>86389.903222554654</v>
      </c>
    </row>
    <row r="500" spans="1:4" x14ac:dyDescent="0.25">
      <c r="A500" s="31">
        <v>2.0750000000000002</v>
      </c>
      <c r="B500">
        <v>16.949644950000003</v>
      </c>
      <c r="C500" s="31">
        <f t="shared" si="16"/>
        <v>316.06562770969504</v>
      </c>
      <c r="D500" s="31">
        <f t="shared" si="17"/>
        <v>89470.371142298187</v>
      </c>
    </row>
    <row r="501" spans="1:4" x14ac:dyDescent="0.25">
      <c r="A501" s="31">
        <v>2.0791666666666599</v>
      </c>
      <c r="B501">
        <v>17.858014220000001</v>
      </c>
      <c r="C501" s="31">
        <f t="shared" si="16"/>
        <v>322.41127132269378</v>
      </c>
      <c r="D501" s="31">
        <f t="shared" si="17"/>
        <v>92752.686411859511</v>
      </c>
    </row>
    <row r="502" spans="1:4" x14ac:dyDescent="0.25">
      <c r="A502" s="31">
        <v>2.0833333333333299</v>
      </c>
      <c r="B502">
        <v>15.38055812</v>
      </c>
      <c r="C502" s="31">
        <f t="shared" si="16"/>
        <v>328.41722458593199</v>
      </c>
      <c r="D502" s="31">
        <f t="shared" si="17"/>
        <v>97991.954552103154</v>
      </c>
    </row>
    <row r="503" spans="1:4" x14ac:dyDescent="0.25">
      <c r="A503" s="31">
        <v>2.0874999999999999</v>
      </c>
      <c r="B503">
        <v>17.422847989999998</v>
      </c>
      <c r="C503" s="31">
        <f t="shared" si="16"/>
        <v>334.06702559896866</v>
      </c>
      <c r="D503" s="31">
        <f t="shared" si="17"/>
        <v>100263.5352136601</v>
      </c>
    </row>
    <row r="504" spans="1:4" x14ac:dyDescent="0.25">
      <c r="A504" s="31">
        <v>2.0916666666666601</v>
      </c>
      <c r="B504">
        <v>15.67240071</v>
      </c>
      <c r="C504" s="31">
        <f t="shared" si="16"/>
        <v>339.34518864992742</v>
      </c>
      <c r="D504" s="31">
        <f t="shared" si="17"/>
        <v>104764.07365280524</v>
      </c>
    </row>
    <row r="505" spans="1:4" x14ac:dyDescent="0.25">
      <c r="A505" s="31">
        <v>2.0958333333333301</v>
      </c>
      <c r="B505">
        <v>17.874010180000003</v>
      </c>
      <c r="C505" s="31">
        <f t="shared" si="16"/>
        <v>344.23724666079119</v>
      </c>
      <c r="D505" s="31">
        <f t="shared" si="17"/>
        <v>106512.96212621681</v>
      </c>
    </row>
    <row r="506" spans="1:4" x14ac:dyDescent="0.25">
      <c r="A506" s="31">
        <v>2.1</v>
      </c>
      <c r="B506">
        <v>16.78214432</v>
      </c>
      <c r="C506" s="31">
        <f t="shared" ref="C506:C516" si="18">G$5 + G$6*SIN(F$4*A506+G$7)</f>
        <v>348.7297908405817</v>
      </c>
      <c r="D506" s="31">
        <f t="shared" ref="D506:D516" si="19">(B506-C506)^2</f>
        <v>110189.24003055306</v>
      </c>
    </row>
    <row r="507" spans="1:4" x14ac:dyDescent="0.25">
      <c r="A507" s="31">
        <v>2.1041666666666599</v>
      </c>
      <c r="B507">
        <v>17.995422080000001</v>
      </c>
      <c r="C507" s="31">
        <f t="shared" si="18"/>
        <v>352.81050743796629</v>
      </c>
      <c r="D507" s="31">
        <f t="shared" si="19"/>
        <v>112101.14138326223</v>
      </c>
    </row>
    <row r="508" spans="1:4" x14ac:dyDescent="0.25">
      <c r="A508" s="31">
        <v>2.1083333333333298</v>
      </c>
      <c r="B508">
        <v>16.397989150000001</v>
      </c>
      <c r="C508" s="31">
        <f t="shared" si="18"/>
        <v>356.46821149241788</v>
      </c>
      <c r="D508" s="31">
        <f t="shared" si="19"/>
        <v>115647.75612402153</v>
      </c>
    </row>
    <row r="509" spans="1:4" x14ac:dyDescent="0.25">
      <c r="A509" s="31">
        <v>2.1124999999999998</v>
      </c>
      <c r="B509">
        <v>17.240427839999999</v>
      </c>
      <c r="C509" s="31">
        <f t="shared" si="18"/>
        <v>359.69287749135719</v>
      </c>
      <c r="D509" s="31">
        <f t="shared" si="19"/>
        <v>117273.68027221534</v>
      </c>
    </row>
    <row r="510" spans="1:4" x14ac:dyDescent="0.25">
      <c r="A510" s="31">
        <v>2.11666666666666</v>
      </c>
      <c r="B510">
        <v>17.056196530000001</v>
      </c>
      <c r="C510" s="31">
        <f t="shared" si="18"/>
        <v>362.47566684941864</v>
      </c>
      <c r="D510" s="31">
        <f t="shared" si="19"/>
        <v>119314.61047574772</v>
      </c>
    </row>
    <row r="511" spans="1:4" x14ac:dyDescent="0.25">
      <c r="A511" s="31">
        <v>2.12083333333333</v>
      </c>
      <c r="B511">
        <v>17.739319940000001</v>
      </c>
      <c r="C511" s="31">
        <f t="shared" si="18"/>
        <v>364.80895213441408</v>
      </c>
      <c r="D511" s="31">
        <f t="shared" si="19"/>
        <v>120457.3295915659</v>
      </c>
    </row>
    <row r="512" spans="1:4" x14ac:dyDescent="0.25">
      <c r="A512" s="31">
        <v>2.125</v>
      </c>
      <c r="B512">
        <v>16.46116108</v>
      </c>
      <c r="C512" s="31">
        <f t="shared" si="18"/>
        <v>366.68633797355506</v>
      </c>
      <c r="D512" s="31">
        <f t="shared" si="19"/>
        <v>122657.67453012192</v>
      </c>
    </row>
    <row r="513" spans="1:4" x14ac:dyDescent="0.25">
      <c r="A513" s="31">
        <v>2.1291666666666602</v>
      </c>
      <c r="B513">
        <v>16.228570359999999</v>
      </c>
      <c r="C513" s="31">
        <f t="shared" si="18"/>
        <v>368.10267858274915</v>
      </c>
      <c r="D513" s="31">
        <f t="shared" si="19"/>
        <v>123815.38803755499</v>
      </c>
    </row>
    <row r="514" spans="1:4" x14ac:dyDescent="0.25">
      <c r="A514" s="31">
        <v>2.1333333333333302</v>
      </c>
      <c r="B514">
        <v>18.640764360000002</v>
      </c>
      <c r="C514" s="31">
        <f t="shared" si="18"/>
        <v>369.05409187084172</v>
      </c>
      <c r="D514" s="31">
        <f t="shared" si="19"/>
        <v>122789.50009722043</v>
      </c>
    </row>
    <row r="515" spans="1:4" x14ac:dyDescent="0.25">
      <c r="A515" s="31">
        <v>2.1375000000000002</v>
      </c>
      <c r="B515">
        <v>16.979773379999997</v>
      </c>
      <c r="C515" s="31">
        <f t="shared" si="18"/>
        <v>369.53797008013834</v>
      </c>
      <c r="D515" s="31">
        <f t="shared" si="19"/>
        <v>124297.28206045345</v>
      </c>
    </row>
    <row r="516" spans="1:4" x14ac:dyDescent="0.25">
      <c r="A516" s="31">
        <v>2.1416666666666599</v>
      </c>
      <c r="B516">
        <v>16.05002679</v>
      </c>
      <c r="C516" s="31">
        <f t="shared" si="18"/>
        <v>369.5529869341018</v>
      </c>
      <c r="D516" s="31">
        <f t="shared" si="19"/>
        <v>124964.34283064242</v>
      </c>
    </row>
  </sheetData>
  <phoneticPr fontId="0" type="noConversion"/>
  <pageMargins left="0.75" right="0.75" top="1" bottom="1" header="0.5" footer="0.5"/>
  <pageSetup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516"/>
  <sheetViews>
    <sheetView workbookViewId="0">
      <selection activeCell="B1" sqref="B1:B1048576"/>
    </sheetView>
  </sheetViews>
  <sheetFormatPr defaultRowHeight="15.75" x14ac:dyDescent="0.25"/>
  <cols>
    <col min="1" max="1" width="9" style="7"/>
    <col min="2" max="2" width="9.125" style="26" bestFit="1" customWidth="1"/>
    <col min="3" max="3" width="14" style="7" customWidth="1"/>
    <col min="4" max="4" width="9" style="7"/>
    <col min="5" max="5" width="12.125" style="7" customWidth="1"/>
  </cols>
  <sheetData>
    <row r="1" spans="1:10" x14ac:dyDescent="0.25">
      <c r="A1" s="27" t="s">
        <v>24</v>
      </c>
      <c r="B1" s="28" t="s">
        <v>178</v>
      </c>
      <c r="C1" s="28" t="s">
        <v>180</v>
      </c>
      <c r="D1" s="28" t="s">
        <v>15</v>
      </c>
      <c r="E1" s="27" t="s">
        <v>16</v>
      </c>
    </row>
    <row r="2" spans="1:10" ht="16.5" thickBot="1" x14ac:dyDescent="0.3">
      <c r="A2" s="7">
        <v>0</v>
      </c>
      <c r="B2">
        <v>18.392598079999999</v>
      </c>
      <c r="C2" s="7">
        <f t="shared" ref="C2:C33" si="0">G$5 + G$6*SIN(F$4*A2+G$8)+G$7*SIN(2*F$4*A2+G$9)</f>
        <v>131.07938864955497</v>
      </c>
      <c r="D2" s="7">
        <f t="shared" ref="D2:D33" si="1">(B2-C2)^2</f>
        <v>12698.312768866743</v>
      </c>
      <c r="E2" s="37">
        <f>SUM(D2:D720)</f>
        <v>5597294.3480839087</v>
      </c>
    </row>
    <row r="3" spans="1:10" x14ac:dyDescent="0.25">
      <c r="A3" s="7">
        <f t="shared" ref="A3:A34" si="2">1/240+A2</f>
        <v>4.1666666666666666E-3</v>
      </c>
      <c r="B3">
        <v>18.785826570000001</v>
      </c>
      <c r="C3" s="7">
        <f t="shared" si="0"/>
        <v>138.01895141454969</v>
      </c>
      <c r="D3" s="7">
        <f t="shared" si="1"/>
        <v>14216.538060195973</v>
      </c>
      <c r="F3" s="24" t="s">
        <v>172</v>
      </c>
    </row>
    <row r="4" spans="1:10" ht="16.5" thickBot="1" x14ac:dyDescent="0.3">
      <c r="A4" s="7">
        <f t="shared" si="2"/>
        <v>8.3333333333333332E-3</v>
      </c>
      <c r="B4">
        <v>16.481395090000003</v>
      </c>
      <c r="C4" s="7">
        <f t="shared" si="0"/>
        <v>145.43508837096243</v>
      </c>
      <c r="D4" s="7">
        <f t="shared" si="1"/>
        <v>16629.055010800534</v>
      </c>
      <c r="F4" s="4">
        <f>2*PI()/(0.5)</f>
        <v>12.566370614359172</v>
      </c>
    </row>
    <row r="5" spans="1:10" x14ac:dyDescent="0.25">
      <c r="A5" s="7">
        <f t="shared" si="2"/>
        <v>1.2500000000000001E-2</v>
      </c>
      <c r="B5">
        <v>33.270937709999998</v>
      </c>
      <c r="C5" s="7">
        <f t="shared" si="0"/>
        <v>153.31973211464233</v>
      </c>
      <c r="D5" s="7">
        <f t="shared" si="1"/>
        <v>14411.713038008085</v>
      </c>
      <c r="E5" s="27" t="s">
        <v>25</v>
      </c>
      <c r="F5" s="1" t="s">
        <v>14</v>
      </c>
      <c r="G5" s="32">
        <v>198.4785291263413</v>
      </c>
    </row>
    <row r="6" spans="1:10" x14ac:dyDescent="0.25">
      <c r="A6" s="7">
        <f t="shared" si="2"/>
        <v>1.6666666666666666E-2</v>
      </c>
      <c r="B6">
        <v>46.594945670000001</v>
      </c>
      <c r="C6" s="7">
        <f t="shared" si="0"/>
        <v>161.65999094405822</v>
      </c>
      <c r="D6" s="7">
        <f t="shared" si="1"/>
        <v>13239.964643921068</v>
      </c>
      <c r="E6" s="7">
        <v>2</v>
      </c>
      <c r="F6" s="1" t="s">
        <v>0</v>
      </c>
      <c r="G6" s="32">
        <v>-171.12580737560384</v>
      </c>
    </row>
    <row r="7" spans="1:10" x14ac:dyDescent="0.25">
      <c r="A7" s="7">
        <f t="shared" si="2"/>
        <v>2.0833333333333332E-2</v>
      </c>
      <c r="B7">
        <v>27.838245350000001</v>
      </c>
      <c r="C7" s="7">
        <f t="shared" si="0"/>
        <v>170.43808866224447</v>
      </c>
      <c r="D7" s="7">
        <f t="shared" si="1"/>
        <v>20334.715312676675</v>
      </c>
      <c r="E7" s="7">
        <v>4</v>
      </c>
      <c r="F7" s="1" t="s">
        <v>2</v>
      </c>
      <c r="G7" s="32">
        <v>-41.184609228887339</v>
      </c>
    </row>
    <row r="8" spans="1:10" x14ac:dyDescent="0.25">
      <c r="A8" s="7">
        <f t="shared" si="2"/>
        <v>2.4999999999999998E-2</v>
      </c>
      <c r="B8">
        <v>38.450780600000002</v>
      </c>
      <c r="C8" s="7">
        <f t="shared" si="0"/>
        <v>179.63135760014688</v>
      </c>
      <c r="D8" s="7">
        <f t="shared" si="1"/>
        <v>19931.955322094404</v>
      </c>
      <c r="F8" s="2" t="s">
        <v>1</v>
      </c>
      <c r="G8" s="32">
        <v>2.9566584749169578</v>
      </c>
    </row>
    <row r="9" spans="1:10" x14ac:dyDescent="0.25">
      <c r="A9" s="7">
        <f t="shared" si="2"/>
        <v>2.9166666666666664E-2</v>
      </c>
      <c r="B9">
        <v>13.99423767</v>
      </c>
      <c r="C9" s="7">
        <f t="shared" si="0"/>
        <v>189.21228549075369</v>
      </c>
      <c r="D9" s="7">
        <f t="shared" si="1"/>
        <v>30701.36428211593</v>
      </c>
      <c r="F9" s="2" t="s">
        <v>3</v>
      </c>
      <c r="G9" s="32">
        <v>-5.2229571214037742</v>
      </c>
      <c r="J9" s="1"/>
    </row>
    <row r="10" spans="1:10" x14ac:dyDescent="0.25">
      <c r="A10" s="7">
        <f t="shared" si="2"/>
        <v>3.3333333333333333E-2</v>
      </c>
      <c r="B10">
        <v>46.652646159999996</v>
      </c>
      <c r="C10" s="7">
        <f t="shared" si="0"/>
        <v>199.14861623268257</v>
      </c>
      <c r="D10" s="7">
        <f t="shared" si="1"/>
        <v>23255.0208884085</v>
      </c>
      <c r="J10" s="2"/>
    </row>
    <row r="11" spans="1:10" x14ac:dyDescent="0.25">
      <c r="A11" s="7">
        <f t="shared" si="2"/>
        <v>3.7499999999999999E-2</v>
      </c>
      <c r="B11">
        <v>33.94577254</v>
      </c>
      <c r="C11" s="7">
        <f t="shared" si="0"/>
        <v>209.40350398925156</v>
      </c>
      <c r="D11" s="7">
        <f t="shared" si="1"/>
        <v>30785.41552531768</v>
      </c>
      <c r="F11" s="2"/>
    </row>
    <row r="12" spans="1:10" x14ac:dyDescent="0.25">
      <c r="A12" s="7">
        <f t="shared" si="2"/>
        <v>4.1666666666666664E-2</v>
      </c>
      <c r="B12">
        <v>46.772860529999996</v>
      </c>
      <c r="C12" s="7">
        <f t="shared" si="0"/>
        <v>219.93571948097437</v>
      </c>
      <c r="D12" s="7">
        <f t="shared" si="1"/>
        <v>29985.375720075044</v>
      </c>
    </row>
    <row r="13" spans="1:10" x14ac:dyDescent="0.25">
      <c r="A13" s="7">
        <f t="shared" si="2"/>
        <v>4.583333333333333E-2</v>
      </c>
      <c r="B13">
        <v>18.592699209999999</v>
      </c>
      <c r="C13" s="7">
        <f t="shared" si="0"/>
        <v>230.69990675235073</v>
      </c>
      <c r="D13" s="7">
        <f t="shared" si="1"/>
        <v>44989.467491413845</v>
      </c>
    </row>
    <row r="14" spans="1:10" x14ac:dyDescent="0.25">
      <c r="A14" s="7">
        <f t="shared" si="2"/>
        <v>4.9999999999999996E-2</v>
      </c>
      <c r="B14">
        <v>20.442384989999997</v>
      </c>
      <c r="C14" s="7">
        <f t="shared" si="0"/>
        <v>241.6468881341049</v>
      </c>
      <c r="D14" s="7">
        <f t="shared" si="1"/>
        <v>48931.43221123032</v>
      </c>
    </row>
    <row r="15" spans="1:10" x14ac:dyDescent="0.25">
      <c r="A15" s="7">
        <f t="shared" si="2"/>
        <v>5.4166666666666662E-2</v>
      </c>
      <c r="B15">
        <v>11.34714625</v>
      </c>
      <c r="C15" s="7">
        <f t="shared" si="0"/>
        <v>252.72401458581214</v>
      </c>
      <c r="D15" s="7">
        <f t="shared" si="1"/>
        <v>58262.792567603989</v>
      </c>
    </row>
    <row r="16" spans="1:10" x14ac:dyDescent="0.25">
      <c r="A16" s="7">
        <f t="shared" si="2"/>
        <v>5.8333333333333327E-2</v>
      </c>
      <c r="B16">
        <v>18.57432292</v>
      </c>
      <c r="C16" s="7">
        <f t="shared" si="0"/>
        <v>263.87555809703463</v>
      </c>
      <c r="D16" s="7">
        <f t="shared" si="1"/>
        <v>60172.695979378856</v>
      </c>
      <c r="H16" s="1"/>
    </row>
    <row r="17" spans="1:9" x14ac:dyDescent="0.25">
      <c r="A17" s="7">
        <f t="shared" si="2"/>
        <v>6.2499999999999993E-2</v>
      </c>
      <c r="B17">
        <v>17.260729999999999</v>
      </c>
      <c r="C17" s="7">
        <f t="shared" si="0"/>
        <v>275.04314235325671</v>
      </c>
      <c r="D17" s="7">
        <f t="shared" si="1"/>
        <v>66451.772118664463</v>
      </c>
      <c r="H17" s="1"/>
    </row>
    <row r="18" spans="1:9" x14ac:dyDescent="0.25">
      <c r="A18" s="7">
        <f t="shared" si="2"/>
        <v>6.6666666666666666E-2</v>
      </c>
      <c r="B18">
        <v>16.12455271</v>
      </c>
      <c r="C18" s="7">
        <f t="shared" si="0"/>
        <v>286.16620744125225</v>
      </c>
      <c r="D18" s="7">
        <f t="shared" si="1"/>
        <v>72922.495289992861</v>
      </c>
      <c r="H18" s="1"/>
    </row>
    <row r="19" spans="1:9" x14ac:dyDescent="0.25">
      <c r="A19" s="7">
        <f t="shared" si="2"/>
        <v>7.0833333333333331E-2</v>
      </c>
      <c r="B19">
        <v>15.468404959999999</v>
      </c>
      <c r="C19" s="7">
        <f t="shared" si="0"/>
        <v>297.18250398180072</v>
      </c>
      <c r="D19" s="7">
        <f t="shared" si="1"/>
        <v>79362.833587664951</v>
      </c>
      <c r="H19" s="1"/>
    </row>
    <row r="20" spans="1:9" x14ac:dyDescent="0.25">
      <c r="A20" s="7">
        <f t="shared" si="2"/>
        <v>7.4999999999999997E-2</v>
      </c>
      <c r="B20">
        <v>16.933997989999998</v>
      </c>
      <c r="C20" s="7">
        <f t="shared" si="0"/>
        <v>308.02861174017517</v>
      </c>
      <c r="D20" s="7">
        <f t="shared" si="1"/>
        <v>84736.074154363654</v>
      </c>
      <c r="F20" s="2"/>
      <c r="H20" s="1"/>
    </row>
    <row r="21" spans="1:9" x14ac:dyDescent="0.25">
      <c r="A21" s="7">
        <f t="shared" si="2"/>
        <v>7.9166666666666663E-2</v>
      </c>
      <c r="B21">
        <v>24.979816169999999</v>
      </c>
      <c r="C21" s="7">
        <f t="shared" si="0"/>
        <v>318.64047748028435</v>
      </c>
      <c r="D21" s="7">
        <f t="shared" si="1"/>
        <v>86236.584001193536</v>
      </c>
      <c r="F21" s="2"/>
      <c r="H21" s="1"/>
      <c r="I21" s="1"/>
    </row>
    <row r="22" spans="1:9" x14ac:dyDescent="0.25">
      <c r="A22" s="7">
        <f t="shared" si="2"/>
        <v>8.3333333333333329E-2</v>
      </c>
      <c r="B22">
        <v>22.950105879999999</v>
      </c>
      <c r="C22" s="7">
        <f t="shared" si="0"/>
        <v>328.95396659992633</v>
      </c>
      <c r="D22" s="7">
        <f t="shared" si="1"/>
        <v>93638.362775500063</v>
      </c>
      <c r="F22" s="2"/>
      <c r="H22" s="1"/>
      <c r="I22" s="1"/>
    </row>
    <row r="23" spans="1:9" x14ac:dyDescent="0.25">
      <c r="A23" s="7">
        <f t="shared" si="2"/>
        <v>8.7499999999999994E-2</v>
      </c>
      <c r="B23">
        <v>16.889989929999999</v>
      </c>
      <c r="C23" s="7">
        <f t="shared" si="0"/>
        <v>338.90542291486213</v>
      </c>
      <c r="D23" s="7">
        <f t="shared" si="1"/>
        <v>103693.93908042823</v>
      </c>
      <c r="F23" s="2"/>
      <c r="H23" s="1"/>
      <c r="I23" s="1"/>
    </row>
    <row r="24" spans="1:9" x14ac:dyDescent="0.25">
      <c r="A24" s="7">
        <f t="shared" si="2"/>
        <v>9.166666666666666E-2</v>
      </c>
      <c r="B24">
        <v>22.575827069999999</v>
      </c>
      <c r="C24" s="7">
        <f t="shared" si="0"/>
        <v>348.43223085024403</v>
      </c>
      <c r="D24" s="7">
        <f t="shared" si="1"/>
        <v>106182.39588459342</v>
      </c>
      <c r="F24" s="2"/>
      <c r="H24" s="1"/>
      <c r="I24" s="1"/>
    </row>
    <row r="25" spans="1:9" x14ac:dyDescent="0.25">
      <c r="A25" s="7">
        <f t="shared" si="2"/>
        <v>9.5833333333333326E-2</v>
      </c>
      <c r="B25">
        <v>15.181020259999999</v>
      </c>
      <c r="C25" s="7">
        <f t="shared" si="0"/>
        <v>357.47337425059118</v>
      </c>
      <c r="D25" s="7">
        <f t="shared" si="1"/>
        <v>117164.05560042016</v>
      </c>
      <c r="F25" s="2"/>
      <c r="I25" s="1"/>
    </row>
    <row r="26" spans="1:9" x14ac:dyDescent="0.25">
      <c r="A26" s="7">
        <f t="shared" si="2"/>
        <v>9.9999999999999992E-2</v>
      </c>
      <c r="B26">
        <v>18.539585319999997</v>
      </c>
      <c r="C26" s="7">
        <f t="shared" si="0"/>
        <v>365.9699860345745</v>
      </c>
      <c r="D26" s="7">
        <f t="shared" si="1"/>
        <v>120707.8833406898</v>
      </c>
      <c r="I26" s="1"/>
    </row>
    <row r="27" spans="1:9" x14ac:dyDescent="0.25">
      <c r="A27" s="7">
        <f t="shared" si="2"/>
        <v>0.10416666666666666</v>
      </c>
      <c r="B27">
        <v>16.10796921</v>
      </c>
      <c r="C27" s="7">
        <f t="shared" si="0"/>
        <v>373.86588299823956</v>
      </c>
      <c r="D27" s="7">
        <f t="shared" si="1"/>
        <v>127990.72487811343</v>
      </c>
    </row>
    <row r="28" spans="1:9" x14ac:dyDescent="0.25">
      <c r="A28" s="7">
        <f t="shared" si="2"/>
        <v>0.10833333333333332</v>
      </c>
      <c r="B28">
        <v>13.764756149999998</v>
      </c>
      <c r="C28" s="7">
        <f t="shared" si="0"/>
        <v>381.10808020918336</v>
      </c>
      <c r="D28" s="7">
        <f t="shared" si="1"/>
        <v>134941.11773085021</v>
      </c>
    </row>
    <row r="29" spans="1:9" x14ac:dyDescent="0.25">
      <c r="A29" s="7">
        <f t="shared" si="2"/>
        <v>0.11249999999999999</v>
      </c>
      <c r="B29">
        <v>13.73891291</v>
      </c>
      <c r="C29" s="7">
        <f t="shared" si="0"/>
        <v>387.64727963314988</v>
      </c>
      <c r="D29" s="7">
        <f t="shared" si="1"/>
        <v>139807.46670557352</v>
      </c>
    </row>
    <row r="30" spans="1:9" x14ac:dyDescent="0.25">
      <c r="A30" s="7">
        <f t="shared" si="2"/>
        <v>0.11666666666666665</v>
      </c>
      <c r="B30">
        <v>16.398224289999998</v>
      </c>
      <c r="C30" s="7">
        <f t="shared" si="0"/>
        <v>393.43832789140606</v>
      </c>
      <c r="D30" s="7">
        <f t="shared" si="1"/>
        <v>142159.23972375903</v>
      </c>
    </row>
    <row r="31" spans="1:9" x14ac:dyDescent="0.25">
      <c r="A31" s="7">
        <f t="shared" si="2"/>
        <v>0.12083333333333332</v>
      </c>
      <c r="B31">
        <v>18.683827449999999</v>
      </c>
      <c r="C31" s="7">
        <f t="shared" si="0"/>
        <v>398.44063835936146</v>
      </c>
      <c r="D31" s="7">
        <f t="shared" si="1"/>
        <v>144215.2354320485</v>
      </c>
    </row>
    <row r="32" spans="1:9" x14ac:dyDescent="0.25">
      <c r="A32" s="7">
        <f t="shared" si="2"/>
        <v>0.12499999999999999</v>
      </c>
      <c r="B32">
        <v>18.788782190000003</v>
      </c>
      <c r="C32" s="7">
        <f t="shared" si="0"/>
        <v>402.6185731808539</v>
      </c>
      <c r="D32" s="7">
        <f t="shared" si="1"/>
        <v>147325.30845208259</v>
      </c>
    </row>
    <row r="33" spans="1:4" x14ac:dyDescent="0.25">
      <c r="A33" s="7">
        <f t="shared" si="2"/>
        <v>0.12916666666666665</v>
      </c>
      <c r="B33">
        <v>18.578434809999997</v>
      </c>
      <c r="C33" s="7">
        <f t="shared" si="0"/>
        <v>405.94178118442142</v>
      </c>
      <c r="D33" s="7">
        <f t="shared" si="1"/>
        <v>150050.36211439001</v>
      </c>
    </row>
    <row r="34" spans="1:4" x14ac:dyDescent="0.25">
      <c r="A34" s="7">
        <f t="shared" si="2"/>
        <v>0.13333333333333333</v>
      </c>
      <c r="B34">
        <v>14.23620792</v>
      </c>
      <c r="C34" s="7">
        <f t="shared" ref="C34:C65" si="3">G$5 + G$6*SIN(F$4*A34+G$8)+G$7*SIN(2*F$4*A34+G$9)</f>
        <v>408.38548814328794</v>
      </c>
      <c r="D34" s="7">
        <f t="shared" ref="D34:D65" si="4">(B34-C34)^2</f>
        <v>155353.65510053595</v>
      </c>
    </row>
    <row r="35" spans="1:4" x14ac:dyDescent="0.25">
      <c r="A35" s="7">
        <f t="shared" ref="A35:A66" si="5">1/240+A34</f>
        <v>0.13750000000000001</v>
      </c>
      <c r="B35">
        <v>16.683587619999997</v>
      </c>
      <c r="C35" s="7">
        <f t="shared" si="3"/>
        <v>409.93073631478177</v>
      </c>
      <c r="D35" s="7">
        <f t="shared" si="4"/>
        <v>154643.31995657584</v>
      </c>
    </row>
    <row r="36" spans="1:4" x14ac:dyDescent="0.25">
      <c r="A36" s="7">
        <f t="shared" si="5"/>
        <v>0.14166666666666669</v>
      </c>
      <c r="B36">
        <v>14.43736818</v>
      </c>
      <c r="C36" s="7">
        <f t="shared" si="3"/>
        <v>410.56457072215835</v>
      </c>
      <c r="D36" s="7">
        <f t="shared" si="4"/>
        <v>156916.76059387613</v>
      </c>
    </row>
    <row r="37" spans="1:4" x14ac:dyDescent="0.25">
      <c r="A37" s="7">
        <f t="shared" si="5"/>
        <v>0.14583333333333337</v>
      </c>
      <c r="B37">
        <v>16.191134860000002</v>
      </c>
      <c r="C37" s="7">
        <f t="shared" si="3"/>
        <v>410.28017019660297</v>
      </c>
      <c r="D37" s="7">
        <f t="shared" si="4"/>
        <v>155306.16777253433</v>
      </c>
    </row>
    <row r="38" spans="1:4" x14ac:dyDescent="0.25">
      <c r="A38" s="7">
        <f t="shared" si="5"/>
        <v>0.15000000000000005</v>
      </c>
      <c r="B38">
        <v>19.144020479999998</v>
      </c>
      <c r="C38" s="7">
        <f t="shared" si="3"/>
        <v>409.0769217735542</v>
      </c>
      <c r="D38" s="7">
        <f t="shared" si="4"/>
        <v>152047.66751120868</v>
      </c>
    </row>
    <row r="39" spans="1:4" x14ac:dyDescent="0.25">
      <c r="A39" s="7">
        <f t="shared" si="5"/>
        <v>0.15416666666666673</v>
      </c>
      <c r="B39">
        <v>21.125810189999999</v>
      </c>
      <c r="C39" s="7">
        <f t="shared" si="3"/>
        <v>406.9604376291723</v>
      </c>
      <c r="D39" s="7">
        <f t="shared" si="4"/>
        <v>148868.35973112492</v>
      </c>
    </row>
    <row r="40" spans="1:4" x14ac:dyDescent="0.25">
      <c r="A40" s="7">
        <f t="shared" si="5"/>
        <v>0.15833333333333341</v>
      </c>
      <c r="B40">
        <v>19.476333539999999</v>
      </c>
      <c r="C40" s="7">
        <f t="shared" si="3"/>
        <v>403.94251434337849</v>
      </c>
      <c r="D40" s="7">
        <f t="shared" si="4"/>
        <v>147814.24418153614</v>
      </c>
    </row>
    <row r="41" spans="1:4" x14ac:dyDescent="0.25">
      <c r="A41" s="7">
        <f t="shared" si="5"/>
        <v>0.16250000000000009</v>
      </c>
      <c r="B41">
        <v>18.859465950000001</v>
      </c>
      <c r="C41" s="7">
        <f t="shared" si="3"/>
        <v>400.04103487890961</v>
      </c>
      <c r="D41" s="7">
        <f t="shared" si="4"/>
        <v>145299.38849110506</v>
      </c>
    </row>
    <row r="42" spans="1:4" x14ac:dyDescent="0.25">
      <c r="A42" s="7">
        <f t="shared" si="5"/>
        <v>0.16666666666666677</v>
      </c>
      <c r="B42">
        <v>18.136323770000001</v>
      </c>
      <c r="C42" s="7">
        <f t="shared" si="3"/>
        <v>395.27981426474366</v>
      </c>
      <c r="D42" s="7">
        <f t="shared" si="4"/>
        <v>142237.2124225588</v>
      </c>
    </row>
    <row r="43" spans="1:4" x14ac:dyDescent="0.25">
      <c r="A43" s="7">
        <f t="shared" si="5"/>
        <v>0.17083333333333345</v>
      </c>
      <c r="B43">
        <v>41.132375580000001</v>
      </c>
      <c r="C43" s="7">
        <f t="shared" si="3"/>
        <v>389.68839056055845</v>
      </c>
      <c r="D43" s="7">
        <f t="shared" si="4"/>
        <v>121491.29557912727</v>
      </c>
    </row>
    <row r="44" spans="1:4" x14ac:dyDescent="0.25">
      <c r="A44" s="7">
        <f t="shared" si="5"/>
        <v>0.17500000000000013</v>
      </c>
      <c r="B44">
        <v>28.76171261</v>
      </c>
      <c r="C44" s="7">
        <f t="shared" si="3"/>
        <v>383.30176325024621</v>
      </c>
      <c r="D44" s="7">
        <f t="shared" si="4"/>
        <v>125698.64750798834</v>
      </c>
    </row>
    <row r="45" spans="1:4" x14ac:dyDescent="0.25">
      <c r="A45" s="7">
        <f t="shared" si="5"/>
        <v>0.17916666666666681</v>
      </c>
      <c r="B45">
        <v>46.347854839999997</v>
      </c>
      <c r="C45" s="7">
        <f t="shared" si="3"/>
        <v>376.16008176070841</v>
      </c>
      <c r="D45" s="7">
        <f t="shared" si="4"/>
        <v>108776.10502639688</v>
      </c>
    </row>
    <row r="46" spans="1:4" x14ac:dyDescent="0.25">
      <c r="A46" s="7">
        <f t="shared" si="5"/>
        <v>0.18333333333333349</v>
      </c>
      <c r="B46">
        <v>46.938080079999999</v>
      </c>
      <c r="C46" s="7">
        <f t="shared" si="3"/>
        <v>368.308287321291</v>
      </c>
      <c r="D46" s="7">
        <f t="shared" si="4"/>
        <v>103278.81010231032</v>
      </c>
    </row>
    <row r="47" spans="1:4" x14ac:dyDescent="0.25">
      <c r="A47" s="7">
        <f t="shared" si="5"/>
        <v>0.18750000000000017</v>
      </c>
      <c r="B47">
        <v>46.481339930000004</v>
      </c>
      <c r="C47" s="7">
        <f t="shared" si="3"/>
        <v>359.79571186366627</v>
      </c>
      <c r="D47" s="7">
        <f t="shared" si="4"/>
        <v>98165.895660187773</v>
      </c>
    </row>
    <row r="48" spans="1:4" x14ac:dyDescent="0.25">
      <c r="A48" s="7">
        <f t="shared" si="5"/>
        <v>0.19166666666666685</v>
      </c>
      <c r="B48">
        <v>36.779772270000002</v>
      </c>
      <c r="C48" s="7">
        <f t="shared" si="3"/>
        <v>350.67563810649114</v>
      </c>
      <c r="D48" s="7">
        <f t="shared" si="4"/>
        <v>98530.614589240431</v>
      </c>
    </row>
    <row r="49" spans="1:4" x14ac:dyDescent="0.25">
      <c r="A49" s="7">
        <f t="shared" si="5"/>
        <v>0.19583333333333353</v>
      </c>
      <c r="B49">
        <v>23.299155689999999</v>
      </c>
      <c r="C49" s="7">
        <f t="shared" si="3"/>
        <v>341.00482536897442</v>
      </c>
      <c r="D49" s="7">
        <f t="shared" si="4"/>
        <v>100936.89254616559</v>
      </c>
    </row>
    <row r="50" spans="1:4" x14ac:dyDescent="0.25">
      <c r="A50" s="7">
        <f t="shared" si="5"/>
        <v>0.20000000000000021</v>
      </c>
      <c r="B50">
        <v>46.375105759999997</v>
      </c>
      <c r="C50" s="7">
        <f t="shared" si="3"/>
        <v>330.84300600826236</v>
      </c>
      <c r="D50" s="7">
        <f t="shared" si="4"/>
        <v>80921.986271655347</v>
      </c>
    </row>
    <row r="51" spans="1:4" x14ac:dyDescent="0.25">
      <c r="A51" s="7">
        <f t="shared" si="5"/>
        <v>0.20416666666666689</v>
      </c>
      <c r="B51">
        <v>14.5548392</v>
      </c>
      <c r="C51" s="7">
        <f t="shared" si="3"/>
        <v>320.25235767351256</v>
      </c>
      <c r="D51" s="7">
        <f t="shared" si="4"/>
        <v>93450.972800863557</v>
      </c>
    </row>
    <row r="52" spans="1:4" x14ac:dyDescent="0.25">
      <c r="A52" s="7">
        <f t="shared" si="5"/>
        <v>0.20833333333333356</v>
      </c>
      <c r="B52">
        <v>18.90287301</v>
      </c>
      <c r="C52" s="7">
        <f t="shared" si="3"/>
        <v>309.29695681149371</v>
      </c>
      <c r="D52" s="7">
        <f t="shared" si="4"/>
        <v>84328.723906908956</v>
      </c>
    </row>
    <row r="53" spans="1:4" x14ac:dyDescent="0.25">
      <c r="A53" s="7">
        <f t="shared" si="5"/>
        <v>0.21250000000000024</v>
      </c>
      <c r="B53">
        <v>21.263799470000002</v>
      </c>
      <c r="C53" s="7">
        <f t="shared" si="3"/>
        <v>298.04221904191172</v>
      </c>
      <c r="D53" s="7">
        <f t="shared" si="4"/>
        <v>76606.293540725223</v>
      </c>
    </row>
    <row r="54" spans="1:4" x14ac:dyDescent="0.25">
      <c r="A54" s="7">
        <f t="shared" si="5"/>
        <v>0.21666666666666692</v>
      </c>
      <c r="B54">
        <v>13.84989126</v>
      </c>
      <c r="C54" s="7">
        <f t="shared" si="3"/>
        <v>286.55433214349188</v>
      </c>
      <c r="D54" s="7">
        <f t="shared" si="4"/>
        <v>74367.712077577919</v>
      </c>
    </row>
    <row r="55" spans="1:4" x14ac:dyDescent="0.25">
      <c r="A55" s="7">
        <f t="shared" si="5"/>
        <v>0.2208333333333336</v>
      </c>
      <c r="B55">
        <v>16.97117038</v>
      </c>
      <c r="C55" s="7">
        <f t="shared" si="3"/>
        <v>274.89968745283949</v>
      </c>
      <c r="D55" s="7">
        <f t="shared" si="4"/>
        <v>66527.119919394056</v>
      </c>
    </row>
    <row r="56" spans="1:4" x14ac:dyDescent="0.25">
      <c r="A56" s="7">
        <f t="shared" si="5"/>
        <v>0.22500000000000028</v>
      </c>
      <c r="B56">
        <v>14.11685291</v>
      </c>
      <c r="C56" s="7">
        <f t="shared" si="3"/>
        <v>263.14431547665811</v>
      </c>
      <c r="D56" s="7">
        <f t="shared" si="4"/>
        <v>62014.677112388301</v>
      </c>
    </row>
    <row r="57" spans="1:4" x14ac:dyDescent="0.25">
      <c r="A57" s="7">
        <f t="shared" si="5"/>
        <v>0.22916666666666696</v>
      </c>
      <c r="B57">
        <v>13.86223012</v>
      </c>
      <c r="C57" s="7">
        <f t="shared" si="3"/>
        <v>251.35333145407546</v>
      </c>
      <c r="D57" s="7">
        <f t="shared" si="4"/>
        <v>56402.023212872104</v>
      </c>
    </row>
    <row r="58" spans="1:4" x14ac:dyDescent="0.25">
      <c r="A58" s="7">
        <f t="shared" si="5"/>
        <v>0.23333333333333364</v>
      </c>
      <c r="B58">
        <v>19.55238748</v>
      </c>
      <c r="C58" s="7">
        <f t="shared" si="3"/>
        <v>239.59039648037898</v>
      </c>
      <c r="D58" s="7">
        <f t="shared" si="4"/>
        <v>48416.725404850869</v>
      </c>
    </row>
    <row r="59" spans="1:4" x14ac:dyDescent="0.25">
      <c r="A59" s="7">
        <f t="shared" si="5"/>
        <v>0.23750000000000032</v>
      </c>
      <c r="B59">
        <v>23.06015438</v>
      </c>
      <c r="C59" s="7">
        <f t="shared" si="3"/>
        <v>227.9171996177995</v>
      </c>
      <c r="D59" s="7">
        <f t="shared" si="4"/>
        <v>41966.408983561829</v>
      </c>
    </row>
    <row r="60" spans="1:4" x14ac:dyDescent="0.25">
      <c r="A60" s="7">
        <f t="shared" si="5"/>
        <v>0.241666666666667</v>
      </c>
      <c r="B60">
        <v>18.364332820000001</v>
      </c>
      <c r="C60" s="7">
        <f t="shared" si="3"/>
        <v>216.39296617518963</v>
      </c>
      <c r="D60" s="7">
        <f t="shared" si="4"/>
        <v>39215.339628524125</v>
      </c>
    </row>
    <row r="61" spans="1:4" x14ac:dyDescent="0.25">
      <c r="A61" s="7">
        <f t="shared" si="5"/>
        <v>0.24583333333333368</v>
      </c>
      <c r="B61">
        <v>19.45673395</v>
      </c>
      <c r="C61" s="7">
        <f t="shared" si="3"/>
        <v>205.07399703922121</v>
      </c>
      <c r="D61" s="7">
        <f t="shared" si="4"/>
        <v>34453.768356733162</v>
      </c>
    </row>
    <row r="62" spans="1:4" x14ac:dyDescent="0.25">
      <c r="A62" s="7">
        <f t="shared" si="5"/>
        <v>0.25000000000000033</v>
      </c>
      <c r="B62">
        <v>24.637431359999997</v>
      </c>
      <c r="C62" s="7">
        <f t="shared" si="3"/>
        <v>194.01324358840026</v>
      </c>
      <c r="D62" s="7">
        <f t="shared" si="4"/>
        <v>28688.165768030303</v>
      </c>
    </row>
    <row r="63" spans="1:4" x14ac:dyDescent="0.25">
      <c r="A63" s="7">
        <f t="shared" si="5"/>
        <v>0.25416666666666698</v>
      </c>
      <c r="B63">
        <v>21.584246109999999</v>
      </c>
      <c r="C63" s="7">
        <f t="shared" si="3"/>
        <v>183.25992232163239</v>
      </c>
      <c r="D63" s="7">
        <f t="shared" si="4"/>
        <v>26139.024278488592</v>
      </c>
    </row>
    <row r="64" spans="1:4" x14ac:dyDescent="0.25">
      <c r="A64" s="7">
        <f t="shared" si="5"/>
        <v>0.25833333333333364</v>
      </c>
      <c r="B64">
        <v>19.49611161</v>
      </c>
      <c r="C64" s="7">
        <f t="shared" si="3"/>
        <v>172.85917288968767</v>
      </c>
      <c r="D64" s="7">
        <f t="shared" si="4"/>
        <v>23520.228565077232</v>
      </c>
    </row>
    <row r="65" spans="1:4" x14ac:dyDescent="0.25">
      <c r="A65" s="7">
        <f t="shared" si="5"/>
        <v>0.26250000000000029</v>
      </c>
      <c r="B65">
        <v>16.587336860000001</v>
      </c>
      <c r="C65" s="7">
        <f t="shared" si="3"/>
        <v>162.85176273556905</v>
      </c>
      <c r="D65" s="7">
        <f t="shared" si="4"/>
        <v>21393.282276709837</v>
      </c>
    </row>
    <row r="66" spans="1:4" x14ac:dyDescent="0.25">
      <c r="A66" s="7">
        <f t="shared" si="5"/>
        <v>0.26666666666666694</v>
      </c>
      <c r="B66">
        <v>16.850583369999999</v>
      </c>
      <c r="C66" s="7">
        <f t="shared" ref="C66:C97" si="6">G$5 + G$6*SIN(F$4*A66+G$8)+G$7*SIN(2*F$4*A66+G$9)</f>
        <v>153.27384103381769</v>
      </c>
      <c r="D66" s="7">
        <f t="shared" ref="D66:D97" si="7">(B66-C66)^2</f>
        <v>18611.305231608389</v>
      </c>
    </row>
    <row r="67" spans="1:4" x14ac:dyDescent="0.25">
      <c r="A67" s="7">
        <f t="shared" ref="A67:A98" si="8">1/240+A66</f>
        <v>0.27083333333333359</v>
      </c>
      <c r="B67">
        <v>18.732441159999997</v>
      </c>
      <c r="C67" s="7">
        <f t="shared" si="6"/>
        <v>144.15674407482643</v>
      </c>
      <c r="D67" s="7">
        <f t="shared" si="7"/>
        <v>15731.25576167014</v>
      </c>
    </row>
    <row r="68" spans="1:4" x14ac:dyDescent="0.25">
      <c r="A68" s="7">
        <f t="shared" si="8"/>
        <v>0.27500000000000024</v>
      </c>
      <c r="B68">
        <v>16.570033680000002</v>
      </c>
      <c r="C68" s="7">
        <f t="shared" si="6"/>
        <v>135.52685367427182</v>
      </c>
      <c r="D68" s="7">
        <f t="shared" si="7"/>
        <v>14150.725023149589</v>
      </c>
    </row>
    <row r="69" spans="1:4" x14ac:dyDescent="0.25">
      <c r="A69" s="7">
        <f t="shared" si="8"/>
        <v>0.2791666666666669</v>
      </c>
      <c r="B69">
        <v>17.969425139999998</v>
      </c>
      <c r="C69" s="7">
        <f t="shared" si="6"/>
        <v>127.40550960601588</v>
      </c>
      <c r="D69" s="7">
        <f t="shared" si="7"/>
        <v>11976.256583252964</v>
      </c>
    </row>
    <row r="70" spans="1:4" x14ac:dyDescent="0.25">
      <c r="A70" s="7">
        <f t="shared" si="8"/>
        <v>0.28333333333333355</v>
      </c>
      <c r="B70">
        <v>17.551231520000002</v>
      </c>
      <c r="C70" s="7">
        <f t="shared" si="6"/>
        <v>119.8089764656456</v>
      </c>
      <c r="D70" s="7">
        <f t="shared" si="7"/>
        <v>10456.646401368707</v>
      </c>
    </row>
    <row r="71" spans="1:4" x14ac:dyDescent="0.25">
      <c r="A71" s="7">
        <f t="shared" si="8"/>
        <v>0.2875000000000002</v>
      </c>
      <c r="B71">
        <v>20.207623909999999</v>
      </c>
      <c r="C71" s="7">
        <f t="shared" si="6"/>
        <v>112.74846477768617</v>
      </c>
      <c r="D71" s="7">
        <f t="shared" si="7"/>
        <v>8563.8072284984155</v>
      </c>
    </row>
    <row r="72" spans="1:4" x14ac:dyDescent="0.25">
      <c r="A72" s="7">
        <f t="shared" si="8"/>
        <v>0.29166666666666685</v>
      </c>
      <c r="B72">
        <v>15.11829303</v>
      </c>
      <c r="C72" s="7">
        <f t="shared" si="6"/>
        <v>106.23020556895021</v>
      </c>
      <c r="D72" s="7">
        <f t="shared" si="7"/>
        <v>8301.3806065053122</v>
      </c>
    </row>
    <row r="73" spans="1:4" x14ac:dyDescent="0.25">
      <c r="A73" s="7">
        <f t="shared" si="8"/>
        <v>0.2958333333333335</v>
      </c>
      <c r="B73">
        <v>17.018595949999998</v>
      </c>
      <c r="C73" s="7">
        <f t="shared" si="6"/>
        <v>100.25557704992721</v>
      </c>
      <c r="D73" s="7">
        <f t="shared" si="7"/>
        <v>6928.3950226296411</v>
      </c>
    </row>
    <row r="74" spans="1:4" x14ac:dyDescent="0.25">
      <c r="A74" s="7">
        <f t="shared" si="8"/>
        <v>0.30000000000000016</v>
      </c>
      <c r="B74">
        <v>19.777062269999998</v>
      </c>
      <c r="C74" s="7">
        <f t="shared" si="6"/>
        <v>94.821281481922142</v>
      </c>
      <c r="D74" s="7">
        <f t="shared" si="7"/>
        <v>5631.6348371270242</v>
      </c>
    </row>
    <row r="75" spans="1:4" x14ac:dyDescent="0.25">
      <c r="A75" s="7">
        <f t="shared" si="8"/>
        <v>0.30416666666666681</v>
      </c>
      <c r="B75">
        <v>21.930999790000001</v>
      </c>
      <c r="C75" s="7">
        <f t="shared" si="6"/>
        <v>89.919569765981095</v>
      </c>
      <c r="D75" s="7">
        <f t="shared" si="7"/>
        <v>4622.4456473788778</v>
      </c>
    </row>
    <row r="76" spans="1:4" x14ac:dyDescent="0.25">
      <c r="A76" s="7">
        <f t="shared" si="8"/>
        <v>0.30833333333333346</v>
      </c>
      <c r="B76">
        <v>17.818289029999999</v>
      </c>
      <c r="C76" s="7">
        <f t="shared" si="6"/>
        <v>85.53851077640816</v>
      </c>
      <c r="D76" s="7">
        <f t="shared" si="7"/>
        <v>4586.0284333826921</v>
      </c>
    </row>
    <row r="77" spans="1:4" x14ac:dyDescent="0.25">
      <c r="A77" s="7">
        <f t="shared" si="8"/>
        <v>0.31250000000000011</v>
      </c>
      <c r="B77">
        <v>17.56024146</v>
      </c>
      <c r="C77" s="7">
        <f t="shared" si="6"/>
        <v>81.66230198248445</v>
      </c>
      <c r="D77" s="7">
        <f t="shared" si="7"/>
        <v>4109.0741632282597</v>
      </c>
    </row>
    <row r="78" spans="1:4" x14ac:dyDescent="0.25">
      <c r="A78" s="7">
        <f t="shared" si="8"/>
        <v>0.31666666666666676</v>
      </c>
      <c r="B78">
        <v>15.051015120000001</v>
      </c>
      <c r="C78" s="7">
        <f t="shared" si="6"/>
        <v>78.271617462053058</v>
      </c>
      <c r="D78" s="7">
        <f t="shared" si="7"/>
        <v>3996.8445604920043</v>
      </c>
    </row>
    <row r="79" spans="1:4" x14ac:dyDescent="0.25">
      <c r="A79" s="7">
        <f t="shared" si="8"/>
        <v>0.32083333333333341</v>
      </c>
      <c r="B79">
        <v>39.433511429999996</v>
      </c>
      <c r="C79" s="7">
        <f t="shared" si="6"/>
        <v>75.343989014731889</v>
      </c>
      <c r="D79" s="7">
        <f t="shared" si="7"/>
        <v>1289.5624003635317</v>
      </c>
    </row>
    <row r="80" spans="1:4" x14ac:dyDescent="0.25">
      <c r="A80" s="7">
        <f t="shared" si="8"/>
        <v>0.32500000000000007</v>
      </c>
      <c r="B80">
        <v>47.028962659999998</v>
      </c>
      <c r="C80" s="7">
        <f t="shared" si="6"/>
        <v>72.854215734955289</v>
      </c>
      <c r="D80" s="7">
        <f t="shared" si="7"/>
        <v>666.94369638548778</v>
      </c>
    </row>
    <row r="81" spans="1:4" x14ac:dyDescent="0.25">
      <c r="A81" s="7">
        <f t="shared" si="8"/>
        <v>0.32916666666666672</v>
      </c>
      <c r="B81">
        <v>46.793189439999999</v>
      </c>
      <c r="C81" s="7">
        <f t="shared" si="6"/>
        <v>70.774797109591816</v>
      </c>
      <c r="D81" s="7">
        <f t="shared" si="7"/>
        <v>575.11750641822505</v>
      </c>
    </row>
    <row r="82" spans="1:4" x14ac:dyDescent="0.25">
      <c r="A82" s="7">
        <f t="shared" si="8"/>
        <v>0.33333333333333337</v>
      </c>
      <c r="B82">
        <v>38.822966600000001</v>
      </c>
      <c r="C82" s="7">
        <f t="shared" si="6"/>
        <v>69.076384464725024</v>
      </c>
      <c r="D82" s="7">
        <f t="shared" si="7"/>
        <v>915.26929249766317</v>
      </c>
    </row>
    <row r="83" spans="1:4" x14ac:dyDescent="0.25">
      <c r="A83" s="7">
        <f t="shared" si="8"/>
        <v>0.33750000000000002</v>
      </c>
      <c r="B83">
        <v>23.43686907</v>
      </c>
      <c r="C83" s="7">
        <f t="shared" si="6"/>
        <v>67.728245403915594</v>
      </c>
      <c r="D83" s="7">
        <f t="shared" si="7"/>
        <v>1961.7260175525382</v>
      </c>
    </row>
    <row r="84" spans="1:4" x14ac:dyDescent="0.25">
      <c r="A84" s="7">
        <f t="shared" si="8"/>
        <v>0.34166666666666667</v>
      </c>
      <c r="B84">
        <v>36.25309257</v>
      </c>
      <c r="C84" s="7">
        <f t="shared" si="6"/>
        <v>66.698735757815058</v>
      </c>
      <c r="D84" s="7">
        <f t="shared" si="7"/>
        <v>926.93718911974941</v>
      </c>
    </row>
    <row r="85" spans="1:4" x14ac:dyDescent="0.25">
      <c r="A85" s="7">
        <f t="shared" si="8"/>
        <v>0.34583333333333333</v>
      </c>
      <c r="B85">
        <v>22.245474869999999</v>
      </c>
      <c r="C85" s="7">
        <f t="shared" si="6"/>
        <v>65.955773503672887</v>
      </c>
      <c r="D85" s="7">
        <f t="shared" si="7"/>
        <v>1910.5902066448664</v>
      </c>
    </row>
    <row r="86" spans="1:4" x14ac:dyDescent="0.25">
      <c r="A86" s="7">
        <f t="shared" si="8"/>
        <v>0.35</v>
      </c>
      <c r="B86">
        <v>32.464635530000002</v>
      </c>
      <c r="C86" s="7">
        <f t="shared" si="6"/>
        <v>65.467309113674347</v>
      </c>
      <c r="D86" s="7">
        <f t="shared" si="7"/>
        <v>1089.1764636705564</v>
      </c>
    </row>
    <row r="87" spans="1:4" x14ac:dyDescent="0.25">
      <c r="A87" s="7">
        <f t="shared" si="8"/>
        <v>0.35416666666666663</v>
      </c>
      <c r="B87">
        <v>33.731140509999996</v>
      </c>
      <c r="C87" s="7">
        <f t="shared" si="6"/>
        <v>65.201786853112878</v>
      </c>
      <c r="D87" s="7">
        <f t="shared" si="7"/>
        <v>990.40158125328423</v>
      </c>
    </row>
    <row r="88" spans="1:4" x14ac:dyDescent="0.25">
      <c r="A88" s="7">
        <f t="shared" si="8"/>
        <v>0.35833333333333328</v>
      </c>
      <c r="B88">
        <v>36.32684209</v>
      </c>
      <c r="C88" s="7">
        <f t="shared" si="6"/>
        <v>65.128591672385554</v>
      </c>
      <c r="D88" s="7">
        <f t="shared" si="7"/>
        <v>829.54077900644643</v>
      </c>
    </row>
    <row r="89" spans="1:4" x14ac:dyDescent="0.25">
      <c r="A89" s="7">
        <f t="shared" si="8"/>
        <v>0.36249999999999993</v>
      </c>
      <c r="B89">
        <v>20.035945699999999</v>
      </c>
      <c r="C89" s="7">
        <f t="shared" si="6"/>
        <v>65.218476519295308</v>
      </c>
      <c r="D89" s="7">
        <f t="shared" si="7"/>
        <v>2041.4610912365704</v>
      </c>
    </row>
    <row r="90" spans="1:4" x14ac:dyDescent="0.25">
      <c r="A90" s="7">
        <f t="shared" si="8"/>
        <v>0.36666666666666659</v>
      </c>
      <c r="B90">
        <v>17.645361089999998</v>
      </c>
      <c r="C90" s="7">
        <f t="shared" si="6"/>
        <v>65.443965138078482</v>
      </c>
      <c r="D90" s="7">
        <f t="shared" si="7"/>
        <v>2284.7065489449851</v>
      </c>
    </row>
    <row r="91" spans="1:4" x14ac:dyDescent="0.25">
      <c r="A91" s="7">
        <f t="shared" si="8"/>
        <v>0.37083333333333324</v>
      </c>
      <c r="B91">
        <v>15.16681694</v>
      </c>
      <c r="C91" s="7">
        <f t="shared" si="6"/>
        <v>65.779725716259264</v>
      </c>
      <c r="D91" s="7">
        <f t="shared" si="7"/>
        <v>2561.6665347939415</v>
      </c>
    </row>
    <row r="92" spans="1:4" x14ac:dyDescent="0.25">
      <c r="A92" s="7">
        <f t="shared" si="8"/>
        <v>0.37499999999999989</v>
      </c>
      <c r="B92">
        <v>12.036912560000001</v>
      </c>
      <c r="C92" s="7">
        <f t="shared" si="6"/>
        <v>66.202911086555218</v>
      </c>
      <c r="D92" s="7">
        <f t="shared" si="7"/>
        <v>2933.9553963787816</v>
      </c>
    </row>
    <row r="93" spans="1:4" x14ac:dyDescent="0.25">
      <c r="A93" s="7">
        <f t="shared" si="8"/>
        <v>0.37916666666666654</v>
      </c>
      <c r="B93">
        <v>13.4829344</v>
      </c>
      <c r="C93" s="7">
        <f t="shared" si="6"/>
        <v>66.693461584760783</v>
      </c>
      <c r="D93" s="7">
        <f t="shared" si="7"/>
        <v>2831.3602032801664</v>
      </c>
    </row>
    <row r="94" spans="1:4" x14ac:dyDescent="0.25">
      <c r="A94" s="7">
        <f t="shared" si="8"/>
        <v>0.38333333333333319</v>
      </c>
      <c r="B94">
        <v>17.41136594</v>
      </c>
      <c r="C94" s="7">
        <f t="shared" si="6"/>
        <v>67.2343671014264</v>
      </c>
      <c r="D94" s="7">
        <f t="shared" si="7"/>
        <v>2482.331444731497</v>
      </c>
    </row>
    <row r="95" spans="1:4" x14ac:dyDescent="0.25">
      <c r="A95" s="7">
        <f t="shared" si="8"/>
        <v>0.38749999999999984</v>
      </c>
      <c r="B95">
        <v>18.453589349999998</v>
      </c>
      <c r="C95" s="7">
        <f t="shared" si="6"/>
        <v>67.811885340371447</v>
      </c>
      <c r="D95" s="7">
        <f t="shared" si="7"/>
        <v>2436.241383073118</v>
      </c>
    </row>
    <row r="96" spans="1:4" x14ac:dyDescent="0.25">
      <c r="A96" s="7">
        <f t="shared" si="8"/>
        <v>0.3916666666666665</v>
      </c>
      <c r="B96">
        <v>14.550306109999999</v>
      </c>
      <c r="C96" s="7">
        <f t="shared" si="6"/>
        <v>68.415713805330299</v>
      </c>
      <c r="D96" s="7">
        <f t="shared" si="7"/>
        <v>2901.4821461841484</v>
      </c>
    </row>
    <row r="97" spans="1:4" x14ac:dyDescent="0.25">
      <c r="A97" s="7">
        <f t="shared" si="8"/>
        <v>0.39583333333333315</v>
      </c>
      <c r="B97">
        <v>17.321613320000001</v>
      </c>
      <c r="C97" s="7">
        <f t="shared" si="6"/>
        <v>69.039113571690777</v>
      </c>
      <c r="D97" s="7">
        <f t="shared" si="7"/>
        <v>2674.6998322836357</v>
      </c>
    </row>
    <row r="98" spans="1:4" x14ac:dyDescent="0.25">
      <c r="A98" s="7">
        <f t="shared" si="8"/>
        <v>0.3999999999999998</v>
      </c>
      <c r="B98">
        <v>18.300947739999998</v>
      </c>
      <c r="C98" s="7">
        <f t="shared" ref="C98:C121" si="9">G$5 + G$6*SIN(F$4*A98+G$8)+G$7*SIN(2*F$4*A98+G$9)</f>
        <v>69.678983457391752</v>
      </c>
      <c r="D98" s="7">
        <f t="shared" ref="D98:D121" si="10">(B98-C98)^2</f>
        <v>2639.7025541775829</v>
      </c>
    </row>
    <row r="99" spans="1:4" x14ac:dyDescent="0.25">
      <c r="A99" s="7">
        <f t="shared" ref="A99:A121" si="11">1/240+A98</f>
        <v>0.40416666666666645</v>
      </c>
      <c r="B99">
        <v>17.456439039999999</v>
      </c>
      <c r="C99" s="7">
        <f t="shared" si="9"/>
        <v>70.335883779422829</v>
      </c>
      <c r="D99" s="7">
        <f t="shared" si="10"/>
        <v>2796.2356759496729</v>
      </c>
    </row>
    <row r="100" spans="1:4" x14ac:dyDescent="0.25">
      <c r="A100" s="7">
        <f t="shared" si="11"/>
        <v>0.4083333333333331</v>
      </c>
      <c r="B100">
        <v>16.813151519999998</v>
      </c>
      <c r="C100" s="7">
        <f t="shared" si="9"/>
        <v>71.014009463658169</v>
      </c>
      <c r="D100" s="7">
        <f t="shared" si="10"/>
        <v>2937.7330018286129</v>
      </c>
    </row>
    <row r="101" spans="1:4" x14ac:dyDescent="0.25">
      <c r="A101" s="7">
        <f t="shared" si="11"/>
        <v>0.41249999999999976</v>
      </c>
      <c r="B101">
        <v>16.167721419999999</v>
      </c>
      <c r="C101" s="7">
        <f t="shared" si="9"/>
        <v>71.721112859517305</v>
      </c>
      <c r="D101" s="7">
        <f t="shared" si="10"/>
        <v>3086.1793004322349</v>
      </c>
    </row>
    <row r="102" spans="1:4" x14ac:dyDescent="0.25">
      <c r="A102" s="7">
        <f t="shared" si="11"/>
        <v>0.41666666666666641</v>
      </c>
      <c r="B102">
        <v>17.05877182</v>
      </c>
      <c r="C102" s="7">
        <f t="shared" si="9"/>
        <v>72.468377190696401</v>
      </c>
      <c r="D102" s="7">
        <f t="shared" si="10"/>
        <v>3070.2243673363068</v>
      </c>
    </row>
    <row r="103" spans="1:4" x14ac:dyDescent="0.25">
      <c r="A103" s="7">
        <f t="shared" si="11"/>
        <v>0.42083333333333306</v>
      </c>
      <c r="B103">
        <v>14.684445649999999</v>
      </c>
      <c r="C103" s="7">
        <f t="shared" si="9"/>
        <v>73.270242142528446</v>
      </c>
      <c r="D103" s="7">
        <f t="shared" si="10"/>
        <v>3432.2955506639582</v>
      </c>
    </row>
    <row r="104" spans="1:4" x14ac:dyDescent="0.25">
      <c r="A104" s="7">
        <f t="shared" si="11"/>
        <v>0.42499999999999971</v>
      </c>
      <c r="B104">
        <v>18.103970840000002</v>
      </c>
      <c r="C104" s="7">
        <f t="shared" si="9"/>
        <v>74.144183639091409</v>
      </c>
      <c r="D104" s="7">
        <f t="shared" si="10"/>
        <v>3140.5054505674484</v>
      </c>
    </row>
    <row r="105" spans="1:4" x14ac:dyDescent="0.25">
      <c r="A105" s="7">
        <f t="shared" si="11"/>
        <v>0.42916666666666636</v>
      </c>
      <c r="B105">
        <v>18.129638500000002</v>
      </c>
      <c r="C105" s="7">
        <f t="shared" si="9"/>
        <v>75.110450392863001</v>
      </c>
      <c r="D105" s="7">
        <f t="shared" si="10"/>
        <v>3246.8129239698378</v>
      </c>
    </row>
    <row r="106" spans="1:4" x14ac:dyDescent="0.25">
      <c r="A106" s="7">
        <f t="shared" si="11"/>
        <v>0.43333333333333302</v>
      </c>
      <c r="B106">
        <v>20.152086149999999</v>
      </c>
      <c r="C106" s="7">
        <f t="shared" si="9"/>
        <v>76.191760310630997</v>
      </c>
      <c r="D106" s="7">
        <f t="shared" si="10"/>
        <v>3140.4450800296931</v>
      </c>
    </row>
    <row r="107" spans="1:4" x14ac:dyDescent="0.25">
      <c r="A107" s="7">
        <f t="shared" si="11"/>
        <v>0.43749999999999967</v>
      </c>
      <c r="B107">
        <v>18.306144110000002</v>
      </c>
      <c r="C107" s="7">
        <f t="shared" si="9"/>
        <v>77.412960305957213</v>
      </c>
      <c r="D107" s="7">
        <f t="shared" si="10"/>
        <v>3493.6157208226691</v>
      </c>
    </row>
    <row r="108" spans="1:4" x14ac:dyDescent="0.25">
      <c r="A108" s="7">
        <f t="shared" si="11"/>
        <v>0.44166666666666632</v>
      </c>
      <c r="B108">
        <v>15.692693330000001</v>
      </c>
      <c r="C108" s="7">
        <f t="shared" si="9"/>
        <v>78.800653495568142</v>
      </c>
      <c r="D108" s="7">
        <f t="shared" si="10"/>
        <v>3982.6146362589357</v>
      </c>
    </row>
    <row r="109" spans="1:4" x14ac:dyDescent="0.25">
      <c r="A109" s="7">
        <f t="shared" si="11"/>
        <v>0.44583333333333297</v>
      </c>
      <c r="B109">
        <v>17.208223150000002</v>
      </c>
      <c r="C109" s="7">
        <f t="shared" si="9"/>
        <v>80.382798139857542</v>
      </c>
      <c r="D109" s="7">
        <f t="shared" si="10"/>
        <v>3991.0269251491336</v>
      </c>
    </row>
    <row r="110" spans="1:4" x14ac:dyDescent="0.25">
      <c r="A110" s="7">
        <f t="shared" si="11"/>
        <v>0.44999999999999962</v>
      </c>
      <c r="B110">
        <v>19.60716644</v>
      </c>
      <c r="C110" s="7">
        <f t="shared" si="9"/>
        <v>82.188283021971671</v>
      </c>
      <c r="D110" s="7">
        <f t="shared" si="10"/>
        <v>3916.3961526463295</v>
      </c>
    </row>
    <row r="111" spans="1:4" x14ac:dyDescent="0.25">
      <c r="A111" s="7">
        <f t="shared" si="11"/>
        <v>0.45416666666666627</v>
      </c>
      <c r="B111">
        <v>17.959628949999999</v>
      </c>
      <c r="C111" s="7">
        <f t="shared" si="9"/>
        <v>84.246484241975679</v>
      </c>
      <c r="D111" s="7">
        <f t="shared" si="10"/>
        <v>4393.947184499325</v>
      </c>
    </row>
    <row r="112" spans="1:4" x14ac:dyDescent="0.25">
      <c r="A112" s="7">
        <f t="shared" si="11"/>
        <v>0.45833333333333293</v>
      </c>
      <c r="B112">
        <v>20.563956819999998</v>
      </c>
      <c r="C112" s="7">
        <f t="shared" si="9"/>
        <v>86.586808629219291</v>
      </c>
      <c r="D112" s="7">
        <f t="shared" si="10"/>
        <v>4359.016961022131</v>
      </c>
    </row>
    <row r="113" spans="1:4" x14ac:dyDescent="0.25">
      <c r="A113" s="7">
        <f t="shared" si="11"/>
        <v>0.46249999999999958</v>
      </c>
      <c r="B113">
        <v>13.44917901</v>
      </c>
      <c r="C113" s="7">
        <f t="shared" si="9"/>
        <v>89.238229144674676</v>
      </c>
      <c r="D113" s="7">
        <f t="shared" si="10"/>
        <v>5743.9801203162324</v>
      </c>
    </row>
    <row r="114" spans="1:4" x14ac:dyDescent="0.25">
      <c r="A114" s="7">
        <f t="shared" si="11"/>
        <v>0.46666666666666623</v>
      </c>
      <c r="B114">
        <v>26.8371152</v>
      </c>
      <c r="C114" s="7">
        <f t="shared" si="9"/>
        <v>92.228817753813274</v>
      </c>
      <c r="D114" s="7">
        <f t="shared" si="10"/>
        <v>4276.0747628863892</v>
      </c>
    </row>
    <row r="115" spans="1:4" x14ac:dyDescent="0.25">
      <c r="A115" s="7">
        <f t="shared" si="11"/>
        <v>0.47083333333333288</v>
      </c>
      <c r="B115">
        <v>13.90130411</v>
      </c>
      <c r="C115" s="7">
        <f t="shared" si="9"/>
        <v>95.58528129826054</v>
      </c>
      <c r="D115" s="7">
        <f t="shared" si="10"/>
        <v>6672.2721292922688</v>
      </c>
    </row>
    <row r="116" spans="1:4" x14ac:dyDescent="0.25">
      <c r="A116" s="7">
        <f t="shared" si="11"/>
        <v>0.47499999999999953</v>
      </c>
      <c r="B116">
        <v>26.097736609999998</v>
      </c>
      <c r="C116" s="7">
        <f t="shared" si="9"/>
        <v>99.332505880456793</v>
      </c>
      <c r="D116" s="7">
        <f t="shared" si="10"/>
        <v>5363.3314300970433</v>
      </c>
    </row>
    <row r="117" spans="1:4" x14ac:dyDescent="0.25">
      <c r="A117" s="7">
        <f t="shared" si="11"/>
        <v>0.47916666666666619</v>
      </c>
      <c r="B117">
        <v>34.736253570000002</v>
      </c>
      <c r="C117" s="7">
        <f t="shared" si="9"/>
        <v>103.49311519993584</v>
      </c>
      <c r="D117" s="7">
        <f t="shared" si="10"/>
        <v>4727.5060211981436</v>
      </c>
    </row>
    <row r="118" spans="1:4" x14ac:dyDescent="0.25">
      <c r="A118" s="7">
        <f t="shared" si="11"/>
        <v>0.48333333333333284</v>
      </c>
      <c r="B118">
        <v>20.163884150000001</v>
      </c>
      <c r="C118" s="7">
        <f t="shared" si="9"/>
        <v>108.08704814341596</v>
      </c>
      <c r="D118" s="7">
        <f t="shared" si="10"/>
        <v>7730.4827666131159</v>
      </c>
    </row>
    <row r="119" spans="1:4" x14ac:dyDescent="0.25">
      <c r="A119" s="7">
        <f t="shared" si="11"/>
        <v>0.48749999999999949</v>
      </c>
      <c r="B119">
        <v>35.218657780000001</v>
      </c>
      <c r="C119" s="7">
        <f t="shared" si="9"/>
        <v>113.13116073511905</v>
      </c>
      <c r="D119" s="7">
        <f t="shared" si="10"/>
        <v>6070.3581167314351</v>
      </c>
    </row>
    <row r="120" spans="1:4" x14ac:dyDescent="0.25">
      <c r="A120" s="7">
        <f t="shared" si="11"/>
        <v>0.49166666666666614</v>
      </c>
      <c r="B120">
        <v>12.944490100000001</v>
      </c>
      <c r="C120" s="7">
        <f t="shared" si="9"/>
        <v>118.6388573006893</v>
      </c>
      <c r="D120" s="7">
        <f t="shared" si="10"/>
        <v>11171.299257954146</v>
      </c>
    </row>
    <row r="121" spans="1:4" x14ac:dyDescent="0.25">
      <c r="A121" s="7">
        <f t="shared" si="11"/>
        <v>0.49583333333333279</v>
      </c>
      <c r="B121">
        <v>14.919417149999999</v>
      </c>
      <c r="C121" s="7">
        <f t="shared" si="9"/>
        <v>124.61975539052142</v>
      </c>
      <c r="D121" s="7">
        <f t="shared" si="10"/>
        <v>12034.164210084806</v>
      </c>
    </row>
    <row r="122" spans="1:4" x14ac:dyDescent="0.25">
      <c r="B122">
        <v>45.264854899999996</v>
      </c>
    </row>
    <row r="123" spans="1:4" x14ac:dyDescent="0.25">
      <c r="B123">
        <v>16.43834493</v>
      </c>
    </row>
    <row r="124" spans="1:4" x14ac:dyDescent="0.25">
      <c r="B124">
        <v>9.4005531749999989</v>
      </c>
    </row>
    <row r="125" spans="1:4" x14ac:dyDescent="0.25">
      <c r="B125">
        <v>18.842128970000001</v>
      </c>
    </row>
    <row r="126" spans="1:4" x14ac:dyDescent="0.25">
      <c r="B126">
        <v>13.46985731</v>
      </c>
    </row>
    <row r="127" spans="1:4" x14ac:dyDescent="0.25">
      <c r="B127">
        <v>13.986371080000001</v>
      </c>
    </row>
    <row r="128" spans="1:4" x14ac:dyDescent="0.25">
      <c r="B128">
        <v>12.990502990000001</v>
      </c>
    </row>
    <row r="129" spans="2:2" x14ac:dyDescent="0.25">
      <c r="B129">
        <v>15.401852360000001</v>
      </c>
    </row>
    <row r="130" spans="2:2" x14ac:dyDescent="0.25">
      <c r="B130">
        <v>16.086051099999999</v>
      </c>
    </row>
    <row r="131" spans="2:2" x14ac:dyDescent="0.25">
      <c r="B131">
        <v>17.219792330000001</v>
      </c>
    </row>
    <row r="132" spans="2:2" x14ac:dyDescent="0.25">
      <c r="B132">
        <v>21.14769321</v>
      </c>
    </row>
    <row r="133" spans="2:2" x14ac:dyDescent="0.25">
      <c r="B133">
        <v>20.438929520000002</v>
      </c>
    </row>
    <row r="134" spans="2:2" x14ac:dyDescent="0.25">
      <c r="B134">
        <v>16.332911070000002</v>
      </c>
    </row>
    <row r="135" spans="2:2" x14ac:dyDescent="0.25">
      <c r="B135">
        <v>14.08150049</v>
      </c>
    </row>
    <row r="136" spans="2:2" x14ac:dyDescent="0.25">
      <c r="B136">
        <v>17.01445691</v>
      </c>
    </row>
    <row r="137" spans="2:2" x14ac:dyDescent="0.25">
      <c r="B137">
        <v>16.21857503</v>
      </c>
    </row>
    <row r="138" spans="2:2" x14ac:dyDescent="0.25">
      <c r="B138">
        <v>18.413077089999998</v>
      </c>
    </row>
    <row r="139" spans="2:2" x14ac:dyDescent="0.25">
      <c r="B139">
        <v>16.63800805</v>
      </c>
    </row>
    <row r="140" spans="2:2" x14ac:dyDescent="0.25">
      <c r="B140">
        <v>14.58749602</v>
      </c>
    </row>
    <row r="141" spans="2:2" x14ac:dyDescent="0.25">
      <c r="B141">
        <v>16.964658790000001</v>
      </c>
    </row>
    <row r="142" spans="2:2" x14ac:dyDescent="0.25">
      <c r="B142">
        <v>17.665913850000003</v>
      </c>
    </row>
    <row r="143" spans="2:2" x14ac:dyDescent="0.25">
      <c r="B143">
        <v>18.995646239999999</v>
      </c>
    </row>
    <row r="144" spans="2:2" x14ac:dyDescent="0.25">
      <c r="B144">
        <v>18.146908939999999</v>
      </c>
    </row>
    <row r="145" spans="2:2" x14ac:dyDescent="0.25">
      <c r="B145">
        <v>20.793762910000002</v>
      </c>
    </row>
    <row r="146" spans="2:2" x14ac:dyDescent="0.25">
      <c r="B146">
        <v>19.631984920000001</v>
      </c>
    </row>
    <row r="147" spans="2:2" x14ac:dyDescent="0.25">
      <c r="B147">
        <v>16.98970418</v>
      </c>
    </row>
    <row r="148" spans="2:2" x14ac:dyDescent="0.25">
      <c r="B148">
        <v>9.8616355640000002</v>
      </c>
    </row>
    <row r="149" spans="2:2" x14ac:dyDescent="0.25">
      <c r="B149">
        <v>32.446124949999998</v>
      </c>
    </row>
    <row r="150" spans="2:2" x14ac:dyDescent="0.25">
      <c r="B150">
        <v>46.499691550000001</v>
      </c>
    </row>
    <row r="151" spans="2:2" x14ac:dyDescent="0.25">
      <c r="B151">
        <v>31.194371029999999</v>
      </c>
    </row>
    <row r="152" spans="2:2" x14ac:dyDescent="0.25">
      <c r="B152">
        <v>29.566209360000002</v>
      </c>
    </row>
    <row r="153" spans="2:2" x14ac:dyDescent="0.25">
      <c r="B153">
        <v>47.943135000000005</v>
      </c>
    </row>
    <row r="154" spans="2:2" x14ac:dyDescent="0.25">
      <c r="B154">
        <v>25.909104189999997</v>
      </c>
    </row>
    <row r="155" spans="2:2" x14ac:dyDescent="0.25">
      <c r="B155">
        <v>46.596201929999999</v>
      </c>
    </row>
    <row r="156" spans="2:2" x14ac:dyDescent="0.25">
      <c r="B156">
        <v>23.207681830000002</v>
      </c>
    </row>
    <row r="157" spans="2:2" x14ac:dyDescent="0.25">
      <c r="B157">
        <v>11.474109990000001</v>
      </c>
    </row>
    <row r="158" spans="2:2" x14ac:dyDescent="0.25">
      <c r="B158">
        <v>30.0338782</v>
      </c>
    </row>
    <row r="159" spans="2:2" x14ac:dyDescent="0.25">
      <c r="B159">
        <v>20.184584220000001</v>
      </c>
    </row>
    <row r="160" spans="2:2" x14ac:dyDescent="0.25">
      <c r="B160">
        <v>17.110500639999998</v>
      </c>
    </row>
    <row r="161" spans="2:2" x14ac:dyDescent="0.25">
      <c r="B161">
        <v>15.77131015</v>
      </c>
    </row>
    <row r="162" spans="2:2" x14ac:dyDescent="0.25">
      <c r="B162">
        <v>12.69071535</v>
      </c>
    </row>
    <row r="163" spans="2:2" x14ac:dyDescent="0.25">
      <c r="B163">
        <v>16.225249460000001</v>
      </c>
    </row>
    <row r="164" spans="2:2" x14ac:dyDescent="0.25">
      <c r="B164">
        <v>22.949297159999997</v>
      </c>
    </row>
    <row r="165" spans="2:2" x14ac:dyDescent="0.25">
      <c r="B165">
        <v>19.058873420000001</v>
      </c>
    </row>
    <row r="166" spans="2:2" x14ac:dyDescent="0.25">
      <c r="B166">
        <v>17.33992757</v>
      </c>
    </row>
    <row r="167" spans="2:2" x14ac:dyDescent="0.25">
      <c r="B167">
        <v>17.698094359999999</v>
      </c>
    </row>
    <row r="168" spans="2:2" x14ac:dyDescent="0.25">
      <c r="B168">
        <v>18.904039779999998</v>
      </c>
    </row>
    <row r="169" spans="2:2" x14ac:dyDescent="0.25">
      <c r="B169">
        <v>19.21335869</v>
      </c>
    </row>
    <row r="170" spans="2:2" x14ac:dyDescent="0.25">
      <c r="B170">
        <v>18.832788430000001</v>
      </c>
    </row>
    <row r="171" spans="2:2" x14ac:dyDescent="0.25">
      <c r="B171">
        <v>16.14170202</v>
      </c>
    </row>
    <row r="172" spans="2:2" x14ac:dyDescent="0.25">
      <c r="B172">
        <v>19.57438694</v>
      </c>
    </row>
    <row r="173" spans="2:2" x14ac:dyDescent="0.25">
      <c r="B173">
        <v>16.65026366</v>
      </c>
    </row>
    <row r="174" spans="2:2" x14ac:dyDescent="0.25">
      <c r="B174">
        <v>15.787452740000001</v>
      </c>
    </row>
    <row r="175" spans="2:2" x14ac:dyDescent="0.25">
      <c r="B175">
        <v>18.1735641</v>
      </c>
    </row>
    <row r="176" spans="2:2" x14ac:dyDescent="0.25">
      <c r="B176">
        <v>17.596400089999999</v>
      </c>
    </row>
    <row r="177" spans="2:2" x14ac:dyDescent="0.25">
      <c r="B177">
        <v>18.909694439999999</v>
      </c>
    </row>
    <row r="178" spans="2:2" x14ac:dyDescent="0.25">
      <c r="B178">
        <v>18.126928039999999</v>
      </c>
    </row>
    <row r="179" spans="2:2" x14ac:dyDescent="0.25">
      <c r="B179">
        <v>16.54948362</v>
      </c>
    </row>
    <row r="180" spans="2:2" x14ac:dyDescent="0.25">
      <c r="B180">
        <v>18.319818780000002</v>
      </c>
    </row>
    <row r="181" spans="2:2" x14ac:dyDescent="0.25">
      <c r="B181">
        <v>18.027367640000001</v>
      </c>
    </row>
    <row r="182" spans="2:2" x14ac:dyDescent="0.25">
      <c r="B182">
        <v>19.567125900000001</v>
      </c>
    </row>
    <row r="183" spans="2:2" x14ac:dyDescent="0.25">
      <c r="B183">
        <v>17.735645460000001</v>
      </c>
    </row>
    <row r="184" spans="2:2" x14ac:dyDescent="0.25">
      <c r="B184">
        <v>17.047007949999998</v>
      </c>
    </row>
    <row r="185" spans="2:2" x14ac:dyDescent="0.25">
      <c r="B185">
        <v>39.041216779999999</v>
      </c>
    </row>
    <row r="186" spans="2:2" x14ac:dyDescent="0.25">
      <c r="B186">
        <v>36.211167340000003</v>
      </c>
    </row>
    <row r="187" spans="2:2" x14ac:dyDescent="0.25">
      <c r="B187">
        <v>44.03236519</v>
      </c>
    </row>
    <row r="188" spans="2:2" x14ac:dyDescent="0.25">
      <c r="B188">
        <v>45.91784681</v>
      </c>
    </row>
    <row r="189" spans="2:2" x14ac:dyDescent="0.25">
      <c r="B189">
        <v>46.615412409999998</v>
      </c>
    </row>
    <row r="190" spans="2:2" x14ac:dyDescent="0.25">
      <c r="B190">
        <v>38.157587549999995</v>
      </c>
    </row>
    <row r="191" spans="2:2" x14ac:dyDescent="0.25">
      <c r="B191">
        <v>30.779327609999999</v>
      </c>
    </row>
    <row r="192" spans="2:2" x14ac:dyDescent="0.25">
      <c r="B192">
        <v>15.038451520000001</v>
      </c>
    </row>
    <row r="193" spans="2:2" x14ac:dyDescent="0.25">
      <c r="B193">
        <v>18.373457810000001</v>
      </c>
    </row>
    <row r="194" spans="2:2" x14ac:dyDescent="0.25">
      <c r="B194">
        <v>16.987022809999999</v>
      </c>
    </row>
    <row r="195" spans="2:2" x14ac:dyDescent="0.25">
      <c r="B195">
        <v>11.108220380000001</v>
      </c>
    </row>
    <row r="196" spans="2:2" x14ac:dyDescent="0.25">
      <c r="B196">
        <v>13.07367492</v>
      </c>
    </row>
    <row r="197" spans="2:2" x14ac:dyDescent="0.25">
      <c r="B197">
        <v>21.653588710000001</v>
      </c>
    </row>
    <row r="198" spans="2:2" x14ac:dyDescent="0.25">
      <c r="B198">
        <v>18.202925920000002</v>
      </c>
    </row>
    <row r="199" spans="2:2" x14ac:dyDescent="0.25">
      <c r="B199">
        <v>23.162547699999998</v>
      </c>
    </row>
    <row r="200" spans="2:2" x14ac:dyDescent="0.25">
      <c r="B200">
        <v>19.254341849999999</v>
      </c>
    </row>
    <row r="201" spans="2:2" x14ac:dyDescent="0.25">
      <c r="B201">
        <v>14.96558078</v>
      </c>
    </row>
    <row r="202" spans="2:2" x14ac:dyDescent="0.25">
      <c r="B202">
        <v>15.907775709999999</v>
      </c>
    </row>
    <row r="203" spans="2:2" x14ac:dyDescent="0.25">
      <c r="B203">
        <v>15.782704959999998</v>
      </c>
    </row>
    <row r="204" spans="2:2" x14ac:dyDescent="0.25">
      <c r="B204">
        <v>16.563189550000001</v>
      </c>
    </row>
    <row r="205" spans="2:2" x14ac:dyDescent="0.25">
      <c r="B205">
        <v>15.92481033</v>
      </c>
    </row>
    <row r="206" spans="2:2" x14ac:dyDescent="0.25">
      <c r="B206">
        <v>18.674180680000003</v>
      </c>
    </row>
    <row r="207" spans="2:2" x14ac:dyDescent="0.25">
      <c r="B207">
        <v>18.147007249999998</v>
      </c>
    </row>
    <row r="208" spans="2:2" x14ac:dyDescent="0.25">
      <c r="B208">
        <v>16.925030460000002</v>
      </c>
    </row>
    <row r="209" spans="2:2" x14ac:dyDescent="0.25">
      <c r="B209">
        <v>18.70578691</v>
      </c>
    </row>
    <row r="210" spans="2:2" x14ac:dyDescent="0.25">
      <c r="B210">
        <v>18.130666179999999</v>
      </c>
    </row>
    <row r="211" spans="2:2" x14ac:dyDescent="0.25">
      <c r="B211">
        <v>19.089133659999998</v>
      </c>
    </row>
    <row r="212" spans="2:2" x14ac:dyDescent="0.25">
      <c r="B212">
        <v>20.625562000000002</v>
      </c>
    </row>
    <row r="213" spans="2:2" x14ac:dyDescent="0.25">
      <c r="B213">
        <v>18.765978149999999</v>
      </c>
    </row>
    <row r="214" spans="2:2" x14ac:dyDescent="0.25">
      <c r="B214">
        <v>21.98944547</v>
      </c>
    </row>
    <row r="215" spans="2:2" x14ac:dyDescent="0.25">
      <c r="B215">
        <v>21.253954740000001</v>
      </c>
    </row>
    <row r="216" spans="2:2" x14ac:dyDescent="0.25">
      <c r="B216">
        <v>32.832310669999998</v>
      </c>
    </row>
    <row r="217" spans="2:2" x14ac:dyDescent="0.25">
      <c r="B217">
        <v>43.972430099999997</v>
      </c>
    </row>
    <row r="218" spans="2:2" x14ac:dyDescent="0.25">
      <c r="B218">
        <v>46.777217040000004</v>
      </c>
    </row>
    <row r="219" spans="2:2" x14ac:dyDescent="0.25">
      <c r="B219">
        <v>46.458600429999997</v>
      </c>
    </row>
    <row r="220" spans="2:2" x14ac:dyDescent="0.25">
      <c r="B220">
        <v>38.647545639999997</v>
      </c>
    </row>
    <row r="221" spans="2:2" x14ac:dyDescent="0.25">
      <c r="B221">
        <v>38.306218200000004</v>
      </c>
    </row>
    <row r="222" spans="2:2" x14ac:dyDescent="0.25">
      <c r="B222">
        <v>46.799881220000003</v>
      </c>
    </row>
    <row r="223" spans="2:2" x14ac:dyDescent="0.25">
      <c r="B223">
        <v>24.11160185</v>
      </c>
    </row>
    <row r="224" spans="2:2" x14ac:dyDescent="0.25">
      <c r="B224">
        <v>36.325528650000003</v>
      </c>
    </row>
    <row r="225" spans="2:2" x14ac:dyDescent="0.25">
      <c r="B225">
        <v>41.431241159999999</v>
      </c>
    </row>
    <row r="226" spans="2:2" x14ac:dyDescent="0.25">
      <c r="B226">
        <v>20.36392536</v>
      </c>
    </row>
    <row r="227" spans="2:2" x14ac:dyDescent="0.25">
      <c r="B227">
        <v>15.994200450000001</v>
      </c>
    </row>
    <row r="228" spans="2:2" x14ac:dyDescent="0.25">
      <c r="B228">
        <v>13.605811110000001</v>
      </c>
    </row>
    <row r="229" spans="2:2" x14ac:dyDescent="0.25">
      <c r="B229">
        <v>17.265383629999999</v>
      </c>
    </row>
    <row r="230" spans="2:2" x14ac:dyDescent="0.25">
      <c r="B230">
        <v>19.64777076</v>
      </c>
    </row>
    <row r="231" spans="2:2" x14ac:dyDescent="0.25">
      <c r="B231">
        <v>25.311576799999997</v>
      </c>
    </row>
    <row r="232" spans="2:2" x14ac:dyDescent="0.25">
      <c r="B232">
        <v>15.193424370000001</v>
      </c>
    </row>
    <row r="233" spans="2:2" x14ac:dyDescent="0.25">
      <c r="B233">
        <v>14.80787304</v>
      </c>
    </row>
    <row r="234" spans="2:2" x14ac:dyDescent="0.25">
      <c r="B234">
        <v>18.611233599999998</v>
      </c>
    </row>
    <row r="235" spans="2:2" x14ac:dyDescent="0.25">
      <c r="B235">
        <v>20.488557980000003</v>
      </c>
    </row>
    <row r="236" spans="2:2" x14ac:dyDescent="0.25">
      <c r="B236">
        <v>18.121101070000002</v>
      </c>
    </row>
    <row r="237" spans="2:2" x14ac:dyDescent="0.25">
      <c r="B237">
        <v>12.730876480000001</v>
      </c>
    </row>
    <row r="238" spans="2:2" x14ac:dyDescent="0.25">
      <c r="B238">
        <v>17.61324729</v>
      </c>
    </row>
    <row r="239" spans="2:2" x14ac:dyDescent="0.25">
      <c r="B239">
        <v>16.797489339999998</v>
      </c>
    </row>
    <row r="240" spans="2:2" x14ac:dyDescent="0.25">
      <c r="B240">
        <v>20.444952430000001</v>
      </c>
    </row>
    <row r="241" spans="2:2" x14ac:dyDescent="0.25">
      <c r="B241">
        <v>13.362008229999999</v>
      </c>
    </row>
    <row r="242" spans="2:2" x14ac:dyDescent="0.25">
      <c r="B242">
        <v>19.137106989999999</v>
      </c>
    </row>
    <row r="243" spans="2:2" x14ac:dyDescent="0.25">
      <c r="B243">
        <v>18.1952341</v>
      </c>
    </row>
    <row r="244" spans="2:2" x14ac:dyDescent="0.25">
      <c r="B244">
        <v>15.526722770000001</v>
      </c>
    </row>
    <row r="245" spans="2:2" x14ac:dyDescent="0.25">
      <c r="B245">
        <v>18.494275870000003</v>
      </c>
    </row>
    <row r="246" spans="2:2" x14ac:dyDescent="0.25">
      <c r="B246">
        <v>19.40323519</v>
      </c>
    </row>
    <row r="247" spans="2:2" x14ac:dyDescent="0.25">
      <c r="B247">
        <v>17.88962828</v>
      </c>
    </row>
    <row r="248" spans="2:2" x14ac:dyDescent="0.25">
      <c r="B248">
        <v>19.28495414</v>
      </c>
    </row>
    <row r="249" spans="2:2" x14ac:dyDescent="0.25">
      <c r="B249">
        <v>24.109493230000002</v>
      </c>
    </row>
    <row r="250" spans="2:2" x14ac:dyDescent="0.25">
      <c r="B250">
        <v>27.3647566</v>
      </c>
    </row>
    <row r="251" spans="2:2" x14ac:dyDescent="0.25">
      <c r="B251">
        <v>35.406160819999997</v>
      </c>
    </row>
    <row r="252" spans="2:2" x14ac:dyDescent="0.25">
      <c r="B252">
        <v>38.657845370000004</v>
      </c>
    </row>
    <row r="253" spans="2:2" x14ac:dyDescent="0.25">
      <c r="B253">
        <v>47.013500209999997</v>
      </c>
    </row>
    <row r="254" spans="2:2" x14ac:dyDescent="0.25">
      <c r="B254">
        <v>46.377494050000003</v>
      </c>
    </row>
    <row r="255" spans="2:2" x14ac:dyDescent="0.25">
      <c r="B255">
        <v>12.7388797</v>
      </c>
    </row>
    <row r="256" spans="2:2" x14ac:dyDescent="0.25">
      <c r="B256">
        <v>47.47652222</v>
      </c>
    </row>
    <row r="257" spans="2:2" x14ac:dyDescent="0.25">
      <c r="B257">
        <v>46.698618589999995</v>
      </c>
    </row>
    <row r="258" spans="2:2" x14ac:dyDescent="0.25">
      <c r="B258">
        <v>27.666726879999999</v>
      </c>
    </row>
    <row r="259" spans="2:2" x14ac:dyDescent="0.25">
      <c r="B259">
        <v>16.84189348</v>
      </c>
    </row>
    <row r="260" spans="2:2" x14ac:dyDescent="0.25">
      <c r="B260">
        <v>17.793691019999997</v>
      </c>
    </row>
    <row r="261" spans="2:2" x14ac:dyDescent="0.25">
      <c r="B261">
        <v>11.612181189999999</v>
      </c>
    </row>
    <row r="262" spans="2:2" x14ac:dyDescent="0.25">
      <c r="B262">
        <v>14.27736782</v>
      </c>
    </row>
    <row r="263" spans="2:2" x14ac:dyDescent="0.25">
      <c r="B263">
        <v>21.258547460000003</v>
      </c>
    </row>
    <row r="264" spans="2:2" x14ac:dyDescent="0.25">
      <c r="B264">
        <v>17.75642757</v>
      </c>
    </row>
    <row r="265" spans="2:2" x14ac:dyDescent="0.25">
      <c r="B265">
        <v>20.377394929999998</v>
      </c>
    </row>
    <row r="266" spans="2:2" x14ac:dyDescent="0.25">
      <c r="B266">
        <v>14.344714980000001</v>
      </c>
    </row>
    <row r="267" spans="2:2" x14ac:dyDescent="0.25">
      <c r="B267">
        <v>14.73560369</v>
      </c>
    </row>
    <row r="268" spans="2:2" x14ac:dyDescent="0.25">
      <c r="B268">
        <v>16.170734060000001</v>
      </c>
    </row>
    <row r="269" spans="2:2" x14ac:dyDescent="0.25">
      <c r="B269">
        <v>16.802147479999999</v>
      </c>
    </row>
    <row r="270" spans="2:2" x14ac:dyDescent="0.25">
      <c r="B270">
        <v>11.701504859999998</v>
      </c>
    </row>
    <row r="271" spans="2:2" x14ac:dyDescent="0.25">
      <c r="B271">
        <v>17.221067559999998</v>
      </c>
    </row>
    <row r="272" spans="2:2" x14ac:dyDescent="0.25">
      <c r="B272">
        <v>18.166228449999998</v>
      </c>
    </row>
    <row r="273" spans="2:2" x14ac:dyDescent="0.25">
      <c r="B273">
        <v>19.79686521</v>
      </c>
    </row>
    <row r="274" spans="2:2" x14ac:dyDescent="0.25">
      <c r="B274">
        <v>17.785051250000002</v>
      </c>
    </row>
    <row r="275" spans="2:2" x14ac:dyDescent="0.25">
      <c r="B275">
        <v>20.73317651</v>
      </c>
    </row>
    <row r="276" spans="2:2" x14ac:dyDescent="0.25">
      <c r="B276">
        <v>19.83538253</v>
      </c>
    </row>
    <row r="277" spans="2:2" x14ac:dyDescent="0.25">
      <c r="B277">
        <v>19.177209810000001</v>
      </c>
    </row>
    <row r="278" spans="2:2" x14ac:dyDescent="0.25">
      <c r="B278">
        <v>15.852016149999999</v>
      </c>
    </row>
    <row r="279" spans="2:2" x14ac:dyDescent="0.25">
      <c r="B279">
        <v>17.276890920000003</v>
      </c>
    </row>
    <row r="280" spans="2:2" x14ac:dyDescent="0.25">
      <c r="B280">
        <v>19.752519230000001</v>
      </c>
    </row>
    <row r="281" spans="2:2" x14ac:dyDescent="0.25">
      <c r="B281">
        <v>19.632548480000001</v>
      </c>
    </row>
    <row r="282" spans="2:2" x14ac:dyDescent="0.25">
      <c r="B282">
        <v>14.134762820000001</v>
      </c>
    </row>
    <row r="283" spans="2:2" x14ac:dyDescent="0.25">
      <c r="B283">
        <v>28.7613232</v>
      </c>
    </row>
    <row r="284" spans="2:2" x14ac:dyDescent="0.25">
      <c r="B284">
        <v>47.355381050000005</v>
      </c>
    </row>
    <row r="285" spans="2:2" x14ac:dyDescent="0.25">
      <c r="B285">
        <v>43.942752949999999</v>
      </c>
    </row>
    <row r="286" spans="2:2" x14ac:dyDescent="0.25">
      <c r="B286">
        <v>46.366797949999999</v>
      </c>
    </row>
    <row r="287" spans="2:2" x14ac:dyDescent="0.25">
      <c r="B287">
        <v>48.382810189999994</v>
      </c>
    </row>
    <row r="288" spans="2:2" x14ac:dyDescent="0.25">
      <c r="B288">
        <v>46.576065980000003</v>
      </c>
    </row>
    <row r="289" spans="2:2" x14ac:dyDescent="0.25">
      <c r="B289">
        <v>46.418827239999999</v>
      </c>
    </row>
    <row r="290" spans="2:2" x14ac:dyDescent="0.25">
      <c r="B290">
        <v>8.585167675000001</v>
      </c>
    </row>
    <row r="291" spans="2:2" x14ac:dyDescent="0.25">
      <c r="B291">
        <v>26.693359770000001</v>
      </c>
    </row>
    <row r="292" spans="2:2" x14ac:dyDescent="0.25">
      <c r="B292">
        <v>11.237470180000001</v>
      </c>
    </row>
    <row r="293" spans="2:2" x14ac:dyDescent="0.25">
      <c r="B293">
        <v>17.054983549999999</v>
      </c>
    </row>
    <row r="294" spans="2:2" x14ac:dyDescent="0.25">
      <c r="B294">
        <v>12.2618165</v>
      </c>
    </row>
    <row r="295" spans="2:2" x14ac:dyDescent="0.25">
      <c r="B295">
        <v>17.353685030000001</v>
      </c>
    </row>
    <row r="296" spans="2:2" x14ac:dyDescent="0.25">
      <c r="B296">
        <v>23.116030800000001</v>
      </c>
    </row>
    <row r="297" spans="2:2" x14ac:dyDescent="0.25">
      <c r="B297">
        <v>14.86499512</v>
      </c>
    </row>
    <row r="298" spans="2:2" x14ac:dyDescent="0.25">
      <c r="B298">
        <v>15.967874250000001</v>
      </c>
    </row>
    <row r="299" spans="2:2" x14ac:dyDescent="0.25">
      <c r="B299">
        <v>23.964620589999999</v>
      </c>
    </row>
    <row r="300" spans="2:2" x14ac:dyDescent="0.25">
      <c r="B300">
        <v>15.57434044</v>
      </c>
    </row>
    <row r="301" spans="2:2" x14ac:dyDescent="0.25">
      <c r="B301">
        <v>16.106410650000001</v>
      </c>
    </row>
    <row r="302" spans="2:2" x14ac:dyDescent="0.25">
      <c r="B302">
        <v>15.84166102</v>
      </c>
    </row>
    <row r="303" spans="2:2" x14ac:dyDescent="0.25">
      <c r="B303">
        <v>16.352329739999998</v>
      </c>
    </row>
    <row r="304" spans="2:2" x14ac:dyDescent="0.25">
      <c r="B304">
        <v>18.8011889</v>
      </c>
    </row>
    <row r="305" spans="2:2" x14ac:dyDescent="0.25">
      <c r="B305">
        <v>16.600461200000002</v>
      </c>
    </row>
    <row r="306" spans="2:2" x14ac:dyDescent="0.25">
      <c r="B306">
        <v>17.636677240000001</v>
      </c>
    </row>
    <row r="307" spans="2:2" x14ac:dyDescent="0.25">
      <c r="B307">
        <v>17.623140240000001</v>
      </c>
    </row>
    <row r="308" spans="2:2" x14ac:dyDescent="0.25">
      <c r="B308">
        <v>17.237236899999999</v>
      </c>
    </row>
    <row r="309" spans="2:2" x14ac:dyDescent="0.25">
      <c r="B309">
        <v>17.476966779999998</v>
      </c>
    </row>
    <row r="310" spans="2:2" x14ac:dyDescent="0.25">
      <c r="B310">
        <v>19.442752890000001</v>
      </c>
    </row>
    <row r="311" spans="2:2" x14ac:dyDescent="0.25">
      <c r="B311">
        <v>14.269629290000001</v>
      </c>
    </row>
    <row r="312" spans="2:2" x14ac:dyDescent="0.25">
      <c r="B312">
        <v>19.31254929</v>
      </c>
    </row>
    <row r="313" spans="2:2" x14ac:dyDescent="0.25">
      <c r="B313">
        <v>20.012225859999997</v>
      </c>
    </row>
    <row r="314" spans="2:2" x14ac:dyDescent="0.25">
      <c r="B314">
        <v>16.1965295</v>
      </c>
    </row>
    <row r="315" spans="2:2" x14ac:dyDescent="0.25">
      <c r="B315">
        <v>5.9749316310000005</v>
      </c>
    </row>
    <row r="316" spans="2:2" x14ac:dyDescent="0.25">
      <c r="B316">
        <v>21.679353859999999</v>
      </c>
    </row>
    <row r="317" spans="2:2" x14ac:dyDescent="0.25">
      <c r="B317">
        <v>38.364743820000001</v>
      </c>
    </row>
    <row r="318" spans="2:2" x14ac:dyDescent="0.25">
      <c r="B318">
        <v>41.631056479999998</v>
      </c>
    </row>
    <row r="319" spans="2:2" x14ac:dyDescent="0.25">
      <c r="B319">
        <v>12.32565325</v>
      </c>
    </row>
    <row r="320" spans="2:2" x14ac:dyDescent="0.25">
      <c r="B320">
        <v>46.346235249999999</v>
      </c>
    </row>
    <row r="321" spans="2:2" x14ac:dyDescent="0.25">
      <c r="B321">
        <v>47.032526130000001</v>
      </c>
    </row>
    <row r="322" spans="2:2" x14ac:dyDescent="0.25">
      <c r="B322">
        <v>36.312971349999998</v>
      </c>
    </row>
    <row r="323" spans="2:2" x14ac:dyDescent="0.25">
      <c r="B323">
        <v>18.878851239999999</v>
      </c>
    </row>
    <row r="324" spans="2:2" x14ac:dyDescent="0.25">
      <c r="B324">
        <v>22.045244019999998</v>
      </c>
    </row>
    <row r="325" spans="2:2" x14ac:dyDescent="0.25">
      <c r="B325">
        <v>25.457013809999999</v>
      </c>
    </row>
    <row r="326" spans="2:2" x14ac:dyDescent="0.25">
      <c r="B326">
        <v>16.17140835</v>
      </c>
    </row>
    <row r="327" spans="2:2" x14ac:dyDescent="0.25">
      <c r="B327">
        <v>16.574419330000001</v>
      </c>
    </row>
    <row r="328" spans="2:2" x14ac:dyDescent="0.25">
      <c r="B328">
        <v>13.707693020000001</v>
      </c>
    </row>
    <row r="329" spans="2:2" x14ac:dyDescent="0.25">
      <c r="B329">
        <v>13.52690061</v>
      </c>
    </row>
    <row r="330" spans="2:2" x14ac:dyDescent="0.25">
      <c r="B330">
        <v>19.64425168</v>
      </c>
    </row>
    <row r="331" spans="2:2" x14ac:dyDescent="0.25">
      <c r="B331">
        <v>22.009053049999999</v>
      </c>
    </row>
    <row r="332" spans="2:2" x14ac:dyDescent="0.25">
      <c r="B332">
        <v>20.805305479999998</v>
      </c>
    </row>
    <row r="333" spans="2:2" x14ac:dyDescent="0.25">
      <c r="B333">
        <v>21.17029995</v>
      </c>
    </row>
    <row r="334" spans="2:2" x14ac:dyDescent="0.25">
      <c r="B334">
        <v>17.90066457</v>
      </c>
    </row>
    <row r="335" spans="2:2" x14ac:dyDescent="0.25">
      <c r="B335">
        <v>20.53720526</v>
      </c>
    </row>
    <row r="336" spans="2:2" x14ac:dyDescent="0.25">
      <c r="B336">
        <v>17.328997660000002</v>
      </c>
    </row>
    <row r="337" spans="2:2" x14ac:dyDescent="0.25">
      <c r="B337">
        <v>18.233369849999999</v>
      </c>
    </row>
    <row r="338" spans="2:2" x14ac:dyDescent="0.25">
      <c r="B338">
        <v>18.478798229999999</v>
      </c>
    </row>
    <row r="339" spans="2:2" x14ac:dyDescent="0.25">
      <c r="B339">
        <v>17.302332330000002</v>
      </c>
    </row>
    <row r="340" spans="2:2" x14ac:dyDescent="0.25">
      <c r="B340">
        <v>18.72777061</v>
      </c>
    </row>
    <row r="341" spans="2:2" x14ac:dyDescent="0.25">
      <c r="B341">
        <v>16.005753469999998</v>
      </c>
    </row>
    <row r="342" spans="2:2" x14ac:dyDescent="0.25">
      <c r="B342">
        <v>17.560087019999997</v>
      </c>
    </row>
    <row r="343" spans="2:2" x14ac:dyDescent="0.25">
      <c r="B343">
        <v>15.39596622</v>
      </c>
    </row>
    <row r="344" spans="2:2" x14ac:dyDescent="0.25">
      <c r="B344">
        <v>16.608605000000001</v>
      </c>
    </row>
    <row r="345" spans="2:2" x14ac:dyDescent="0.25">
      <c r="B345">
        <v>16.424524099999999</v>
      </c>
    </row>
    <row r="346" spans="2:2" x14ac:dyDescent="0.25">
      <c r="B346">
        <v>19.10381993</v>
      </c>
    </row>
    <row r="347" spans="2:2" x14ac:dyDescent="0.25">
      <c r="B347">
        <v>18.091869559999999</v>
      </c>
    </row>
    <row r="348" spans="2:2" x14ac:dyDescent="0.25">
      <c r="B348">
        <v>18.636667079999999</v>
      </c>
    </row>
    <row r="349" spans="2:2" x14ac:dyDescent="0.25">
      <c r="B349">
        <v>20.085486899999999</v>
      </c>
    </row>
    <row r="350" spans="2:2" x14ac:dyDescent="0.25">
      <c r="B350">
        <v>26.663725470000003</v>
      </c>
    </row>
    <row r="351" spans="2:2" x14ac:dyDescent="0.25">
      <c r="B351">
        <v>5.1834583050000003</v>
      </c>
    </row>
    <row r="352" spans="2:2" x14ac:dyDescent="0.25">
      <c r="B352">
        <v>35.269414529999999</v>
      </c>
    </row>
    <row r="353" spans="2:2" x14ac:dyDescent="0.25">
      <c r="B353">
        <v>41.79776262</v>
      </c>
    </row>
    <row r="354" spans="2:2" x14ac:dyDescent="0.25">
      <c r="B354">
        <v>46.611084030000001</v>
      </c>
    </row>
    <row r="355" spans="2:2" x14ac:dyDescent="0.25">
      <c r="B355">
        <v>46.799321730000003</v>
      </c>
    </row>
    <row r="356" spans="2:2" x14ac:dyDescent="0.25">
      <c r="B356">
        <v>44.785422270000005</v>
      </c>
    </row>
    <row r="357" spans="2:2" x14ac:dyDescent="0.25">
      <c r="B357">
        <v>33.257836130000001</v>
      </c>
    </row>
    <row r="358" spans="2:2" x14ac:dyDescent="0.25">
      <c r="B358">
        <v>33.2836772</v>
      </c>
    </row>
    <row r="359" spans="2:2" x14ac:dyDescent="0.25">
      <c r="B359">
        <v>11.14095867</v>
      </c>
    </row>
    <row r="360" spans="2:2" x14ac:dyDescent="0.25">
      <c r="B360">
        <v>18.487525310000002</v>
      </c>
    </row>
    <row r="361" spans="2:2" x14ac:dyDescent="0.25">
      <c r="B361">
        <v>12.936634490000001</v>
      </c>
    </row>
    <row r="362" spans="2:2" x14ac:dyDescent="0.25">
      <c r="B362">
        <v>14.073585469999999</v>
      </c>
    </row>
    <row r="363" spans="2:2" x14ac:dyDescent="0.25">
      <c r="B363">
        <v>20.43911074</v>
      </c>
    </row>
    <row r="364" spans="2:2" x14ac:dyDescent="0.25">
      <c r="B364">
        <v>21.347848979999998</v>
      </c>
    </row>
    <row r="365" spans="2:2" x14ac:dyDescent="0.25">
      <c r="B365">
        <v>17.83745901</v>
      </c>
    </row>
    <row r="366" spans="2:2" x14ac:dyDescent="0.25">
      <c r="B366">
        <v>17.749152089999999</v>
      </c>
    </row>
    <row r="367" spans="2:2" x14ac:dyDescent="0.25">
      <c r="B367">
        <v>23.88934557</v>
      </c>
    </row>
    <row r="368" spans="2:2" x14ac:dyDescent="0.25">
      <c r="B368">
        <v>21.338392819999999</v>
      </c>
    </row>
    <row r="369" spans="2:2" x14ac:dyDescent="0.25">
      <c r="B369">
        <v>22.74394126</v>
      </c>
    </row>
    <row r="370" spans="2:2" x14ac:dyDescent="0.25">
      <c r="B370">
        <v>21.019173719999998</v>
      </c>
    </row>
    <row r="371" spans="2:2" x14ac:dyDescent="0.25">
      <c r="B371">
        <v>18.408962169999999</v>
      </c>
    </row>
    <row r="372" spans="2:2" x14ac:dyDescent="0.25">
      <c r="B372">
        <v>14.44117945</v>
      </c>
    </row>
    <row r="373" spans="2:2" x14ac:dyDescent="0.25">
      <c r="B373">
        <v>18.34190568</v>
      </c>
    </row>
    <row r="374" spans="2:2" x14ac:dyDescent="0.25">
      <c r="B374">
        <v>15.36716552</v>
      </c>
    </row>
    <row r="375" spans="2:2" x14ac:dyDescent="0.25">
      <c r="B375">
        <v>17.466996080000001</v>
      </c>
    </row>
    <row r="376" spans="2:2" x14ac:dyDescent="0.25">
      <c r="B376">
        <v>15.961044579999999</v>
      </c>
    </row>
    <row r="377" spans="2:2" x14ac:dyDescent="0.25">
      <c r="B377">
        <v>18.407032999999998</v>
      </c>
    </row>
    <row r="378" spans="2:2" x14ac:dyDescent="0.25">
      <c r="B378">
        <v>16.21298393</v>
      </c>
    </row>
    <row r="379" spans="2:2" x14ac:dyDescent="0.25">
      <c r="B379">
        <v>21.263866820000001</v>
      </c>
    </row>
    <row r="380" spans="2:2" x14ac:dyDescent="0.25">
      <c r="B380">
        <v>17.679806329999998</v>
      </c>
    </row>
    <row r="381" spans="2:2" x14ac:dyDescent="0.25">
      <c r="B381">
        <v>19.473277279999998</v>
      </c>
    </row>
    <row r="382" spans="2:2" x14ac:dyDescent="0.25">
      <c r="B382">
        <v>29.159852399999998</v>
      </c>
    </row>
    <row r="383" spans="2:2" x14ac:dyDescent="0.25">
      <c r="B383">
        <v>48.951350890000001</v>
      </c>
    </row>
    <row r="384" spans="2:2" x14ac:dyDescent="0.25">
      <c r="B384">
        <v>48.17087205</v>
      </c>
    </row>
    <row r="385" spans="2:2" x14ac:dyDescent="0.25">
      <c r="B385">
        <v>39.938738890000003</v>
      </c>
    </row>
    <row r="386" spans="2:2" x14ac:dyDescent="0.25">
      <c r="B386">
        <v>46.851237589999997</v>
      </c>
    </row>
    <row r="387" spans="2:2" x14ac:dyDescent="0.25">
      <c r="B387">
        <v>47.73844742</v>
      </c>
    </row>
    <row r="388" spans="2:2" x14ac:dyDescent="0.25">
      <c r="B388">
        <v>33.329336990000002</v>
      </c>
    </row>
    <row r="389" spans="2:2" x14ac:dyDescent="0.25">
      <c r="B389">
        <v>23.355986300000001</v>
      </c>
    </row>
    <row r="390" spans="2:2" x14ac:dyDescent="0.25">
      <c r="B390">
        <v>22.919397550000003</v>
      </c>
    </row>
    <row r="391" spans="2:2" x14ac:dyDescent="0.25">
      <c r="B391">
        <v>20.275899389999999</v>
      </c>
    </row>
    <row r="392" spans="2:2" x14ac:dyDescent="0.25">
      <c r="B392">
        <v>15.36224359</v>
      </c>
    </row>
    <row r="393" spans="2:2" x14ac:dyDescent="0.25">
      <c r="B393">
        <v>15.99715675</v>
      </c>
    </row>
    <row r="394" spans="2:2" x14ac:dyDescent="0.25">
      <c r="B394">
        <v>8.2855411409999995</v>
      </c>
    </row>
    <row r="395" spans="2:2" x14ac:dyDescent="0.25">
      <c r="B395">
        <v>15.054653500000001</v>
      </c>
    </row>
    <row r="396" spans="2:2" x14ac:dyDescent="0.25">
      <c r="B396">
        <v>19.594037459999999</v>
      </c>
    </row>
    <row r="397" spans="2:2" x14ac:dyDescent="0.25">
      <c r="B397">
        <v>18.057477119999998</v>
      </c>
    </row>
    <row r="398" spans="2:2" x14ac:dyDescent="0.25">
      <c r="B398">
        <v>20.542692330000001</v>
      </c>
    </row>
    <row r="399" spans="2:2" x14ac:dyDescent="0.25">
      <c r="B399">
        <v>17.594527330000002</v>
      </c>
    </row>
    <row r="400" spans="2:2" x14ac:dyDescent="0.25">
      <c r="B400">
        <v>18.789012109999998</v>
      </c>
    </row>
    <row r="401" spans="2:2" x14ac:dyDescent="0.25">
      <c r="B401">
        <v>13.82605193</v>
      </c>
    </row>
    <row r="402" spans="2:2" x14ac:dyDescent="0.25">
      <c r="B402">
        <v>16.332612770000001</v>
      </c>
    </row>
    <row r="403" spans="2:2" x14ac:dyDescent="0.25">
      <c r="B403">
        <v>14.67181407</v>
      </c>
    </row>
    <row r="404" spans="2:2" x14ac:dyDescent="0.25">
      <c r="B404">
        <v>18.025350149999998</v>
      </c>
    </row>
    <row r="405" spans="2:2" x14ac:dyDescent="0.25">
      <c r="B405">
        <v>15.890435869999999</v>
      </c>
    </row>
    <row r="406" spans="2:2" x14ac:dyDescent="0.25">
      <c r="B406">
        <v>21.0531267</v>
      </c>
    </row>
    <row r="407" spans="2:2" x14ac:dyDescent="0.25">
      <c r="B407">
        <v>20.494456620000001</v>
      </c>
    </row>
    <row r="408" spans="2:2" x14ac:dyDescent="0.25">
      <c r="B408">
        <v>12.56213294</v>
      </c>
    </row>
    <row r="409" spans="2:2" x14ac:dyDescent="0.25">
      <c r="B409">
        <v>20.66790168</v>
      </c>
    </row>
    <row r="410" spans="2:2" x14ac:dyDescent="0.25">
      <c r="B410">
        <v>17.75738269</v>
      </c>
    </row>
    <row r="411" spans="2:2" x14ac:dyDescent="0.25">
      <c r="B411">
        <v>18.905820899999998</v>
      </c>
    </row>
    <row r="412" spans="2:2" x14ac:dyDescent="0.25">
      <c r="B412">
        <v>19.744831829999999</v>
      </c>
    </row>
    <row r="413" spans="2:2" x14ac:dyDescent="0.25">
      <c r="B413">
        <v>20.857398109999998</v>
      </c>
    </row>
    <row r="414" spans="2:2" x14ac:dyDescent="0.25">
      <c r="B414">
        <v>24.708046620000001</v>
      </c>
    </row>
    <row r="415" spans="2:2" x14ac:dyDescent="0.25">
      <c r="B415">
        <v>35.815968059999996</v>
      </c>
    </row>
    <row r="416" spans="2:2" x14ac:dyDescent="0.25">
      <c r="B416">
        <v>48.354151030000004</v>
      </c>
    </row>
    <row r="417" spans="2:2" x14ac:dyDescent="0.25">
      <c r="B417">
        <v>46.952169040000001</v>
      </c>
    </row>
    <row r="418" spans="2:2" x14ac:dyDescent="0.25">
      <c r="B418">
        <v>46.402266349999998</v>
      </c>
    </row>
    <row r="419" spans="2:2" x14ac:dyDescent="0.25">
      <c r="B419">
        <v>34.352924529999996</v>
      </c>
    </row>
    <row r="420" spans="2:2" x14ac:dyDescent="0.25">
      <c r="B420">
        <v>25.683279540000001</v>
      </c>
    </row>
    <row r="421" spans="2:2" x14ac:dyDescent="0.25">
      <c r="B421">
        <v>33.701480089999997</v>
      </c>
    </row>
    <row r="422" spans="2:2" x14ac:dyDescent="0.25">
      <c r="B422">
        <v>14.845069219999999</v>
      </c>
    </row>
    <row r="423" spans="2:2" x14ac:dyDescent="0.25">
      <c r="B423">
        <v>20.656445390000002</v>
      </c>
    </row>
    <row r="424" spans="2:2" x14ac:dyDescent="0.25">
      <c r="B424">
        <v>13.44740927</v>
      </c>
    </row>
    <row r="425" spans="2:2" x14ac:dyDescent="0.25">
      <c r="B425">
        <v>15.501563280000001</v>
      </c>
    </row>
    <row r="426" spans="2:2" x14ac:dyDescent="0.25">
      <c r="B426">
        <v>27.9743757</v>
      </c>
    </row>
    <row r="427" spans="2:2" x14ac:dyDescent="0.25">
      <c r="B427">
        <v>18.551636910000003</v>
      </c>
    </row>
    <row r="428" spans="2:2" x14ac:dyDescent="0.25">
      <c r="B428">
        <v>22.472508359999999</v>
      </c>
    </row>
    <row r="429" spans="2:2" x14ac:dyDescent="0.25">
      <c r="B429">
        <v>20.934997299999999</v>
      </c>
    </row>
    <row r="430" spans="2:2" x14ac:dyDescent="0.25">
      <c r="B430">
        <v>21.465415529999998</v>
      </c>
    </row>
    <row r="431" spans="2:2" x14ac:dyDescent="0.25">
      <c r="B431">
        <v>17.08028431</v>
      </c>
    </row>
    <row r="432" spans="2:2" x14ac:dyDescent="0.25">
      <c r="B432">
        <v>17.47355671</v>
      </c>
    </row>
    <row r="433" spans="2:2" x14ac:dyDescent="0.25">
      <c r="B433">
        <v>20.555052319999998</v>
      </c>
    </row>
    <row r="434" spans="2:2" x14ac:dyDescent="0.25">
      <c r="B434">
        <v>16.774249790000002</v>
      </c>
    </row>
    <row r="435" spans="2:2" x14ac:dyDescent="0.25">
      <c r="B435">
        <v>18.513642539999999</v>
      </c>
    </row>
    <row r="436" spans="2:2" x14ac:dyDescent="0.25">
      <c r="B436">
        <v>17.90582654</v>
      </c>
    </row>
    <row r="437" spans="2:2" x14ac:dyDescent="0.25">
      <c r="B437">
        <v>18.362342330000001</v>
      </c>
    </row>
    <row r="438" spans="2:2" x14ac:dyDescent="0.25">
      <c r="B438">
        <v>16.154387639999999</v>
      </c>
    </row>
    <row r="439" spans="2:2" x14ac:dyDescent="0.25">
      <c r="B439">
        <v>19.2634024</v>
      </c>
    </row>
    <row r="440" spans="2:2" x14ac:dyDescent="0.25">
      <c r="B440">
        <v>17.56234654</v>
      </c>
    </row>
    <row r="441" spans="2:2" x14ac:dyDescent="0.25">
      <c r="B441">
        <v>16.4159732</v>
      </c>
    </row>
    <row r="442" spans="2:2" x14ac:dyDescent="0.25">
      <c r="B442">
        <v>21.34957386</v>
      </c>
    </row>
    <row r="443" spans="2:2" x14ac:dyDescent="0.25">
      <c r="B443">
        <v>19.477700479999999</v>
      </c>
    </row>
    <row r="444" spans="2:2" x14ac:dyDescent="0.25">
      <c r="B444">
        <v>18.66901004</v>
      </c>
    </row>
    <row r="445" spans="2:2" x14ac:dyDescent="0.25">
      <c r="B445">
        <v>18.829527880000001</v>
      </c>
    </row>
    <row r="446" spans="2:2" x14ac:dyDescent="0.25">
      <c r="B446">
        <v>46.915772869999998</v>
      </c>
    </row>
    <row r="447" spans="2:2" x14ac:dyDescent="0.25">
      <c r="B447">
        <v>47.292853260000001</v>
      </c>
    </row>
    <row r="448" spans="2:2" x14ac:dyDescent="0.25">
      <c r="B448">
        <v>34.501781979999997</v>
      </c>
    </row>
    <row r="449" spans="2:2" x14ac:dyDescent="0.25">
      <c r="B449">
        <v>50.13520793</v>
      </c>
    </row>
    <row r="450" spans="2:2" x14ac:dyDescent="0.25">
      <c r="B450">
        <v>30.68216159</v>
      </c>
    </row>
    <row r="451" spans="2:2" x14ac:dyDescent="0.25">
      <c r="B451">
        <v>40.935192880000002</v>
      </c>
    </row>
    <row r="452" spans="2:2" x14ac:dyDescent="0.25">
      <c r="B452">
        <v>18.697448810000001</v>
      </c>
    </row>
    <row r="453" spans="2:2" x14ac:dyDescent="0.25">
      <c r="B453">
        <v>22.133476550000001</v>
      </c>
    </row>
    <row r="454" spans="2:2" x14ac:dyDescent="0.25">
      <c r="B454">
        <v>27.86610816</v>
      </c>
    </row>
    <row r="455" spans="2:2" x14ac:dyDescent="0.25">
      <c r="B455">
        <v>20.598729670000001</v>
      </c>
    </row>
    <row r="456" spans="2:2" x14ac:dyDescent="0.25">
      <c r="B456">
        <v>13.427823060000001</v>
      </c>
    </row>
    <row r="457" spans="2:2" x14ac:dyDescent="0.25">
      <c r="B457">
        <v>14.245498939999999</v>
      </c>
    </row>
    <row r="458" spans="2:2" x14ac:dyDescent="0.25">
      <c r="B458">
        <v>15.608757540000001</v>
      </c>
    </row>
    <row r="459" spans="2:2" x14ac:dyDescent="0.25">
      <c r="B459">
        <v>18.177331819999999</v>
      </c>
    </row>
    <row r="460" spans="2:2" x14ac:dyDescent="0.25">
      <c r="B460">
        <v>20.38574796</v>
      </c>
    </row>
    <row r="461" spans="2:2" x14ac:dyDescent="0.25">
      <c r="B461">
        <v>19.350732909999998</v>
      </c>
    </row>
    <row r="462" spans="2:2" x14ac:dyDescent="0.25">
      <c r="B462">
        <v>19.745958569999999</v>
      </c>
    </row>
    <row r="463" spans="2:2" x14ac:dyDescent="0.25">
      <c r="B463">
        <v>17.296134129999999</v>
      </c>
    </row>
    <row r="464" spans="2:2" x14ac:dyDescent="0.25">
      <c r="B464">
        <v>14.22728983</v>
      </c>
    </row>
    <row r="465" spans="2:2" x14ac:dyDescent="0.25">
      <c r="B465">
        <v>16.844203280000002</v>
      </c>
    </row>
    <row r="466" spans="2:2" x14ac:dyDescent="0.25">
      <c r="B466">
        <v>19.048119700000001</v>
      </c>
    </row>
    <row r="467" spans="2:2" x14ac:dyDescent="0.25">
      <c r="B467">
        <v>19.55838971</v>
      </c>
    </row>
    <row r="468" spans="2:2" x14ac:dyDescent="0.25">
      <c r="B468">
        <v>16.22355276</v>
      </c>
    </row>
    <row r="469" spans="2:2" x14ac:dyDescent="0.25">
      <c r="B469">
        <v>14.337261659999999</v>
      </c>
    </row>
    <row r="470" spans="2:2" x14ac:dyDescent="0.25">
      <c r="B470">
        <v>20.149443659999999</v>
      </c>
    </row>
    <row r="471" spans="2:2" x14ac:dyDescent="0.25">
      <c r="B471">
        <v>15.499284110000001</v>
      </c>
    </row>
    <row r="472" spans="2:2" x14ac:dyDescent="0.25">
      <c r="B472">
        <v>12.829718629999999</v>
      </c>
    </row>
    <row r="473" spans="2:2" x14ac:dyDescent="0.25">
      <c r="B473">
        <v>18.919559829999997</v>
      </c>
    </row>
    <row r="474" spans="2:2" x14ac:dyDescent="0.25">
      <c r="B474">
        <v>18.849956600000002</v>
      </c>
    </row>
    <row r="475" spans="2:2" x14ac:dyDescent="0.25">
      <c r="B475">
        <v>19.635817070000002</v>
      </c>
    </row>
    <row r="476" spans="2:2" x14ac:dyDescent="0.25">
      <c r="B476">
        <v>19.404070909999998</v>
      </c>
    </row>
    <row r="477" spans="2:2" x14ac:dyDescent="0.25">
      <c r="B477">
        <v>17.369942309999999</v>
      </c>
    </row>
    <row r="478" spans="2:2" x14ac:dyDescent="0.25">
      <c r="B478">
        <v>34.025061839999999</v>
      </c>
    </row>
    <row r="479" spans="2:2" x14ac:dyDescent="0.25">
      <c r="B479">
        <v>8.9620238790000002</v>
      </c>
    </row>
    <row r="480" spans="2:2" x14ac:dyDescent="0.25">
      <c r="B480">
        <v>31.719937959999999</v>
      </c>
    </row>
    <row r="481" spans="2:2" x14ac:dyDescent="0.25">
      <c r="B481">
        <v>38.999887809999997</v>
      </c>
    </row>
    <row r="482" spans="2:2" x14ac:dyDescent="0.25">
      <c r="B482">
        <v>46.642094660000005</v>
      </c>
    </row>
    <row r="483" spans="2:2" x14ac:dyDescent="0.25">
      <c r="B483">
        <v>41.925097779999994</v>
      </c>
    </row>
    <row r="484" spans="2:2" x14ac:dyDescent="0.25">
      <c r="B484">
        <v>47.631848360000006</v>
      </c>
    </row>
    <row r="485" spans="2:2" x14ac:dyDescent="0.25">
      <c r="B485">
        <v>46.646202180000003</v>
      </c>
    </row>
    <row r="486" spans="2:2" x14ac:dyDescent="0.25">
      <c r="B486">
        <v>36.896496529999993</v>
      </c>
    </row>
    <row r="487" spans="2:2" x14ac:dyDescent="0.25">
      <c r="B487">
        <v>23.196470079999997</v>
      </c>
    </row>
    <row r="488" spans="2:2" x14ac:dyDescent="0.25">
      <c r="B488">
        <v>16.334983319999999</v>
      </c>
    </row>
    <row r="489" spans="2:2" x14ac:dyDescent="0.25">
      <c r="B489">
        <v>15.35031674</v>
      </c>
    </row>
    <row r="490" spans="2:2" x14ac:dyDescent="0.25">
      <c r="B490">
        <v>16.226671870000001</v>
      </c>
    </row>
    <row r="491" spans="2:2" x14ac:dyDescent="0.25">
      <c r="B491">
        <v>14.322043990000001</v>
      </c>
    </row>
    <row r="492" spans="2:2" x14ac:dyDescent="0.25">
      <c r="B492">
        <v>20.858082370000002</v>
      </c>
    </row>
    <row r="493" spans="2:2" x14ac:dyDescent="0.25">
      <c r="B493">
        <v>19.206246480000001</v>
      </c>
    </row>
    <row r="494" spans="2:2" x14ac:dyDescent="0.25">
      <c r="B494">
        <v>15.789102569999999</v>
      </c>
    </row>
    <row r="495" spans="2:2" x14ac:dyDescent="0.25">
      <c r="B495">
        <v>15.795963540000001</v>
      </c>
    </row>
    <row r="496" spans="2:2" x14ac:dyDescent="0.25">
      <c r="B496">
        <v>22.199045380000001</v>
      </c>
    </row>
    <row r="497" spans="2:2" x14ac:dyDescent="0.25">
      <c r="B497">
        <v>18.108510259999999</v>
      </c>
    </row>
    <row r="498" spans="2:2" x14ac:dyDescent="0.25">
      <c r="B498">
        <v>16.277762500000001</v>
      </c>
    </row>
    <row r="499" spans="2:2" x14ac:dyDescent="0.25">
      <c r="B499">
        <v>15.476093049999999</v>
      </c>
    </row>
    <row r="500" spans="2:2" x14ac:dyDescent="0.25">
      <c r="B500">
        <v>16.949644950000003</v>
      </c>
    </row>
    <row r="501" spans="2:2" x14ac:dyDescent="0.25">
      <c r="B501">
        <v>17.858014220000001</v>
      </c>
    </row>
    <row r="502" spans="2:2" x14ac:dyDescent="0.25">
      <c r="B502">
        <v>15.38055812</v>
      </c>
    </row>
    <row r="503" spans="2:2" x14ac:dyDescent="0.25">
      <c r="B503">
        <v>17.422847989999998</v>
      </c>
    </row>
    <row r="504" spans="2:2" x14ac:dyDescent="0.25">
      <c r="B504">
        <v>15.67240071</v>
      </c>
    </row>
    <row r="505" spans="2:2" x14ac:dyDescent="0.25">
      <c r="B505">
        <v>17.874010180000003</v>
      </c>
    </row>
    <row r="506" spans="2:2" x14ac:dyDescent="0.25">
      <c r="B506">
        <v>16.78214432</v>
      </c>
    </row>
    <row r="507" spans="2:2" x14ac:dyDescent="0.25">
      <c r="B507">
        <v>17.995422080000001</v>
      </c>
    </row>
    <row r="508" spans="2:2" x14ac:dyDescent="0.25">
      <c r="B508">
        <v>16.397989150000001</v>
      </c>
    </row>
    <row r="509" spans="2:2" x14ac:dyDescent="0.25">
      <c r="B509">
        <v>17.240427839999999</v>
      </c>
    </row>
    <row r="510" spans="2:2" x14ac:dyDescent="0.25">
      <c r="B510">
        <v>17.056196530000001</v>
      </c>
    </row>
    <row r="511" spans="2:2" x14ac:dyDescent="0.25">
      <c r="B511">
        <v>17.739319940000001</v>
      </c>
    </row>
    <row r="512" spans="2:2" x14ac:dyDescent="0.25">
      <c r="B512">
        <v>16.46116108</v>
      </c>
    </row>
    <row r="513" spans="2:2" x14ac:dyDescent="0.25">
      <c r="B513">
        <v>16.228570359999999</v>
      </c>
    </row>
    <row r="514" spans="2:2" x14ac:dyDescent="0.25">
      <c r="B514">
        <v>18.640764360000002</v>
      </c>
    </row>
    <row r="515" spans="2:2" x14ac:dyDescent="0.25">
      <c r="B515">
        <v>16.979773379999997</v>
      </c>
    </row>
    <row r="516" spans="2:2" x14ac:dyDescent="0.25">
      <c r="B516">
        <v>16.05002679</v>
      </c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516"/>
  <sheetViews>
    <sheetView workbookViewId="0">
      <selection activeCell="B1" sqref="B1:B1048576"/>
    </sheetView>
  </sheetViews>
  <sheetFormatPr defaultRowHeight="15.75" x14ac:dyDescent="0.25"/>
  <cols>
    <col min="1" max="1" width="9" style="7"/>
    <col min="2" max="2" width="9.125" style="26" bestFit="1" customWidth="1"/>
    <col min="3" max="3" width="14.25" style="7" customWidth="1"/>
    <col min="4" max="4" width="9" style="7"/>
    <col min="5" max="5" width="9.875" customWidth="1"/>
  </cols>
  <sheetData>
    <row r="1" spans="1:10" x14ac:dyDescent="0.25">
      <c r="A1" s="27" t="s">
        <v>24</v>
      </c>
      <c r="B1" s="28" t="s">
        <v>178</v>
      </c>
      <c r="C1" s="28" t="s">
        <v>181</v>
      </c>
      <c r="D1" s="28" t="s">
        <v>15</v>
      </c>
      <c r="E1" s="27" t="s">
        <v>16</v>
      </c>
    </row>
    <row r="2" spans="1:10" ht="16.5" thickBot="1" x14ac:dyDescent="0.3">
      <c r="A2" s="7">
        <v>0</v>
      </c>
      <c r="B2">
        <v>18.392598079999999</v>
      </c>
      <c r="C2" s="7">
        <f t="shared" ref="C2:C33" si="0">G$5 + G$6*SIN(F$4*A2+G$9)+G$7*SIN(2*F$4*A2+G$10)+G$8*SIN(3*F$4*A2+G$11)</f>
        <v>131.00446115429858</v>
      </c>
      <c r="D2" s="7">
        <f t="shared" ref="D2:D33" si="1">(B2-C2)^2</f>
        <v>12681.431705064573</v>
      </c>
      <c r="E2" s="38">
        <f>SUM(D2:D720)</f>
        <v>5595563.5060797725</v>
      </c>
    </row>
    <row r="3" spans="1:10" x14ac:dyDescent="0.25">
      <c r="A3" s="7">
        <f t="shared" ref="A3:A34" si="2">1/240+A2</f>
        <v>4.1666666666666666E-3</v>
      </c>
      <c r="B3">
        <v>18.785826570000001</v>
      </c>
      <c r="C3" s="7">
        <f t="shared" si="0"/>
        <v>137.44346619164179</v>
      </c>
      <c r="D3" s="7">
        <f t="shared" si="1"/>
        <v>14079.635440579415</v>
      </c>
      <c r="F3" s="24" t="s">
        <v>172</v>
      </c>
    </row>
    <row r="4" spans="1:10" ht="16.5" thickBot="1" x14ac:dyDescent="0.3">
      <c r="A4" s="7">
        <f t="shared" si="2"/>
        <v>8.3333333333333332E-3</v>
      </c>
      <c r="B4">
        <v>16.481395090000003</v>
      </c>
      <c r="C4" s="7">
        <f t="shared" si="0"/>
        <v>144.37253575028103</v>
      </c>
      <c r="D4" s="7">
        <f t="shared" si="1"/>
        <v>16356.143859387787</v>
      </c>
      <c r="F4" s="4">
        <f>2*PI()/(0.5)</f>
        <v>12.566370614359172</v>
      </c>
    </row>
    <row r="5" spans="1:10" x14ac:dyDescent="0.25">
      <c r="A5" s="7">
        <f t="shared" si="2"/>
        <v>1.2500000000000001E-2</v>
      </c>
      <c r="B5">
        <v>33.270937709999998</v>
      </c>
      <c r="C5" s="7">
        <f t="shared" si="0"/>
        <v>151.79554348515742</v>
      </c>
      <c r="D5" s="7">
        <f t="shared" si="1"/>
        <v>14048.082174156481</v>
      </c>
      <c r="E5" s="29" t="s">
        <v>25</v>
      </c>
      <c r="F5" s="1" t="s">
        <v>14</v>
      </c>
      <c r="G5" s="32">
        <v>198.43565644930365</v>
      </c>
    </row>
    <row r="6" spans="1:10" x14ac:dyDescent="0.25">
      <c r="A6" s="7">
        <f t="shared" si="2"/>
        <v>1.6666666666666666E-2</v>
      </c>
      <c r="B6">
        <v>46.594945670000001</v>
      </c>
      <c r="C6" s="7">
        <f t="shared" si="0"/>
        <v>159.71088762041074</v>
      </c>
      <c r="D6" s="7">
        <f t="shared" si="1"/>
        <v>12795.216323328694</v>
      </c>
      <c r="E6">
        <v>2</v>
      </c>
      <c r="F6" s="1" t="s">
        <v>0</v>
      </c>
      <c r="G6" s="32">
        <v>-171.08404310485307</v>
      </c>
    </row>
    <row r="7" spans="1:10" x14ac:dyDescent="0.25">
      <c r="A7" s="7">
        <f t="shared" si="2"/>
        <v>2.0833333333333332E-2</v>
      </c>
      <c r="B7">
        <v>27.838245350000001</v>
      </c>
      <c r="C7" s="7">
        <f t="shared" si="0"/>
        <v>168.11115314516613</v>
      </c>
      <c r="D7" s="7">
        <f t="shared" si="1"/>
        <v>19676.488661311181</v>
      </c>
      <c r="E7">
        <v>4</v>
      </c>
      <c r="F7" s="1" t="s">
        <v>2</v>
      </c>
      <c r="G7" s="32">
        <v>-40.981346121432146</v>
      </c>
    </row>
    <row r="8" spans="1:10" x14ac:dyDescent="0.25">
      <c r="A8" s="7">
        <f t="shared" si="2"/>
        <v>2.4999999999999998E-2</v>
      </c>
      <c r="B8">
        <v>38.450780600000002</v>
      </c>
      <c r="C8" s="7">
        <f t="shared" si="0"/>
        <v>176.98285042808604</v>
      </c>
      <c r="D8" s="7">
        <f t="shared" si="1"/>
        <v>19191.134370853706</v>
      </c>
      <c r="E8">
        <v>6</v>
      </c>
      <c r="F8" s="1" t="s">
        <v>4</v>
      </c>
      <c r="G8" s="32">
        <v>3.2120819563478067</v>
      </c>
    </row>
    <row r="9" spans="1:10" x14ac:dyDescent="0.25">
      <c r="A9" s="7">
        <f t="shared" si="2"/>
        <v>2.9166666666666664E-2</v>
      </c>
      <c r="B9">
        <v>13.99423767</v>
      </c>
      <c r="C9" s="7">
        <f t="shared" si="0"/>
        <v>186.30623713767807</v>
      </c>
      <c r="D9" s="7">
        <f t="shared" si="1"/>
        <v>29691.42516054909</v>
      </c>
      <c r="F9" s="2" t="s">
        <v>1</v>
      </c>
      <c r="G9" s="32">
        <v>2.955941301457373</v>
      </c>
      <c r="J9" s="1"/>
    </row>
    <row r="10" spans="1:10" x14ac:dyDescent="0.25">
      <c r="A10" s="7">
        <f t="shared" si="2"/>
        <v>3.3333333333333333E-2</v>
      </c>
      <c r="B10">
        <v>46.652646159999996</v>
      </c>
      <c r="C10" s="7">
        <f t="shared" si="0"/>
        <v>196.05522903566251</v>
      </c>
      <c r="D10" s="7">
        <f t="shared" si="1"/>
        <v>22321.131769919208</v>
      </c>
      <c r="F10" s="2" t="s">
        <v>3</v>
      </c>
      <c r="G10" s="32">
        <v>-5.2245987365297344</v>
      </c>
      <c r="J10" s="2"/>
    </row>
    <row r="11" spans="1:10" x14ac:dyDescent="0.25">
      <c r="A11" s="7">
        <f t="shared" si="2"/>
        <v>3.7499999999999999E-2</v>
      </c>
      <c r="B11">
        <v>33.94577254</v>
      </c>
      <c r="C11" s="7">
        <f t="shared" si="0"/>
        <v>206.1974037530656</v>
      </c>
      <c r="D11" s="7">
        <f t="shared" si="1"/>
        <v>29670.624455561952</v>
      </c>
      <c r="F11" s="2" t="s">
        <v>5</v>
      </c>
      <c r="G11" s="32">
        <v>-3.1012956819842565</v>
      </c>
    </row>
    <row r="12" spans="1:10" x14ac:dyDescent="0.25">
      <c r="A12" s="7">
        <f t="shared" si="2"/>
        <v>4.1666666666666664E-2</v>
      </c>
      <c r="B12">
        <v>46.772860529999996</v>
      </c>
      <c r="C12" s="7">
        <f t="shared" si="0"/>
        <v>216.69410009094182</v>
      </c>
      <c r="D12" s="7">
        <f t="shared" si="1"/>
        <v>28873.227653926977</v>
      </c>
    </row>
    <row r="13" spans="1:10" x14ac:dyDescent="0.25">
      <c r="A13" s="7">
        <f t="shared" si="2"/>
        <v>4.583333333333333E-2</v>
      </c>
      <c r="B13">
        <v>18.592699209999999</v>
      </c>
      <c r="C13" s="7">
        <f t="shared" si="0"/>
        <v>227.50061374035857</v>
      </c>
      <c r="D13" s="7">
        <f t="shared" si="1"/>
        <v>43642.516753423602</v>
      </c>
    </row>
    <row r="14" spans="1:10" x14ac:dyDescent="0.25">
      <c r="A14" s="7">
        <f t="shared" si="2"/>
        <v>4.9999999999999996E-2</v>
      </c>
      <c r="B14">
        <v>20.442384989999997</v>
      </c>
      <c r="C14" s="7">
        <f t="shared" si="0"/>
        <v>238.56648862223</v>
      </c>
      <c r="D14" s="7">
        <f t="shared" si="1"/>
        <v>47578.124585363817</v>
      </c>
    </row>
    <row r="15" spans="1:10" x14ac:dyDescent="0.25">
      <c r="A15" s="7">
        <f t="shared" si="2"/>
        <v>5.4166666666666662E-2</v>
      </c>
      <c r="B15">
        <v>11.34714625</v>
      </c>
      <c r="C15" s="7">
        <f t="shared" si="0"/>
        <v>249.83590134087015</v>
      </c>
      <c r="D15" s="7">
        <f t="shared" si="1"/>
        <v>56876.886304793043</v>
      </c>
    </row>
    <row r="16" spans="1:10" x14ac:dyDescent="0.25">
      <c r="A16" s="7">
        <f t="shared" si="2"/>
        <v>5.8333333333333327E-2</v>
      </c>
      <c r="B16">
        <v>18.57432292</v>
      </c>
      <c r="C16" s="7">
        <f t="shared" si="0"/>
        <v>261.24813456050379</v>
      </c>
      <c r="D16" s="7">
        <f t="shared" si="1"/>
        <v>58890.57885613072</v>
      </c>
      <c r="H16" s="1"/>
    </row>
    <row r="17" spans="1:9" x14ac:dyDescent="0.25">
      <c r="A17" s="7">
        <f t="shared" si="2"/>
        <v>6.2499999999999993E-2</v>
      </c>
      <c r="B17">
        <v>17.260729999999999</v>
      </c>
      <c r="C17" s="7">
        <f t="shared" si="0"/>
        <v>272.73813348603278</v>
      </c>
      <c r="D17" s="7">
        <f t="shared" si="1"/>
        <v>65268.703691965195</v>
      </c>
      <c r="H17" s="1"/>
    </row>
    <row r="18" spans="1:9" x14ac:dyDescent="0.25">
      <c r="A18" s="7">
        <f t="shared" si="2"/>
        <v>6.6666666666666666E-2</v>
      </c>
      <c r="B18">
        <v>16.12455271</v>
      </c>
      <c r="C18" s="7">
        <f t="shared" si="0"/>
        <v>284.23713809179878</v>
      </c>
      <c r="D18" s="7">
        <f t="shared" si="1"/>
        <v>71884.358440112352</v>
      </c>
      <c r="H18" s="1"/>
    </row>
    <row r="19" spans="1:9" x14ac:dyDescent="0.25">
      <c r="A19" s="7">
        <f t="shared" si="2"/>
        <v>7.0833333333333331E-2</v>
      </c>
      <c r="B19">
        <v>15.468404959999999</v>
      </c>
      <c r="C19" s="7">
        <f t="shared" si="0"/>
        <v>295.67338232692458</v>
      </c>
      <c r="D19" s="7">
        <f t="shared" si="1"/>
        <v>78514.829341198725</v>
      </c>
      <c r="H19" s="1"/>
    </row>
    <row r="20" spans="1:9" x14ac:dyDescent="0.25">
      <c r="A20" s="7">
        <f t="shared" si="2"/>
        <v>7.4999999999999997E-2</v>
      </c>
      <c r="B20">
        <v>16.933997989999998</v>
      </c>
      <c r="C20" s="7">
        <f t="shared" si="0"/>
        <v>306.97285026266377</v>
      </c>
      <c r="D20" s="7">
        <f t="shared" si="1"/>
        <v>84122.535827644067</v>
      </c>
      <c r="F20" s="2"/>
      <c r="H20" s="1"/>
    </row>
    <row r="21" spans="1:9" x14ac:dyDescent="0.25">
      <c r="A21" s="7">
        <f t="shared" si="2"/>
        <v>7.9166666666666663E-2</v>
      </c>
      <c r="B21">
        <v>24.979816169999999</v>
      </c>
      <c r="C21" s="7">
        <f t="shared" si="0"/>
        <v>318.06007806260192</v>
      </c>
      <c r="D21" s="7">
        <f t="shared" si="1"/>
        <v>85896.039911036132</v>
      </c>
      <c r="F21" s="2"/>
      <c r="H21" s="1"/>
      <c r="I21" s="1"/>
    </row>
    <row r="22" spans="1:9" x14ac:dyDescent="0.25">
      <c r="A22" s="7">
        <f t="shared" si="2"/>
        <v>8.3333333333333329E-2</v>
      </c>
      <c r="B22">
        <v>22.950105879999999</v>
      </c>
      <c r="C22" s="7">
        <f t="shared" si="0"/>
        <v>328.85898977338235</v>
      </c>
      <c r="D22" s="7">
        <f t="shared" si="1"/>
        <v>93580.245244894861</v>
      </c>
      <c r="F22" s="2"/>
      <c r="H22" s="1"/>
      <c r="I22" s="1"/>
    </row>
    <row r="23" spans="1:9" x14ac:dyDescent="0.25">
      <c r="A23" s="7">
        <f t="shared" si="2"/>
        <v>8.7499999999999994E-2</v>
      </c>
      <c r="B23">
        <v>16.889989929999999</v>
      </c>
      <c r="C23" s="7">
        <f t="shared" si="0"/>
        <v>339.29375427056442</v>
      </c>
      <c r="D23" s="7">
        <f t="shared" si="1"/>
        <v>103944.1872609662</v>
      </c>
      <c r="F23" s="2"/>
      <c r="H23" s="1"/>
      <c r="I23" s="1"/>
    </row>
    <row r="24" spans="1:9" x14ac:dyDescent="0.25">
      <c r="A24" s="7">
        <f t="shared" si="2"/>
        <v>9.166666666666666E-2</v>
      </c>
      <c r="B24">
        <v>22.575827069999999</v>
      </c>
      <c r="C24" s="7">
        <f t="shared" si="0"/>
        <v>349.2896502653216</v>
      </c>
      <c r="D24" s="7">
        <f t="shared" si="1"/>
        <v>106741.92226690386</v>
      </c>
      <c r="F24" s="2"/>
      <c r="H24" s="1"/>
      <c r="I24" s="1"/>
    </row>
    <row r="25" spans="1:9" x14ac:dyDescent="0.25">
      <c r="A25" s="7">
        <f t="shared" si="2"/>
        <v>9.5833333333333326E-2</v>
      </c>
      <c r="B25">
        <v>15.181020259999999</v>
      </c>
      <c r="C25" s="7">
        <f t="shared" si="0"/>
        <v>358.77392609205572</v>
      </c>
      <c r="D25" s="7">
        <f t="shared" si="1"/>
        <v>118056.08493811589</v>
      </c>
      <c r="F25" s="2"/>
      <c r="I25" s="1"/>
    </row>
    <row r="26" spans="1:9" x14ac:dyDescent="0.25">
      <c r="A26" s="7">
        <f t="shared" si="2"/>
        <v>9.9999999999999992E-2</v>
      </c>
      <c r="B26">
        <v>18.539585319999997</v>
      </c>
      <c r="C26" s="7">
        <f t="shared" si="0"/>
        <v>367.67664105862724</v>
      </c>
      <c r="D26" s="7">
        <f t="shared" si="1"/>
        <v>121896.6836898373</v>
      </c>
      <c r="I26" s="1"/>
    </row>
    <row r="27" spans="1:9" x14ac:dyDescent="0.25">
      <c r="A27" s="7">
        <f t="shared" si="2"/>
        <v>0.10416666666666666</v>
      </c>
      <c r="B27">
        <v>16.10796921</v>
      </c>
      <c r="C27" s="7">
        <f t="shared" si="0"/>
        <v>375.93147544850842</v>
      </c>
      <c r="D27" s="7">
        <f t="shared" si="1"/>
        <v>129472.95564177389</v>
      </c>
    </row>
    <row r="28" spans="1:9" x14ac:dyDescent="0.25">
      <c r="A28" s="7">
        <f t="shared" si="2"/>
        <v>0.10833333333333332</v>
      </c>
      <c r="B28">
        <v>13.764756149999998</v>
      </c>
      <c r="C28" s="7">
        <f t="shared" si="0"/>
        <v>383.47649681128325</v>
      </c>
      <c r="D28" s="7">
        <f t="shared" si="1"/>
        <v>136686.77118279599</v>
      </c>
    </row>
    <row r="29" spans="1:9" x14ac:dyDescent="0.25">
      <c r="A29" s="7">
        <f t="shared" si="2"/>
        <v>0.11249999999999999</v>
      </c>
      <c r="B29">
        <v>13.73891291</v>
      </c>
      <c r="C29" s="7">
        <f t="shared" si="0"/>
        <v>390.25487095301946</v>
      </c>
      <c r="D29" s="7">
        <f t="shared" si="1"/>
        <v>141764.2666610528</v>
      </c>
    </row>
    <row r="30" spans="1:9" x14ac:dyDescent="0.25">
      <c r="A30" s="7">
        <f t="shared" si="2"/>
        <v>0.11666666666666665</v>
      </c>
      <c r="B30">
        <v>16.398224289999998</v>
      </c>
      <c r="C30" s="7">
        <f t="shared" si="0"/>
        <v>396.21550702479476</v>
      </c>
      <c r="D30" s="7">
        <f t="shared" si="1"/>
        <v>144261.16826404305</v>
      </c>
    </row>
    <row r="31" spans="1:9" x14ac:dyDescent="0.25">
      <c r="A31" s="7">
        <f t="shared" si="2"/>
        <v>0.12083333333333332</v>
      </c>
      <c r="B31">
        <v>18.683827449999999</v>
      </c>
      <c r="C31" s="7">
        <f t="shared" si="0"/>
        <v>401.31362728533071</v>
      </c>
      <c r="D31" s="7">
        <f t="shared" si="1"/>
        <v>146405.56372202522</v>
      </c>
    </row>
    <row r="32" spans="1:9" x14ac:dyDescent="0.25">
      <c r="A32" s="7">
        <f t="shared" si="2"/>
        <v>0.12499999999999999</v>
      </c>
      <c r="B32">
        <v>18.788782190000003</v>
      </c>
      <c r="C32" s="7">
        <f t="shared" si="0"/>
        <v>405.5112534575739</v>
      </c>
      <c r="D32" s="7">
        <f t="shared" si="1"/>
        <v>149554.2697832995</v>
      </c>
    </row>
    <row r="33" spans="1:4" x14ac:dyDescent="0.25">
      <c r="A33" s="7">
        <f t="shared" si="2"/>
        <v>0.12916666666666665</v>
      </c>
      <c r="B33">
        <v>18.578434809999997</v>
      </c>
      <c r="C33" s="7">
        <f t="shared" si="0"/>
        <v>408.77760308109538</v>
      </c>
      <c r="D33" s="7">
        <f t="shared" si="1"/>
        <v>152255.39091945463</v>
      </c>
    </row>
    <row r="34" spans="1:4" x14ac:dyDescent="0.25">
      <c r="A34" s="7">
        <f t="shared" si="2"/>
        <v>0.13333333333333333</v>
      </c>
      <c r="B34">
        <v>14.23620792</v>
      </c>
      <c r="C34" s="7">
        <f t="shared" ref="C34:C65" si="3">G$5 + G$6*SIN(F$4*A34+G$9)+G$7*SIN(2*F$4*A34+G$10)+G$8*SIN(3*F$4*A34+G$11)</f>
        <v>411.08939085152508</v>
      </c>
      <c r="D34" s="7">
        <f t="shared" ref="D34:D65" si="4">(B34-C34)^2</f>
        <v>157492.44880288249</v>
      </c>
    </row>
    <row r="35" spans="1:4" x14ac:dyDescent="0.25">
      <c r="A35" s="7">
        <f t="shared" ref="A35:A66" si="5">1/240+A34</f>
        <v>0.13750000000000001</v>
      </c>
      <c r="B35">
        <v>16.683587619999997</v>
      </c>
      <c r="C35" s="7">
        <f t="shared" si="3"/>
        <v>412.43103160202105</v>
      </c>
      <c r="D35" s="7">
        <f t="shared" si="4"/>
        <v>156616.03941830291</v>
      </c>
    </row>
    <row r="36" spans="1:4" x14ac:dyDescent="0.25">
      <c r="A36" s="7">
        <f t="shared" si="5"/>
        <v>0.14166666666666669</v>
      </c>
      <c r="B36">
        <v>14.43736818</v>
      </c>
      <c r="C36" s="7">
        <f t="shared" si="3"/>
        <v>412.79474328582774</v>
      </c>
      <c r="D36" s="7">
        <f t="shared" si="4"/>
        <v>158688.59830120511</v>
      </c>
    </row>
    <row r="37" spans="1:4" x14ac:dyDescent="0.25">
      <c r="A37" s="7">
        <f t="shared" si="5"/>
        <v>0.14583333333333337</v>
      </c>
      <c r="B37">
        <v>16.191134860000002</v>
      </c>
      <c r="C37" s="7">
        <f t="shared" si="3"/>
        <v>412.18055002856516</v>
      </c>
      <c r="D37" s="7">
        <f t="shared" si="4"/>
        <v>156807.61692554227</v>
      </c>
    </row>
    <row r="38" spans="1:4" x14ac:dyDescent="0.25">
      <c r="A38" s="7">
        <f t="shared" si="5"/>
        <v>0.15000000000000005</v>
      </c>
      <c r="B38">
        <v>19.144020479999998</v>
      </c>
      <c r="C38" s="7">
        <f t="shared" si="3"/>
        <v>410.59618699955951</v>
      </c>
      <c r="D38" s="7">
        <f t="shared" si="4"/>
        <v>153234.79867285694</v>
      </c>
    </row>
    <row r="39" spans="1:4" x14ac:dyDescent="0.25">
      <c r="A39" s="7">
        <f t="shared" si="5"/>
        <v>0.15416666666666673</v>
      </c>
      <c r="B39">
        <v>21.125810189999999</v>
      </c>
      <c r="C39" s="7">
        <f t="shared" si="3"/>
        <v>408.05691046978109</v>
      </c>
      <c r="D39" s="7">
        <f t="shared" si="4"/>
        <v>149715.67636372201</v>
      </c>
    </row>
    <row r="40" spans="1:4" x14ac:dyDescent="0.25">
      <c r="A40" s="7">
        <f t="shared" si="5"/>
        <v>0.15833333333333341</v>
      </c>
      <c r="B40">
        <v>19.476333539999999</v>
      </c>
      <c r="C40" s="7">
        <f t="shared" si="3"/>
        <v>404.58521794809741</v>
      </c>
      <c r="D40" s="7">
        <f t="shared" si="4"/>
        <v>148308.85285004936</v>
      </c>
    </row>
    <row r="41" spans="1:4" x14ac:dyDescent="0.25">
      <c r="A41" s="7">
        <f t="shared" si="5"/>
        <v>0.16250000000000009</v>
      </c>
      <c r="B41">
        <v>18.859465950000001</v>
      </c>
      <c r="C41" s="7">
        <f t="shared" si="3"/>
        <v>400.21048468827854</v>
      </c>
      <c r="D41" s="7">
        <f t="shared" si="4"/>
        <v>145428.59949272286</v>
      </c>
    </row>
    <row r="42" spans="1:4" x14ac:dyDescent="0.25">
      <c r="A42" s="7">
        <f t="shared" si="5"/>
        <v>0.16666666666666677</v>
      </c>
      <c r="B42">
        <v>18.136323770000001</v>
      </c>
      <c r="C42" s="7">
        <f t="shared" si="3"/>
        <v>394.96852411030528</v>
      </c>
      <c r="D42" s="7">
        <f t="shared" si="4"/>
        <v>142002.50721331598</v>
      </c>
    </row>
    <row r="43" spans="1:4" x14ac:dyDescent="0.25">
      <c r="A43" s="7">
        <f t="shared" si="5"/>
        <v>0.17083333333333345</v>
      </c>
      <c r="B43">
        <v>41.132375580000001</v>
      </c>
      <c r="C43" s="7">
        <f t="shared" si="3"/>
        <v>388.9010807584487</v>
      </c>
      <c r="D43" s="7">
        <f t="shared" si="4"/>
        <v>120943.07230149479</v>
      </c>
    </row>
    <row r="44" spans="1:4" x14ac:dyDescent="0.25">
      <c r="A44" s="7">
        <f t="shared" si="5"/>
        <v>0.17500000000000013</v>
      </c>
      <c r="B44">
        <v>28.76171261</v>
      </c>
      <c r="C44" s="7">
        <f t="shared" si="3"/>
        <v>382.05526530682704</v>
      </c>
      <c r="D44" s="7">
        <f t="shared" si="4"/>
        <v>124816.33437714569</v>
      </c>
    </row>
    <row r="45" spans="1:4" x14ac:dyDescent="0.25">
      <c r="A45" s="7">
        <f t="shared" si="5"/>
        <v>0.17916666666666681</v>
      </c>
      <c r="B45">
        <v>46.347854839999997</v>
      </c>
      <c r="C45" s="7">
        <f t="shared" si="3"/>
        <v>374.48294180667642</v>
      </c>
      <c r="D45" s="7">
        <f t="shared" si="4"/>
        <v>107672.63529862832</v>
      </c>
    </row>
    <row r="46" spans="1:4" x14ac:dyDescent="0.25">
      <c r="A46" s="7">
        <f t="shared" si="5"/>
        <v>0.18333333333333349</v>
      </c>
      <c r="B46">
        <v>46.938080079999999</v>
      </c>
      <c r="C46" s="7">
        <f t="shared" si="3"/>
        <v>366.24007783911986</v>
      </c>
      <c r="D46" s="7">
        <f t="shared" si="4"/>
        <v>101953.76577296498</v>
      </c>
    </row>
    <row r="47" spans="1:4" x14ac:dyDescent="0.25">
      <c r="A47" s="7">
        <f t="shared" si="5"/>
        <v>0.18750000000000017</v>
      </c>
      <c r="B47">
        <v>46.481339930000004</v>
      </c>
      <c r="C47" s="7">
        <f t="shared" si="3"/>
        <v>357.38606848834269</v>
      </c>
      <c r="D47" s="7">
        <f t="shared" si="4"/>
        <v>96661.750239936751</v>
      </c>
    </row>
    <row r="48" spans="1:4" x14ac:dyDescent="0.25">
      <c r="A48" s="7">
        <f t="shared" si="5"/>
        <v>0.19166666666666685</v>
      </c>
      <c r="B48">
        <v>36.779772270000002</v>
      </c>
      <c r="C48" s="7">
        <f t="shared" si="3"/>
        <v>347.98304508328636</v>
      </c>
      <c r="D48" s="7">
        <f t="shared" si="4"/>
        <v>96847.477009700713</v>
      </c>
    </row>
    <row r="49" spans="1:4" x14ac:dyDescent="0.25">
      <c r="A49" s="7">
        <f t="shared" si="5"/>
        <v>0.19583333333333353</v>
      </c>
      <c r="B49">
        <v>23.299155689999999</v>
      </c>
      <c r="C49" s="7">
        <f t="shared" si="3"/>
        <v>338.09517947655837</v>
      </c>
      <c r="D49" s="7">
        <f t="shared" si="4"/>
        <v>99096.536591827404</v>
      </c>
    </row>
    <row r="50" spans="1:4" x14ac:dyDescent="0.25">
      <c r="A50" s="7">
        <f t="shared" si="5"/>
        <v>0.20000000000000021</v>
      </c>
      <c r="B50">
        <v>46.375105759999997</v>
      </c>
      <c r="C50" s="7">
        <f t="shared" si="3"/>
        <v>327.7879942471576</v>
      </c>
      <c r="D50" s="7">
        <f t="shared" si="4"/>
        <v>79193.213806685395</v>
      </c>
    </row>
    <row r="51" spans="1:4" x14ac:dyDescent="0.25">
      <c r="A51" s="7">
        <f t="shared" si="5"/>
        <v>0.20416666666666689</v>
      </c>
      <c r="B51">
        <v>14.5548392</v>
      </c>
      <c r="C51" s="7">
        <f t="shared" si="3"/>
        <v>317.12768864309214</v>
      </c>
      <c r="D51" s="7">
        <f t="shared" si="4"/>
        <v>91550.329220112108</v>
      </c>
    </row>
    <row r="52" spans="1:4" x14ac:dyDescent="0.25">
      <c r="A52" s="7">
        <f t="shared" si="5"/>
        <v>0.20833333333333356</v>
      </c>
      <c r="B52">
        <v>18.90287301</v>
      </c>
      <c r="C52" s="7">
        <f t="shared" si="3"/>
        <v>306.18048933920232</v>
      </c>
      <c r="D52" s="7">
        <f t="shared" si="4"/>
        <v>82528.428843788366</v>
      </c>
    </row>
    <row r="53" spans="1:4" x14ac:dyDescent="0.25">
      <c r="A53" s="7">
        <f t="shared" si="5"/>
        <v>0.21250000000000024</v>
      </c>
      <c r="B53">
        <v>21.263799470000002</v>
      </c>
      <c r="C53" s="7">
        <f t="shared" si="3"/>
        <v>295.01203419609152</v>
      </c>
      <c r="D53" s="7">
        <f t="shared" si="4"/>
        <v>74938.096015651303</v>
      </c>
    </row>
    <row r="54" spans="1:4" x14ac:dyDescent="0.25">
      <c r="A54" s="7">
        <f t="shared" si="5"/>
        <v>0.21666666666666692</v>
      </c>
      <c r="B54">
        <v>13.84989126</v>
      </c>
      <c r="C54" s="7">
        <f t="shared" si="3"/>
        <v>283.68679619249042</v>
      </c>
      <c r="D54" s="7">
        <f t="shared" si="4"/>
        <v>72811.955263545882</v>
      </c>
    </row>
    <row r="55" spans="1:4" x14ac:dyDescent="0.25">
      <c r="A55" s="7">
        <f t="shared" si="5"/>
        <v>0.2208333333333336</v>
      </c>
      <c r="B55">
        <v>16.97117038</v>
      </c>
      <c r="C55" s="7">
        <f t="shared" si="3"/>
        <v>272.26755359232772</v>
      </c>
      <c r="D55" s="7">
        <f t="shared" si="4"/>
        <v>65176.24328129569</v>
      </c>
    </row>
    <row r="56" spans="1:4" x14ac:dyDescent="0.25">
      <c r="A56" s="7">
        <f t="shared" si="5"/>
        <v>0.22500000000000028</v>
      </c>
      <c r="B56">
        <v>14.11685291</v>
      </c>
      <c r="C56" s="7">
        <f t="shared" si="3"/>
        <v>260.81491122751152</v>
      </c>
      <c r="D56" s="7">
        <f t="shared" si="4"/>
        <v>60859.931977630309</v>
      </c>
    </row>
    <row r="57" spans="1:4" x14ac:dyDescent="0.25">
      <c r="A57" s="7">
        <f t="shared" si="5"/>
        <v>0.22916666666666696</v>
      </c>
      <c r="B57">
        <v>13.86223012</v>
      </c>
      <c r="C57" s="7">
        <f t="shared" si="3"/>
        <v>249.38687655704993</v>
      </c>
      <c r="D57" s="7">
        <f t="shared" si="4"/>
        <v>55471.859079297377</v>
      </c>
    </row>
    <row r="58" spans="1:4" x14ac:dyDescent="0.25">
      <c r="A58" s="7">
        <f t="shared" si="5"/>
        <v>0.23333333333333364</v>
      </c>
      <c r="B58">
        <v>19.55238748</v>
      </c>
      <c r="C58" s="7">
        <f t="shared" si="3"/>
        <v>238.03849293189108</v>
      </c>
      <c r="D58" s="7">
        <f t="shared" si="4"/>
        <v>47736.178275534876</v>
      </c>
    </row>
    <row r="59" spans="1:4" x14ac:dyDescent="0.25">
      <c r="A59" s="7">
        <f t="shared" si="5"/>
        <v>0.23750000000000032</v>
      </c>
      <c r="B59">
        <v>23.06015438</v>
      </c>
      <c r="C59" s="7">
        <f t="shared" si="3"/>
        <v>226.82153128142838</v>
      </c>
      <c r="D59" s="7">
        <f t="shared" si="4"/>
        <v>41518.698716765954</v>
      </c>
    </row>
    <row r="60" spans="1:4" x14ac:dyDescent="0.25">
      <c r="A60" s="7">
        <f t="shared" si="5"/>
        <v>0.241666666666667</v>
      </c>
      <c r="B60">
        <v>18.364332820000001</v>
      </c>
      <c r="C60" s="7">
        <f t="shared" si="3"/>
        <v>215.7842402693901</v>
      </c>
      <c r="D60" s="7">
        <f t="shared" si="4"/>
        <v>38974.619857325757</v>
      </c>
    </row>
    <row r="61" spans="1:4" x14ac:dyDescent="0.25">
      <c r="A61" s="7">
        <f t="shared" si="5"/>
        <v>0.24583333333333368</v>
      </c>
      <c r="B61">
        <v>19.45673395</v>
      </c>
      <c r="C61" s="7">
        <f t="shared" si="3"/>
        <v>204.97115386931478</v>
      </c>
      <c r="D61" s="7">
        <f t="shared" si="4"/>
        <v>34415.599997999852</v>
      </c>
    </row>
    <row r="62" spans="1:4" x14ac:dyDescent="0.25">
      <c r="A62" s="7">
        <f t="shared" si="5"/>
        <v>0.25000000000000033</v>
      </c>
      <c r="B62">
        <v>24.637431359999997</v>
      </c>
      <c r="C62" s="7">
        <f t="shared" si="3"/>
        <v>194.42295430602175</v>
      </c>
      <c r="D62" s="7">
        <f t="shared" si="4"/>
        <v>28827.12380205408</v>
      </c>
    </row>
    <row r="63" spans="1:4" x14ac:dyDescent="0.25">
      <c r="A63" s="7">
        <f t="shared" si="5"/>
        <v>0.25416666666666698</v>
      </c>
      <c r="B63">
        <v>21.584246109999999</v>
      </c>
      <c r="C63" s="7">
        <f t="shared" si="3"/>
        <v>184.17638741937742</v>
      </c>
      <c r="D63" s="7">
        <f t="shared" si="4"/>
        <v>26436.204415568551</v>
      </c>
    </row>
    <row r="64" spans="1:4" x14ac:dyDescent="0.25">
      <c r="A64" s="7">
        <f t="shared" si="5"/>
        <v>0.25833333333333364</v>
      </c>
      <c r="B64">
        <v>19.49611161</v>
      </c>
      <c r="C64" s="7">
        <f t="shared" si="3"/>
        <v>174.26422674677221</v>
      </c>
      <c r="D64" s="7">
        <f t="shared" si="4"/>
        <v>23953.169462989183</v>
      </c>
    </row>
    <row r="65" spans="1:4" x14ac:dyDescent="0.25">
      <c r="A65" s="7">
        <f t="shared" si="5"/>
        <v>0.26250000000000029</v>
      </c>
      <c r="B65">
        <v>16.587336860000001</v>
      </c>
      <c r="C65" s="7">
        <f t="shared" si="3"/>
        <v>164.71528200376122</v>
      </c>
      <c r="D65" s="7">
        <f t="shared" si="4"/>
        <v>21941.888132513133</v>
      </c>
    </row>
    <row r="66" spans="1:4" x14ac:dyDescent="0.25">
      <c r="A66" s="7">
        <f t="shared" si="5"/>
        <v>0.26666666666666694</v>
      </c>
      <c r="B66">
        <v>16.850583369999999</v>
      </c>
      <c r="C66" s="7">
        <f t="shared" ref="C66:C97" si="6">G$5 + G$6*SIN(F$4*A66+G$9)+G$7*SIN(2*F$4*A66+G$10)+G$8*SIN(3*F$4*A66+G$11)</f>
        <v>155.55444717694689</v>
      </c>
      <c r="D66" s="7">
        <f t="shared" ref="D66:D97" si="7">(B66-C66)^2</f>
        <v>19238.761834976071</v>
      </c>
    </row>
    <row r="67" spans="1:4" x14ac:dyDescent="0.25">
      <c r="A67" s="7">
        <f t="shared" ref="A67:A98" si="8">1/240+A66</f>
        <v>0.27083333333333359</v>
      </c>
      <c r="B67">
        <v>18.732441159999997</v>
      </c>
      <c r="C67" s="7">
        <f t="shared" si="6"/>
        <v>146.80278313385685</v>
      </c>
      <c r="D67" s="7">
        <f t="shared" si="7"/>
        <v>16402.012493300637</v>
      </c>
    </row>
    <row r="68" spans="1:4" x14ac:dyDescent="0.25">
      <c r="A68" s="7">
        <f t="shared" si="8"/>
        <v>0.27500000000000024</v>
      </c>
      <c r="B68">
        <v>16.570033680000002</v>
      </c>
      <c r="C68" s="7">
        <f t="shared" si="6"/>
        <v>138.47762950153003</v>
      </c>
      <c r="D68" s="7">
        <f t="shared" si="7"/>
        <v>14861.461918985528</v>
      </c>
    </row>
    <row r="69" spans="1:4" x14ac:dyDescent="0.25">
      <c r="A69" s="7">
        <f t="shared" si="8"/>
        <v>0.2791666666666669</v>
      </c>
      <c r="B69">
        <v>17.969425139999998</v>
      </c>
      <c r="C69" s="7">
        <f t="shared" si="6"/>
        <v>130.59274056485125</v>
      </c>
      <c r="D69" s="7">
        <f t="shared" si="7"/>
        <v>12684.011177285538</v>
      </c>
    </row>
    <row r="70" spans="1:4" x14ac:dyDescent="0.25">
      <c r="A70" s="7">
        <f t="shared" si="8"/>
        <v>0.28333333333333355</v>
      </c>
      <c r="B70">
        <v>17.551231520000002</v>
      </c>
      <c r="C70" s="7">
        <f t="shared" si="6"/>
        <v>123.1584400794754</v>
      </c>
      <c r="D70" s="7">
        <f t="shared" si="7"/>
        <v>11152.882499724534</v>
      </c>
    </row>
    <row r="71" spans="1:4" x14ac:dyDescent="0.25">
      <c r="A71" s="7">
        <f t="shared" si="8"/>
        <v>0.2875000000000002</v>
      </c>
      <c r="B71">
        <v>20.207623909999999</v>
      </c>
      <c r="C71" s="7">
        <f t="shared" si="6"/>
        <v>116.18179017087932</v>
      </c>
      <c r="D71" s="7">
        <f t="shared" si="7"/>
        <v>9211.0405894709074</v>
      </c>
    </row>
    <row r="72" spans="1:4" x14ac:dyDescent="0.25">
      <c r="A72" s="7">
        <f t="shared" si="8"/>
        <v>0.29166666666666685</v>
      </c>
      <c r="B72">
        <v>15.11829303</v>
      </c>
      <c r="C72" s="7">
        <f t="shared" si="6"/>
        <v>109.66676988577457</v>
      </c>
      <c r="D72" s="7">
        <f t="shared" si="7"/>
        <v>8939.4144757469385</v>
      </c>
    </row>
    <row r="73" spans="1:4" x14ac:dyDescent="0.25">
      <c r="A73" s="7">
        <f t="shared" si="8"/>
        <v>0.2958333333333335</v>
      </c>
      <c r="B73">
        <v>17.018595949999998</v>
      </c>
      <c r="C73" s="7">
        <f t="shared" si="6"/>
        <v>103.61445945704023</v>
      </c>
      <c r="D73" s="7">
        <f t="shared" si="7"/>
        <v>7498.8435765299428</v>
      </c>
    </row>
    <row r="74" spans="1:4" x14ac:dyDescent="0.25">
      <c r="A74" s="7">
        <f t="shared" si="8"/>
        <v>0.30000000000000016</v>
      </c>
      <c r="B74">
        <v>19.777062269999998</v>
      </c>
      <c r="C74" s="7">
        <f t="shared" si="6"/>
        <v>98.023226918395594</v>
      </c>
      <c r="D74" s="7">
        <f t="shared" si="7"/>
        <v>6122.462282183832</v>
      </c>
    </row>
    <row r="75" spans="1:4" x14ac:dyDescent="0.25">
      <c r="A75" s="7">
        <f t="shared" si="8"/>
        <v>0.30416666666666681</v>
      </c>
      <c r="B75">
        <v>21.930999790000001</v>
      </c>
      <c r="C75" s="7">
        <f t="shared" si="6"/>
        <v>92.888914338371464</v>
      </c>
      <c r="D75" s="7">
        <f t="shared" si="7"/>
        <v>5035.0256370539864</v>
      </c>
    </row>
    <row r="76" spans="1:4" x14ac:dyDescent="0.25">
      <c r="A76" s="7">
        <f t="shared" si="8"/>
        <v>0.30833333333333346</v>
      </c>
      <c r="B76">
        <v>17.818289029999999</v>
      </c>
      <c r="C76" s="7">
        <f t="shared" si="6"/>
        <v>88.20502161177204</v>
      </c>
      <c r="D76" s="7">
        <f t="shared" si="7"/>
        <v>4954.292123537889</v>
      </c>
    </row>
    <row r="77" spans="1:4" x14ac:dyDescent="0.25">
      <c r="A77" s="7">
        <f t="shared" si="8"/>
        <v>0.31250000000000011</v>
      </c>
      <c r="B77">
        <v>17.56024146</v>
      </c>
      <c r="C77" s="7">
        <f t="shared" si="6"/>
        <v>83.962886427258297</v>
      </c>
      <c r="D77" s="7">
        <f t="shared" si="7"/>
        <v>4409.3112586477537</v>
      </c>
    </row>
    <row r="78" spans="1:4" x14ac:dyDescent="0.25">
      <c r="A78" s="7">
        <f t="shared" si="8"/>
        <v>0.31666666666666676</v>
      </c>
      <c r="B78">
        <v>15.051015120000001</v>
      </c>
      <c r="C78" s="7">
        <f t="shared" si="6"/>
        <v>80.15185969862884</v>
      </c>
      <c r="D78" s="7">
        <f t="shared" si="7"/>
        <v>4238.1199648507882</v>
      </c>
    </row>
    <row r="79" spans="1:4" x14ac:dyDescent="0.25">
      <c r="A79" s="7">
        <f t="shared" si="8"/>
        <v>0.32083333333333341</v>
      </c>
      <c r="B79">
        <v>39.433511429999996</v>
      </c>
      <c r="C79" s="7">
        <f t="shared" si="6"/>
        <v>76.759476382326326</v>
      </c>
      <c r="D79" s="7">
        <f t="shared" si="7"/>
        <v>1393.2276596222935</v>
      </c>
    </row>
    <row r="80" spans="1:4" x14ac:dyDescent="0.25">
      <c r="A80" s="7">
        <f t="shared" si="8"/>
        <v>0.32500000000000007</v>
      </c>
      <c r="B80">
        <v>47.028962659999998</v>
      </c>
      <c r="C80" s="7">
        <f t="shared" si="6"/>
        <v>73.771622183584341</v>
      </c>
      <c r="D80" s="7">
        <f t="shared" si="7"/>
        <v>715.16983839435636</v>
      </c>
    </row>
    <row r="81" spans="1:4" x14ac:dyDescent="0.25">
      <c r="A81" s="7">
        <f t="shared" si="8"/>
        <v>0.32916666666666672</v>
      </c>
      <c r="B81">
        <v>46.793189439999999</v>
      </c>
      <c r="C81" s="7">
        <f t="shared" si="6"/>
        <v>71.172697159397643</v>
      </c>
      <c r="D81" s="7">
        <f t="shared" si="7"/>
        <v>594.36039664016926</v>
      </c>
    </row>
    <row r="82" spans="1:4" x14ac:dyDescent="0.25">
      <c r="A82" s="7">
        <f t="shared" si="8"/>
        <v>0.33333333333333337</v>
      </c>
      <c r="B82">
        <v>38.822966600000001</v>
      </c>
      <c r="C82" s="7">
        <f t="shared" si="6"/>
        <v>68.945777641620396</v>
      </c>
      <c r="D82" s="7">
        <f t="shared" si="7"/>
        <v>907.3837450491676</v>
      </c>
    </row>
    <row r="83" spans="1:4" x14ac:dyDescent="0.25">
      <c r="A83" s="7">
        <f t="shared" si="8"/>
        <v>0.33750000000000002</v>
      </c>
      <c r="B83">
        <v>23.43686907</v>
      </c>
      <c r="C83" s="7">
        <f t="shared" si="6"/>
        <v>67.072778214422001</v>
      </c>
      <c r="D83" s="7">
        <f t="shared" si="7"/>
        <v>1904.0925668602517</v>
      </c>
    </row>
    <row r="84" spans="1:4" x14ac:dyDescent="0.25">
      <c r="A84" s="7">
        <f t="shared" si="8"/>
        <v>0.34166666666666667</v>
      </c>
      <c r="B84">
        <v>36.25309257</v>
      </c>
      <c r="C84" s="7">
        <f t="shared" si="6"/>
        <v>65.534615676857626</v>
      </c>
      <c r="D84" s="7">
        <f t="shared" si="7"/>
        <v>857.40759545743708</v>
      </c>
    </row>
    <row r="85" spans="1:4" x14ac:dyDescent="0.25">
      <c r="A85" s="7">
        <f t="shared" si="8"/>
        <v>0.34583333333333333</v>
      </c>
      <c r="B85">
        <v>22.245474869999999</v>
      </c>
      <c r="C85" s="7">
        <f t="shared" si="6"/>
        <v>64.31137699687406</v>
      </c>
      <c r="D85" s="7">
        <f t="shared" si="7"/>
        <v>1769.5401217477479</v>
      </c>
    </row>
    <row r="86" spans="1:4" x14ac:dyDescent="0.25">
      <c r="A86" s="7">
        <f t="shared" si="8"/>
        <v>0.35</v>
      </c>
      <c r="B86">
        <v>32.464635530000002</v>
      </c>
      <c r="C86" s="7">
        <f t="shared" si="6"/>
        <v>63.382493214897721</v>
      </c>
      <c r="D86" s="7">
        <f t="shared" si="7"/>
        <v>955.9139238235889</v>
      </c>
    </row>
    <row r="87" spans="1:4" x14ac:dyDescent="0.25">
      <c r="A87" s="7">
        <f t="shared" si="8"/>
        <v>0.35416666666666663</v>
      </c>
      <c r="B87">
        <v>33.731140509999996</v>
      </c>
      <c r="C87" s="7">
        <f t="shared" si="6"/>
        <v>62.726921084366595</v>
      </c>
      <c r="D87" s="7">
        <f t="shared" si="7"/>
        <v>840.75529111681544</v>
      </c>
    </row>
    <row r="88" spans="1:4" x14ac:dyDescent="0.25">
      <c r="A88" s="7">
        <f t="shared" si="8"/>
        <v>0.35833333333333328</v>
      </c>
      <c r="B88">
        <v>36.32684209</v>
      </c>
      <c r="C88" s="7">
        <f t="shared" si="6"/>
        <v>62.323333948135343</v>
      </c>
      <c r="D88" s="7">
        <f t="shared" si="7"/>
        <v>675.81758893009714</v>
      </c>
    </row>
    <row r="89" spans="1:4" x14ac:dyDescent="0.25">
      <c r="A89" s="7">
        <f t="shared" si="8"/>
        <v>0.36249999999999993</v>
      </c>
      <c r="B89">
        <v>20.035945699999999</v>
      </c>
      <c r="C89" s="7">
        <f t="shared" si="6"/>
        <v>62.150322952309118</v>
      </c>
      <c r="D89" s="7">
        <f t="shared" si="7"/>
        <v>1773.6207713498118</v>
      </c>
    </row>
    <row r="90" spans="1:4" x14ac:dyDescent="0.25">
      <c r="A90" s="7">
        <f t="shared" si="8"/>
        <v>0.36666666666666659</v>
      </c>
      <c r="B90">
        <v>17.645361089999998</v>
      </c>
      <c r="C90" s="7">
        <f t="shared" si="6"/>
        <v>62.186609204922384</v>
      </c>
      <c r="D90" s="7">
        <f t="shared" si="7"/>
        <v>1983.9227836350767</v>
      </c>
    </row>
    <row r="91" spans="1:4" x14ac:dyDescent="0.25">
      <c r="A91" s="7">
        <f t="shared" si="8"/>
        <v>0.37083333333333324</v>
      </c>
      <c r="B91">
        <v>15.16681694</v>
      </c>
      <c r="C91" s="7">
        <f t="shared" si="6"/>
        <v>62.411266911330948</v>
      </c>
      <c r="D91" s="7">
        <f t="shared" si="7"/>
        <v>2232.0380530935931</v>
      </c>
    </row>
    <row r="92" spans="1:4" x14ac:dyDescent="0.25">
      <c r="A92" s="7">
        <f t="shared" si="8"/>
        <v>0.37499999999999989</v>
      </c>
      <c r="B92">
        <v>12.036912560000001</v>
      </c>
      <c r="C92" s="7">
        <f t="shared" si="6"/>
        <v>62.803956879319529</v>
      </c>
      <c r="D92" s="7">
        <f t="shared" si="7"/>
        <v>2577.2927889197526</v>
      </c>
    </row>
    <row r="93" spans="1:4" x14ac:dyDescent="0.25">
      <c r="A93" s="7">
        <f t="shared" si="8"/>
        <v>0.37916666666666654</v>
      </c>
      <c r="B93">
        <v>13.4829344</v>
      </c>
      <c r="C93" s="7">
        <f t="shared" si="6"/>
        <v>63.34516910509916</v>
      </c>
      <c r="D93" s="7">
        <f t="shared" si="7"/>
        <v>2486.2424497863954</v>
      </c>
    </row>
    <row r="94" spans="1:4" x14ac:dyDescent="0.25">
      <c r="A94" s="7">
        <f t="shared" si="8"/>
        <v>0.38333333333333319</v>
      </c>
      <c r="B94">
        <v>17.41136594</v>
      </c>
      <c r="C94" s="7">
        <f t="shared" si="6"/>
        <v>64.016472448635668</v>
      </c>
      <c r="D94" s="7">
        <f t="shared" si="7"/>
        <v>2172.0359526812749</v>
      </c>
    </row>
    <row r="95" spans="1:4" x14ac:dyDescent="0.25">
      <c r="A95" s="7">
        <f t="shared" si="8"/>
        <v>0.38749999999999984</v>
      </c>
      <c r="B95">
        <v>18.453589349999998</v>
      </c>
      <c r="C95" s="7">
        <f t="shared" si="6"/>
        <v>64.800768706274241</v>
      </c>
      <c r="D95" s="7">
        <f t="shared" si="7"/>
        <v>2148.0610342826531</v>
      </c>
    </row>
    <row r="96" spans="1:4" x14ac:dyDescent="0.25">
      <c r="A96" s="7">
        <f t="shared" si="8"/>
        <v>0.3916666666666665</v>
      </c>
      <c r="B96">
        <v>14.550306109999999</v>
      </c>
      <c r="C96" s="7">
        <f t="shared" si="6"/>
        <v>65.682547714028516</v>
      </c>
      <c r="D96" s="7">
        <f t="shared" si="7"/>
        <v>2614.5061314527447</v>
      </c>
    </row>
    <row r="97" spans="1:4" x14ac:dyDescent="0.25">
      <c r="A97" s="7">
        <f t="shared" si="8"/>
        <v>0.39583333333333315</v>
      </c>
      <c r="B97">
        <v>17.321613320000001</v>
      </c>
      <c r="C97" s="7">
        <f t="shared" si="6"/>
        <v>66.648139489625876</v>
      </c>
      <c r="D97" s="7">
        <f t="shared" si="7"/>
        <v>2433.1061839627869</v>
      </c>
    </row>
    <row r="98" spans="1:4" x14ac:dyDescent="0.25">
      <c r="A98" s="7">
        <f t="shared" si="8"/>
        <v>0.3999999999999998</v>
      </c>
      <c r="B98">
        <v>18.300947739999998</v>
      </c>
      <c r="C98" s="7">
        <f t="shared" ref="C98:C121" si="9">G$5 + G$6*SIN(F$4*A98+G$9)+G$7*SIN(2*F$4*A98+G$10)+G$8*SIN(3*F$4*A98+G$11)</f>
        <v>67.685958868038526</v>
      </c>
      <c r="D98" s="7">
        <f t="shared" ref="D98:D121" si="10">(B98-C98)^2</f>
        <v>2438.8793241164894</v>
      </c>
    </row>
    <row r="99" spans="1:4" x14ac:dyDescent="0.25">
      <c r="A99" s="7">
        <f t="shared" ref="A99:A121" si="11">1/240+A98</f>
        <v>0.40416666666666645</v>
      </c>
      <c r="B99">
        <v>17.456439039999999</v>
      </c>
      <c r="C99" s="7">
        <f t="shared" si="9"/>
        <v>68.786737624903694</v>
      </c>
      <c r="D99" s="7">
        <f t="shared" si="10"/>
        <v>2634.799552815366</v>
      </c>
    </row>
    <row r="100" spans="1:4" x14ac:dyDescent="0.25">
      <c r="A100" s="7">
        <f t="shared" si="11"/>
        <v>0.4083333333333331</v>
      </c>
      <c r="B100">
        <v>16.813151519999998</v>
      </c>
      <c r="C100" s="7">
        <f t="shared" si="9"/>
        <v>69.943738733978762</v>
      </c>
      <c r="D100" s="7">
        <f t="shared" si="10"/>
        <v>2822.8592977022035</v>
      </c>
    </row>
    <row r="101" spans="1:4" x14ac:dyDescent="0.25">
      <c r="A101" s="7">
        <f t="shared" si="11"/>
        <v>0.41249999999999976</v>
      </c>
      <c r="B101">
        <v>16.167721419999999</v>
      </c>
      <c r="C101" s="7">
        <f t="shared" si="9"/>
        <v>71.152947184990637</v>
      </c>
      <c r="D101" s="7">
        <f t="shared" si="10"/>
        <v>3023.3750524269904</v>
      </c>
    </row>
    <row r="102" spans="1:4" x14ac:dyDescent="0.25">
      <c r="A102" s="7">
        <f t="shared" si="11"/>
        <v>0.41666666666666641</v>
      </c>
      <c r="B102">
        <v>17.05877182</v>
      </c>
      <c r="C102" s="7">
        <f t="shared" si="9"/>
        <v>72.41323171019252</v>
      </c>
      <c r="D102" s="7">
        <f t="shared" si="10"/>
        <v>3064.1162297349319</v>
      </c>
    </row>
    <row r="103" spans="1:4" x14ac:dyDescent="0.25">
      <c r="A103" s="7">
        <f t="shared" si="11"/>
        <v>0.42083333333333306</v>
      </c>
      <c r="B103">
        <v>14.684445649999999</v>
      </c>
      <c r="C103" s="7">
        <f t="shared" si="9"/>
        <v>73.726471841366561</v>
      </c>
      <c r="D103" s="7">
        <f t="shared" si="10"/>
        <v>3485.9608567820146</v>
      </c>
    </row>
    <row r="104" spans="1:4" x14ac:dyDescent="0.25">
      <c r="A104" s="7">
        <f t="shared" si="11"/>
        <v>0.42499999999999971</v>
      </c>
      <c r="B104">
        <v>18.103970840000002</v>
      </c>
      <c r="C104" s="7">
        <f t="shared" si="9"/>
        <v>75.097644949761559</v>
      </c>
      <c r="D104" s="7">
        <f t="shared" si="10"/>
        <v>3248.2788885297045</v>
      </c>
    </row>
    <row r="105" spans="1:4" x14ac:dyDescent="0.25">
      <c r="A105" s="7">
        <f t="shared" si="11"/>
        <v>0.42916666666666636</v>
      </c>
      <c r="B105">
        <v>18.129638500000002</v>
      </c>
      <c r="C105" s="7">
        <f t="shared" si="9"/>
        <v>76.534868311296151</v>
      </c>
      <c r="D105" s="7">
        <f t="shared" si="10"/>
        <v>3411.1708693103169</v>
      </c>
    </row>
    <row r="106" spans="1:4" x14ac:dyDescent="0.25">
      <c r="A106" s="7">
        <f t="shared" si="11"/>
        <v>0.43333333333333302</v>
      </c>
      <c r="B106">
        <v>20.152086149999999</v>
      </c>
      <c r="C106" s="7">
        <f t="shared" si="9"/>
        <v>78.049391785818344</v>
      </c>
      <c r="D106" s="7">
        <f t="shared" si="10"/>
        <v>3352.0979998873622</v>
      </c>
    </row>
    <row r="107" spans="1:4" x14ac:dyDescent="0.25">
      <c r="A107" s="7">
        <f t="shared" si="11"/>
        <v>0.43749999999999967</v>
      </c>
      <c r="B107">
        <v>18.306144110000002</v>
      </c>
      <c r="C107" s="7">
        <f t="shared" si="9"/>
        <v>79.655537395580154</v>
      </c>
      <c r="D107" s="7">
        <f t="shared" si="10"/>
        <v>3763.7480565087867</v>
      </c>
    </row>
    <row r="108" spans="1:4" x14ac:dyDescent="0.25">
      <c r="A108" s="7">
        <f t="shared" si="11"/>
        <v>0.44166666666666632</v>
      </c>
      <c r="B108">
        <v>15.692693330000001</v>
      </c>
      <c r="C108" s="7">
        <f t="shared" si="9"/>
        <v>81.370582923499882</v>
      </c>
      <c r="D108" s="7">
        <f t="shared" si="10"/>
        <v>4313.5851814559601</v>
      </c>
    </row>
    <row r="109" spans="1:4" x14ac:dyDescent="0.25">
      <c r="A109" s="7">
        <f t="shared" si="11"/>
        <v>0.44583333333333297</v>
      </c>
      <c r="B109">
        <v>17.208223150000002</v>
      </c>
      <c r="C109" s="7">
        <f t="shared" si="9"/>
        <v>83.214587611404582</v>
      </c>
      <c r="D109" s="7">
        <f t="shared" si="10"/>
        <v>4356.8401494117743</v>
      </c>
    </row>
    <row r="110" spans="1:4" x14ac:dyDescent="0.25">
      <c r="A110" s="7">
        <f t="shared" si="11"/>
        <v>0.44999999999999962</v>
      </c>
      <c r="B110">
        <v>19.60716644</v>
      </c>
      <c r="C110" s="7">
        <f t="shared" si="9"/>
        <v>85.210159103808195</v>
      </c>
      <c r="D110" s="7">
        <f t="shared" si="10"/>
        <v>4303.7526464476714</v>
      </c>
    </row>
    <row r="111" spans="1:4" x14ac:dyDescent="0.25">
      <c r="A111" s="7">
        <f t="shared" si="11"/>
        <v>0.45416666666666627</v>
      </c>
      <c r="B111">
        <v>17.959628949999999</v>
      </c>
      <c r="C111" s="7">
        <f t="shared" si="9"/>
        <v>87.382161932122159</v>
      </c>
      <c r="D111" s="7">
        <f t="shared" si="10"/>
        <v>4819.4880856538393</v>
      </c>
    </row>
    <row r="112" spans="1:4" x14ac:dyDescent="0.25">
      <c r="A112" s="7">
        <f t="shared" si="11"/>
        <v>0.45833333333333293</v>
      </c>
      <c r="B112">
        <v>20.563956819999998</v>
      </c>
      <c r="C112" s="7">
        <f t="shared" si="9"/>
        <v>89.757369043008723</v>
      </c>
      <c r="D112" s="7">
        <f t="shared" si="10"/>
        <v>4787.7282950632125</v>
      </c>
    </row>
    <row r="113" spans="1:4" x14ac:dyDescent="0.25">
      <c r="A113" s="7">
        <f t="shared" si="11"/>
        <v>0.46249999999999958</v>
      </c>
      <c r="B113">
        <v>13.44917901</v>
      </c>
      <c r="C113" s="7">
        <f t="shared" si="9"/>
        <v>92.364059116135607</v>
      </c>
      <c r="D113" s="7">
        <f t="shared" si="10"/>
        <v>6227.5583021657585</v>
      </c>
    </row>
    <row r="114" spans="1:4" x14ac:dyDescent="0.25">
      <c r="A114" s="7">
        <f t="shared" si="11"/>
        <v>0.46666666666666623</v>
      </c>
      <c r="B114">
        <v>26.8371152</v>
      </c>
      <c r="C114" s="7">
        <f t="shared" si="9"/>
        <v>95.231563662543635</v>
      </c>
      <c r="D114" s="7">
        <f t="shared" si="10"/>
        <v>4677.8005804955374</v>
      </c>
    </row>
    <row r="115" spans="1:4" x14ac:dyDescent="0.25">
      <c r="A115" s="7">
        <f t="shared" si="11"/>
        <v>0.47083333333333288</v>
      </c>
      <c r="B115">
        <v>13.90130411</v>
      </c>
      <c r="C115" s="7">
        <f t="shared" si="9"/>
        <v>98.3897691159559</v>
      </c>
      <c r="D115" s="7">
        <f t="shared" si="10"/>
        <v>7138.3007190626349</v>
      </c>
    </row>
    <row r="116" spans="1:4" x14ac:dyDescent="0.25">
      <c r="A116" s="7">
        <f t="shared" si="11"/>
        <v>0.47499999999999953</v>
      </c>
      <c r="B116">
        <v>26.097736609999998</v>
      </c>
      <c r="C116" s="7">
        <f t="shared" si="9"/>
        <v>101.86858029617684</v>
      </c>
      <c r="D116" s="7">
        <f t="shared" si="10"/>
        <v>5741.2207529150455</v>
      </c>
    </row>
    <row r="117" spans="1:4" x14ac:dyDescent="0.25">
      <c r="A117" s="7">
        <f t="shared" si="11"/>
        <v>0.47916666666666619</v>
      </c>
      <c r="B117">
        <v>34.736253570000002</v>
      </c>
      <c r="C117" s="7">
        <f t="shared" si="9"/>
        <v>105.69735270728832</v>
      </c>
      <c r="D117" s="7">
        <f t="shared" si="10"/>
        <v>5035.4775907720605</v>
      </c>
    </row>
    <row r="118" spans="1:4" x14ac:dyDescent="0.25">
      <c r="A118" s="7">
        <f t="shared" si="11"/>
        <v>0.48333333333333284</v>
      </c>
      <c r="B118">
        <v>20.163884150000001</v>
      </c>
      <c r="C118" s="7">
        <f t="shared" si="9"/>
        <v>109.90430210590371</v>
      </c>
      <c r="D118" s="7">
        <f t="shared" si="10"/>
        <v>8053.3426149002844</v>
      </c>
    </row>
    <row r="119" spans="1:4" x14ac:dyDescent="0.25">
      <c r="A119" s="7">
        <f t="shared" si="11"/>
        <v>0.48749999999999949</v>
      </c>
      <c r="B119">
        <v>35.218657780000001</v>
      </c>
      <c r="C119" s="7">
        <f t="shared" si="9"/>
        <v>114.51590061045644</v>
      </c>
      <c r="D119" s="7">
        <f t="shared" si="10"/>
        <v>6288.0527205123753</v>
      </c>
    </row>
    <row r="120" spans="1:4" x14ac:dyDescent="0.25">
      <c r="A120" s="7">
        <f t="shared" si="11"/>
        <v>0.49166666666666614</v>
      </c>
      <c r="B120">
        <v>12.944490100000001</v>
      </c>
      <c r="C120" s="7">
        <f t="shared" si="9"/>
        <v>119.55626929810586</v>
      </c>
      <c r="D120" s="7">
        <f t="shared" si="10"/>
        <v>11366.071463785678</v>
      </c>
    </row>
    <row r="121" spans="1:4" x14ac:dyDescent="0.25">
      <c r="A121" s="7">
        <f t="shared" si="11"/>
        <v>0.49583333333333279</v>
      </c>
      <c r="B121">
        <v>14.919417149999999</v>
      </c>
      <c r="C121" s="7">
        <f t="shared" si="9"/>
        <v>125.04657773123657</v>
      </c>
      <c r="D121" s="7">
        <f t="shared" si="10"/>
        <v>12127.991497685465</v>
      </c>
    </row>
    <row r="122" spans="1:4" x14ac:dyDescent="0.25">
      <c r="B122">
        <v>45.264854899999996</v>
      </c>
    </row>
    <row r="123" spans="1:4" x14ac:dyDescent="0.25">
      <c r="B123">
        <v>16.43834493</v>
      </c>
    </row>
    <row r="124" spans="1:4" x14ac:dyDescent="0.25">
      <c r="B124">
        <v>9.4005531749999989</v>
      </c>
    </row>
    <row r="125" spans="1:4" x14ac:dyDescent="0.25">
      <c r="B125">
        <v>18.842128970000001</v>
      </c>
    </row>
    <row r="126" spans="1:4" x14ac:dyDescent="0.25">
      <c r="B126">
        <v>13.46985731</v>
      </c>
    </row>
    <row r="127" spans="1:4" x14ac:dyDescent="0.25">
      <c r="B127">
        <v>13.986371080000001</v>
      </c>
    </row>
    <row r="128" spans="1:4" x14ac:dyDescent="0.25">
      <c r="B128">
        <v>12.990502990000001</v>
      </c>
    </row>
    <row r="129" spans="2:2" x14ac:dyDescent="0.25">
      <c r="B129">
        <v>15.401852360000001</v>
      </c>
    </row>
    <row r="130" spans="2:2" x14ac:dyDescent="0.25">
      <c r="B130">
        <v>16.086051099999999</v>
      </c>
    </row>
    <row r="131" spans="2:2" x14ac:dyDescent="0.25">
      <c r="B131">
        <v>17.219792330000001</v>
      </c>
    </row>
    <row r="132" spans="2:2" x14ac:dyDescent="0.25">
      <c r="B132">
        <v>21.14769321</v>
      </c>
    </row>
    <row r="133" spans="2:2" x14ac:dyDescent="0.25">
      <c r="B133">
        <v>20.438929520000002</v>
      </c>
    </row>
    <row r="134" spans="2:2" x14ac:dyDescent="0.25">
      <c r="B134">
        <v>16.332911070000002</v>
      </c>
    </row>
    <row r="135" spans="2:2" x14ac:dyDescent="0.25">
      <c r="B135">
        <v>14.08150049</v>
      </c>
    </row>
    <row r="136" spans="2:2" x14ac:dyDescent="0.25">
      <c r="B136">
        <v>17.01445691</v>
      </c>
    </row>
    <row r="137" spans="2:2" x14ac:dyDescent="0.25">
      <c r="B137">
        <v>16.21857503</v>
      </c>
    </row>
    <row r="138" spans="2:2" x14ac:dyDescent="0.25">
      <c r="B138">
        <v>18.413077089999998</v>
      </c>
    </row>
    <row r="139" spans="2:2" x14ac:dyDescent="0.25">
      <c r="B139">
        <v>16.63800805</v>
      </c>
    </row>
    <row r="140" spans="2:2" x14ac:dyDescent="0.25">
      <c r="B140">
        <v>14.58749602</v>
      </c>
    </row>
    <row r="141" spans="2:2" x14ac:dyDescent="0.25">
      <c r="B141">
        <v>16.964658790000001</v>
      </c>
    </row>
    <row r="142" spans="2:2" x14ac:dyDescent="0.25">
      <c r="B142">
        <v>17.665913850000003</v>
      </c>
    </row>
    <row r="143" spans="2:2" x14ac:dyDescent="0.25">
      <c r="B143">
        <v>18.995646239999999</v>
      </c>
    </row>
    <row r="144" spans="2:2" x14ac:dyDescent="0.25">
      <c r="B144">
        <v>18.146908939999999</v>
      </c>
    </row>
    <row r="145" spans="2:2" x14ac:dyDescent="0.25">
      <c r="B145">
        <v>20.793762910000002</v>
      </c>
    </row>
    <row r="146" spans="2:2" x14ac:dyDescent="0.25">
      <c r="B146">
        <v>19.631984920000001</v>
      </c>
    </row>
    <row r="147" spans="2:2" x14ac:dyDescent="0.25">
      <c r="B147">
        <v>16.98970418</v>
      </c>
    </row>
    <row r="148" spans="2:2" x14ac:dyDescent="0.25">
      <c r="B148">
        <v>9.8616355640000002</v>
      </c>
    </row>
    <row r="149" spans="2:2" x14ac:dyDescent="0.25">
      <c r="B149">
        <v>32.446124949999998</v>
      </c>
    </row>
    <row r="150" spans="2:2" x14ac:dyDescent="0.25">
      <c r="B150">
        <v>46.499691550000001</v>
      </c>
    </row>
    <row r="151" spans="2:2" x14ac:dyDescent="0.25">
      <c r="B151">
        <v>31.194371029999999</v>
      </c>
    </row>
    <row r="152" spans="2:2" x14ac:dyDescent="0.25">
      <c r="B152">
        <v>29.566209360000002</v>
      </c>
    </row>
    <row r="153" spans="2:2" x14ac:dyDescent="0.25">
      <c r="B153">
        <v>47.943135000000005</v>
      </c>
    </row>
    <row r="154" spans="2:2" x14ac:dyDescent="0.25">
      <c r="B154">
        <v>25.909104189999997</v>
      </c>
    </row>
    <row r="155" spans="2:2" x14ac:dyDescent="0.25">
      <c r="B155">
        <v>46.596201929999999</v>
      </c>
    </row>
    <row r="156" spans="2:2" x14ac:dyDescent="0.25">
      <c r="B156">
        <v>23.207681830000002</v>
      </c>
    </row>
    <row r="157" spans="2:2" x14ac:dyDescent="0.25">
      <c r="B157">
        <v>11.474109990000001</v>
      </c>
    </row>
    <row r="158" spans="2:2" x14ac:dyDescent="0.25">
      <c r="B158">
        <v>30.0338782</v>
      </c>
    </row>
    <row r="159" spans="2:2" x14ac:dyDescent="0.25">
      <c r="B159">
        <v>20.184584220000001</v>
      </c>
    </row>
    <row r="160" spans="2:2" x14ac:dyDescent="0.25">
      <c r="B160">
        <v>17.110500639999998</v>
      </c>
    </row>
    <row r="161" spans="2:2" x14ac:dyDescent="0.25">
      <c r="B161">
        <v>15.77131015</v>
      </c>
    </row>
    <row r="162" spans="2:2" x14ac:dyDescent="0.25">
      <c r="B162">
        <v>12.69071535</v>
      </c>
    </row>
    <row r="163" spans="2:2" x14ac:dyDescent="0.25">
      <c r="B163">
        <v>16.225249460000001</v>
      </c>
    </row>
    <row r="164" spans="2:2" x14ac:dyDescent="0.25">
      <c r="B164">
        <v>22.949297159999997</v>
      </c>
    </row>
    <row r="165" spans="2:2" x14ac:dyDescent="0.25">
      <c r="B165">
        <v>19.058873420000001</v>
      </c>
    </row>
    <row r="166" spans="2:2" x14ac:dyDescent="0.25">
      <c r="B166">
        <v>17.33992757</v>
      </c>
    </row>
    <row r="167" spans="2:2" x14ac:dyDescent="0.25">
      <c r="B167">
        <v>17.698094359999999</v>
      </c>
    </row>
    <row r="168" spans="2:2" x14ac:dyDescent="0.25">
      <c r="B168">
        <v>18.904039779999998</v>
      </c>
    </row>
    <row r="169" spans="2:2" x14ac:dyDescent="0.25">
      <c r="B169">
        <v>19.21335869</v>
      </c>
    </row>
    <row r="170" spans="2:2" x14ac:dyDescent="0.25">
      <c r="B170">
        <v>18.832788430000001</v>
      </c>
    </row>
    <row r="171" spans="2:2" x14ac:dyDescent="0.25">
      <c r="B171">
        <v>16.14170202</v>
      </c>
    </row>
    <row r="172" spans="2:2" x14ac:dyDescent="0.25">
      <c r="B172">
        <v>19.57438694</v>
      </c>
    </row>
    <row r="173" spans="2:2" x14ac:dyDescent="0.25">
      <c r="B173">
        <v>16.65026366</v>
      </c>
    </row>
    <row r="174" spans="2:2" x14ac:dyDescent="0.25">
      <c r="B174">
        <v>15.787452740000001</v>
      </c>
    </row>
    <row r="175" spans="2:2" x14ac:dyDescent="0.25">
      <c r="B175">
        <v>18.1735641</v>
      </c>
    </row>
    <row r="176" spans="2:2" x14ac:dyDescent="0.25">
      <c r="B176">
        <v>17.596400089999999</v>
      </c>
    </row>
    <row r="177" spans="2:2" x14ac:dyDescent="0.25">
      <c r="B177">
        <v>18.909694439999999</v>
      </c>
    </row>
    <row r="178" spans="2:2" x14ac:dyDescent="0.25">
      <c r="B178">
        <v>18.126928039999999</v>
      </c>
    </row>
    <row r="179" spans="2:2" x14ac:dyDescent="0.25">
      <c r="B179">
        <v>16.54948362</v>
      </c>
    </row>
    <row r="180" spans="2:2" x14ac:dyDescent="0.25">
      <c r="B180">
        <v>18.319818780000002</v>
      </c>
    </row>
    <row r="181" spans="2:2" x14ac:dyDescent="0.25">
      <c r="B181">
        <v>18.027367640000001</v>
      </c>
    </row>
    <row r="182" spans="2:2" x14ac:dyDescent="0.25">
      <c r="B182">
        <v>19.567125900000001</v>
      </c>
    </row>
    <row r="183" spans="2:2" x14ac:dyDescent="0.25">
      <c r="B183">
        <v>17.735645460000001</v>
      </c>
    </row>
    <row r="184" spans="2:2" x14ac:dyDescent="0.25">
      <c r="B184">
        <v>17.047007949999998</v>
      </c>
    </row>
    <row r="185" spans="2:2" x14ac:dyDescent="0.25">
      <c r="B185">
        <v>39.041216779999999</v>
      </c>
    </row>
    <row r="186" spans="2:2" x14ac:dyDescent="0.25">
      <c r="B186">
        <v>36.211167340000003</v>
      </c>
    </row>
    <row r="187" spans="2:2" x14ac:dyDescent="0.25">
      <c r="B187">
        <v>44.03236519</v>
      </c>
    </row>
    <row r="188" spans="2:2" x14ac:dyDescent="0.25">
      <c r="B188">
        <v>45.91784681</v>
      </c>
    </row>
    <row r="189" spans="2:2" x14ac:dyDescent="0.25">
      <c r="B189">
        <v>46.615412409999998</v>
      </c>
    </row>
    <row r="190" spans="2:2" x14ac:dyDescent="0.25">
      <c r="B190">
        <v>38.157587549999995</v>
      </c>
    </row>
    <row r="191" spans="2:2" x14ac:dyDescent="0.25">
      <c r="B191">
        <v>30.779327609999999</v>
      </c>
    </row>
    <row r="192" spans="2:2" x14ac:dyDescent="0.25">
      <c r="B192">
        <v>15.038451520000001</v>
      </c>
    </row>
    <row r="193" spans="2:2" x14ac:dyDescent="0.25">
      <c r="B193">
        <v>18.373457810000001</v>
      </c>
    </row>
    <row r="194" spans="2:2" x14ac:dyDescent="0.25">
      <c r="B194">
        <v>16.987022809999999</v>
      </c>
    </row>
    <row r="195" spans="2:2" x14ac:dyDescent="0.25">
      <c r="B195">
        <v>11.108220380000001</v>
      </c>
    </row>
    <row r="196" spans="2:2" x14ac:dyDescent="0.25">
      <c r="B196">
        <v>13.07367492</v>
      </c>
    </row>
    <row r="197" spans="2:2" x14ac:dyDescent="0.25">
      <c r="B197">
        <v>21.653588710000001</v>
      </c>
    </row>
    <row r="198" spans="2:2" x14ac:dyDescent="0.25">
      <c r="B198">
        <v>18.202925920000002</v>
      </c>
    </row>
    <row r="199" spans="2:2" x14ac:dyDescent="0.25">
      <c r="B199">
        <v>23.162547699999998</v>
      </c>
    </row>
    <row r="200" spans="2:2" x14ac:dyDescent="0.25">
      <c r="B200">
        <v>19.254341849999999</v>
      </c>
    </row>
    <row r="201" spans="2:2" x14ac:dyDescent="0.25">
      <c r="B201">
        <v>14.96558078</v>
      </c>
    </row>
    <row r="202" spans="2:2" x14ac:dyDescent="0.25">
      <c r="B202">
        <v>15.907775709999999</v>
      </c>
    </row>
    <row r="203" spans="2:2" x14ac:dyDescent="0.25">
      <c r="B203">
        <v>15.782704959999998</v>
      </c>
    </row>
    <row r="204" spans="2:2" x14ac:dyDescent="0.25">
      <c r="B204">
        <v>16.563189550000001</v>
      </c>
    </row>
    <row r="205" spans="2:2" x14ac:dyDescent="0.25">
      <c r="B205">
        <v>15.92481033</v>
      </c>
    </row>
    <row r="206" spans="2:2" x14ac:dyDescent="0.25">
      <c r="B206">
        <v>18.674180680000003</v>
      </c>
    </row>
    <row r="207" spans="2:2" x14ac:dyDescent="0.25">
      <c r="B207">
        <v>18.147007249999998</v>
      </c>
    </row>
    <row r="208" spans="2:2" x14ac:dyDescent="0.25">
      <c r="B208">
        <v>16.925030460000002</v>
      </c>
    </row>
    <row r="209" spans="2:2" x14ac:dyDescent="0.25">
      <c r="B209">
        <v>18.70578691</v>
      </c>
    </row>
    <row r="210" spans="2:2" x14ac:dyDescent="0.25">
      <c r="B210">
        <v>18.130666179999999</v>
      </c>
    </row>
    <row r="211" spans="2:2" x14ac:dyDescent="0.25">
      <c r="B211">
        <v>19.089133659999998</v>
      </c>
    </row>
    <row r="212" spans="2:2" x14ac:dyDescent="0.25">
      <c r="B212">
        <v>20.625562000000002</v>
      </c>
    </row>
    <row r="213" spans="2:2" x14ac:dyDescent="0.25">
      <c r="B213">
        <v>18.765978149999999</v>
      </c>
    </row>
    <row r="214" spans="2:2" x14ac:dyDescent="0.25">
      <c r="B214">
        <v>21.98944547</v>
      </c>
    </row>
    <row r="215" spans="2:2" x14ac:dyDescent="0.25">
      <c r="B215">
        <v>21.253954740000001</v>
      </c>
    </row>
    <row r="216" spans="2:2" x14ac:dyDescent="0.25">
      <c r="B216">
        <v>32.832310669999998</v>
      </c>
    </row>
    <row r="217" spans="2:2" x14ac:dyDescent="0.25">
      <c r="B217">
        <v>43.972430099999997</v>
      </c>
    </row>
    <row r="218" spans="2:2" x14ac:dyDescent="0.25">
      <c r="B218">
        <v>46.777217040000004</v>
      </c>
    </row>
    <row r="219" spans="2:2" x14ac:dyDescent="0.25">
      <c r="B219">
        <v>46.458600429999997</v>
      </c>
    </row>
    <row r="220" spans="2:2" x14ac:dyDescent="0.25">
      <c r="B220">
        <v>38.647545639999997</v>
      </c>
    </row>
    <row r="221" spans="2:2" x14ac:dyDescent="0.25">
      <c r="B221">
        <v>38.306218200000004</v>
      </c>
    </row>
    <row r="222" spans="2:2" x14ac:dyDescent="0.25">
      <c r="B222">
        <v>46.799881220000003</v>
      </c>
    </row>
    <row r="223" spans="2:2" x14ac:dyDescent="0.25">
      <c r="B223">
        <v>24.11160185</v>
      </c>
    </row>
    <row r="224" spans="2:2" x14ac:dyDescent="0.25">
      <c r="B224">
        <v>36.325528650000003</v>
      </c>
    </row>
    <row r="225" spans="2:2" x14ac:dyDescent="0.25">
      <c r="B225">
        <v>41.431241159999999</v>
      </c>
    </row>
    <row r="226" spans="2:2" x14ac:dyDescent="0.25">
      <c r="B226">
        <v>20.36392536</v>
      </c>
    </row>
    <row r="227" spans="2:2" x14ac:dyDescent="0.25">
      <c r="B227">
        <v>15.994200450000001</v>
      </c>
    </row>
    <row r="228" spans="2:2" x14ac:dyDescent="0.25">
      <c r="B228">
        <v>13.605811110000001</v>
      </c>
    </row>
    <row r="229" spans="2:2" x14ac:dyDescent="0.25">
      <c r="B229">
        <v>17.265383629999999</v>
      </c>
    </row>
    <row r="230" spans="2:2" x14ac:dyDescent="0.25">
      <c r="B230">
        <v>19.64777076</v>
      </c>
    </row>
    <row r="231" spans="2:2" x14ac:dyDescent="0.25">
      <c r="B231">
        <v>25.311576799999997</v>
      </c>
    </row>
    <row r="232" spans="2:2" x14ac:dyDescent="0.25">
      <c r="B232">
        <v>15.193424370000001</v>
      </c>
    </row>
    <row r="233" spans="2:2" x14ac:dyDescent="0.25">
      <c r="B233">
        <v>14.80787304</v>
      </c>
    </row>
    <row r="234" spans="2:2" x14ac:dyDescent="0.25">
      <c r="B234">
        <v>18.611233599999998</v>
      </c>
    </row>
    <row r="235" spans="2:2" x14ac:dyDescent="0.25">
      <c r="B235">
        <v>20.488557980000003</v>
      </c>
    </row>
    <row r="236" spans="2:2" x14ac:dyDescent="0.25">
      <c r="B236">
        <v>18.121101070000002</v>
      </c>
    </row>
    <row r="237" spans="2:2" x14ac:dyDescent="0.25">
      <c r="B237">
        <v>12.730876480000001</v>
      </c>
    </row>
    <row r="238" spans="2:2" x14ac:dyDescent="0.25">
      <c r="B238">
        <v>17.61324729</v>
      </c>
    </row>
    <row r="239" spans="2:2" x14ac:dyDescent="0.25">
      <c r="B239">
        <v>16.797489339999998</v>
      </c>
    </row>
    <row r="240" spans="2:2" x14ac:dyDescent="0.25">
      <c r="B240">
        <v>20.444952430000001</v>
      </c>
    </row>
    <row r="241" spans="2:2" x14ac:dyDescent="0.25">
      <c r="B241">
        <v>13.362008229999999</v>
      </c>
    </row>
    <row r="242" spans="2:2" x14ac:dyDescent="0.25">
      <c r="B242">
        <v>19.137106989999999</v>
      </c>
    </row>
    <row r="243" spans="2:2" x14ac:dyDescent="0.25">
      <c r="B243">
        <v>18.1952341</v>
      </c>
    </row>
    <row r="244" spans="2:2" x14ac:dyDescent="0.25">
      <c r="B244">
        <v>15.526722770000001</v>
      </c>
    </row>
    <row r="245" spans="2:2" x14ac:dyDescent="0.25">
      <c r="B245">
        <v>18.494275870000003</v>
      </c>
    </row>
    <row r="246" spans="2:2" x14ac:dyDescent="0.25">
      <c r="B246">
        <v>19.40323519</v>
      </c>
    </row>
    <row r="247" spans="2:2" x14ac:dyDescent="0.25">
      <c r="B247">
        <v>17.88962828</v>
      </c>
    </row>
    <row r="248" spans="2:2" x14ac:dyDescent="0.25">
      <c r="B248">
        <v>19.28495414</v>
      </c>
    </row>
    <row r="249" spans="2:2" x14ac:dyDescent="0.25">
      <c r="B249">
        <v>24.109493230000002</v>
      </c>
    </row>
    <row r="250" spans="2:2" x14ac:dyDescent="0.25">
      <c r="B250">
        <v>27.3647566</v>
      </c>
    </row>
    <row r="251" spans="2:2" x14ac:dyDescent="0.25">
      <c r="B251">
        <v>35.406160819999997</v>
      </c>
    </row>
    <row r="252" spans="2:2" x14ac:dyDescent="0.25">
      <c r="B252">
        <v>38.657845370000004</v>
      </c>
    </row>
    <row r="253" spans="2:2" x14ac:dyDescent="0.25">
      <c r="B253">
        <v>47.013500209999997</v>
      </c>
    </row>
    <row r="254" spans="2:2" x14ac:dyDescent="0.25">
      <c r="B254">
        <v>46.377494050000003</v>
      </c>
    </row>
    <row r="255" spans="2:2" x14ac:dyDescent="0.25">
      <c r="B255">
        <v>12.7388797</v>
      </c>
    </row>
    <row r="256" spans="2:2" x14ac:dyDescent="0.25">
      <c r="B256">
        <v>47.47652222</v>
      </c>
    </row>
    <row r="257" spans="2:2" x14ac:dyDescent="0.25">
      <c r="B257">
        <v>46.698618589999995</v>
      </c>
    </row>
    <row r="258" spans="2:2" x14ac:dyDescent="0.25">
      <c r="B258">
        <v>27.666726879999999</v>
      </c>
    </row>
    <row r="259" spans="2:2" x14ac:dyDescent="0.25">
      <c r="B259">
        <v>16.84189348</v>
      </c>
    </row>
    <row r="260" spans="2:2" x14ac:dyDescent="0.25">
      <c r="B260">
        <v>17.793691019999997</v>
      </c>
    </row>
    <row r="261" spans="2:2" x14ac:dyDescent="0.25">
      <c r="B261">
        <v>11.612181189999999</v>
      </c>
    </row>
    <row r="262" spans="2:2" x14ac:dyDescent="0.25">
      <c r="B262">
        <v>14.27736782</v>
      </c>
    </row>
    <row r="263" spans="2:2" x14ac:dyDescent="0.25">
      <c r="B263">
        <v>21.258547460000003</v>
      </c>
    </row>
    <row r="264" spans="2:2" x14ac:dyDescent="0.25">
      <c r="B264">
        <v>17.75642757</v>
      </c>
    </row>
    <row r="265" spans="2:2" x14ac:dyDescent="0.25">
      <c r="B265">
        <v>20.377394929999998</v>
      </c>
    </row>
    <row r="266" spans="2:2" x14ac:dyDescent="0.25">
      <c r="B266">
        <v>14.344714980000001</v>
      </c>
    </row>
    <row r="267" spans="2:2" x14ac:dyDescent="0.25">
      <c r="B267">
        <v>14.73560369</v>
      </c>
    </row>
    <row r="268" spans="2:2" x14ac:dyDescent="0.25">
      <c r="B268">
        <v>16.170734060000001</v>
      </c>
    </row>
    <row r="269" spans="2:2" x14ac:dyDescent="0.25">
      <c r="B269">
        <v>16.802147479999999</v>
      </c>
    </row>
    <row r="270" spans="2:2" x14ac:dyDescent="0.25">
      <c r="B270">
        <v>11.701504859999998</v>
      </c>
    </row>
    <row r="271" spans="2:2" x14ac:dyDescent="0.25">
      <c r="B271">
        <v>17.221067559999998</v>
      </c>
    </row>
    <row r="272" spans="2:2" x14ac:dyDescent="0.25">
      <c r="B272">
        <v>18.166228449999998</v>
      </c>
    </row>
    <row r="273" spans="2:2" x14ac:dyDescent="0.25">
      <c r="B273">
        <v>19.79686521</v>
      </c>
    </row>
    <row r="274" spans="2:2" x14ac:dyDescent="0.25">
      <c r="B274">
        <v>17.785051250000002</v>
      </c>
    </row>
    <row r="275" spans="2:2" x14ac:dyDescent="0.25">
      <c r="B275">
        <v>20.73317651</v>
      </c>
    </row>
    <row r="276" spans="2:2" x14ac:dyDescent="0.25">
      <c r="B276">
        <v>19.83538253</v>
      </c>
    </row>
    <row r="277" spans="2:2" x14ac:dyDescent="0.25">
      <c r="B277">
        <v>19.177209810000001</v>
      </c>
    </row>
    <row r="278" spans="2:2" x14ac:dyDescent="0.25">
      <c r="B278">
        <v>15.852016149999999</v>
      </c>
    </row>
    <row r="279" spans="2:2" x14ac:dyDescent="0.25">
      <c r="B279">
        <v>17.276890920000003</v>
      </c>
    </row>
    <row r="280" spans="2:2" x14ac:dyDescent="0.25">
      <c r="B280">
        <v>19.752519230000001</v>
      </c>
    </row>
    <row r="281" spans="2:2" x14ac:dyDescent="0.25">
      <c r="B281">
        <v>19.632548480000001</v>
      </c>
    </row>
    <row r="282" spans="2:2" x14ac:dyDescent="0.25">
      <c r="B282">
        <v>14.134762820000001</v>
      </c>
    </row>
    <row r="283" spans="2:2" x14ac:dyDescent="0.25">
      <c r="B283">
        <v>28.7613232</v>
      </c>
    </row>
    <row r="284" spans="2:2" x14ac:dyDescent="0.25">
      <c r="B284">
        <v>47.355381050000005</v>
      </c>
    </row>
    <row r="285" spans="2:2" x14ac:dyDescent="0.25">
      <c r="B285">
        <v>43.942752949999999</v>
      </c>
    </row>
    <row r="286" spans="2:2" x14ac:dyDescent="0.25">
      <c r="B286">
        <v>46.366797949999999</v>
      </c>
    </row>
    <row r="287" spans="2:2" x14ac:dyDescent="0.25">
      <c r="B287">
        <v>48.382810189999994</v>
      </c>
    </row>
    <row r="288" spans="2:2" x14ac:dyDescent="0.25">
      <c r="B288">
        <v>46.576065980000003</v>
      </c>
    </row>
    <row r="289" spans="2:2" x14ac:dyDescent="0.25">
      <c r="B289">
        <v>46.418827239999999</v>
      </c>
    </row>
    <row r="290" spans="2:2" x14ac:dyDescent="0.25">
      <c r="B290">
        <v>8.585167675000001</v>
      </c>
    </row>
    <row r="291" spans="2:2" x14ac:dyDescent="0.25">
      <c r="B291">
        <v>26.693359770000001</v>
      </c>
    </row>
    <row r="292" spans="2:2" x14ac:dyDescent="0.25">
      <c r="B292">
        <v>11.237470180000001</v>
      </c>
    </row>
    <row r="293" spans="2:2" x14ac:dyDescent="0.25">
      <c r="B293">
        <v>17.054983549999999</v>
      </c>
    </row>
    <row r="294" spans="2:2" x14ac:dyDescent="0.25">
      <c r="B294">
        <v>12.2618165</v>
      </c>
    </row>
    <row r="295" spans="2:2" x14ac:dyDescent="0.25">
      <c r="B295">
        <v>17.353685030000001</v>
      </c>
    </row>
    <row r="296" spans="2:2" x14ac:dyDescent="0.25">
      <c r="B296">
        <v>23.116030800000001</v>
      </c>
    </row>
    <row r="297" spans="2:2" x14ac:dyDescent="0.25">
      <c r="B297">
        <v>14.86499512</v>
      </c>
    </row>
    <row r="298" spans="2:2" x14ac:dyDescent="0.25">
      <c r="B298">
        <v>15.967874250000001</v>
      </c>
    </row>
    <row r="299" spans="2:2" x14ac:dyDescent="0.25">
      <c r="B299">
        <v>23.964620589999999</v>
      </c>
    </row>
    <row r="300" spans="2:2" x14ac:dyDescent="0.25">
      <c r="B300">
        <v>15.57434044</v>
      </c>
    </row>
    <row r="301" spans="2:2" x14ac:dyDescent="0.25">
      <c r="B301">
        <v>16.106410650000001</v>
      </c>
    </row>
    <row r="302" spans="2:2" x14ac:dyDescent="0.25">
      <c r="B302">
        <v>15.84166102</v>
      </c>
    </row>
    <row r="303" spans="2:2" x14ac:dyDescent="0.25">
      <c r="B303">
        <v>16.352329739999998</v>
      </c>
    </row>
    <row r="304" spans="2:2" x14ac:dyDescent="0.25">
      <c r="B304">
        <v>18.8011889</v>
      </c>
    </row>
    <row r="305" spans="2:2" x14ac:dyDescent="0.25">
      <c r="B305">
        <v>16.600461200000002</v>
      </c>
    </row>
    <row r="306" spans="2:2" x14ac:dyDescent="0.25">
      <c r="B306">
        <v>17.636677240000001</v>
      </c>
    </row>
    <row r="307" spans="2:2" x14ac:dyDescent="0.25">
      <c r="B307">
        <v>17.623140240000001</v>
      </c>
    </row>
    <row r="308" spans="2:2" x14ac:dyDescent="0.25">
      <c r="B308">
        <v>17.237236899999999</v>
      </c>
    </row>
    <row r="309" spans="2:2" x14ac:dyDescent="0.25">
      <c r="B309">
        <v>17.476966779999998</v>
      </c>
    </row>
    <row r="310" spans="2:2" x14ac:dyDescent="0.25">
      <c r="B310">
        <v>19.442752890000001</v>
      </c>
    </row>
    <row r="311" spans="2:2" x14ac:dyDescent="0.25">
      <c r="B311">
        <v>14.269629290000001</v>
      </c>
    </row>
    <row r="312" spans="2:2" x14ac:dyDescent="0.25">
      <c r="B312">
        <v>19.31254929</v>
      </c>
    </row>
    <row r="313" spans="2:2" x14ac:dyDescent="0.25">
      <c r="B313">
        <v>20.012225859999997</v>
      </c>
    </row>
    <row r="314" spans="2:2" x14ac:dyDescent="0.25">
      <c r="B314">
        <v>16.1965295</v>
      </c>
    </row>
    <row r="315" spans="2:2" x14ac:dyDescent="0.25">
      <c r="B315">
        <v>5.9749316310000005</v>
      </c>
    </row>
    <row r="316" spans="2:2" x14ac:dyDescent="0.25">
      <c r="B316">
        <v>21.679353859999999</v>
      </c>
    </row>
    <row r="317" spans="2:2" x14ac:dyDescent="0.25">
      <c r="B317">
        <v>38.364743820000001</v>
      </c>
    </row>
    <row r="318" spans="2:2" x14ac:dyDescent="0.25">
      <c r="B318">
        <v>41.631056479999998</v>
      </c>
    </row>
    <row r="319" spans="2:2" x14ac:dyDescent="0.25">
      <c r="B319">
        <v>12.32565325</v>
      </c>
    </row>
    <row r="320" spans="2:2" x14ac:dyDescent="0.25">
      <c r="B320">
        <v>46.346235249999999</v>
      </c>
    </row>
    <row r="321" spans="2:2" x14ac:dyDescent="0.25">
      <c r="B321">
        <v>47.032526130000001</v>
      </c>
    </row>
    <row r="322" spans="2:2" x14ac:dyDescent="0.25">
      <c r="B322">
        <v>36.312971349999998</v>
      </c>
    </row>
    <row r="323" spans="2:2" x14ac:dyDescent="0.25">
      <c r="B323">
        <v>18.878851239999999</v>
      </c>
    </row>
    <row r="324" spans="2:2" x14ac:dyDescent="0.25">
      <c r="B324">
        <v>22.045244019999998</v>
      </c>
    </row>
    <row r="325" spans="2:2" x14ac:dyDescent="0.25">
      <c r="B325">
        <v>25.457013809999999</v>
      </c>
    </row>
    <row r="326" spans="2:2" x14ac:dyDescent="0.25">
      <c r="B326">
        <v>16.17140835</v>
      </c>
    </row>
    <row r="327" spans="2:2" x14ac:dyDescent="0.25">
      <c r="B327">
        <v>16.574419330000001</v>
      </c>
    </row>
    <row r="328" spans="2:2" x14ac:dyDescent="0.25">
      <c r="B328">
        <v>13.707693020000001</v>
      </c>
    </row>
    <row r="329" spans="2:2" x14ac:dyDescent="0.25">
      <c r="B329">
        <v>13.52690061</v>
      </c>
    </row>
    <row r="330" spans="2:2" x14ac:dyDescent="0.25">
      <c r="B330">
        <v>19.64425168</v>
      </c>
    </row>
    <row r="331" spans="2:2" x14ac:dyDescent="0.25">
      <c r="B331">
        <v>22.009053049999999</v>
      </c>
    </row>
    <row r="332" spans="2:2" x14ac:dyDescent="0.25">
      <c r="B332">
        <v>20.805305479999998</v>
      </c>
    </row>
    <row r="333" spans="2:2" x14ac:dyDescent="0.25">
      <c r="B333">
        <v>21.17029995</v>
      </c>
    </row>
    <row r="334" spans="2:2" x14ac:dyDescent="0.25">
      <c r="B334">
        <v>17.90066457</v>
      </c>
    </row>
    <row r="335" spans="2:2" x14ac:dyDescent="0.25">
      <c r="B335">
        <v>20.53720526</v>
      </c>
    </row>
    <row r="336" spans="2:2" x14ac:dyDescent="0.25">
      <c r="B336">
        <v>17.328997660000002</v>
      </c>
    </row>
    <row r="337" spans="2:2" x14ac:dyDescent="0.25">
      <c r="B337">
        <v>18.233369849999999</v>
      </c>
    </row>
    <row r="338" spans="2:2" x14ac:dyDescent="0.25">
      <c r="B338">
        <v>18.478798229999999</v>
      </c>
    </row>
    <row r="339" spans="2:2" x14ac:dyDescent="0.25">
      <c r="B339">
        <v>17.302332330000002</v>
      </c>
    </row>
    <row r="340" spans="2:2" x14ac:dyDescent="0.25">
      <c r="B340">
        <v>18.72777061</v>
      </c>
    </row>
    <row r="341" spans="2:2" x14ac:dyDescent="0.25">
      <c r="B341">
        <v>16.005753469999998</v>
      </c>
    </row>
    <row r="342" spans="2:2" x14ac:dyDescent="0.25">
      <c r="B342">
        <v>17.560087019999997</v>
      </c>
    </row>
    <row r="343" spans="2:2" x14ac:dyDescent="0.25">
      <c r="B343">
        <v>15.39596622</v>
      </c>
    </row>
    <row r="344" spans="2:2" x14ac:dyDescent="0.25">
      <c r="B344">
        <v>16.608605000000001</v>
      </c>
    </row>
    <row r="345" spans="2:2" x14ac:dyDescent="0.25">
      <c r="B345">
        <v>16.424524099999999</v>
      </c>
    </row>
    <row r="346" spans="2:2" x14ac:dyDescent="0.25">
      <c r="B346">
        <v>19.10381993</v>
      </c>
    </row>
    <row r="347" spans="2:2" x14ac:dyDescent="0.25">
      <c r="B347">
        <v>18.091869559999999</v>
      </c>
    </row>
    <row r="348" spans="2:2" x14ac:dyDescent="0.25">
      <c r="B348">
        <v>18.636667079999999</v>
      </c>
    </row>
    <row r="349" spans="2:2" x14ac:dyDescent="0.25">
      <c r="B349">
        <v>20.085486899999999</v>
      </c>
    </row>
    <row r="350" spans="2:2" x14ac:dyDescent="0.25">
      <c r="B350">
        <v>26.663725470000003</v>
      </c>
    </row>
    <row r="351" spans="2:2" x14ac:dyDescent="0.25">
      <c r="B351">
        <v>5.1834583050000003</v>
      </c>
    </row>
    <row r="352" spans="2:2" x14ac:dyDescent="0.25">
      <c r="B352">
        <v>35.269414529999999</v>
      </c>
    </row>
    <row r="353" spans="2:2" x14ac:dyDescent="0.25">
      <c r="B353">
        <v>41.79776262</v>
      </c>
    </row>
    <row r="354" spans="2:2" x14ac:dyDescent="0.25">
      <c r="B354">
        <v>46.611084030000001</v>
      </c>
    </row>
    <row r="355" spans="2:2" x14ac:dyDescent="0.25">
      <c r="B355">
        <v>46.799321730000003</v>
      </c>
    </row>
    <row r="356" spans="2:2" x14ac:dyDescent="0.25">
      <c r="B356">
        <v>44.785422270000005</v>
      </c>
    </row>
    <row r="357" spans="2:2" x14ac:dyDescent="0.25">
      <c r="B357">
        <v>33.257836130000001</v>
      </c>
    </row>
    <row r="358" spans="2:2" x14ac:dyDescent="0.25">
      <c r="B358">
        <v>33.2836772</v>
      </c>
    </row>
    <row r="359" spans="2:2" x14ac:dyDescent="0.25">
      <c r="B359">
        <v>11.14095867</v>
      </c>
    </row>
    <row r="360" spans="2:2" x14ac:dyDescent="0.25">
      <c r="B360">
        <v>18.487525310000002</v>
      </c>
    </row>
    <row r="361" spans="2:2" x14ac:dyDescent="0.25">
      <c r="B361">
        <v>12.936634490000001</v>
      </c>
    </row>
    <row r="362" spans="2:2" x14ac:dyDescent="0.25">
      <c r="B362">
        <v>14.073585469999999</v>
      </c>
    </row>
    <row r="363" spans="2:2" x14ac:dyDescent="0.25">
      <c r="B363">
        <v>20.43911074</v>
      </c>
    </row>
    <row r="364" spans="2:2" x14ac:dyDescent="0.25">
      <c r="B364">
        <v>21.347848979999998</v>
      </c>
    </row>
    <row r="365" spans="2:2" x14ac:dyDescent="0.25">
      <c r="B365">
        <v>17.83745901</v>
      </c>
    </row>
    <row r="366" spans="2:2" x14ac:dyDescent="0.25">
      <c r="B366">
        <v>17.749152089999999</v>
      </c>
    </row>
    <row r="367" spans="2:2" x14ac:dyDescent="0.25">
      <c r="B367">
        <v>23.88934557</v>
      </c>
    </row>
    <row r="368" spans="2:2" x14ac:dyDescent="0.25">
      <c r="B368">
        <v>21.338392819999999</v>
      </c>
    </row>
    <row r="369" spans="2:2" x14ac:dyDescent="0.25">
      <c r="B369">
        <v>22.74394126</v>
      </c>
    </row>
    <row r="370" spans="2:2" x14ac:dyDescent="0.25">
      <c r="B370">
        <v>21.019173719999998</v>
      </c>
    </row>
    <row r="371" spans="2:2" x14ac:dyDescent="0.25">
      <c r="B371">
        <v>18.408962169999999</v>
      </c>
    </row>
    <row r="372" spans="2:2" x14ac:dyDescent="0.25">
      <c r="B372">
        <v>14.44117945</v>
      </c>
    </row>
    <row r="373" spans="2:2" x14ac:dyDescent="0.25">
      <c r="B373">
        <v>18.34190568</v>
      </c>
    </row>
    <row r="374" spans="2:2" x14ac:dyDescent="0.25">
      <c r="B374">
        <v>15.36716552</v>
      </c>
    </row>
    <row r="375" spans="2:2" x14ac:dyDescent="0.25">
      <c r="B375">
        <v>17.466996080000001</v>
      </c>
    </row>
    <row r="376" spans="2:2" x14ac:dyDescent="0.25">
      <c r="B376">
        <v>15.961044579999999</v>
      </c>
    </row>
    <row r="377" spans="2:2" x14ac:dyDescent="0.25">
      <c r="B377">
        <v>18.407032999999998</v>
      </c>
    </row>
    <row r="378" spans="2:2" x14ac:dyDescent="0.25">
      <c r="B378">
        <v>16.21298393</v>
      </c>
    </row>
    <row r="379" spans="2:2" x14ac:dyDescent="0.25">
      <c r="B379">
        <v>21.263866820000001</v>
      </c>
    </row>
    <row r="380" spans="2:2" x14ac:dyDescent="0.25">
      <c r="B380">
        <v>17.679806329999998</v>
      </c>
    </row>
    <row r="381" spans="2:2" x14ac:dyDescent="0.25">
      <c r="B381">
        <v>19.473277279999998</v>
      </c>
    </row>
    <row r="382" spans="2:2" x14ac:dyDescent="0.25">
      <c r="B382">
        <v>29.159852399999998</v>
      </c>
    </row>
    <row r="383" spans="2:2" x14ac:dyDescent="0.25">
      <c r="B383">
        <v>48.951350890000001</v>
      </c>
    </row>
    <row r="384" spans="2:2" x14ac:dyDescent="0.25">
      <c r="B384">
        <v>48.17087205</v>
      </c>
    </row>
    <row r="385" spans="2:2" x14ac:dyDescent="0.25">
      <c r="B385">
        <v>39.938738890000003</v>
      </c>
    </row>
    <row r="386" spans="2:2" x14ac:dyDescent="0.25">
      <c r="B386">
        <v>46.851237589999997</v>
      </c>
    </row>
    <row r="387" spans="2:2" x14ac:dyDescent="0.25">
      <c r="B387">
        <v>47.73844742</v>
      </c>
    </row>
    <row r="388" spans="2:2" x14ac:dyDescent="0.25">
      <c r="B388">
        <v>33.329336990000002</v>
      </c>
    </row>
    <row r="389" spans="2:2" x14ac:dyDescent="0.25">
      <c r="B389">
        <v>23.355986300000001</v>
      </c>
    </row>
    <row r="390" spans="2:2" x14ac:dyDescent="0.25">
      <c r="B390">
        <v>22.919397550000003</v>
      </c>
    </row>
    <row r="391" spans="2:2" x14ac:dyDescent="0.25">
      <c r="B391">
        <v>20.275899389999999</v>
      </c>
    </row>
    <row r="392" spans="2:2" x14ac:dyDescent="0.25">
      <c r="B392">
        <v>15.36224359</v>
      </c>
    </row>
    <row r="393" spans="2:2" x14ac:dyDescent="0.25">
      <c r="B393">
        <v>15.99715675</v>
      </c>
    </row>
    <row r="394" spans="2:2" x14ac:dyDescent="0.25">
      <c r="B394">
        <v>8.2855411409999995</v>
      </c>
    </row>
    <row r="395" spans="2:2" x14ac:dyDescent="0.25">
      <c r="B395">
        <v>15.054653500000001</v>
      </c>
    </row>
    <row r="396" spans="2:2" x14ac:dyDescent="0.25">
      <c r="B396">
        <v>19.594037459999999</v>
      </c>
    </row>
    <row r="397" spans="2:2" x14ac:dyDescent="0.25">
      <c r="B397">
        <v>18.057477119999998</v>
      </c>
    </row>
    <row r="398" spans="2:2" x14ac:dyDescent="0.25">
      <c r="B398">
        <v>20.542692330000001</v>
      </c>
    </row>
    <row r="399" spans="2:2" x14ac:dyDescent="0.25">
      <c r="B399">
        <v>17.594527330000002</v>
      </c>
    </row>
    <row r="400" spans="2:2" x14ac:dyDescent="0.25">
      <c r="B400">
        <v>18.789012109999998</v>
      </c>
    </row>
    <row r="401" spans="2:2" x14ac:dyDescent="0.25">
      <c r="B401">
        <v>13.82605193</v>
      </c>
    </row>
    <row r="402" spans="2:2" x14ac:dyDescent="0.25">
      <c r="B402">
        <v>16.332612770000001</v>
      </c>
    </row>
    <row r="403" spans="2:2" x14ac:dyDescent="0.25">
      <c r="B403">
        <v>14.67181407</v>
      </c>
    </row>
    <row r="404" spans="2:2" x14ac:dyDescent="0.25">
      <c r="B404">
        <v>18.025350149999998</v>
      </c>
    </row>
    <row r="405" spans="2:2" x14ac:dyDescent="0.25">
      <c r="B405">
        <v>15.890435869999999</v>
      </c>
    </row>
    <row r="406" spans="2:2" x14ac:dyDescent="0.25">
      <c r="B406">
        <v>21.0531267</v>
      </c>
    </row>
    <row r="407" spans="2:2" x14ac:dyDescent="0.25">
      <c r="B407">
        <v>20.494456620000001</v>
      </c>
    </row>
    <row r="408" spans="2:2" x14ac:dyDescent="0.25">
      <c r="B408">
        <v>12.56213294</v>
      </c>
    </row>
    <row r="409" spans="2:2" x14ac:dyDescent="0.25">
      <c r="B409">
        <v>20.66790168</v>
      </c>
    </row>
    <row r="410" spans="2:2" x14ac:dyDescent="0.25">
      <c r="B410">
        <v>17.75738269</v>
      </c>
    </row>
    <row r="411" spans="2:2" x14ac:dyDescent="0.25">
      <c r="B411">
        <v>18.905820899999998</v>
      </c>
    </row>
    <row r="412" spans="2:2" x14ac:dyDescent="0.25">
      <c r="B412">
        <v>19.744831829999999</v>
      </c>
    </row>
    <row r="413" spans="2:2" x14ac:dyDescent="0.25">
      <c r="B413">
        <v>20.857398109999998</v>
      </c>
    </row>
    <row r="414" spans="2:2" x14ac:dyDescent="0.25">
      <c r="B414">
        <v>24.708046620000001</v>
      </c>
    </row>
    <row r="415" spans="2:2" x14ac:dyDescent="0.25">
      <c r="B415">
        <v>35.815968059999996</v>
      </c>
    </row>
    <row r="416" spans="2:2" x14ac:dyDescent="0.25">
      <c r="B416">
        <v>48.354151030000004</v>
      </c>
    </row>
    <row r="417" spans="2:2" x14ac:dyDescent="0.25">
      <c r="B417">
        <v>46.952169040000001</v>
      </c>
    </row>
    <row r="418" spans="2:2" x14ac:dyDescent="0.25">
      <c r="B418">
        <v>46.402266349999998</v>
      </c>
    </row>
    <row r="419" spans="2:2" x14ac:dyDescent="0.25">
      <c r="B419">
        <v>34.352924529999996</v>
      </c>
    </row>
    <row r="420" spans="2:2" x14ac:dyDescent="0.25">
      <c r="B420">
        <v>25.683279540000001</v>
      </c>
    </row>
    <row r="421" spans="2:2" x14ac:dyDescent="0.25">
      <c r="B421">
        <v>33.701480089999997</v>
      </c>
    </row>
    <row r="422" spans="2:2" x14ac:dyDescent="0.25">
      <c r="B422">
        <v>14.845069219999999</v>
      </c>
    </row>
    <row r="423" spans="2:2" x14ac:dyDescent="0.25">
      <c r="B423">
        <v>20.656445390000002</v>
      </c>
    </row>
    <row r="424" spans="2:2" x14ac:dyDescent="0.25">
      <c r="B424">
        <v>13.44740927</v>
      </c>
    </row>
    <row r="425" spans="2:2" x14ac:dyDescent="0.25">
      <c r="B425">
        <v>15.501563280000001</v>
      </c>
    </row>
    <row r="426" spans="2:2" x14ac:dyDescent="0.25">
      <c r="B426">
        <v>27.9743757</v>
      </c>
    </row>
    <row r="427" spans="2:2" x14ac:dyDescent="0.25">
      <c r="B427">
        <v>18.551636910000003</v>
      </c>
    </row>
    <row r="428" spans="2:2" x14ac:dyDescent="0.25">
      <c r="B428">
        <v>22.472508359999999</v>
      </c>
    </row>
    <row r="429" spans="2:2" x14ac:dyDescent="0.25">
      <c r="B429">
        <v>20.934997299999999</v>
      </c>
    </row>
    <row r="430" spans="2:2" x14ac:dyDescent="0.25">
      <c r="B430">
        <v>21.465415529999998</v>
      </c>
    </row>
    <row r="431" spans="2:2" x14ac:dyDescent="0.25">
      <c r="B431">
        <v>17.08028431</v>
      </c>
    </row>
    <row r="432" spans="2:2" x14ac:dyDescent="0.25">
      <c r="B432">
        <v>17.47355671</v>
      </c>
    </row>
    <row r="433" spans="2:2" x14ac:dyDescent="0.25">
      <c r="B433">
        <v>20.555052319999998</v>
      </c>
    </row>
    <row r="434" spans="2:2" x14ac:dyDescent="0.25">
      <c r="B434">
        <v>16.774249790000002</v>
      </c>
    </row>
    <row r="435" spans="2:2" x14ac:dyDescent="0.25">
      <c r="B435">
        <v>18.513642539999999</v>
      </c>
    </row>
    <row r="436" spans="2:2" x14ac:dyDescent="0.25">
      <c r="B436">
        <v>17.90582654</v>
      </c>
    </row>
    <row r="437" spans="2:2" x14ac:dyDescent="0.25">
      <c r="B437">
        <v>18.362342330000001</v>
      </c>
    </row>
    <row r="438" spans="2:2" x14ac:dyDescent="0.25">
      <c r="B438">
        <v>16.154387639999999</v>
      </c>
    </row>
    <row r="439" spans="2:2" x14ac:dyDescent="0.25">
      <c r="B439">
        <v>19.2634024</v>
      </c>
    </row>
    <row r="440" spans="2:2" x14ac:dyDescent="0.25">
      <c r="B440">
        <v>17.56234654</v>
      </c>
    </row>
    <row r="441" spans="2:2" x14ac:dyDescent="0.25">
      <c r="B441">
        <v>16.4159732</v>
      </c>
    </row>
    <row r="442" spans="2:2" x14ac:dyDescent="0.25">
      <c r="B442">
        <v>21.34957386</v>
      </c>
    </row>
    <row r="443" spans="2:2" x14ac:dyDescent="0.25">
      <c r="B443">
        <v>19.477700479999999</v>
      </c>
    </row>
    <row r="444" spans="2:2" x14ac:dyDescent="0.25">
      <c r="B444">
        <v>18.66901004</v>
      </c>
    </row>
    <row r="445" spans="2:2" x14ac:dyDescent="0.25">
      <c r="B445">
        <v>18.829527880000001</v>
      </c>
    </row>
    <row r="446" spans="2:2" x14ac:dyDescent="0.25">
      <c r="B446">
        <v>46.915772869999998</v>
      </c>
    </row>
    <row r="447" spans="2:2" x14ac:dyDescent="0.25">
      <c r="B447">
        <v>47.292853260000001</v>
      </c>
    </row>
    <row r="448" spans="2:2" x14ac:dyDescent="0.25">
      <c r="B448">
        <v>34.501781979999997</v>
      </c>
    </row>
    <row r="449" spans="2:2" x14ac:dyDescent="0.25">
      <c r="B449">
        <v>50.13520793</v>
      </c>
    </row>
    <row r="450" spans="2:2" x14ac:dyDescent="0.25">
      <c r="B450">
        <v>30.68216159</v>
      </c>
    </row>
    <row r="451" spans="2:2" x14ac:dyDescent="0.25">
      <c r="B451">
        <v>40.935192880000002</v>
      </c>
    </row>
    <row r="452" spans="2:2" x14ac:dyDescent="0.25">
      <c r="B452">
        <v>18.697448810000001</v>
      </c>
    </row>
    <row r="453" spans="2:2" x14ac:dyDescent="0.25">
      <c r="B453">
        <v>22.133476550000001</v>
      </c>
    </row>
    <row r="454" spans="2:2" x14ac:dyDescent="0.25">
      <c r="B454">
        <v>27.86610816</v>
      </c>
    </row>
    <row r="455" spans="2:2" x14ac:dyDescent="0.25">
      <c r="B455">
        <v>20.598729670000001</v>
      </c>
    </row>
    <row r="456" spans="2:2" x14ac:dyDescent="0.25">
      <c r="B456">
        <v>13.427823060000001</v>
      </c>
    </row>
    <row r="457" spans="2:2" x14ac:dyDescent="0.25">
      <c r="B457">
        <v>14.245498939999999</v>
      </c>
    </row>
    <row r="458" spans="2:2" x14ac:dyDescent="0.25">
      <c r="B458">
        <v>15.608757540000001</v>
      </c>
    </row>
    <row r="459" spans="2:2" x14ac:dyDescent="0.25">
      <c r="B459">
        <v>18.177331819999999</v>
      </c>
    </row>
    <row r="460" spans="2:2" x14ac:dyDescent="0.25">
      <c r="B460">
        <v>20.38574796</v>
      </c>
    </row>
    <row r="461" spans="2:2" x14ac:dyDescent="0.25">
      <c r="B461">
        <v>19.350732909999998</v>
      </c>
    </row>
    <row r="462" spans="2:2" x14ac:dyDescent="0.25">
      <c r="B462">
        <v>19.745958569999999</v>
      </c>
    </row>
    <row r="463" spans="2:2" x14ac:dyDescent="0.25">
      <c r="B463">
        <v>17.296134129999999</v>
      </c>
    </row>
    <row r="464" spans="2:2" x14ac:dyDescent="0.25">
      <c r="B464">
        <v>14.22728983</v>
      </c>
    </row>
    <row r="465" spans="2:2" x14ac:dyDescent="0.25">
      <c r="B465">
        <v>16.844203280000002</v>
      </c>
    </row>
    <row r="466" spans="2:2" x14ac:dyDescent="0.25">
      <c r="B466">
        <v>19.048119700000001</v>
      </c>
    </row>
    <row r="467" spans="2:2" x14ac:dyDescent="0.25">
      <c r="B467">
        <v>19.55838971</v>
      </c>
    </row>
    <row r="468" spans="2:2" x14ac:dyDescent="0.25">
      <c r="B468">
        <v>16.22355276</v>
      </c>
    </row>
    <row r="469" spans="2:2" x14ac:dyDescent="0.25">
      <c r="B469">
        <v>14.337261659999999</v>
      </c>
    </row>
    <row r="470" spans="2:2" x14ac:dyDescent="0.25">
      <c r="B470">
        <v>20.149443659999999</v>
      </c>
    </row>
    <row r="471" spans="2:2" x14ac:dyDescent="0.25">
      <c r="B471">
        <v>15.499284110000001</v>
      </c>
    </row>
    <row r="472" spans="2:2" x14ac:dyDescent="0.25">
      <c r="B472">
        <v>12.829718629999999</v>
      </c>
    </row>
    <row r="473" spans="2:2" x14ac:dyDescent="0.25">
      <c r="B473">
        <v>18.919559829999997</v>
      </c>
    </row>
    <row r="474" spans="2:2" x14ac:dyDescent="0.25">
      <c r="B474">
        <v>18.849956600000002</v>
      </c>
    </row>
    <row r="475" spans="2:2" x14ac:dyDescent="0.25">
      <c r="B475">
        <v>19.635817070000002</v>
      </c>
    </row>
    <row r="476" spans="2:2" x14ac:dyDescent="0.25">
      <c r="B476">
        <v>19.404070909999998</v>
      </c>
    </row>
    <row r="477" spans="2:2" x14ac:dyDescent="0.25">
      <c r="B477">
        <v>17.369942309999999</v>
      </c>
    </row>
    <row r="478" spans="2:2" x14ac:dyDescent="0.25">
      <c r="B478">
        <v>34.025061839999999</v>
      </c>
    </row>
    <row r="479" spans="2:2" x14ac:dyDescent="0.25">
      <c r="B479">
        <v>8.9620238790000002</v>
      </c>
    </row>
    <row r="480" spans="2:2" x14ac:dyDescent="0.25">
      <c r="B480">
        <v>31.719937959999999</v>
      </c>
    </row>
    <row r="481" spans="2:2" x14ac:dyDescent="0.25">
      <c r="B481">
        <v>38.999887809999997</v>
      </c>
    </row>
    <row r="482" spans="2:2" x14ac:dyDescent="0.25">
      <c r="B482">
        <v>46.642094660000005</v>
      </c>
    </row>
    <row r="483" spans="2:2" x14ac:dyDescent="0.25">
      <c r="B483">
        <v>41.925097779999994</v>
      </c>
    </row>
    <row r="484" spans="2:2" x14ac:dyDescent="0.25">
      <c r="B484">
        <v>47.631848360000006</v>
      </c>
    </row>
    <row r="485" spans="2:2" x14ac:dyDescent="0.25">
      <c r="B485">
        <v>46.646202180000003</v>
      </c>
    </row>
    <row r="486" spans="2:2" x14ac:dyDescent="0.25">
      <c r="B486">
        <v>36.896496529999993</v>
      </c>
    </row>
    <row r="487" spans="2:2" x14ac:dyDescent="0.25">
      <c r="B487">
        <v>23.196470079999997</v>
      </c>
    </row>
    <row r="488" spans="2:2" x14ac:dyDescent="0.25">
      <c r="B488">
        <v>16.334983319999999</v>
      </c>
    </row>
    <row r="489" spans="2:2" x14ac:dyDescent="0.25">
      <c r="B489">
        <v>15.35031674</v>
      </c>
    </row>
    <row r="490" spans="2:2" x14ac:dyDescent="0.25">
      <c r="B490">
        <v>16.226671870000001</v>
      </c>
    </row>
    <row r="491" spans="2:2" x14ac:dyDescent="0.25">
      <c r="B491">
        <v>14.322043990000001</v>
      </c>
    </row>
    <row r="492" spans="2:2" x14ac:dyDescent="0.25">
      <c r="B492">
        <v>20.858082370000002</v>
      </c>
    </row>
    <row r="493" spans="2:2" x14ac:dyDescent="0.25">
      <c r="B493">
        <v>19.206246480000001</v>
      </c>
    </row>
    <row r="494" spans="2:2" x14ac:dyDescent="0.25">
      <c r="B494">
        <v>15.789102569999999</v>
      </c>
    </row>
    <row r="495" spans="2:2" x14ac:dyDescent="0.25">
      <c r="B495">
        <v>15.795963540000001</v>
      </c>
    </row>
    <row r="496" spans="2:2" x14ac:dyDescent="0.25">
      <c r="B496">
        <v>22.199045380000001</v>
      </c>
    </row>
    <row r="497" spans="2:2" x14ac:dyDescent="0.25">
      <c r="B497">
        <v>18.108510259999999</v>
      </c>
    </row>
    <row r="498" spans="2:2" x14ac:dyDescent="0.25">
      <c r="B498">
        <v>16.277762500000001</v>
      </c>
    </row>
    <row r="499" spans="2:2" x14ac:dyDescent="0.25">
      <c r="B499">
        <v>15.476093049999999</v>
      </c>
    </row>
    <row r="500" spans="2:2" x14ac:dyDescent="0.25">
      <c r="B500">
        <v>16.949644950000003</v>
      </c>
    </row>
    <row r="501" spans="2:2" x14ac:dyDescent="0.25">
      <c r="B501">
        <v>17.858014220000001</v>
      </c>
    </row>
    <row r="502" spans="2:2" x14ac:dyDescent="0.25">
      <c r="B502">
        <v>15.38055812</v>
      </c>
    </row>
    <row r="503" spans="2:2" x14ac:dyDescent="0.25">
      <c r="B503">
        <v>17.422847989999998</v>
      </c>
    </row>
    <row r="504" spans="2:2" x14ac:dyDescent="0.25">
      <c r="B504">
        <v>15.67240071</v>
      </c>
    </row>
    <row r="505" spans="2:2" x14ac:dyDescent="0.25">
      <c r="B505">
        <v>17.874010180000003</v>
      </c>
    </row>
    <row r="506" spans="2:2" x14ac:dyDescent="0.25">
      <c r="B506">
        <v>16.78214432</v>
      </c>
    </row>
    <row r="507" spans="2:2" x14ac:dyDescent="0.25">
      <c r="B507">
        <v>17.995422080000001</v>
      </c>
    </row>
    <row r="508" spans="2:2" x14ac:dyDescent="0.25">
      <c r="B508">
        <v>16.397989150000001</v>
      </c>
    </row>
    <row r="509" spans="2:2" x14ac:dyDescent="0.25">
      <c r="B509">
        <v>17.240427839999999</v>
      </c>
    </row>
    <row r="510" spans="2:2" x14ac:dyDescent="0.25">
      <c r="B510">
        <v>17.056196530000001</v>
      </c>
    </row>
    <row r="511" spans="2:2" x14ac:dyDescent="0.25">
      <c r="B511">
        <v>17.739319940000001</v>
      </c>
    </row>
    <row r="512" spans="2:2" x14ac:dyDescent="0.25">
      <c r="B512">
        <v>16.46116108</v>
      </c>
    </row>
    <row r="513" spans="2:2" x14ac:dyDescent="0.25">
      <c r="B513">
        <v>16.228570359999999</v>
      </c>
    </row>
    <row r="514" spans="2:2" x14ac:dyDescent="0.25">
      <c r="B514">
        <v>18.640764360000002</v>
      </c>
    </row>
    <row r="515" spans="2:2" x14ac:dyDescent="0.25">
      <c r="B515">
        <v>16.979773379999997</v>
      </c>
    </row>
    <row r="516" spans="2:2" x14ac:dyDescent="0.25">
      <c r="B516">
        <v>16.05002679</v>
      </c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1"/>
  <sheetViews>
    <sheetView workbookViewId="0">
      <selection activeCell="C3" sqref="C3"/>
    </sheetView>
  </sheetViews>
  <sheetFormatPr defaultRowHeight="15.75" x14ac:dyDescent="0.25"/>
  <cols>
    <col min="1" max="2" width="9" style="7"/>
    <col min="3" max="3" width="14.375" style="7" customWidth="1"/>
    <col min="4" max="4" width="9" style="7"/>
    <col min="5" max="5" width="10" style="7" customWidth="1"/>
  </cols>
  <sheetData>
    <row r="1" spans="1:15" x14ac:dyDescent="0.25">
      <c r="A1" s="27" t="s">
        <v>24</v>
      </c>
      <c r="B1" s="27" t="s">
        <v>178</v>
      </c>
      <c r="C1" s="27" t="s">
        <v>182</v>
      </c>
      <c r="D1" s="27" t="s">
        <v>15</v>
      </c>
      <c r="E1" s="27" t="s">
        <v>16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O1" t="s">
        <v>168</v>
      </c>
    </row>
    <row r="2" spans="1:15" ht="16.5" thickBot="1" x14ac:dyDescent="0.3">
      <c r="A2" s="7">
        <v>0</v>
      </c>
      <c r="B2" s="7">
        <v>120.78437599999999</v>
      </c>
      <c r="C2" s="7">
        <f t="shared" ref="C2:C33" si="0">G$5 + G$6*SIN(F$4*A2+G$10)+G$7*SIN(2*F$4*A2+G$11)+G$8*SIN(3*F$4*A2+G$12)+G$9*SIN(4*F$4*A2+G$13)</f>
        <v>118.66589764681567</v>
      </c>
      <c r="D2" s="7">
        <f t="shared" ref="D2:D33" si="1">(B2-C2)^2</f>
        <v>4.4879505329105882</v>
      </c>
      <c r="E2" s="37">
        <f>SUM(D2:D720)</f>
        <v>2753.7016713679805</v>
      </c>
      <c r="I2">
        <f>G$5</f>
        <v>198.4788251156819</v>
      </c>
      <c r="J2">
        <f>G$6*COS(F$4*A2+G$10)</f>
        <v>168.20791855882931</v>
      </c>
      <c r="K2">
        <f>G$7*COS(2*F$4*A2+G$11)</f>
        <v>-20.124734807330466</v>
      </c>
      <c r="L2">
        <f>G$8*COS(3*F$4*A2+G$12)</f>
        <v>-11.571085321691646</v>
      </c>
      <c r="M2">
        <f>G$9*COS(4*F$4*A2+G$13)</f>
        <v>-0.9464562650624585</v>
      </c>
      <c r="O2">
        <f>SUM(I2:M2)</f>
        <v>334.0444672804266</v>
      </c>
    </row>
    <row r="3" spans="1:15" x14ac:dyDescent="0.25">
      <c r="A3" s="7">
        <f t="shared" ref="A3:A34" si="2">1/240+A2</f>
        <v>4.1666666666666666E-3</v>
      </c>
      <c r="B3" s="7">
        <v>123.239295</v>
      </c>
      <c r="C3" s="7">
        <f t="shared" si="0"/>
        <v>123.86233522630326</v>
      </c>
      <c r="D3" s="7">
        <f t="shared" si="1"/>
        <v>0.38817912359201767</v>
      </c>
      <c r="F3" s="24" t="s">
        <v>172</v>
      </c>
      <c r="I3">
        <f t="shared" ref="I3:I66" si="3">G$5</f>
        <v>198.4788251156819</v>
      </c>
      <c r="J3">
        <f t="shared" ref="J3:J66" si="4">G$6*COS(F$4*A3+G$10)</f>
        <v>169.62425094501666</v>
      </c>
      <c r="K3">
        <f t="shared" ref="K3:K66" si="5">G$7*COS(2*F$4*A3+G$11)</f>
        <v>-16.258538905987724</v>
      </c>
      <c r="L3">
        <f t="shared" ref="L3:L66" si="6">G$8*COS(3*F$4*A3+G$12)</f>
        <v>-11.303787723443723</v>
      </c>
      <c r="M3">
        <f t="shared" ref="M3:M66" si="7">G$9*COS(4*F$4*A3+G$13)</f>
        <v>1.4892413923995029</v>
      </c>
      <c r="O3">
        <f t="shared" ref="O3:O66" si="8">SUM(I3:M3)</f>
        <v>342.02999082366654</v>
      </c>
    </row>
    <row r="4" spans="1:15" ht="16.5" thickBot="1" x14ac:dyDescent="0.3">
      <c r="A4" s="7">
        <f t="shared" si="2"/>
        <v>8.3333333333333332E-3</v>
      </c>
      <c r="B4" s="7">
        <v>134.71977200000001</v>
      </c>
      <c r="C4" s="7">
        <f t="shared" si="0"/>
        <v>130.1044896445448</v>
      </c>
      <c r="D4" s="7">
        <f t="shared" si="1"/>
        <v>21.300831220576164</v>
      </c>
      <c r="F4" s="4">
        <f>2*PI()/(0.5)</f>
        <v>12.566370614359172</v>
      </c>
      <c r="I4">
        <f t="shared" si="3"/>
        <v>198.4788251156819</v>
      </c>
      <c r="J4">
        <f t="shared" si="4"/>
        <v>170.57565504980084</v>
      </c>
      <c r="K4">
        <f t="shared" si="5"/>
        <v>-12.214211050072972</v>
      </c>
      <c r="L4">
        <f t="shared" si="6"/>
        <v>-10.758153356323991</v>
      </c>
      <c r="M4">
        <f t="shared" si="7"/>
        <v>3.8598520548405095</v>
      </c>
      <c r="O4">
        <f t="shared" si="8"/>
        <v>349.94196781392634</v>
      </c>
    </row>
    <row r="5" spans="1:15" x14ac:dyDescent="0.25">
      <c r="A5" s="7">
        <f t="shared" si="2"/>
        <v>1.2500000000000001E-2</v>
      </c>
      <c r="B5" s="7">
        <v>141.38062099999999</v>
      </c>
      <c r="C5" s="7">
        <f t="shared" si="0"/>
        <v>137.40247464553917</v>
      </c>
      <c r="D5" s="7">
        <f t="shared" si="1"/>
        <v>15.825648417509901</v>
      </c>
      <c r="E5" s="27" t="s">
        <v>25</v>
      </c>
      <c r="F5" s="1" t="s">
        <v>14</v>
      </c>
      <c r="G5" s="32">
        <v>198.4788251156819</v>
      </c>
      <c r="I5">
        <f t="shared" si="3"/>
        <v>198.4788251156819</v>
      </c>
      <c r="J5">
        <f t="shared" si="4"/>
        <v>171.0595231406619</v>
      </c>
      <c r="K5">
        <f t="shared" si="5"/>
        <v>-8.0360617419056481</v>
      </c>
      <c r="L5">
        <f t="shared" si="6"/>
        <v>-9.9476175493076031</v>
      </c>
      <c r="M5">
        <f t="shared" si="7"/>
        <v>6.0617686608599257</v>
      </c>
      <c r="O5">
        <f t="shared" si="8"/>
        <v>357.61643762599044</v>
      </c>
    </row>
    <row r="6" spans="1:15" x14ac:dyDescent="0.25">
      <c r="A6" s="7">
        <f t="shared" si="2"/>
        <v>1.6666666666666666E-2</v>
      </c>
      <c r="B6" s="7">
        <v>142.60841600000001</v>
      </c>
      <c r="C6" s="7">
        <f t="shared" si="0"/>
        <v>145.73794739514057</v>
      </c>
      <c r="D6" s="7">
        <f t="shared" si="1"/>
        <v>9.7939667531704213</v>
      </c>
      <c r="E6" s="7">
        <v>2</v>
      </c>
      <c r="F6" s="1" t="s">
        <v>0</v>
      </c>
      <c r="G6" s="32">
        <v>-171.12590658273987</v>
      </c>
      <c r="I6">
        <f t="shared" si="3"/>
        <v>198.4788251156819</v>
      </c>
      <c r="J6">
        <f t="shared" si="4"/>
        <v>171.0745289687961</v>
      </c>
      <c r="K6">
        <f t="shared" si="5"/>
        <v>-3.7698676596399734</v>
      </c>
      <c r="L6">
        <f t="shared" si="6"/>
        <v>-8.892138383977386</v>
      </c>
      <c r="M6">
        <f t="shared" si="7"/>
        <v>7.9987568888065059</v>
      </c>
      <c r="O6">
        <f t="shared" si="8"/>
        <v>364.89010492966707</v>
      </c>
    </row>
    <row r="7" spans="1:15" x14ac:dyDescent="0.25">
      <c r="A7" s="7">
        <f t="shared" si="2"/>
        <v>2.0833333333333332E-2</v>
      </c>
      <c r="B7" s="7">
        <v>152.862503</v>
      </c>
      <c r="C7" s="7">
        <f t="shared" si="0"/>
        <v>155.06505214001777</v>
      </c>
      <c r="D7" s="7">
        <f t="shared" si="1"/>
        <v>4.8512227141929989</v>
      </c>
      <c r="E7" s="7">
        <v>4</v>
      </c>
      <c r="F7" s="1" t="s">
        <v>2</v>
      </c>
      <c r="G7" s="32">
        <v>-41.184181220597509</v>
      </c>
      <c r="I7">
        <f t="shared" si="3"/>
        <v>198.4788251156819</v>
      </c>
      <c r="J7">
        <f t="shared" si="4"/>
        <v>170.62063140427151</v>
      </c>
      <c r="K7">
        <f t="shared" si="5"/>
        <v>0.53762988160025049</v>
      </c>
      <c r="L7">
        <f t="shared" si="6"/>
        <v>-7.617705260318302</v>
      </c>
      <c r="M7">
        <f t="shared" si="7"/>
        <v>9.5861610584182149</v>
      </c>
      <c r="O7">
        <f t="shared" si="8"/>
        <v>371.60554219965354</v>
      </c>
    </row>
    <row r="8" spans="1:15" x14ac:dyDescent="0.25">
      <c r="A8" s="7">
        <f t="shared" si="2"/>
        <v>2.4999999999999998E-2</v>
      </c>
      <c r="B8" s="7">
        <v>161.53903700000001</v>
      </c>
      <c r="C8" s="7">
        <f t="shared" si="0"/>
        <v>165.31233705818639</v>
      </c>
      <c r="D8" s="7">
        <f t="shared" si="1"/>
        <v>14.237793329109332</v>
      </c>
      <c r="E8" s="7">
        <v>6</v>
      </c>
      <c r="F8" s="1" t="s">
        <v>4</v>
      </c>
      <c r="G8" s="32">
        <v>-11.598571316973295</v>
      </c>
      <c r="I8">
        <f t="shared" si="3"/>
        <v>198.4788251156819</v>
      </c>
      <c r="J8">
        <f t="shared" si="4"/>
        <v>169.69907454876252</v>
      </c>
      <c r="K8">
        <f t="shared" si="5"/>
        <v>4.8392370373513671</v>
      </c>
      <c r="L8">
        <f t="shared" si="6"/>
        <v>-6.1556989514359177</v>
      </c>
      <c r="M8">
        <f t="shared" si="7"/>
        <v>10.754603990272752</v>
      </c>
      <c r="O8">
        <f t="shared" si="8"/>
        <v>377.61604174063268</v>
      </c>
    </row>
    <row r="9" spans="1:15" x14ac:dyDescent="0.25">
      <c r="A9" s="7">
        <f t="shared" si="2"/>
        <v>2.9166666666666664E-2</v>
      </c>
      <c r="B9" s="7">
        <v>169.86596800000001</v>
      </c>
      <c r="C9" s="7">
        <f t="shared" si="0"/>
        <v>176.38554369647929</v>
      </c>
      <c r="D9" s="7">
        <f t="shared" si="1"/>
        <v>42.504867262123277</v>
      </c>
      <c r="E9" s="7">
        <v>8</v>
      </c>
      <c r="F9" s="1" t="s">
        <v>6</v>
      </c>
      <c r="G9" s="32">
        <v>-11.654077712185703</v>
      </c>
      <c r="I9">
        <f t="shared" si="3"/>
        <v>198.4788251156819</v>
      </c>
      <c r="J9">
        <f t="shared" si="4"/>
        <v>168.31238432555341</v>
      </c>
      <c r="K9">
        <f t="shared" si="5"/>
        <v>9.0878244994458086</v>
      </c>
      <c r="L9">
        <f t="shared" si="6"/>
        <v>-4.5421189047756076</v>
      </c>
      <c r="M9">
        <f t="shared" si="7"/>
        <v>11.453019121436784</v>
      </c>
      <c r="O9">
        <f t="shared" si="8"/>
        <v>382.78993415734226</v>
      </c>
    </row>
    <row r="10" spans="1:15" x14ac:dyDescent="0.25">
      <c r="A10" s="7">
        <f t="shared" si="2"/>
        <v>3.3333333333333333E-2</v>
      </c>
      <c r="B10" s="7">
        <v>181.52292600000001</v>
      </c>
      <c r="C10" s="7">
        <f t="shared" si="0"/>
        <v>188.17113413832496</v>
      </c>
      <c r="D10" s="7">
        <f t="shared" si="1"/>
        <v>44.198671450490053</v>
      </c>
      <c r="F10" s="2" t="s">
        <v>1</v>
      </c>
      <c r="G10" s="32">
        <v>2.9566581570023152</v>
      </c>
      <c r="I10">
        <f t="shared" si="3"/>
        <v>198.4788251156819</v>
      </c>
      <c r="J10">
        <f t="shared" si="4"/>
        <v>166.46436155615834</v>
      </c>
      <c r="K10">
        <f t="shared" si="5"/>
        <v>13.236843854574794</v>
      </c>
      <c r="L10">
        <f t="shared" si="6"/>
        <v>-2.8166968162513286</v>
      </c>
      <c r="M10">
        <f t="shared" si="7"/>
        <v>11.650882359310829</v>
      </c>
      <c r="O10">
        <f t="shared" si="8"/>
        <v>387.01421606947451</v>
      </c>
    </row>
    <row r="11" spans="1:15" x14ac:dyDescent="0.25">
      <c r="A11" s="7">
        <f t="shared" si="2"/>
        <v>3.7499999999999999E-2</v>
      </c>
      <c r="B11" s="7">
        <v>198.262204</v>
      </c>
      <c r="C11" s="7">
        <f t="shared" si="0"/>
        <v>200.54039305699447</v>
      </c>
      <c r="D11" s="7">
        <f t="shared" si="1"/>
        <v>5.1901453794093877</v>
      </c>
      <c r="F11" s="2" t="s">
        <v>3</v>
      </c>
      <c r="G11" s="32">
        <v>1.0602522031722599</v>
      </c>
      <c r="I11">
        <f t="shared" si="3"/>
        <v>198.4788251156819</v>
      </c>
      <c r="J11">
        <f t="shared" si="4"/>
        <v>164.16007154253373</v>
      </c>
      <c r="K11">
        <f t="shared" si="5"/>
        <v>17.240837578445383</v>
      </c>
      <c r="L11">
        <f t="shared" si="6"/>
        <v>-1.0219183040301567</v>
      </c>
      <c r="M11">
        <f t="shared" si="7"/>
        <v>11.339546130946632</v>
      </c>
      <c r="O11">
        <f t="shared" si="8"/>
        <v>390.19736206357749</v>
      </c>
    </row>
    <row r="12" spans="1:15" x14ac:dyDescent="0.25">
      <c r="A12" s="7">
        <f t="shared" si="2"/>
        <v>4.1666666666666664E-2</v>
      </c>
      <c r="B12" s="7">
        <v>211.05879400000001</v>
      </c>
      <c r="C12" s="7">
        <f t="shared" si="0"/>
        <v>213.35392122751691</v>
      </c>
      <c r="D12" s="7">
        <f t="shared" si="1"/>
        <v>5.2676089904894132</v>
      </c>
      <c r="F12" s="2" t="s">
        <v>5</v>
      </c>
      <c r="G12" s="32">
        <v>-25.063883247592692</v>
      </c>
      <c r="I12">
        <f t="shared" si="3"/>
        <v>198.4788251156819</v>
      </c>
      <c r="J12">
        <f t="shared" si="4"/>
        <v>161.40583018343773</v>
      </c>
      <c r="K12">
        <f t="shared" si="5"/>
        <v>21.055937077929332</v>
      </c>
      <c r="L12">
        <f t="shared" si="6"/>
        <v>0.79802322838864304</v>
      </c>
      <c r="M12">
        <f t="shared" si="7"/>
        <v>10.532617323480686</v>
      </c>
      <c r="O12">
        <f t="shared" si="8"/>
        <v>392.27123292891827</v>
      </c>
    </row>
    <row r="13" spans="1:15" x14ac:dyDescent="0.25">
      <c r="A13" s="7">
        <f t="shared" si="2"/>
        <v>4.583333333333333E-2</v>
      </c>
      <c r="B13" s="7">
        <v>225.34535099999999</v>
      </c>
      <c r="C13" s="7">
        <f t="shared" si="0"/>
        <v>226.46632470606789</v>
      </c>
      <c r="D13" s="7">
        <f t="shared" si="1"/>
        <v>1.2565820496956035</v>
      </c>
      <c r="F13" s="2" t="s">
        <v>7</v>
      </c>
      <c r="G13" s="32">
        <v>-17.360061588317123</v>
      </c>
      <c r="I13">
        <f t="shared" si="3"/>
        <v>198.4788251156819</v>
      </c>
      <c r="J13">
        <f t="shared" si="4"/>
        <v>158.20918666299062</v>
      </c>
      <c r="K13">
        <f t="shared" si="5"/>
        <v>24.640343324549377</v>
      </c>
      <c r="L13">
        <f t="shared" si="6"/>
        <v>2.5983147804372231</v>
      </c>
      <c r="M13">
        <f t="shared" si="7"/>
        <v>9.2653625978732705</v>
      </c>
      <c r="O13">
        <f t="shared" si="8"/>
        <v>393.19203248153235</v>
      </c>
    </row>
    <row r="14" spans="1:15" x14ac:dyDescent="0.25">
      <c r="A14" s="7">
        <f t="shared" si="2"/>
        <v>4.9999999999999996E-2</v>
      </c>
      <c r="B14" s="7">
        <v>244.3638</v>
      </c>
      <c r="C14" s="7">
        <f t="shared" si="0"/>
        <v>239.73090018546858</v>
      </c>
      <c r="D14" s="7">
        <f t="shared" si="1"/>
        <v>21.463760691485202</v>
      </c>
      <c r="I14">
        <f t="shared" si="3"/>
        <v>198.4788251156819</v>
      </c>
      <c r="J14">
        <f t="shared" si="4"/>
        <v>154.57890275888596</v>
      </c>
      <c r="K14">
        <f t="shared" si="5"/>
        <v>27.954784813382318</v>
      </c>
      <c r="L14">
        <f t="shared" si="6"/>
        <v>4.3346271992791188</v>
      </c>
      <c r="M14">
        <f t="shared" si="7"/>
        <v>7.5931670665962638</v>
      </c>
      <c r="O14">
        <f t="shared" si="8"/>
        <v>392.94030695382554</v>
      </c>
    </row>
    <row r="15" spans="1:15" x14ac:dyDescent="0.25">
      <c r="A15" s="7">
        <f t="shared" si="2"/>
        <v>5.4166666666666662E-2</v>
      </c>
      <c r="B15" s="7">
        <v>256.195896</v>
      </c>
      <c r="C15" s="7">
        <f t="shared" si="0"/>
        <v>253.00412206394378</v>
      </c>
      <c r="D15" s="7">
        <f t="shared" si="1"/>
        <v>10.18742085888783</v>
      </c>
      <c r="I15">
        <f t="shared" si="3"/>
        <v>198.4788251156819</v>
      </c>
      <c r="J15">
        <f t="shared" si="4"/>
        <v>150.524928826967</v>
      </c>
      <c r="K15">
        <f t="shared" si="5"/>
        <v>30.962947829885042</v>
      </c>
      <c r="L15">
        <f t="shared" si="6"/>
        <v>5.9642067106718599</v>
      </c>
      <c r="M15">
        <f t="shared" si="7"/>
        <v>5.5891136984509107</v>
      </c>
      <c r="O15">
        <f t="shared" si="8"/>
        <v>391.52002218165671</v>
      </c>
    </row>
    <row r="16" spans="1:15" x14ac:dyDescent="0.25">
      <c r="A16" s="7">
        <f t="shared" si="2"/>
        <v>5.8333333333333327E-2</v>
      </c>
      <c r="B16" s="7">
        <v>269.167958</v>
      </c>
      <c r="C16" s="7">
        <f t="shared" si="0"/>
        <v>266.14975020315995</v>
      </c>
      <c r="D16" s="7">
        <f t="shared" si="1"/>
        <v>9.1095783049060373</v>
      </c>
      <c r="H16" s="1"/>
      <c r="I16">
        <f t="shared" si="3"/>
        <v>198.4788251156819</v>
      </c>
      <c r="J16">
        <f t="shared" si="4"/>
        <v>146.05837652799283</v>
      </c>
      <c r="K16">
        <f t="shared" si="5"/>
        <v>33.63187431055016</v>
      </c>
      <c r="L16">
        <f t="shared" si="6"/>
        <v>7.4469276587805959</v>
      </c>
      <c r="M16">
        <f t="shared" si="7"/>
        <v>3.3407892421401484</v>
      </c>
      <c r="O16">
        <f t="shared" si="8"/>
        <v>388.95679285514569</v>
      </c>
    </row>
    <row r="17" spans="1:15" x14ac:dyDescent="0.25">
      <c r="A17" s="7">
        <f t="shared" si="2"/>
        <v>6.2499999999999993E-2</v>
      </c>
      <c r="B17" s="7">
        <v>284.33002099999999</v>
      </c>
      <c r="C17" s="7">
        <f t="shared" si="0"/>
        <v>279.04239851568565</v>
      </c>
      <c r="D17" s="7">
        <f t="shared" si="1"/>
        <v>27.958951536626557</v>
      </c>
      <c r="H17" s="1"/>
      <c r="I17">
        <f t="shared" si="3"/>
        <v>198.4788251156819</v>
      </c>
      <c r="J17">
        <f t="shared" si="4"/>
        <v>141.1914883713487</v>
      </c>
      <c r="K17">
        <f t="shared" si="5"/>
        <v>35.932322938346722</v>
      </c>
      <c r="L17">
        <f t="shared" si="6"/>
        <v>8.7462805329942555</v>
      </c>
      <c r="M17">
        <f t="shared" si="7"/>
        <v>0.94645626506245983</v>
      </c>
      <c r="O17">
        <f t="shared" si="8"/>
        <v>385.29537322343407</v>
      </c>
    </row>
    <row r="18" spans="1:15" x14ac:dyDescent="0.25">
      <c r="A18" s="7">
        <f t="shared" si="2"/>
        <v>6.6666666666666666E-2</v>
      </c>
      <c r="B18" s="7">
        <v>300.018259</v>
      </c>
      <c r="C18" s="7">
        <f t="shared" si="0"/>
        <v>291.57043239173277</v>
      </c>
      <c r="D18" s="7">
        <f t="shared" si="1"/>
        <v>71.365774403347899</v>
      </c>
      <c r="H18" s="1"/>
      <c r="I18">
        <f t="shared" si="3"/>
        <v>198.4788251156819</v>
      </c>
      <c r="J18">
        <f t="shared" si="4"/>
        <v>135.93760415917876</v>
      </c>
      <c r="K18">
        <f t="shared" si="5"/>
        <v>37.839089516708775</v>
      </c>
      <c r="L18">
        <f t="shared" si="6"/>
        <v>9.8302709532447068</v>
      </c>
      <c r="M18">
        <f t="shared" si="7"/>
        <v>-1.4892413923994809</v>
      </c>
      <c r="O18">
        <f t="shared" si="8"/>
        <v>380.59654835241469</v>
      </c>
    </row>
    <row r="19" spans="1:15" x14ac:dyDescent="0.25">
      <c r="A19" s="7">
        <f t="shared" si="2"/>
        <v>7.0833333333333331E-2</v>
      </c>
      <c r="B19" s="7">
        <v>308.87133499999999</v>
      </c>
      <c r="C19" s="7">
        <f t="shared" si="0"/>
        <v>303.63809624271749</v>
      </c>
      <c r="D19" s="7">
        <f t="shared" si="1"/>
        <v>27.38678789072361</v>
      </c>
      <c r="H19" s="1"/>
      <c r="I19">
        <f t="shared" si="3"/>
        <v>198.4788251156819</v>
      </c>
      <c r="J19">
        <f t="shared" si="4"/>
        <v>130.31112442291553</v>
      </c>
      <c r="K19">
        <f t="shared" si="5"/>
        <v>39.331283111987226</v>
      </c>
      <c r="L19">
        <f t="shared" si="6"/>
        <v>10.672207477827437</v>
      </c>
      <c r="M19">
        <f t="shared" si="7"/>
        <v>-3.8598520548405082</v>
      </c>
      <c r="O19">
        <f t="shared" si="8"/>
        <v>374.93358807357151</v>
      </c>
    </row>
    <row r="20" spans="1:15" x14ac:dyDescent="0.25">
      <c r="A20" s="7">
        <f t="shared" si="2"/>
        <v>7.4999999999999997E-2</v>
      </c>
      <c r="B20" s="7">
        <v>320.00205599999998</v>
      </c>
      <c r="C20" s="7">
        <f t="shared" si="0"/>
        <v>315.16680956847586</v>
      </c>
      <c r="D20" s="7">
        <f t="shared" si="1"/>
        <v>23.379608053566798</v>
      </c>
      <c r="F20" s="2"/>
      <c r="H20" s="1"/>
      <c r="I20">
        <f t="shared" si="3"/>
        <v>198.4788251156819</v>
      </c>
      <c r="J20">
        <f t="shared" si="4"/>
        <v>124.32747095242424</v>
      </c>
      <c r="K20">
        <f t="shared" si="5"/>
        <v>40.392554938890619</v>
      </c>
      <c r="L20">
        <f t="shared" si="6"/>
        <v>11.251358835280092</v>
      </c>
      <c r="M20">
        <f t="shared" si="7"/>
        <v>-6.0617686608599239</v>
      </c>
      <c r="O20">
        <f t="shared" si="8"/>
        <v>368.38844118141691</v>
      </c>
    </row>
    <row r="21" spans="1:15" x14ac:dyDescent="0.25">
      <c r="A21" s="7">
        <f t="shared" si="2"/>
        <v>7.9166666666666663E-2</v>
      </c>
      <c r="B21" s="7">
        <v>329.02886599999999</v>
      </c>
      <c r="C21" s="7">
        <f t="shared" si="0"/>
        <v>326.09560924976876</v>
      </c>
      <c r="D21" s="7">
        <f t="shared" si="1"/>
        <v>8.6039951627771192</v>
      </c>
      <c r="F21" s="2"/>
      <c r="H21" s="1"/>
      <c r="I21">
        <f t="shared" si="3"/>
        <v>198.4788251156819</v>
      </c>
      <c r="J21">
        <f t="shared" si="4"/>
        <v>118.00304452594894</v>
      </c>
      <c r="K21">
        <f t="shared" si="5"/>
        <v>41.011277481197986</v>
      </c>
      <c r="L21">
        <f t="shared" si="6"/>
        <v>11.553464397089027</v>
      </c>
      <c r="M21">
        <f t="shared" si="7"/>
        <v>-7.9987568888064908</v>
      </c>
      <c r="O21">
        <f t="shared" si="8"/>
        <v>361.04785463111136</v>
      </c>
    </row>
    <row r="22" spans="1:15" x14ac:dyDescent="0.25">
      <c r="A22" s="7">
        <f t="shared" si="2"/>
        <v>8.3333333333333329E-2</v>
      </c>
      <c r="B22" s="7">
        <v>335.07671800000003</v>
      </c>
      <c r="C22" s="7">
        <f t="shared" si="0"/>
        <v>336.38075544792622</v>
      </c>
      <c r="D22" s="7">
        <f t="shared" si="1"/>
        <v>1.7005136655938542</v>
      </c>
      <c r="F22" s="2"/>
      <c r="H22" s="1"/>
      <c r="I22">
        <f t="shared" si="3"/>
        <v>198.4788251156819</v>
      </c>
      <c r="J22">
        <f t="shared" si="4"/>
        <v>111.35517995671907</v>
      </c>
      <c r="K22">
        <f t="shared" si="5"/>
        <v>41.180671885259798</v>
      </c>
      <c r="L22">
        <f t="shared" si="6"/>
        <v>11.571085321691646</v>
      </c>
      <c r="M22">
        <f t="shared" si="7"/>
        <v>-9.5861610584182149</v>
      </c>
      <c r="O22">
        <f t="shared" si="8"/>
        <v>352.99960122093421</v>
      </c>
    </row>
    <row r="23" spans="1:15" x14ac:dyDescent="0.25">
      <c r="A23" s="7">
        <f t="shared" si="2"/>
        <v>8.7499999999999994E-2</v>
      </c>
      <c r="B23" s="7">
        <v>345.24413600000003</v>
      </c>
      <c r="C23" s="7">
        <f t="shared" si="0"/>
        <v>345.99455677429341</v>
      </c>
      <c r="D23" s="7">
        <f t="shared" si="1"/>
        <v>0.56313133849108887</v>
      </c>
      <c r="F23" s="2"/>
      <c r="H23" s="1"/>
      <c r="I23">
        <f t="shared" si="3"/>
        <v>198.4788251156819</v>
      </c>
      <c r="J23">
        <f t="shared" si="4"/>
        <v>104.40209857943145</v>
      </c>
      <c r="K23">
        <f t="shared" si="5"/>
        <v>40.898882230537104</v>
      </c>
      <c r="L23">
        <f t="shared" si="6"/>
        <v>11.303787723443723</v>
      </c>
      <c r="M23">
        <f t="shared" si="7"/>
        <v>-10.754603990272752</v>
      </c>
      <c r="O23">
        <f t="shared" si="8"/>
        <v>344.3289896588214</v>
      </c>
    </row>
    <row r="24" spans="1:15" x14ac:dyDescent="0.25">
      <c r="A24" s="7">
        <f t="shared" si="2"/>
        <v>9.166666666666666E-2</v>
      </c>
      <c r="B24" s="7">
        <v>350.41452800000002</v>
      </c>
      <c r="C24" s="7">
        <f t="shared" si="0"/>
        <v>354.92350556312556</v>
      </c>
      <c r="D24" s="7">
        <f t="shared" si="1"/>
        <v>20.330878664769539</v>
      </c>
      <c r="F24" s="2"/>
      <c r="H24" s="1"/>
      <c r="I24">
        <f t="shared" si="3"/>
        <v>198.4788251156819</v>
      </c>
      <c r="J24">
        <f t="shared" si="4"/>
        <v>97.162858306838487</v>
      </c>
      <c r="K24">
        <f t="shared" si="5"/>
        <v>40.168995863455308</v>
      </c>
      <c r="L24">
        <f t="shared" si="6"/>
        <v>10.758153356324005</v>
      </c>
      <c r="M24">
        <f t="shared" si="7"/>
        <v>-11.453019121436784</v>
      </c>
      <c r="O24">
        <f t="shared" si="8"/>
        <v>335.11581352086284</v>
      </c>
    </row>
    <row r="25" spans="1:15" x14ac:dyDescent="0.25">
      <c r="A25" s="7">
        <f t="shared" si="2"/>
        <v>9.5833333333333326E-2</v>
      </c>
      <c r="B25" s="7">
        <v>358.91601700000001</v>
      </c>
      <c r="C25" s="7">
        <f t="shared" si="0"/>
        <v>363.16584458231137</v>
      </c>
      <c r="D25" s="7">
        <f t="shared" si="1"/>
        <v>18.061034479374374</v>
      </c>
      <c r="F25" s="2"/>
      <c r="I25">
        <f t="shared" si="3"/>
        <v>198.4788251156819</v>
      </c>
      <c r="J25">
        <f t="shared" si="4"/>
        <v>89.65730139333408</v>
      </c>
      <c r="K25">
        <f t="shared" si="5"/>
        <v>38.999009571790694</v>
      </c>
      <c r="L25">
        <f t="shared" si="6"/>
        <v>9.9476175493076031</v>
      </c>
      <c r="M25">
        <f t="shared" si="7"/>
        <v>-11.650882359310829</v>
      </c>
      <c r="O25">
        <f t="shared" si="8"/>
        <v>325.43187127080341</v>
      </c>
    </row>
    <row r="26" spans="1:15" x14ac:dyDescent="0.25">
      <c r="A26" s="7">
        <f t="shared" si="2"/>
        <v>9.9999999999999992E-2</v>
      </c>
      <c r="B26" s="7">
        <v>359.70537200000001</v>
      </c>
      <c r="C26" s="7">
        <f t="shared" si="0"/>
        <v>370.72871100510423</v>
      </c>
      <c r="D26" s="7">
        <f t="shared" si="1"/>
        <v>121.51400282145208</v>
      </c>
      <c r="I26">
        <f t="shared" si="3"/>
        <v>198.4788251156819</v>
      </c>
      <c r="J26">
        <f t="shared" si="4"/>
        <v>81.90600004871304</v>
      </c>
      <c r="K26">
        <f t="shared" si="5"/>
        <v>37.40174197019013</v>
      </c>
      <c r="L26">
        <f t="shared" si="6"/>
        <v>8.892138383977386</v>
      </c>
      <c r="M26">
        <f t="shared" si="7"/>
        <v>-11.339546130946632</v>
      </c>
      <c r="O26">
        <f t="shared" si="8"/>
        <v>315.33915938761584</v>
      </c>
    </row>
    <row r="27" spans="1:15" x14ac:dyDescent="0.25">
      <c r="A27" s="7">
        <f t="shared" si="2"/>
        <v>0.10416666666666666</v>
      </c>
      <c r="B27" s="7">
        <v>375.30584399999998</v>
      </c>
      <c r="C27" s="7">
        <f t="shared" si="0"/>
        <v>377.62502087877408</v>
      </c>
      <c r="D27" s="7">
        <f t="shared" si="1"/>
        <v>5.3785813950403822</v>
      </c>
      <c r="I27">
        <f t="shared" si="3"/>
        <v>198.4788251156819</v>
      </c>
      <c r="J27">
        <f t="shared" si="4"/>
        <v>73.930200051174864</v>
      </c>
      <c r="K27">
        <f t="shared" si="5"/>
        <v>35.39469305674649</v>
      </c>
      <c r="L27">
        <f t="shared" si="6"/>
        <v>7.6177052603183038</v>
      </c>
      <c r="M27">
        <f t="shared" si="7"/>
        <v>-10.532617323480686</v>
      </c>
      <c r="O27">
        <f t="shared" si="8"/>
        <v>304.88880616044088</v>
      </c>
    </row>
    <row r="28" spans="1:15" x14ac:dyDescent="0.25">
      <c r="A28" s="7">
        <f t="shared" si="2"/>
        <v>0.10833333333333332</v>
      </c>
      <c r="B28" s="7">
        <v>374.42887300000001</v>
      </c>
      <c r="C28" s="7">
        <f t="shared" si="0"/>
        <v>383.87026692257047</v>
      </c>
      <c r="D28" s="7">
        <f t="shared" si="1"/>
        <v>89.139919201150335</v>
      </c>
      <c r="I28">
        <f t="shared" si="3"/>
        <v>198.4788251156819</v>
      </c>
      <c r="J28">
        <f t="shared" si="4"/>
        <v>65.751762514121467</v>
      </c>
      <c r="K28">
        <f t="shared" si="5"/>
        <v>32.999852479357408</v>
      </c>
      <c r="L28">
        <f t="shared" si="6"/>
        <v>6.155698951435884</v>
      </c>
      <c r="M28">
        <f t="shared" si="7"/>
        <v>-9.2653625978732723</v>
      </c>
      <c r="O28">
        <f t="shared" si="8"/>
        <v>294.12077646272343</v>
      </c>
    </row>
    <row r="29" spans="1:15" x14ac:dyDescent="0.25">
      <c r="A29" s="7">
        <f t="shared" si="2"/>
        <v>0.11249999999999999</v>
      </c>
      <c r="B29" s="7">
        <v>386.52475900000002</v>
      </c>
      <c r="C29" s="7">
        <f t="shared" si="0"/>
        <v>389.47940388320444</v>
      </c>
      <c r="D29" s="7">
        <f t="shared" si="1"/>
        <v>8.7299263858460812</v>
      </c>
      <c r="I29">
        <f t="shared" si="3"/>
        <v>198.4788251156819</v>
      </c>
      <c r="J29">
        <f t="shared" si="4"/>
        <v>57.39310396636585</v>
      </c>
      <c r="K29">
        <f t="shared" si="5"/>
        <v>30.243458612541424</v>
      </c>
      <c r="L29">
        <f t="shared" si="6"/>
        <v>4.5421189047756085</v>
      </c>
      <c r="M29">
        <f t="shared" si="7"/>
        <v>-7.5931670665962647</v>
      </c>
      <c r="O29">
        <f t="shared" si="8"/>
        <v>283.06433953276854</v>
      </c>
    </row>
    <row r="30" spans="1:15" x14ac:dyDescent="0.25">
      <c r="A30" s="7">
        <f t="shared" si="2"/>
        <v>0.11666666666666665</v>
      </c>
      <c r="B30" s="7">
        <v>391.08218499999998</v>
      </c>
      <c r="C30" s="7">
        <f t="shared" si="0"/>
        <v>394.46398885864693</v>
      </c>
      <c r="D30" s="7">
        <f t="shared" si="1"/>
        <v>11.43659733835938</v>
      </c>
      <c r="I30">
        <f t="shared" si="3"/>
        <v>198.4788251156819</v>
      </c>
      <c r="J30">
        <f t="shared" si="4"/>
        <v>48.877134909984157</v>
      </c>
      <c r="K30">
        <f t="shared" si="5"/>
        <v>27.155711084315847</v>
      </c>
      <c r="L30">
        <f t="shared" si="6"/>
        <v>2.8166968162513299</v>
      </c>
      <c r="M30">
        <f t="shared" si="7"/>
        <v>-5.5891136984509124</v>
      </c>
      <c r="O30">
        <f t="shared" si="8"/>
        <v>271.7392542277824</v>
      </c>
    </row>
    <row r="31" spans="1:15" x14ac:dyDescent="0.25">
      <c r="A31" s="7">
        <f t="shared" si="2"/>
        <v>0.12083333333333332</v>
      </c>
      <c r="B31" s="7">
        <v>400.63483600000001</v>
      </c>
      <c r="C31" s="7">
        <f t="shared" si="0"/>
        <v>398.82972932905733</v>
      </c>
      <c r="D31" s="7">
        <f t="shared" si="1"/>
        <v>3.2584100934817566</v>
      </c>
      <c r="I31">
        <f t="shared" si="3"/>
        <v>198.4788251156819</v>
      </c>
      <c r="J31">
        <f t="shared" si="4"/>
        <v>40.227197024222342</v>
      </c>
      <c r="K31">
        <f t="shared" si="5"/>
        <v>23.770439902752596</v>
      </c>
      <c r="L31">
        <f t="shared" si="6"/>
        <v>1.0219183040301991</v>
      </c>
      <c r="M31">
        <f t="shared" si="7"/>
        <v>-3.3407892421401502</v>
      </c>
      <c r="O31">
        <f t="shared" si="8"/>
        <v>260.15759110454684</v>
      </c>
    </row>
    <row r="32" spans="1:15" x14ac:dyDescent="0.25">
      <c r="A32" s="7">
        <f t="shared" si="2"/>
        <v>0.12499999999999999</v>
      </c>
      <c r="B32" s="7">
        <v>401.24868700000002</v>
      </c>
      <c r="C32" s="7">
        <f t="shared" si="0"/>
        <v>402.57456981999383</v>
      </c>
      <c r="D32" s="7">
        <f t="shared" si="1"/>
        <v>1.7579652523547327</v>
      </c>
      <c r="I32">
        <f t="shared" si="3"/>
        <v>198.4788251156819</v>
      </c>
      <c r="J32">
        <f t="shared" si="4"/>
        <v>31.466999187575162</v>
      </c>
      <c r="K32">
        <f t="shared" si="5"/>
        <v>20.12473480733048</v>
      </c>
      <c r="L32">
        <f t="shared" si="6"/>
        <v>-0.79802322838860063</v>
      </c>
      <c r="M32">
        <f t="shared" si="7"/>
        <v>-0.94645626506246128</v>
      </c>
      <c r="O32">
        <f t="shared" si="8"/>
        <v>248.32607961713649</v>
      </c>
    </row>
    <row r="33" spans="1:15" x14ac:dyDescent="0.25">
      <c r="A33" s="7">
        <f t="shared" si="2"/>
        <v>0.12916666666666665</v>
      </c>
      <c r="B33" s="7">
        <v>403.87862200000001</v>
      </c>
      <c r="C33" s="7">
        <f t="shared" si="0"/>
        <v>405.68742020201762</v>
      </c>
      <c r="D33" s="7">
        <f t="shared" si="1"/>
        <v>3.2717509356221486</v>
      </c>
      <c r="I33">
        <f t="shared" si="3"/>
        <v>198.4788251156819</v>
      </c>
      <c r="J33">
        <f t="shared" si="4"/>
        <v>22.620552493399291</v>
      </c>
      <c r="K33">
        <f t="shared" si="5"/>
        <v>16.258538905987745</v>
      </c>
      <c r="L33">
        <f t="shared" si="6"/>
        <v>-2.5983147804372222</v>
      </c>
      <c r="M33">
        <f t="shared" si="7"/>
        <v>1.4892413923994792</v>
      </c>
      <c r="O33">
        <f t="shared" si="8"/>
        <v>236.24884312703119</v>
      </c>
    </row>
    <row r="34" spans="1:15" x14ac:dyDescent="0.25">
      <c r="A34" s="7">
        <f t="shared" si="2"/>
        <v>0.13333333333333333</v>
      </c>
      <c r="B34" s="7">
        <v>413.78182199999998</v>
      </c>
      <c r="C34" s="7">
        <f t="shared" ref="C34:C65" si="9">G$5 + G$6*SIN(F$4*A34+G$10)+G$7*SIN(2*F$4*A34+G$11)+G$8*SIN(3*F$4*A34+G$12)+G$9*SIN(4*F$4*A34+G$13)</f>
        <v>408.14759591109726</v>
      </c>
      <c r="D34" s="7">
        <f t="shared" ref="D34:D65" si="10">(B34-C34)^2</f>
        <v>31.744503620872059</v>
      </c>
      <c r="I34">
        <f t="shared" si="3"/>
        <v>198.4788251156819</v>
      </c>
      <c r="J34">
        <f t="shared" si="4"/>
        <v>13.712104437174183</v>
      </c>
      <c r="K34">
        <f t="shared" si="5"/>
        <v>12.214211050072979</v>
      </c>
      <c r="L34">
        <f t="shared" si="6"/>
        <v>-4.334627199279117</v>
      </c>
      <c r="M34">
        <f t="shared" si="7"/>
        <v>3.8598520548405069</v>
      </c>
      <c r="O34">
        <f t="shared" si="8"/>
        <v>223.93036545849046</v>
      </c>
    </row>
    <row r="35" spans="1:15" x14ac:dyDescent="0.25">
      <c r="A35" s="7">
        <f t="shared" ref="A35:A66" si="11">1/240+A34</f>
        <v>0.13750000000000001</v>
      </c>
      <c r="B35" s="7">
        <v>410.97726899999998</v>
      </c>
      <c r="C35" s="7">
        <f t="shared" si="9"/>
        <v>409.9250043797652</v>
      </c>
      <c r="D35" s="7">
        <f t="shared" si="10"/>
        <v>1.107260830997846</v>
      </c>
      <c r="I35">
        <f t="shared" si="3"/>
        <v>198.4788251156819</v>
      </c>
      <c r="J35">
        <f t="shared" si="4"/>
        <v>4.7660724558034762</v>
      </c>
      <c r="K35">
        <f t="shared" si="5"/>
        <v>8.0360617419056251</v>
      </c>
      <c r="L35">
        <f t="shared" si="6"/>
        <v>-5.9642067106718581</v>
      </c>
      <c r="M35">
        <f t="shared" si="7"/>
        <v>6.0617686608599231</v>
      </c>
      <c r="O35">
        <f t="shared" si="8"/>
        <v>211.37852126357907</v>
      </c>
    </row>
    <row r="36" spans="1:15" x14ac:dyDescent="0.25">
      <c r="A36" s="7">
        <f t="shared" si="11"/>
        <v>0.14166666666666669</v>
      </c>
      <c r="B36" s="7">
        <v>417.20044100000001</v>
      </c>
      <c r="C36" s="7">
        <f t="shared" si="9"/>
        <v>410.98107437020775</v>
      </c>
      <c r="D36" s="7">
        <f t="shared" si="10"/>
        <v>38.680521275773557</v>
      </c>
      <c r="I36">
        <f t="shared" si="3"/>
        <v>198.4788251156819</v>
      </c>
      <c r="J36">
        <f t="shared" si="4"/>
        <v>-4.193022998882955</v>
      </c>
      <c r="K36">
        <f t="shared" si="5"/>
        <v>3.7698676596399605</v>
      </c>
      <c r="L36">
        <f t="shared" si="6"/>
        <v>-7.446927658780627</v>
      </c>
      <c r="M36">
        <f t="shared" si="7"/>
        <v>7.9987568888065033</v>
      </c>
      <c r="O36">
        <f t="shared" si="8"/>
        <v>198.60749900646479</v>
      </c>
    </row>
    <row r="37" spans="1:15" x14ac:dyDescent="0.25">
      <c r="A37" s="7">
        <f t="shared" si="11"/>
        <v>0.14583333333333337</v>
      </c>
      <c r="B37" s="7">
        <v>417.02484600000003</v>
      </c>
      <c r="C37" s="7">
        <f t="shared" si="9"/>
        <v>411.27038743913863</v>
      </c>
      <c r="D37" s="7">
        <f t="shared" si="10"/>
        <v>33.113793328670987</v>
      </c>
      <c r="I37">
        <f t="shared" si="3"/>
        <v>198.4788251156819</v>
      </c>
      <c r="J37">
        <f t="shared" si="4"/>
        <v>-13.140625668982901</v>
      </c>
      <c r="K37">
        <f t="shared" si="5"/>
        <v>-0.53762988160028202</v>
      </c>
      <c r="L37">
        <f t="shared" si="6"/>
        <v>-8.7462805329942803</v>
      </c>
      <c r="M37">
        <f t="shared" si="7"/>
        <v>9.5861610584182362</v>
      </c>
      <c r="O37">
        <f t="shared" si="8"/>
        <v>185.64045009052268</v>
      </c>
    </row>
    <row r="38" spans="1:15" x14ac:dyDescent="0.25">
      <c r="A38" s="7">
        <f t="shared" si="11"/>
        <v>0.15000000000000005</v>
      </c>
      <c r="B38" s="7">
        <v>426.49030900000002</v>
      </c>
      <c r="C38" s="7">
        <f t="shared" si="9"/>
        <v>410.74293517518595</v>
      </c>
      <c r="D38" s="7">
        <f t="shared" si="10"/>
        <v>247.9797823784395</v>
      </c>
      <c r="I38">
        <f t="shared" si="3"/>
        <v>198.4788251156819</v>
      </c>
      <c r="J38">
        <f t="shared" si="4"/>
        <v>-22.052210797517855</v>
      </c>
      <c r="K38">
        <f t="shared" si="5"/>
        <v>-4.8392370373514257</v>
      </c>
      <c r="L38">
        <f t="shared" si="6"/>
        <v>-9.8302709532447281</v>
      </c>
      <c r="M38">
        <f t="shared" si="7"/>
        <v>10.754603990272766</v>
      </c>
      <c r="O38">
        <f t="shared" si="8"/>
        <v>172.51171031784062</v>
      </c>
    </row>
    <row r="39" spans="1:15" x14ac:dyDescent="0.25">
      <c r="A39" s="7">
        <f t="shared" si="11"/>
        <v>0.15416666666666673</v>
      </c>
      <c r="B39" s="7">
        <v>414.83417500000002</v>
      </c>
      <c r="C39" s="7">
        <f t="shared" si="9"/>
        <v>409.34689378245929</v>
      </c>
      <c r="D39" s="7">
        <f t="shared" si="10"/>
        <v>30.110255160375235</v>
      </c>
      <c r="I39">
        <f t="shared" si="3"/>
        <v>198.4788251156819</v>
      </c>
      <c r="J39">
        <f t="shared" si="4"/>
        <v>-30.903352349087196</v>
      </c>
      <c r="K39">
        <f t="shared" si="5"/>
        <v>-9.0878244994458566</v>
      </c>
      <c r="L39">
        <f t="shared" si="6"/>
        <v>-10.672207477827452</v>
      </c>
      <c r="M39">
        <f t="shared" si="7"/>
        <v>11.453019121436791</v>
      </c>
      <c r="O39">
        <f t="shared" si="8"/>
        <v>159.26845991075822</v>
      </c>
    </row>
    <row r="40" spans="1:15" x14ac:dyDescent="0.25">
      <c r="A40" s="7">
        <f t="shared" si="11"/>
        <v>0.15833333333333341</v>
      </c>
      <c r="B40" s="7">
        <v>407.82225699999998</v>
      </c>
      <c r="C40" s="7">
        <f t="shared" si="9"/>
        <v>407.03178052966285</v>
      </c>
      <c r="D40" s="7">
        <f t="shared" si="10"/>
        <v>0.62485305015664072</v>
      </c>
      <c r="I40">
        <f t="shared" si="3"/>
        <v>198.4788251156819</v>
      </c>
      <c r="J40">
        <f t="shared" si="4"/>
        <v>-39.669789959933368</v>
      </c>
      <c r="K40">
        <f t="shared" si="5"/>
        <v>-13.236843854574857</v>
      </c>
      <c r="L40">
        <f t="shared" si="6"/>
        <v>-11.251358835280092</v>
      </c>
      <c r="M40">
        <f t="shared" si="7"/>
        <v>11.650882359310827</v>
      </c>
      <c r="O40">
        <f t="shared" si="8"/>
        <v>145.9717148252044</v>
      </c>
    </row>
    <row r="41" spans="1:15" x14ac:dyDescent="0.25">
      <c r="A41" s="7">
        <f t="shared" si="11"/>
        <v>0.16250000000000009</v>
      </c>
      <c r="B41" s="7">
        <v>407.909719</v>
      </c>
      <c r="C41" s="7">
        <f t="shared" si="9"/>
        <v>403.75183580711524</v>
      </c>
      <c r="D41" s="7">
        <f t="shared" si="10"/>
        <v>17.287992645673512</v>
      </c>
      <c r="I41">
        <f t="shared" si="3"/>
        <v>198.4788251156819</v>
      </c>
      <c r="J41">
        <f t="shared" si="4"/>
        <v>-48.327495433912659</v>
      </c>
      <c r="K41">
        <f t="shared" si="5"/>
        <v>-17.240837578445479</v>
      </c>
      <c r="L41">
        <f t="shared" si="6"/>
        <v>-11.553464397089032</v>
      </c>
      <c r="M41">
        <f t="shared" si="7"/>
        <v>11.339546130946617</v>
      </c>
      <c r="O41">
        <f t="shared" si="8"/>
        <v>132.69657383718138</v>
      </c>
    </row>
    <row r="42" spans="1:15" x14ac:dyDescent="0.25">
      <c r="A42" s="7">
        <f t="shared" si="11"/>
        <v>0.16666666666666677</v>
      </c>
      <c r="B42" s="7">
        <v>396.691261</v>
      </c>
      <c r="C42" s="7">
        <f t="shared" si="9"/>
        <v>399.46946101564021</v>
      </c>
      <c r="D42" s="7">
        <f t="shared" si="10"/>
        <v>7.7183953269032584</v>
      </c>
      <c r="I42">
        <f t="shared" si="3"/>
        <v>198.4788251156819</v>
      </c>
      <c r="J42">
        <f t="shared" si="4"/>
        <v>-56.852738602110463</v>
      </c>
      <c r="K42">
        <f t="shared" si="5"/>
        <v>-21.055937077929404</v>
      </c>
      <c r="L42">
        <f t="shared" si="6"/>
        <v>-11.571085321691642</v>
      </c>
      <c r="M42">
        <f t="shared" si="7"/>
        <v>10.532617323480661</v>
      </c>
      <c r="O42">
        <f t="shared" si="8"/>
        <v>119.53168143743106</v>
      </c>
    </row>
    <row r="43" spans="1:15" x14ac:dyDescent="0.25">
      <c r="A43" s="7">
        <f t="shared" si="11"/>
        <v>0.17083333333333345</v>
      </c>
      <c r="B43" s="7">
        <v>389.50469399999997</v>
      </c>
      <c r="C43" s="7">
        <f t="shared" si="9"/>
        <v>394.15853690519447</v>
      </c>
      <c r="D43" s="7">
        <f t="shared" si="10"/>
        <v>21.658253786229132</v>
      </c>
      <c r="I43">
        <f t="shared" si="3"/>
        <v>198.4788251156819</v>
      </c>
      <c r="J43">
        <f t="shared" si="4"/>
        <v>-65.222152365585444</v>
      </c>
      <c r="K43">
        <f t="shared" si="5"/>
        <v>-24.640343324549466</v>
      </c>
      <c r="L43">
        <f t="shared" si="6"/>
        <v>-11.303787723443714</v>
      </c>
      <c r="M43">
        <f t="shared" si="7"/>
        <v>9.2653625978732226</v>
      </c>
      <c r="O43">
        <f t="shared" si="8"/>
        <v>106.57790429997651</v>
      </c>
    </row>
    <row r="44" spans="1:15" x14ac:dyDescent="0.25">
      <c r="A44" s="7">
        <f t="shared" si="11"/>
        <v>0.17500000000000013</v>
      </c>
      <c r="B44" s="7">
        <v>381.79121900000001</v>
      </c>
      <c r="C44" s="7">
        <f t="shared" si="9"/>
        <v>387.80744958351966</v>
      </c>
      <c r="D44" s="7">
        <f t="shared" si="10"/>
        <v>36.195030434077111</v>
      </c>
      <c r="I44">
        <f t="shared" si="3"/>
        <v>198.4788251156819</v>
      </c>
      <c r="J44">
        <f t="shared" si="4"/>
        <v>-73.41279674296257</v>
      </c>
      <c r="K44">
        <f t="shared" si="5"/>
        <v>-27.954784813382417</v>
      </c>
      <c r="L44">
        <f t="shared" si="6"/>
        <v>-10.758153356323977</v>
      </c>
      <c r="M44">
        <f t="shared" si="7"/>
        <v>7.5931670665962026</v>
      </c>
      <c r="O44">
        <f t="shared" si="8"/>
        <v>93.946257269609148</v>
      </c>
    </row>
    <row r="45" spans="1:15" x14ac:dyDescent="0.25">
      <c r="A45" s="7">
        <f t="shared" si="11"/>
        <v>0.17916666666666681</v>
      </c>
      <c r="B45" s="7">
        <v>380.56424800000002</v>
      </c>
      <c r="C45" s="7">
        <f t="shared" si="9"/>
        <v>380.42166215085012</v>
      </c>
      <c r="D45" s="7">
        <f t="shared" si="10"/>
        <v>2.0330724377796809E-2</v>
      </c>
      <c r="I45">
        <f t="shared" si="3"/>
        <v>198.4788251156819</v>
      </c>
      <c r="J45">
        <f t="shared" si="4"/>
        <v>-81.402221747328028</v>
      </c>
      <c r="K45">
        <f t="shared" si="5"/>
        <v>-30.96294782988512</v>
      </c>
      <c r="L45">
        <f t="shared" si="6"/>
        <v>-9.9476175493075623</v>
      </c>
      <c r="M45">
        <f t="shared" si="7"/>
        <v>5.5891136984508405</v>
      </c>
      <c r="O45">
        <f t="shared" si="8"/>
        <v>81.755151687612027</v>
      </c>
    </row>
    <row r="46" spans="1:15" x14ac:dyDescent="0.25">
      <c r="A46" s="7">
        <f t="shared" si="11"/>
        <v>0.18333333333333349</v>
      </c>
      <c r="B46" s="7">
        <v>365.139769</v>
      </c>
      <c r="C46" s="7">
        <f t="shared" si="9"/>
        <v>372.02568834177146</v>
      </c>
      <c r="D46" s="7">
        <f t="shared" si="10"/>
        <v>47.41588518138223</v>
      </c>
      <c r="I46">
        <f t="shared" si="3"/>
        <v>198.4788251156819</v>
      </c>
      <c r="J46">
        <f t="shared" si="4"/>
        <v>-89.168528920083261</v>
      </c>
      <c r="K46">
        <f t="shared" si="5"/>
        <v>-33.631874310550245</v>
      </c>
      <c r="L46">
        <f t="shared" si="6"/>
        <v>-8.8921383839773345</v>
      </c>
      <c r="M46">
        <f t="shared" si="7"/>
        <v>3.340789242140052</v>
      </c>
      <c r="O46">
        <f t="shared" si="8"/>
        <v>70.127072743211102</v>
      </c>
    </row>
    <row r="47" spans="1:15" x14ac:dyDescent="0.25">
      <c r="A47" s="7">
        <f t="shared" si="11"/>
        <v>0.18750000000000017</v>
      </c>
      <c r="B47" s="7">
        <v>362.597418</v>
      </c>
      <c r="C47" s="7">
        <f t="shared" si="9"/>
        <v>362.6643498759222</v>
      </c>
      <c r="D47" s="7">
        <f t="shared" si="10"/>
        <v>4.4798760144639377E-3</v>
      </c>
      <c r="I47">
        <f t="shared" si="3"/>
        <v>198.4788251156819</v>
      </c>
      <c r="J47">
        <f t="shared" si="4"/>
        <v>-96.690431353097011</v>
      </c>
      <c r="K47">
        <f t="shared" si="5"/>
        <v>-35.932322938346807</v>
      </c>
      <c r="L47">
        <f t="shared" si="6"/>
        <v>-7.6177052603182727</v>
      </c>
      <c r="M47">
        <f t="shared" si="7"/>
        <v>0.94645626506235947</v>
      </c>
      <c r="O47">
        <f t="shared" si="8"/>
        <v>59.184821828982173</v>
      </c>
    </row>
    <row r="48" spans="1:15" x14ac:dyDescent="0.25">
      <c r="A48" s="7">
        <f t="shared" si="11"/>
        <v>0.19166666666666685</v>
      </c>
      <c r="B48" s="7">
        <v>348.74890399999998</v>
      </c>
      <c r="C48" s="7">
        <f t="shared" si="9"/>
        <v>352.40323032643664</v>
      </c>
      <c r="D48" s="7">
        <f t="shared" si="10"/>
        <v>13.354100900088055</v>
      </c>
      <c r="I48">
        <f t="shared" si="3"/>
        <v>198.4788251156819</v>
      </c>
      <c r="J48">
        <f t="shared" si="4"/>
        <v>-103.94731203464136</v>
      </c>
      <c r="K48">
        <f t="shared" si="5"/>
        <v>-37.839089516708839</v>
      </c>
      <c r="L48">
        <f t="shared" si="6"/>
        <v>-6.1556989514358502</v>
      </c>
      <c r="M48">
        <f t="shared" si="7"/>
        <v>-1.4892413923995804</v>
      </c>
      <c r="O48">
        <f t="shared" si="8"/>
        <v>49.047483220496275</v>
      </c>
    </row>
    <row r="49" spans="1:15" x14ac:dyDescent="0.25">
      <c r="A49" s="7">
        <f t="shared" si="11"/>
        <v>0.19583333333333353</v>
      </c>
      <c r="B49" s="7">
        <v>335.69023399999998</v>
      </c>
      <c r="C49" s="7">
        <f t="shared" si="9"/>
        <v>341.32827383353907</v>
      </c>
      <c r="D49" s="7">
        <f t="shared" si="10"/>
        <v>31.787493164573561</v>
      </c>
      <c r="I49">
        <f t="shared" si="3"/>
        <v>198.4788251156819</v>
      </c>
      <c r="J49">
        <f t="shared" si="4"/>
        <v>-110.91928035918785</v>
      </c>
      <c r="K49">
        <f t="shared" si="5"/>
        <v>-39.331283111987283</v>
      </c>
      <c r="L49">
        <f t="shared" si="6"/>
        <v>-4.5421189047755339</v>
      </c>
      <c r="M49">
        <f t="shared" si="7"/>
        <v>-3.8598520548406228</v>
      </c>
      <c r="O49">
        <f t="shared" si="8"/>
        <v>39.826290684890608</v>
      </c>
    </row>
    <row r="50" spans="1:15" x14ac:dyDescent="0.25">
      <c r="A50" s="7">
        <f t="shared" si="11"/>
        <v>0.20000000000000021</v>
      </c>
      <c r="B50" s="7">
        <v>322.98217499999998</v>
      </c>
      <c r="C50" s="7">
        <f t="shared" si="9"/>
        <v>329.54451533950794</v>
      </c>
      <c r="D50" s="7">
        <f t="shared" si="10"/>
        <v>43.064310731533382</v>
      </c>
      <c r="I50">
        <f t="shared" si="3"/>
        <v>198.4788251156819</v>
      </c>
      <c r="J50">
        <f t="shared" si="4"/>
        <v>-117.58722664617444</v>
      </c>
      <c r="K50">
        <f t="shared" si="5"/>
        <v>-40.392554938890655</v>
      </c>
      <c r="L50">
        <f t="shared" si="6"/>
        <v>-2.8166968162512513</v>
      </c>
      <c r="M50">
        <f t="shared" si="7"/>
        <v>-6.0617686608600279</v>
      </c>
      <c r="O50">
        <f t="shared" si="8"/>
        <v>31.620578053505522</v>
      </c>
    </row>
    <row r="51" spans="1:15" x14ac:dyDescent="0.25">
      <c r="A51" s="7">
        <f t="shared" si="11"/>
        <v>0.20416666666666689</v>
      </c>
      <c r="B51" s="7">
        <v>311.23656399999999</v>
      </c>
      <c r="C51" s="7">
        <f t="shared" si="9"/>
        <v>317.17396848362671</v>
      </c>
      <c r="D51" s="7">
        <f t="shared" si="10"/>
        <v>35.252772002190696</v>
      </c>
      <c r="I51">
        <f t="shared" si="3"/>
        <v>198.4788251156819</v>
      </c>
      <c r="J51">
        <f t="shared" si="4"/>
        <v>-123.93287451831179</v>
      </c>
      <c r="K51">
        <f t="shared" si="5"/>
        <v>-41.011277481198007</v>
      </c>
      <c r="L51">
        <f t="shared" si="6"/>
        <v>-1.0219183040300774</v>
      </c>
      <c r="M51">
        <f t="shared" si="7"/>
        <v>-7.998756888806593</v>
      </c>
      <c r="O51">
        <f t="shared" si="8"/>
        <v>24.513997923335427</v>
      </c>
    </row>
    <row r="52" spans="1:15" x14ac:dyDescent="0.25">
      <c r="A52" s="7">
        <f t="shared" si="11"/>
        <v>0.20833333333333356</v>
      </c>
      <c r="B52" s="7">
        <v>303.34911099999999</v>
      </c>
      <c r="C52" s="7">
        <f t="shared" si="9"/>
        <v>304.35273609550126</v>
      </c>
      <c r="D52" s="7">
        <f t="shared" si="10"/>
        <v>1.00726333231992</v>
      </c>
      <c r="I52">
        <f t="shared" si="3"/>
        <v>198.4788251156819</v>
      </c>
      <c r="J52">
        <f t="shared" si="4"/>
        <v>-129.93883099586293</v>
      </c>
      <c r="K52">
        <f t="shared" si="5"/>
        <v>-41.180671885259798</v>
      </c>
      <c r="L52">
        <f t="shared" si="6"/>
        <v>0.79802322838872242</v>
      </c>
      <c r="M52">
        <f t="shared" si="7"/>
        <v>-9.5861610584182948</v>
      </c>
      <c r="O52">
        <f t="shared" si="8"/>
        <v>18.5711844045296</v>
      </c>
    </row>
    <row r="53" spans="1:15" x14ac:dyDescent="0.25">
      <c r="A53" s="7">
        <f t="shared" si="11"/>
        <v>0.21250000000000024</v>
      </c>
      <c r="B53" s="7">
        <v>286.43408399999998</v>
      </c>
      <c r="C53" s="7">
        <f t="shared" si="9"/>
        <v>291.2274446055489</v>
      </c>
      <c r="D53" s="7">
        <f t="shared" si="10"/>
        <v>22.976305894828233</v>
      </c>
      <c r="I53">
        <f t="shared" si="3"/>
        <v>198.4788251156819</v>
      </c>
      <c r="J53">
        <f t="shared" si="4"/>
        <v>-135.58863416959178</v>
      </c>
      <c r="K53">
        <f t="shared" si="5"/>
        <v>-40.898882230537069</v>
      </c>
      <c r="L53">
        <f t="shared" si="6"/>
        <v>2.5983147804373412</v>
      </c>
      <c r="M53">
        <f t="shared" si="7"/>
        <v>-10.754603990272805</v>
      </c>
      <c r="O53">
        <f t="shared" si="8"/>
        <v>13.835019505717582</v>
      </c>
    </row>
    <row r="54" spans="1:15" x14ac:dyDescent="0.25">
      <c r="A54" s="7">
        <f t="shared" si="11"/>
        <v>0.21666666666666692</v>
      </c>
      <c r="B54" s="7">
        <v>283.19023700000002</v>
      </c>
      <c r="C54" s="7">
        <f t="shared" si="9"/>
        <v>277.95113599375662</v>
      </c>
      <c r="D54" s="7">
        <f t="shared" si="10"/>
        <v>27.448179353620628</v>
      </c>
      <c r="I54">
        <f t="shared" si="3"/>
        <v>198.4788251156819</v>
      </c>
      <c r="J54">
        <f t="shared" si="4"/>
        <v>-140.8667983217122</v>
      </c>
      <c r="K54">
        <f t="shared" si="5"/>
        <v>-40.168995863455244</v>
      </c>
      <c r="L54">
        <f t="shared" si="6"/>
        <v>4.3346271992792307</v>
      </c>
      <c r="M54">
        <f t="shared" si="7"/>
        <v>-11.453019121436814</v>
      </c>
      <c r="O54">
        <f t="shared" si="8"/>
        <v>10.324639008356879</v>
      </c>
    </row>
    <row r="55" spans="1:15" x14ac:dyDescent="0.25">
      <c r="A55" s="7">
        <f t="shared" si="11"/>
        <v>0.2208333333333336</v>
      </c>
      <c r="B55" s="7">
        <v>264.60970800000001</v>
      </c>
      <c r="C55" s="7">
        <f t="shared" si="9"/>
        <v>264.67877763535205</v>
      </c>
      <c r="D55" s="7">
        <f t="shared" si="10"/>
        <v>4.7706145276633022E-3</v>
      </c>
      <c r="I55">
        <f t="shared" si="3"/>
        <v>198.4788251156819</v>
      </c>
      <c r="J55">
        <f t="shared" si="4"/>
        <v>-145.7588563711638</v>
      </c>
      <c r="K55">
        <f t="shared" si="5"/>
        <v>-38.999009571790609</v>
      </c>
      <c r="L55">
        <f t="shared" si="6"/>
        <v>5.9642067106719638</v>
      </c>
      <c r="M55">
        <f t="shared" si="7"/>
        <v>-11.650882359310826</v>
      </c>
      <c r="O55">
        <f t="shared" si="8"/>
        <v>8.034283524088627</v>
      </c>
    </row>
    <row r="56" spans="1:15" x14ac:dyDescent="0.25">
      <c r="A56" s="7">
        <f t="shared" si="11"/>
        <v>0.22500000000000028</v>
      </c>
      <c r="B56" s="7">
        <v>259.43916300000001</v>
      </c>
      <c r="C56" s="7">
        <f t="shared" si="9"/>
        <v>251.56257032729198</v>
      </c>
      <c r="D56" s="7">
        <f t="shared" si="10"/>
        <v>62.0407121317578</v>
      </c>
      <c r="I56">
        <f t="shared" si="3"/>
        <v>198.4788251156819</v>
      </c>
      <c r="J56">
        <f t="shared" si="4"/>
        <v>-150.25139952687601</v>
      </c>
      <c r="K56">
        <f t="shared" si="5"/>
        <v>-37.401741970190017</v>
      </c>
      <c r="L56">
        <f t="shared" si="6"/>
        <v>7.4469276587807203</v>
      </c>
      <c r="M56">
        <f t="shared" si="7"/>
        <v>-11.339546130946594</v>
      </c>
      <c r="O56">
        <f t="shared" si="8"/>
        <v>6.9330651464499944</v>
      </c>
    </row>
    <row r="57" spans="1:15" x14ac:dyDescent="0.25">
      <c r="A57" s="7">
        <f t="shared" si="11"/>
        <v>0.22916666666666696</v>
      </c>
      <c r="B57" s="7">
        <v>237.35230899999999</v>
      </c>
      <c r="C57" s="7">
        <f t="shared" si="9"/>
        <v>238.74724694044525</v>
      </c>
      <c r="D57" s="7">
        <f t="shared" si="10"/>
        <v>1.9458518576936636</v>
      </c>
      <c r="I57">
        <f t="shared" si="3"/>
        <v>198.4788251156819</v>
      </c>
      <c r="J57">
        <f t="shared" si="4"/>
        <v>-154.33211404033179</v>
      </c>
      <c r="K57">
        <f t="shared" si="5"/>
        <v>-35.39469305674632</v>
      </c>
      <c r="L57">
        <f t="shared" si="6"/>
        <v>8.746280532994362</v>
      </c>
      <c r="M57">
        <f t="shared" si="7"/>
        <v>-10.532617323480608</v>
      </c>
      <c r="O57">
        <f t="shared" si="8"/>
        <v>6.9656812281175462</v>
      </c>
    </row>
    <row r="58" spans="1:15" x14ac:dyDescent="0.25">
      <c r="A58" s="7">
        <f t="shared" si="11"/>
        <v>0.23333333333333364</v>
      </c>
      <c r="B58" s="7">
        <v>238.841758</v>
      </c>
      <c r="C58" s="7">
        <f t="shared" si="9"/>
        <v>226.36555792621533</v>
      </c>
      <c r="D58" s="7">
        <f t="shared" si="10"/>
        <v>155.65556828110454</v>
      </c>
      <c r="I58">
        <f t="shared" si="3"/>
        <v>198.4788251156819</v>
      </c>
      <c r="J58">
        <f t="shared" si="4"/>
        <v>-157.98981495669668</v>
      </c>
      <c r="K58">
        <f t="shared" si="5"/>
        <v>-32.999852479357237</v>
      </c>
      <c r="L58">
        <f t="shared" si="6"/>
        <v>9.8302709532447921</v>
      </c>
      <c r="M58">
        <f t="shared" si="7"/>
        <v>-9.2653625978731604</v>
      </c>
      <c r="O58">
        <f t="shared" si="8"/>
        <v>8.054066034999618</v>
      </c>
    </row>
    <row r="59" spans="1:15" x14ac:dyDescent="0.25">
      <c r="A59" s="7">
        <f t="shared" si="11"/>
        <v>0.23750000000000032</v>
      </c>
      <c r="B59" s="7">
        <v>217.80753200000001</v>
      </c>
      <c r="C59" s="7">
        <f t="shared" si="9"/>
        <v>214.53413506819928</v>
      </c>
      <c r="D59" s="7">
        <f t="shared" si="10"/>
        <v>10.71512747312245</v>
      </c>
      <c r="I59">
        <f t="shared" si="3"/>
        <v>198.4788251156819</v>
      </c>
      <c r="J59">
        <f t="shared" si="4"/>
        <v>-161.21447677200271</v>
      </c>
      <c r="K59">
        <f t="shared" si="5"/>
        <v>-30.243458612541204</v>
      </c>
      <c r="L59">
        <f t="shared" si="6"/>
        <v>10.672207477827483</v>
      </c>
      <c r="M59">
        <f t="shared" si="7"/>
        <v>-7.5931670665961253</v>
      </c>
      <c r="O59">
        <f t="shared" si="8"/>
        <v>10.099930142369343</v>
      </c>
    </row>
    <row r="60" spans="1:15" x14ac:dyDescent="0.25">
      <c r="A60" s="7">
        <f t="shared" si="11"/>
        <v>0.241666666666667</v>
      </c>
      <c r="B60" s="7">
        <v>209.919895</v>
      </c>
      <c r="C60" s="7">
        <f t="shared" si="9"/>
        <v>203.34991154497146</v>
      </c>
      <c r="D60" s="7">
        <f t="shared" si="10"/>
        <v>43.16468259934868</v>
      </c>
      <c r="I60">
        <f t="shared" si="3"/>
        <v>198.4788251156819</v>
      </c>
      <c r="J60">
        <f t="shared" si="4"/>
        <v>-163.99726091235755</v>
      </c>
      <c r="K60">
        <f t="shared" si="5"/>
        <v>-27.155711084315577</v>
      </c>
      <c r="L60">
        <f t="shared" si="6"/>
        <v>11.251358835280122</v>
      </c>
      <c r="M60">
        <f t="shared" si="7"/>
        <v>-5.589113698450733</v>
      </c>
      <c r="O60">
        <f t="shared" si="8"/>
        <v>12.988098255838166</v>
      </c>
    </row>
    <row r="61" spans="1:15" x14ac:dyDescent="0.25">
      <c r="A61" s="7">
        <f t="shared" si="11"/>
        <v>0.24583333333333368</v>
      </c>
      <c r="B61" s="7">
        <v>200.71593300000001</v>
      </c>
      <c r="C61" s="7">
        <f t="shared" si="9"/>
        <v>192.88725507119807</v>
      </c>
      <c r="D61" s="7">
        <f t="shared" si="10"/>
        <v>61.288198112910592</v>
      </c>
      <c r="I61">
        <f t="shared" si="3"/>
        <v>198.4788251156819</v>
      </c>
      <c r="J61">
        <f t="shared" si="4"/>
        <v>-166.33053995986145</v>
      </c>
      <c r="K61">
        <f t="shared" si="5"/>
        <v>-23.770439902752301</v>
      </c>
      <c r="L61">
        <f t="shared" si="6"/>
        <v>11.553464397089041</v>
      </c>
      <c r="M61">
        <f t="shared" si="7"/>
        <v>-3.3407892421399348</v>
      </c>
      <c r="O61">
        <f t="shared" si="8"/>
        <v>16.590520408017252</v>
      </c>
    </row>
    <row r="62" spans="1:15" x14ac:dyDescent="0.25">
      <c r="A62" s="7">
        <f t="shared" si="11"/>
        <v>0.25000000000000033</v>
      </c>
      <c r="B62" s="7">
        <v>184.06393299999999</v>
      </c>
      <c r="C62" s="7">
        <f t="shared" si="9"/>
        <v>183.19594247874244</v>
      </c>
      <c r="D62" s="7">
        <f t="shared" si="10"/>
        <v>0.75340754499295925</v>
      </c>
      <c r="I62">
        <f t="shared" si="3"/>
        <v>198.4788251156819</v>
      </c>
      <c r="J62">
        <f t="shared" si="4"/>
        <v>-168.20791855882948</v>
      </c>
      <c r="K62">
        <f t="shared" si="5"/>
        <v>-20.124734807330196</v>
      </c>
      <c r="L62">
        <f t="shared" si="6"/>
        <v>11.571085321691635</v>
      </c>
      <c r="M62">
        <f t="shared" si="7"/>
        <v>-0.94645626506227842</v>
      </c>
      <c r="O62">
        <f t="shared" si="8"/>
        <v>20.770800806151588</v>
      </c>
    </row>
    <row r="63" spans="1:15" x14ac:dyDescent="0.25">
      <c r="A63" s="7">
        <f t="shared" si="11"/>
        <v>0.25416666666666698</v>
      </c>
      <c r="B63" s="7">
        <v>173.72229300000001</v>
      </c>
      <c r="C63" s="7">
        <f t="shared" si="9"/>
        <v>174.30006977397551</v>
      </c>
      <c r="D63" s="7">
        <f t="shared" si="10"/>
        <v>0.33382600054553674</v>
      </c>
      <c r="I63">
        <f t="shared" si="3"/>
        <v>198.4788251156819</v>
      </c>
      <c r="J63">
        <f t="shared" si="4"/>
        <v>-169.62425094501674</v>
      </c>
      <c r="K63">
        <f t="shared" si="5"/>
        <v>-16.258538905987447</v>
      </c>
      <c r="L63">
        <f t="shared" si="6"/>
        <v>11.303787723443694</v>
      </c>
      <c r="M63">
        <f t="shared" si="7"/>
        <v>1.4892413923996612</v>
      </c>
      <c r="O63">
        <f t="shared" si="8"/>
        <v>25.38906438052107</v>
      </c>
    </row>
    <row r="64" spans="1:15" x14ac:dyDescent="0.25">
      <c r="A64" s="7">
        <f t="shared" si="11"/>
        <v>0.25833333333333364</v>
      </c>
      <c r="B64" s="7">
        <v>160.749956</v>
      </c>
      <c r="C64" s="7">
        <f t="shared" si="9"/>
        <v>166.19795291745083</v>
      </c>
      <c r="D64" s="7">
        <f t="shared" si="10"/>
        <v>29.68067041255382</v>
      </c>
      <c r="I64">
        <f t="shared" si="3"/>
        <v>198.4788251156819</v>
      </c>
      <c r="J64">
        <f t="shared" si="4"/>
        <v>-170.57565504980087</v>
      </c>
      <c r="K64">
        <f t="shared" si="5"/>
        <v>-12.214211050072702</v>
      </c>
      <c r="L64">
        <f t="shared" si="6"/>
        <v>10.758153356323954</v>
      </c>
      <c r="M64">
        <f t="shared" si="7"/>
        <v>3.8598520548406805</v>
      </c>
      <c r="O64">
        <f t="shared" si="8"/>
        <v>30.306964426972961</v>
      </c>
    </row>
    <row r="65" spans="1:15" x14ac:dyDescent="0.25">
      <c r="A65" s="7">
        <f t="shared" si="11"/>
        <v>0.26250000000000029</v>
      </c>
      <c r="B65" s="7">
        <v>159.87387100000001</v>
      </c>
      <c r="C65" s="7">
        <f t="shared" si="9"/>
        <v>158.86303297848934</v>
      </c>
      <c r="D65" s="7">
        <f t="shared" si="10"/>
        <v>1.0217935057315954</v>
      </c>
      <c r="I65">
        <f t="shared" si="3"/>
        <v>198.4788251156819</v>
      </c>
      <c r="J65">
        <f t="shared" si="4"/>
        <v>-171.05952314066192</v>
      </c>
      <c r="K65">
        <f t="shared" si="5"/>
        <v>-8.0360617419053799</v>
      </c>
      <c r="L65">
        <f t="shared" si="6"/>
        <v>9.9476175493075321</v>
      </c>
      <c r="M65">
        <f t="shared" si="7"/>
        <v>6.0617686608600616</v>
      </c>
      <c r="O65">
        <f t="shared" si="8"/>
        <v>35.39262644328219</v>
      </c>
    </row>
    <row r="66" spans="1:15" x14ac:dyDescent="0.25">
      <c r="A66" s="7">
        <f t="shared" si="11"/>
        <v>0.26666666666666694</v>
      </c>
      <c r="B66" s="7">
        <v>147.253243</v>
      </c>
      <c r="C66" s="7">
        <f t="shared" ref="C66:C97" si="12">G$5 + G$6*SIN(F$4*A66+G$10)+G$7*SIN(2*F$4*A66+G$11)+G$8*SIN(3*F$4*A66+G$12)+G$9*SIN(4*F$4*A66+G$13)</f>
        <v>152.24575671493551</v>
      </c>
      <c r="D66" s="7">
        <f t="shared" ref="D66:D97" si="13">(B66-C66)^2</f>
        <v>24.92519319381919</v>
      </c>
      <c r="I66">
        <f t="shared" si="3"/>
        <v>198.4788251156819</v>
      </c>
      <c r="J66">
        <f t="shared" si="4"/>
        <v>-171.07452896879607</v>
      </c>
      <c r="K66">
        <f t="shared" si="5"/>
        <v>-3.7698676596397105</v>
      </c>
      <c r="L66">
        <f t="shared" si="6"/>
        <v>8.8921383839773096</v>
      </c>
      <c r="M66">
        <f t="shared" si="7"/>
        <v>7.9987568888066072</v>
      </c>
      <c r="O66">
        <f t="shared" si="8"/>
        <v>40.525323760030034</v>
      </c>
    </row>
    <row r="67" spans="1:15" x14ac:dyDescent="0.25">
      <c r="A67" s="7">
        <f t="shared" ref="A67:A98" si="14">1/240+A66</f>
        <v>0.27083333333333359</v>
      </c>
      <c r="B67" s="7">
        <v>146.90251000000001</v>
      </c>
      <c r="C67" s="7">
        <f t="shared" si="12"/>
        <v>146.27636186804031</v>
      </c>
      <c r="D67" s="7">
        <f t="shared" si="13"/>
        <v>0.39206148315661604</v>
      </c>
      <c r="I67">
        <f t="shared" ref="I67:I121" si="15">G$5</f>
        <v>198.4788251156819</v>
      </c>
      <c r="J67">
        <f t="shared" ref="J67:J121" si="16">G$6*COS(F$4*A67+G$10)</f>
        <v>-170.62063140427148</v>
      </c>
      <c r="K67">
        <f t="shared" ref="K67:K121" si="17">G$7*COS(2*F$4*A67+G$11)</f>
        <v>0.53762988160049652</v>
      </c>
      <c r="L67">
        <f t="shared" ref="L67:L121" si="18">G$8*COS(3*F$4*A67+G$12)</f>
        <v>7.6177052603182274</v>
      </c>
      <c r="M67">
        <f t="shared" ref="M67:M121" si="19">G$9*COS(4*F$4*A67+G$13)</f>
        <v>9.5861610584183072</v>
      </c>
      <c r="O67">
        <f t="shared" ref="O67:O121" si="20">SUM(I67:M67)</f>
        <v>45.599689911747447</v>
      </c>
    </row>
    <row r="68" spans="1:15" x14ac:dyDescent="0.25">
      <c r="A68" s="7">
        <f t="shared" si="14"/>
        <v>0.27500000000000024</v>
      </c>
      <c r="B68" s="7">
        <v>139.71490499999999</v>
      </c>
      <c r="C68" s="7">
        <f t="shared" si="12"/>
        <v>140.86845736964014</v>
      </c>
      <c r="D68" s="7">
        <f t="shared" si="13"/>
        <v>1.3306830695024112</v>
      </c>
      <c r="I68">
        <f t="shared" si="15"/>
        <v>198.4788251156819</v>
      </c>
      <c r="J68">
        <f t="shared" si="16"/>
        <v>-169.69907454876247</v>
      </c>
      <c r="K68">
        <f t="shared" si="17"/>
        <v>4.8392370373516025</v>
      </c>
      <c r="L68">
        <f t="shared" si="18"/>
        <v>6.1556989514358174</v>
      </c>
      <c r="M68">
        <f t="shared" si="19"/>
        <v>10.754603990272804</v>
      </c>
      <c r="O68">
        <f t="shared" si="20"/>
        <v>50.529290545979656</v>
      </c>
    </row>
    <row r="69" spans="1:15" x14ac:dyDescent="0.25">
      <c r="A69" s="7">
        <f t="shared" si="14"/>
        <v>0.2791666666666669</v>
      </c>
      <c r="B69" s="7">
        <v>129.63675000000001</v>
      </c>
      <c r="C69" s="7">
        <f t="shared" si="12"/>
        <v>135.92325395395991</v>
      </c>
      <c r="D69" s="7">
        <f t="shared" si="13"/>
        <v>39.52013196315356</v>
      </c>
      <c r="I69">
        <f t="shared" si="15"/>
        <v>198.4788251156819</v>
      </c>
      <c r="J69">
        <f t="shared" si="16"/>
        <v>-168.3123843255533</v>
      </c>
      <c r="K69">
        <f t="shared" si="17"/>
        <v>9.0878244994460307</v>
      </c>
      <c r="L69">
        <f t="shared" si="18"/>
        <v>4.5421189047755162</v>
      </c>
      <c r="M69">
        <f t="shared" si="19"/>
        <v>11.45301912143681</v>
      </c>
      <c r="O69">
        <f t="shared" si="20"/>
        <v>55.249403315786957</v>
      </c>
    </row>
    <row r="70" spans="1:15" x14ac:dyDescent="0.25">
      <c r="A70" s="7">
        <f t="shared" si="14"/>
        <v>0.28333333333333355</v>
      </c>
      <c r="B70" s="7">
        <v>123.589296</v>
      </c>
      <c r="C70" s="7">
        <f t="shared" si="12"/>
        <v>131.33427188901851</v>
      </c>
      <c r="D70" s="7">
        <f t="shared" si="13"/>
        <v>59.984651521477986</v>
      </c>
      <c r="I70">
        <f t="shared" si="15"/>
        <v>198.4788251156819</v>
      </c>
      <c r="J70">
        <f t="shared" si="16"/>
        <v>-166.4643615561582</v>
      </c>
      <c r="K70">
        <f t="shared" si="17"/>
        <v>13.236843854575024</v>
      </c>
      <c r="L70">
        <f t="shared" si="18"/>
        <v>2.8166968162512327</v>
      </c>
      <c r="M70">
        <f t="shared" si="19"/>
        <v>11.650882359310826</v>
      </c>
      <c r="O70">
        <f t="shared" si="20"/>
        <v>59.718886589660791</v>
      </c>
    </row>
    <row r="71" spans="1:15" x14ac:dyDescent="0.25">
      <c r="A71" s="7">
        <f t="shared" si="14"/>
        <v>0.2875000000000002</v>
      </c>
      <c r="B71" s="7">
        <v>126.83122</v>
      </c>
      <c r="C71" s="7">
        <f t="shared" si="12"/>
        <v>126.99233098334761</v>
      </c>
      <c r="D71" s="7">
        <f t="shared" si="13"/>
        <v>2.5956748955234539E-2</v>
      </c>
      <c r="I71">
        <f t="shared" si="15"/>
        <v>198.4788251156819</v>
      </c>
      <c r="J71">
        <f t="shared" si="16"/>
        <v>-164.16007154253361</v>
      </c>
      <c r="K71">
        <f t="shared" si="17"/>
        <v>17.240837578445575</v>
      </c>
      <c r="L71">
        <f t="shared" si="18"/>
        <v>1.0219183040300788</v>
      </c>
      <c r="M71">
        <f t="shared" si="19"/>
        <v>11.339546130946603</v>
      </c>
      <c r="O71">
        <f t="shared" si="20"/>
        <v>63.921055586570546</v>
      </c>
    </row>
    <row r="72" spans="1:15" x14ac:dyDescent="0.25">
      <c r="A72" s="7">
        <f t="shared" si="14"/>
        <v>0.29166666666666685</v>
      </c>
      <c r="B72" s="7">
        <v>116.840191</v>
      </c>
      <c r="C72" s="7">
        <f t="shared" si="12"/>
        <v>122.79061466667952</v>
      </c>
      <c r="D72" s="7">
        <f t="shared" si="13"/>
        <v>35.407541812979652</v>
      </c>
      <c r="I72">
        <f t="shared" si="15"/>
        <v>198.4788251156819</v>
      </c>
      <c r="J72">
        <f t="shared" si="16"/>
        <v>-161.40583018343759</v>
      </c>
      <c r="K72">
        <f t="shared" si="17"/>
        <v>21.055937077929528</v>
      </c>
      <c r="L72">
        <f t="shared" si="18"/>
        <v>-0.79802322838870055</v>
      </c>
      <c r="M72">
        <f t="shared" si="19"/>
        <v>10.532617323480634</v>
      </c>
      <c r="O72">
        <f t="shared" si="20"/>
        <v>67.863526105265777</v>
      </c>
    </row>
    <row r="73" spans="1:15" x14ac:dyDescent="0.25">
      <c r="A73" s="7">
        <f t="shared" si="14"/>
        <v>0.2958333333333335</v>
      </c>
      <c r="B73" s="7">
        <v>115.175361</v>
      </c>
      <c r="C73" s="7">
        <f t="shared" si="12"/>
        <v>118.62959542178477</v>
      </c>
      <c r="D73" s="7">
        <f t="shared" si="13"/>
        <v>11.931735440642802</v>
      </c>
      <c r="I73">
        <f t="shared" si="15"/>
        <v>198.4788251156819</v>
      </c>
      <c r="J73">
        <f t="shared" si="16"/>
        <v>-158.20918666299045</v>
      </c>
      <c r="K73">
        <f t="shared" si="17"/>
        <v>24.640343324549519</v>
      </c>
      <c r="L73">
        <f t="shared" si="18"/>
        <v>-2.5983147804372995</v>
      </c>
      <c r="M73">
        <f t="shared" si="19"/>
        <v>9.2653625978732119</v>
      </c>
      <c r="O73">
        <f t="shared" si="20"/>
        <v>71.577029594676887</v>
      </c>
    </row>
    <row r="74" spans="1:15" x14ac:dyDescent="0.25">
      <c r="A74" s="7">
        <f t="shared" si="14"/>
        <v>0.30000000000000016</v>
      </c>
      <c r="B74" s="7">
        <v>111.75628399999999</v>
      </c>
      <c r="C74" s="7">
        <f t="shared" si="12"/>
        <v>114.4216134121918</v>
      </c>
      <c r="D74" s="7">
        <f t="shared" si="13"/>
        <v>7.1039808754947362</v>
      </c>
      <c r="I74">
        <f t="shared" si="15"/>
        <v>198.4788251156819</v>
      </c>
      <c r="J74">
        <f t="shared" si="16"/>
        <v>-154.57890275888582</v>
      </c>
      <c r="K74">
        <f t="shared" si="17"/>
        <v>27.954784813382417</v>
      </c>
      <c r="L74">
        <f t="shared" si="18"/>
        <v>-4.3346271992791721</v>
      </c>
      <c r="M74">
        <f t="shared" si="19"/>
        <v>7.5931670665962052</v>
      </c>
      <c r="O74">
        <f t="shared" si="20"/>
        <v>75.11324703749554</v>
      </c>
    </row>
    <row r="75" spans="1:15" x14ac:dyDescent="0.25">
      <c r="A75" s="7">
        <f t="shared" si="14"/>
        <v>0.30416666666666681</v>
      </c>
      <c r="B75" s="7">
        <v>110.792615</v>
      </c>
      <c r="C75" s="7">
        <f t="shared" si="12"/>
        <v>110.09491366790326</v>
      </c>
      <c r="D75" s="7">
        <f t="shared" si="13"/>
        <v>0.48678714880956764</v>
      </c>
      <c r="I75">
        <f t="shared" si="15"/>
        <v>198.4788251156819</v>
      </c>
      <c r="J75">
        <f t="shared" si="16"/>
        <v>-150.52492882696691</v>
      </c>
      <c r="K75">
        <f t="shared" si="17"/>
        <v>30.962947829885145</v>
      </c>
      <c r="L75">
        <f t="shared" si="18"/>
        <v>-5.9642067106718919</v>
      </c>
      <c r="M75">
        <f t="shared" si="19"/>
        <v>5.5891136984508432</v>
      </c>
      <c r="O75">
        <f t="shared" si="20"/>
        <v>78.541751106379081</v>
      </c>
    </row>
    <row r="76" spans="1:15" x14ac:dyDescent="0.25">
      <c r="A76" s="7">
        <f t="shared" si="14"/>
        <v>0.30833333333333346</v>
      </c>
      <c r="B76" s="7">
        <v>103.167883</v>
      </c>
      <c r="C76" s="7">
        <f t="shared" si="12"/>
        <v>105.59696913094854</v>
      </c>
      <c r="D76" s="7">
        <f t="shared" si="13"/>
        <v>5.9004594315665164</v>
      </c>
      <c r="I76">
        <f t="shared" si="15"/>
        <v>198.4788251156819</v>
      </c>
      <c r="J76">
        <f t="shared" si="16"/>
        <v>-146.05837652799272</v>
      </c>
      <c r="K76">
        <f t="shared" si="17"/>
        <v>33.631874310550216</v>
      </c>
      <c r="L76">
        <f t="shared" si="18"/>
        <v>-7.4469276587806563</v>
      </c>
      <c r="M76">
        <f t="shared" si="19"/>
        <v>3.3407892421400747</v>
      </c>
      <c r="O76">
        <f t="shared" si="20"/>
        <v>81.94618448159882</v>
      </c>
    </row>
    <row r="77" spans="1:15" x14ac:dyDescent="0.25">
      <c r="A77" s="7">
        <f t="shared" si="14"/>
        <v>0.31250000000000011</v>
      </c>
      <c r="B77" s="7">
        <v>106.23524999999999</v>
      </c>
      <c r="C77" s="7">
        <f t="shared" si="12"/>
        <v>100.8969463301286</v>
      </c>
      <c r="D77" s="7">
        <f t="shared" si="13"/>
        <v>28.497486071762388</v>
      </c>
      <c r="I77">
        <f t="shared" si="15"/>
        <v>198.4788251156819</v>
      </c>
      <c r="J77">
        <f t="shared" si="16"/>
        <v>-141.19148837134856</v>
      </c>
      <c r="K77">
        <f t="shared" si="17"/>
        <v>35.932322938346786</v>
      </c>
      <c r="L77">
        <f t="shared" si="18"/>
        <v>-8.7462805329942928</v>
      </c>
      <c r="M77">
        <f t="shared" si="19"/>
        <v>0.94645626506240366</v>
      </c>
      <c r="O77">
        <f t="shared" si="20"/>
        <v>85.419835414748249</v>
      </c>
    </row>
    <row r="78" spans="1:15" x14ac:dyDescent="0.25">
      <c r="A78" s="7">
        <f t="shared" si="14"/>
        <v>0.31666666666666676</v>
      </c>
      <c r="B78" s="7">
        <v>102.11547</v>
      </c>
      <c r="C78" s="7">
        <f t="shared" si="12"/>
        <v>95.987206225322282</v>
      </c>
      <c r="D78" s="7">
        <f t="shared" si="13"/>
        <v>37.555616892027217</v>
      </c>
      <c r="I78">
        <f t="shared" si="15"/>
        <v>198.4788251156819</v>
      </c>
      <c r="J78">
        <f t="shared" si="16"/>
        <v>-135.93760415917865</v>
      </c>
      <c r="K78">
        <f t="shared" si="17"/>
        <v>37.839089516708803</v>
      </c>
      <c r="L78">
        <f t="shared" si="18"/>
        <v>-9.8302709532447263</v>
      </c>
      <c r="M78">
        <f t="shared" si="19"/>
        <v>-1.4892413923995369</v>
      </c>
      <c r="O78">
        <f t="shared" si="20"/>
        <v>89.060798127567807</v>
      </c>
    </row>
    <row r="79" spans="1:15" x14ac:dyDescent="0.25">
      <c r="A79" s="7">
        <f t="shared" si="14"/>
        <v>0.32083333333333341</v>
      </c>
      <c r="B79" s="7">
        <v>95.717892000000006</v>
      </c>
      <c r="C79" s="7">
        <f t="shared" si="12"/>
        <v>90.883773333893529</v>
      </c>
      <c r="D79" s="7">
        <f t="shared" si="13"/>
        <v>23.368703277999064</v>
      </c>
      <c r="I79">
        <f t="shared" si="15"/>
        <v>198.4788251156819</v>
      </c>
      <c r="J79">
        <f t="shared" si="16"/>
        <v>-130.31112442291544</v>
      </c>
      <c r="K79">
        <f t="shared" si="17"/>
        <v>39.331283111987233</v>
      </c>
      <c r="L79">
        <f t="shared" si="18"/>
        <v>-10.672207477827444</v>
      </c>
      <c r="M79">
        <f t="shared" si="19"/>
        <v>-3.8598520548405419</v>
      </c>
      <c r="O79">
        <f t="shared" si="20"/>
        <v>92.966924272085706</v>
      </c>
    </row>
    <row r="80" spans="1:15" x14ac:dyDescent="0.25">
      <c r="A80" s="7">
        <f t="shared" si="14"/>
        <v>0.32500000000000007</v>
      </c>
      <c r="B80" s="7">
        <v>90.108846999999997</v>
      </c>
      <c r="C80" s="7">
        <f t="shared" si="12"/>
        <v>85.625749908630198</v>
      </c>
      <c r="D80" s="7">
        <f t="shared" si="13"/>
        <v>20.098159530648356</v>
      </c>
      <c r="I80">
        <f t="shared" si="15"/>
        <v>198.4788251156819</v>
      </c>
      <c r="J80">
        <f t="shared" si="16"/>
        <v>-124.32747095242414</v>
      </c>
      <c r="K80">
        <f t="shared" si="17"/>
        <v>40.392554938890633</v>
      </c>
      <c r="L80">
        <f t="shared" si="18"/>
        <v>-11.25135883528009</v>
      </c>
      <c r="M80">
        <f t="shared" si="19"/>
        <v>-6.0617686608599541</v>
      </c>
      <c r="O80">
        <f t="shared" si="20"/>
        <v>97.230781606008364</v>
      </c>
    </row>
    <row r="81" spans="1:15" x14ac:dyDescent="0.25">
      <c r="A81" s="7">
        <f t="shared" si="14"/>
        <v>0.32916666666666672</v>
      </c>
      <c r="B81" s="7">
        <v>88.004660999999999</v>
      </c>
      <c r="C81" s="7">
        <f t="shared" si="12"/>
        <v>80.273696821206229</v>
      </c>
      <c r="D81" s="7">
        <f t="shared" si="13"/>
        <v>59.767807133792417</v>
      </c>
      <c r="I81">
        <f t="shared" si="15"/>
        <v>198.4788251156819</v>
      </c>
      <c r="J81">
        <f t="shared" si="16"/>
        <v>-118.00304452594891</v>
      </c>
      <c r="K81">
        <f t="shared" si="17"/>
        <v>41.011277481197986</v>
      </c>
      <c r="L81">
        <f t="shared" si="18"/>
        <v>-11.553464397089032</v>
      </c>
      <c r="M81">
        <f t="shared" si="19"/>
        <v>-7.9987568888065015</v>
      </c>
      <c r="O81">
        <f t="shared" si="20"/>
        <v>101.93483678503544</v>
      </c>
    </row>
    <row r="82" spans="1:15" x14ac:dyDescent="0.25">
      <c r="A82" s="7">
        <f t="shared" si="14"/>
        <v>0.33333333333333337</v>
      </c>
      <c r="B82" s="7">
        <v>77.224704000000003</v>
      </c>
      <c r="C82" s="7">
        <f t="shared" si="12"/>
        <v>74.907046999423812</v>
      </c>
      <c r="D82" s="7">
        <f t="shared" si="13"/>
        <v>5.3715339723198232</v>
      </c>
      <c r="I82">
        <f t="shared" si="15"/>
        <v>198.4788251156819</v>
      </c>
      <c r="J82">
        <f t="shared" si="16"/>
        <v>-111.35517995671898</v>
      </c>
      <c r="K82">
        <f t="shared" si="17"/>
        <v>41.180671885259798</v>
      </c>
      <c r="L82">
        <f t="shared" si="18"/>
        <v>-11.571085321691644</v>
      </c>
      <c r="M82">
        <f t="shared" si="19"/>
        <v>-9.5861610584182344</v>
      </c>
      <c r="O82">
        <f t="shared" si="20"/>
        <v>107.14707066411285</v>
      </c>
    </row>
    <row r="83" spans="1:15" x14ac:dyDescent="0.25">
      <c r="A83" s="7">
        <f t="shared" si="14"/>
        <v>0.33750000000000002</v>
      </c>
      <c r="B83" s="7">
        <v>71.177676000000005</v>
      </c>
      <c r="C83" s="7">
        <f t="shared" si="12"/>
        <v>69.620658874236085</v>
      </c>
      <c r="D83" s="7">
        <f t="shared" si="13"/>
        <v>2.4243023299221393</v>
      </c>
      <c r="I83">
        <f t="shared" si="15"/>
        <v>198.4788251156819</v>
      </c>
      <c r="J83">
        <f t="shared" si="16"/>
        <v>-104.40209857943148</v>
      </c>
      <c r="K83">
        <f t="shared" si="17"/>
        <v>40.898882230537104</v>
      </c>
      <c r="L83">
        <f t="shared" si="18"/>
        <v>-11.303787723443723</v>
      </c>
      <c r="M83">
        <f t="shared" si="19"/>
        <v>-10.754603990272749</v>
      </c>
      <c r="O83">
        <f t="shared" si="20"/>
        <v>112.91721705307106</v>
      </c>
    </row>
    <row r="84" spans="1:15" x14ac:dyDescent="0.25">
      <c r="A84" s="7">
        <f t="shared" si="14"/>
        <v>0.34166666666666667</v>
      </c>
      <c r="B84" s="7">
        <v>69.42398</v>
      </c>
      <c r="C84" s="7">
        <f t="shared" si="12"/>
        <v>64.520654521143626</v>
      </c>
      <c r="D84" s="7">
        <f t="shared" si="13"/>
        <v>24.042600751602087</v>
      </c>
      <c r="I84">
        <f t="shared" si="15"/>
        <v>198.4788251156819</v>
      </c>
      <c r="J84">
        <f t="shared" si="16"/>
        <v>-97.162858306838515</v>
      </c>
      <c r="K84">
        <f t="shared" si="17"/>
        <v>40.168995863455301</v>
      </c>
      <c r="L84">
        <f t="shared" si="18"/>
        <v>-10.758153356324</v>
      </c>
      <c r="M84">
        <f t="shared" si="19"/>
        <v>-11.453019121436787</v>
      </c>
      <c r="O84">
        <f t="shared" si="20"/>
        <v>119.27379019453791</v>
      </c>
    </row>
    <row r="85" spans="1:15" x14ac:dyDescent="0.25">
      <c r="A85" s="7">
        <f t="shared" si="14"/>
        <v>0.34583333333333333</v>
      </c>
      <c r="B85" s="7">
        <v>58.818793999999997</v>
      </c>
      <c r="C85" s="7">
        <f t="shared" si="12"/>
        <v>59.719718418640703</v>
      </c>
      <c r="D85" s="7">
        <f t="shared" si="13"/>
        <v>0.81166480810309394</v>
      </c>
      <c r="I85">
        <f t="shared" si="15"/>
        <v>198.4788251156819</v>
      </c>
      <c r="J85">
        <f t="shared" si="16"/>
        <v>-89.657301393334109</v>
      </c>
      <c r="K85">
        <f t="shared" si="17"/>
        <v>38.999009571790708</v>
      </c>
      <c r="L85">
        <f t="shared" si="18"/>
        <v>-9.9476175493076067</v>
      </c>
      <c r="M85">
        <f t="shared" si="19"/>
        <v>-11.650882359310829</v>
      </c>
      <c r="O85">
        <f t="shared" si="20"/>
        <v>126.22203338552006</v>
      </c>
    </row>
    <row r="86" spans="1:15" x14ac:dyDescent="0.25">
      <c r="A86" s="7">
        <f t="shared" si="14"/>
        <v>0.35</v>
      </c>
      <c r="B86" s="7">
        <v>51.983325999999998</v>
      </c>
      <c r="C86" s="7">
        <f t="shared" si="12"/>
        <v>55.332056633791545</v>
      </c>
      <c r="D86" s="7">
        <f t="shared" si="13"/>
        <v>11.213996857693935</v>
      </c>
      <c r="I86">
        <f t="shared" si="15"/>
        <v>198.4788251156819</v>
      </c>
      <c r="J86">
        <f t="shared" si="16"/>
        <v>-81.906000048713054</v>
      </c>
      <c r="K86">
        <f t="shared" si="17"/>
        <v>37.401741970190137</v>
      </c>
      <c r="L86">
        <f t="shared" si="18"/>
        <v>-8.8921383839773895</v>
      </c>
      <c r="M86">
        <f t="shared" si="19"/>
        <v>-11.339546130946633</v>
      </c>
      <c r="O86">
        <f t="shared" si="20"/>
        <v>133.74288252223494</v>
      </c>
    </row>
    <row r="87" spans="1:15" x14ac:dyDescent="0.25">
      <c r="A87" s="7">
        <f t="shared" si="14"/>
        <v>0.35416666666666663</v>
      </c>
      <c r="B87" s="7">
        <v>47.425443000000001</v>
      </c>
      <c r="C87" s="7">
        <f t="shared" si="12"/>
        <v>51.468231732122661</v>
      </c>
      <c r="D87" s="7">
        <f t="shared" si="13"/>
        <v>16.344140732577937</v>
      </c>
      <c r="I87">
        <f t="shared" si="15"/>
        <v>198.4788251156819</v>
      </c>
      <c r="J87">
        <f t="shared" si="16"/>
        <v>-73.930200051174879</v>
      </c>
      <c r="K87">
        <f t="shared" si="17"/>
        <v>35.394693056746512</v>
      </c>
      <c r="L87">
        <f t="shared" si="18"/>
        <v>-7.6177052603183215</v>
      </c>
      <c r="M87">
        <f t="shared" si="19"/>
        <v>-10.532617323480697</v>
      </c>
      <c r="O87">
        <f t="shared" si="20"/>
        <v>141.79299553745449</v>
      </c>
    </row>
    <row r="88" spans="1:15" x14ac:dyDescent="0.25">
      <c r="A88" s="7">
        <f t="shared" si="14"/>
        <v>0.35833333333333328</v>
      </c>
      <c r="B88" s="7">
        <v>49.440761999999999</v>
      </c>
      <c r="C88" s="7">
        <f t="shared" si="12"/>
        <v>48.230095102688153</v>
      </c>
      <c r="D88" s="7">
        <f t="shared" si="13"/>
        <v>1.4657143362466918</v>
      </c>
      <c r="I88">
        <f t="shared" si="15"/>
        <v>198.4788251156819</v>
      </c>
      <c r="J88">
        <f t="shared" si="16"/>
        <v>-65.751762514121481</v>
      </c>
      <c r="K88">
        <f t="shared" si="17"/>
        <v>32.999852479357436</v>
      </c>
      <c r="L88">
        <f t="shared" si="18"/>
        <v>-6.155698951435923</v>
      </c>
      <c r="M88">
        <f t="shared" si="19"/>
        <v>-9.2653625978732759</v>
      </c>
      <c r="O88">
        <f t="shared" si="20"/>
        <v>150.30585353160865</v>
      </c>
    </row>
    <row r="89" spans="1:15" x14ac:dyDescent="0.25">
      <c r="A89" s="7">
        <f t="shared" si="14"/>
        <v>0.36249999999999993</v>
      </c>
      <c r="B89" s="7">
        <v>35.768850999999998</v>
      </c>
      <c r="C89" s="7">
        <f t="shared" si="12"/>
        <v>45.706035383544538</v>
      </c>
      <c r="D89" s="7">
        <f t="shared" si="13"/>
        <v>98.747633472561489</v>
      </c>
      <c r="I89">
        <f t="shared" si="15"/>
        <v>198.4788251156819</v>
      </c>
      <c r="J89">
        <f t="shared" si="16"/>
        <v>-57.393103966366013</v>
      </c>
      <c r="K89">
        <f t="shared" si="17"/>
        <v>30.243458612541481</v>
      </c>
      <c r="L89">
        <f t="shared" si="18"/>
        <v>-4.5421189047756316</v>
      </c>
      <c r="M89">
        <f t="shared" si="19"/>
        <v>-7.5931670665963003</v>
      </c>
      <c r="O89">
        <f t="shared" si="20"/>
        <v>159.19389379048542</v>
      </c>
    </row>
    <row r="90" spans="1:15" x14ac:dyDescent="0.25">
      <c r="A90" s="7">
        <f t="shared" si="14"/>
        <v>0.36666666666666659</v>
      </c>
      <c r="B90" s="7">
        <v>42.605051000000003</v>
      </c>
      <c r="C90" s="7">
        <f t="shared" si="12"/>
        <v>43.96674936337201</v>
      </c>
      <c r="D90" s="7">
        <f t="shared" si="13"/>
        <v>1.8542224328100019</v>
      </c>
      <c r="I90">
        <f t="shared" si="15"/>
        <v>198.4788251156819</v>
      </c>
      <c r="J90">
        <f t="shared" si="16"/>
        <v>-48.877134909984328</v>
      </c>
      <c r="K90">
        <f t="shared" si="17"/>
        <v>27.155711084315882</v>
      </c>
      <c r="L90">
        <f t="shared" si="18"/>
        <v>-2.8166968162513739</v>
      </c>
      <c r="M90">
        <f t="shared" si="19"/>
        <v>-5.5891136984509346</v>
      </c>
      <c r="O90">
        <f t="shared" si="20"/>
        <v>168.35159077531111</v>
      </c>
    </row>
    <row r="91" spans="1:15" x14ac:dyDescent="0.25">
      <c r="A91" s="7">
        <f t="shared" si="14"/>
        <v>0.37083333333333324</v>
      </c>
      <c r="B91" s="7">
        <v>35.593071999999999</v>
      </c>
      <c r="C91" s="7">
        <f t="shared" si="12"/>
        <v>43.061720615156709</v>
      </c>
      <c r="D91" s="7">
        <f t="shared" si="13"/>
        <v>55.780712136682233</v>
      </c>
      <c r="I91">
        <f t="shared" si="15"/>
        <v>198.4788251156819</v>
      </c>
      <c r="J91">
        <f t="shared" si="16"/>
        <v>-40.227197024222512</v>
      </c>
      <c r="K91">
        <f t="shared" si="17"/>
        <v>23.770439902752695</v>
      </c>
      <c r="L91">
        <f t="shared" si="18"/>
        <v>-1.0219183040302238</v>
      </c>
      <c r="M91">
        <f t="shared" si="19"/>
        <v>-3.340789242140195</v>
      </c>
      <c r="O91">
        <f t="shared" si="20"/>
        <v>177.65936044804164</v>
      </c>
    </row>
    <row r="92" spans="1:15" x14ac:dyDescent="0.25">
      <c r="A92" s="7">
        <f t="shared" si="14"/>
        <v>0.37499999999999989</v>
      </c>
      <c r="B92" s="7">
        <v>39.712364000000001</v>
      </c>
      <c r="C92" s="7">
        <f t="shared" si="12"/>
        <v>43.016562058951898</v>
      </c>
      <c r="D92" s="7">
        <f t="shared" si="13"/>
        <v>10.917724812781485</v>
      </c>
      <c r="I92">
        <f t="shared" si="15"/>
        <v>198.4788251156819</v>
      </c>
      <c r="J92">
        <f t="shared" si="16"/>
        <v>-31.466999187575485</v>
      </c>
      <c r="K92">
        <f t="shared" si="17"/>
        <v>20.124734807330615</v>
      </c>
      <c r="L92">
        <f t="shared" si="18"/>
        <v>0.79802322838857576</v>
      </c>
      <c r="M92">
        <f t="shared" si="19"/>
        <v>-0.94645626506254954</v>
      </c>
      <c r="O92">
        <f t="shared" si="20"/>
        <v>186.98812769876307</v>
      </c>
    </row>
    <row r="93" spans="1:15" x14ac:dyDescent="0.25">
      <c r="A93" s="7">
        <f t="shared" si="14"/>
        <v>0.37916666666666654</v>
      </c>
      <c r="B93" s="7">
        <v>40.239027999999998</v>
      </c>
      <c r="C93" s="7">
        <f t="shared" si="12"/>
        <v>43.831342865096843</v>
      </c>
      <c r="D93" s="7">
        <f t="shared" si="13"/>
        <v>12.904726089995769</v>
      </c>
      <c r="I93">
        <f t="shared" si="15"/>
        <v>198.4788251156819</v>
      </c>
      <c r="J93">
        <f t="shared" si="16"/>
        <v>-22.620552493399462</v>
      </c>
      <c r="K93">
        <f t="shared" si="17"/>
        <v>16.258538905987855</v>
      </c>
      <c r="L93">
        <f t="shared" si="18"/>
        <v>2.5983147804371778</v>
      </c>
      <c r="M93">
        <f t="shared" si="19"/>
        <v>1.4892413923994119</v>
      </c>
      <c r="O93">
        <f t="shared" si="20"/>
        <v>196.20436770110686</v>
      </c>
    </row>
    <row r="94" spans="1:15" x14ac:dyDescent="0.25">
      <c r="A94" s="7">
        <f t="shared" si="14"/>
        <v>0.38333333333333319</v>
      </c>
      <c r="B94" s="7">
        <v>50.054340000000003</v>
      </c>
      <c r="C94" s="7">
        <f t="shared" si="12"/>
        <v>45.479979098847622</v>
      </c>
      <c r="D94" s="7">
        <f t="shared" si="13"/>
        <v>20.924777653991629</v>
      </c>
      <c r="I94">
        <f t="shared" si="15"/>
        <v>198.4788251156819</v>
      </c>
      <c r="J94">
        <f t="shared" si="16"/>
        <v>-13.712104437174508</v>
      </c>
      <c r="K94">
        <f t="shared" si="17"/>
        <v>12.214211050073162</v>
      </c>
      <c r="L94">
        <f t="shared" si="18"/>
        <v>4.3346271992790557</v>
      </c>
      <c r="M94">
        <f t="shared" si="19"/>
        <v>3.8598520548404234</v>
      </c>
      <c r="O94">
        <f t="shared" si="20"/>
        <v>205.17541098270004</v>
      </c>
    </row>
    <row r="95" spans="1:15" x14ac:dyDescent="0.25">
      <c r="A95" s="7">
        <f t="shared" si="14"/>
        <v>0.38749999999999984</v>
      </c>
      <c r="B95" s="7">
        <v>49.177674000000003</v>
      </c>
      <c r="C95" s="7">
        <f t="shared" si="12"/>
        <v>47.910722999826078</v>
      </c>
      <c r="D95" s="7">
        <f t="shared" si="13"/>
        <v>1.6051648368417102</v>
      </c>
      <c r="I95">
        <f t="shared" si="15"/>
        <v>198.4788251156819</v>
      </c>
      <c r="J95">
        <f t="shared" si="16"/>
        <v>-4.7660724558038012</v>
      </c>
      <c r="K95">
        <f t="shared" si="17"/>
        <v>8.0360617419058151</v>
      </c>
      <c r="L95">
        <f t="shared" si="18"/>
        <v>5.9642067106717835</v>
      </c>
      <c r="M95">
        <f t="shared" si="19"/>
        <v>6.0617686608598467</v>
      </c>
      <c r="O95">
        <f t="shared" si="20"/>
        <v>213.77478977331558</v>
      </c>
    </row>
    <row r="96" spans="1:15" x14ac:dyDescent="0.25">
      <c r="A96" s="7">
        <f t="shared" si="14"/>
        <v>0.3916666666666665</v>
      </c>
      <c r="B96" s="7">
        <v>50.142473000000003</v>
      </c>
      <c r="C96" s="7">
        <f t="shared" si="12"/>
        <v>51.047739664660611</v>
      </c>
      <c r="D96" s="7">
        <f t="shared" si="13"/>
        <v>0.81950773414574252</v>
      </c>
      <c r="I96">
        <f t="shared" si="15"/>
        <v>198.4788251156819</v>
      </c>
      <c r="J96">
        <f t="shared" si="16"/>
        <v>4.1930229988824781</v>
      </c>
      <c r="K96">
        <f t="shared" si="17"/>
        <v>3.7698676596401888</v>
      </c>
      <c r="L96">
        <f t="shared" si="18"/>
        <v>7.4469276587805444</v>
      </c>
      <c r="M96">
        <f t="shared" si="19"/>
        <v>7.9987568888064091</v>
      </c>
      <c r="O96">
        <f t="shared" si="20"/>
        <v>221.88740032179152</v>
      </c>
    </row>
    <row r="97" spans="1:15" x14ac:dyDescent="0.25">
      <c r="A97" s="7">
        <f t="shared" si="14"/>
        <v>0.39583333333333315</v>
      </c>
      <c r="B97" s="7">
        <v>60.396864999999998</v>
      </c>
      <c r="C97" s="7">
        <f t="shared" si="12"/>
        <v>54.793714109958792</v>
      </c>
      <c r="D97" s="7">
        <f t="shared" si="13"/>
        <v>31.395299896569561</v>
      </c>
      <c r="I97">
        <f t="shared" si="15"/>
        <v>198.4788251156819</v>
      </c>
      <c r="J97">
        <f t="shared" si="16"/>
        <v>13.140625668982427</v>
      </c>
      <c r="K97">
        <f t="shared" si="17"/>
        <v>-0.53762988160005254</v>
      </c>
      <c r="L97">
        <f t="shared" si="18"/>
        <v>8.746280532994211</v>
      </c>
      <c r="M97">
        <f t="shared" si="19"/>
        <v>9.5861610584181633</v>
      </c>
      <c r="O97">
        <f t="shared" si="20"/>
        <v>229.41426249447665</v>
      </c>
    </row>
    <row r="98" spans="1:15" x14ac:dyDescent="0.25">
      <c r="A98" s="7">
        <f t="shared" si="14"/>
        <v>0.3999999999999998</v>
      </c>
      <c r="B98" s="7">
        <v>62.324570000000001</v>
      </c>
      <c r="C98" s="7">
        <f t="shared" ref="C98:C121" si="21">G$5 + G$6*SIN(F$4*A98+G$10)+G$7*SIN(2*F$4*A98+G$11)+G$8*SIN(3*F$4*A98+G$12)+G$9*SIN(4*F$4*A98+G$13)</f>
        <v>59.033388174788925</v>
      </c>
      <c r="D98" s="7">
        <f t="shared" ref="D98:D121" si="22">(B98-C98)^2</f>
        <v>10.831877806599712</v>
      </c>
      <c r="I98">
        <f t="shared" si="15"/>
        <v>198.4788251156819</v>
      </c>
      <c r="J98">
        <f t="shared" si="16"/>
        <v>22.052210797517233</v>
      </c>
      <c r="K98">
        <f t="shared" si="17"/>
        <v>-4.8392370373511255</v>
      </c>
      <c r="L98">
        <f t="shared" si="18"/>
        <v>9.8302709532446606</v>
      </c>
      <c r="M98">
        <f t="shared" si="19"/>
        <v>10.754603990272699</v>
      </c>
      <c r="O98">
        <f t="shared" si="20"/>
        <v>236.27667381936536</v>
      </c>
    </row>
    <row r="99" spans="1:15" x14ac:dyDescent="0.25">
      <c r="A99" s="7">
        <f t="shared" ref="A99:A121" si="23">1/240+A98</f>
        <v>0.40416666666666645</v>
      </c>
      <c r="B99" s="7">
        <v>70.300645000000003</v>
      </c>
      <c r="C99" s="7">
        <f t="shared" si="21"/>
        <v>63.637887321801117</v>
      </c>
      <c r="D99" s="7">
        <f t="shared" si="22"/>
        <v>44.392339878398218</v>
      </c>
      <c r="I99">
        <f t="shared" si="15"/>
        <v>198.4788251156819</v>
      </c>
      <c r="J99">
        <f t="shared" si="16"/>
        <v>30.903352349086582</v>
      </c>
      <c r="K99">
        <f t="shared" si="17"/>
        <v>-9.0878244994455972</v>
      </c>
      <c r="L99">
        <f t="shared" si="18"/>
        <v>10.672207477827394</v>
      </c>
      <c r="M99">
        <f t="shared" si="19"/>
        <v>11.453019121436764</v>
      </c>
      <c r="O99">
        <f t="shared" si="20"/>
        <v>242.41957956458705</v>
      </c>
    </row>
    <row r="100" spans="1:15" x14ac:dyDescent="0.25">
      <c r="A100" s="7">
        <f t="shared" si="23"/>
        <v>0.4083333333333331</v>
      </c>
      <c r="B100" s="7">
        <v>61.097721</v>
      </c>
      <c r="C100" s="7">
        <f t="shared" si="21"/>
        <v>68.469663784843334</v>
      </c>
      <c r="D100" s="7">
        <f t="shared" si="22"/>
        <v>54.34554042300369</v>
      </c>
      <c r="I100">
        <f t="shared" si="15"/>
        <v>198.4788251156819</v>
      </c>
      <c r="J100">
        <f t="shared" si="16"/>
        <v>39.669789959932757</v>
      </c>
      <c r="K100">
        <f t="shared" si="17"/>
        <v>-13.236843854574536</v>
      </c>
      <c r="L100">
        <f t="shared" si="18"/>
        <v>11.25135883528006</v>
      </c>
      <c r="M100">
        <f t="shared" si="19"/>
        <v>11.650882359310833</v>
      </c>
      <c r="O100">
        <f t="shared" si="20"/>
        <v>247.814012415631</v>
      </c>
    </row>
    <row r="101" spans="1:15" x14ac:dyDescent="0.25">
      <c r="A101" s="7">
        <f t="shared" si="23"/>
        <v>0.41249999999999976</v>
      </c>
      <c r="B101" s="7">
        <v>79.765803000000005</v>
      </c>
      <c r="C101" s="7">
        <f t="shared" si="21"/>
        <v>73.387856113987297</v>
      </c>
      <c r="D101" s="7">
        <f t="shared" si="22"/>
        <v>40.678206480799204</v>
      </c>
      <c r="I101">
        <f t="shared" si="15"/>
        <v>198.4788251156819</v>
      </c>
      <c r="J101">
        <f t="shared" si="16"/>
        <v>48.327495433912055</v>
      </c>
      <c r="K101">
        <f t="shared" si="17"/>
        <v>-17.24083757844517</v>
      </c>
      <c r="L101">
        <f t="shared" si="18"/>
        <v>11.553464397089018</v>
      </c>
      <c r="M101">
        <f t="shared" si="19"/>
        <v>11.339546130946662</v>
      </c>
      <c r="O101">
        <f t="shared" si="20"/>
        <v>252.45849349918447</v>
      </c>
    </row>
    <row r="102" spans="1:15" x14ac:dyDescent="0.25">
      <c r="A102" s="7">
        <f t="shared" si="23"/>
        <v>0.41666666666666641</v>
      </c>
      <c r="B102" s="7">
        <v>75.471709000000004</v>
      </c>
      <c r="C102" s="7">
        <f t="shared" si="21"/>
        <v>78.253847105541851</v>
      </c>
      <c r="D102" s="7">
        <f t="shared" si="22"/>
        <v>7.7402924383079776</v>
      </c>
      <c r="I102">
        <f t="shared" si="15"/>
        <v>198.4788251156819</v>
      </c>
      <c r="J102">
        <f t="shared" si="16"/>
        <v>56.852738602109731</v>
      </c>
      <c r="K102">
        <f t="shared" si="17"/>
        <v>-21.055937077929084</v>
      </c>
      <c r="L102">
        <f t="shared" si="18"/>
        <v>11.571085321691653</v>
      </c>
      <c r="M102">
        <f t="shared" si="19"/>
        <v>10.532617323480752</v>
      </c>
      <c r="O102">
        <f t="shared" si="20"/>
        <v>256.37932928503494</v>
      </c>
    </row>
    <row r="103" spans="1:15" x14ac:dyDescent="0.25">
      <c r="A103" s="7">
        <f t="shared" si="23"/>
        <v>0.42083333333333306</v>
      </c>
      <c r="B103" s="7">
        <v>86.339922000000001</v>
      </c>
      <c r="C103" s="7">
        <f t="shared" si="21"/>
        <v>82.936793140087531</v>
      </c>
      <c r="D103" s="7">
        <f t="shared" si="22"/>
        <v>11.581286037169154</v>
      </c>
      <c r="I103">
        <f t="shared" si="15"/>
        <v>198.4788251156819</v>
      </c>
      <c r="J103">
        <f t="shared" si="16"/>
        <v>65.222152365584435</v>
      </c>
      <c r="K103">
        <f t="shared" si="17"/>
        <v>-24.640343324549104</v>
      </c>
      <c r="L103">
        <f t="shared" si="18"/>
        <v>11.303787723443751</v>
      </c>
      <c r="M103">
        <f t="shared" si="19"/>
        <v>9.2653625978733771</v>
      </c>
      <c r="O103">
        <f t="shared" si="20"/>
        <v>259.62978447803437</v>
      </c>
    </row>
    <row r="104" spans="1:15" x14ac:dyDescent="0.25">
      <c r="A104" s="7">
        <f t="shared" si="23"/>
        <v>0.42499999999999971</v>
      </c>
      <c r="B104" s="7">
        <v>88.881448000000006</v>
      </c>
      <c r="C104" s="7">
        <f t="shared" si="21"/>
        <v>87.31889846430586</v>
      </c>
      <c r="D104" s="7">
        <f t="shared" si="22"/>
        <v>2.4415610514979904</v>
      </c>
      <c r="I104">
        <f t="shared" si="15"/>
        <v>198.4788251156819</v>
      </c>
      <c r="J104">
        <f t="shared" si="16"/>
        <v>73.412796742961589</v>
      </c>
      <c r="K104">
        <f t="shared" si="17"/>
        <v>-27.954784813382091</v>
      </c>
      <c r="L104">
        <f t="shared" si="18"/>
        <v>10.758153356324055</v>
      </c>
      <c r="M104">
        <f t="shared" si="19"/>
        <v>7.5931670665963953</v>
      </c>
      <c r="O104">
        <f t="shared" si="20"/>
        <v>262.28815746818179</v>
      </c>
    </row>
    <row r="105" spans="1:15" x14ac:dyDescent="0.25">
      <c r="A105" s="7">
        <f t="shared" si="23"/>
        <v>0.42916666666666636</v>
      </c>
      <c r="B105" s="7">
        <v>90.020529999999994</v>
      </c>
      <c r="C105" s="7">
        <f t="shared" si="21"/>
        <v>91.300217918259776</v>
      </c>
      <c r="D105" s="7">
        <f t="shared" si="22"/>
        <v>1.6376011681400546</v>
      </c>
      <c r="I105">
        <f t="shared" si="15"/>
        <v>198.4788251156819</v>
      </c>
      <c r="J105">
        <f t="shared" si="16"/>
        <v>81.402221747327204</v>
      </c>
      <c r="K105">
        <f t="shared" si="17"/>
        <v>-30.962947829884801</v>
      </c>
      <c r="L105">
        <f t="shared" si="18"/>
        <v>9.9476175493076706</v>
      </c>
      <c r="M105">
        <f t="shared" si="19"/>
        <v>5.5891136984510821</v>
      </c>
      <c r="O105">
        <f t="shared" si="20"/>
        <v>264.45483028088302</v>
      </c>
    </row>
    <row r="106" spans="1:15" x14ac:dyDescent="0.25">
      <c r="A106" s="7">
        <f t="shared" si="23"/>
        <v>0.43333333333333302</v>
      </c>
      <c r="B106" s="7">
        <v>92.475144</v>
      </c>
      <c r="C106" s="7">
        <f t="shared" si="21"/>
        <v>94.802790603347063</v>
      </c>
      <c r="D106" s="7">
        <f t="shared" si="22"/>
        <v>5.417938710073118</v>
      </c>
      <c r="I106">
        <f t="shared" si="15"/>
        <v>198.4788251156819</v>
      </c>
      <c r="J106">
        <f t="shared" si="16"/>
        <v>89.168528920082466</v>
      </c>
      <c r="K106">
        <f t="shared" si="17"/>
        <v>-33.631874310549961</v>
      </c>
      <c r="L106">
        <f t="shared" si="18"/>
        <v>8.8921383839774695</v>
      </c>
      <c r="M106">
        <f t="shared" si="19"/>
        <v>3.3407892421403154</v>
      </c>
      <c r="O106">
        <f t="shared" si="20"/>
        <v>266.24840735133216</v>
      </c>
    </row>
    <row r="107" spans="1:15" x14ac:dyDescent="0.25">
      <c r="A107" s="7">
        <f t="shared" si="23"/>
        <v>0.43749999999999967</v>
      </c>
      <c r="B107" s="7">
        <v>94.403183999999996</v>
      </c>
      <c r="C107" s="7">
        <f t="shared" si="21"/>
        <v>97.773934199213528</v>
      </c>
      <c r="D107" s="7">
        <f t="shared" si="22"/>
        <v>11.361956905498065</v>
      </c>
      <c r="I107">
        <f t="shared" si="15"/>
        <v>198.4788251156819</v>
      </c>
      <c r="J107">
        <f t="shared" si="16"/>
        <v>96.69043135309623</v>
      </c>
      <c r="K107">
        <f t="shared" si="17"/>
        <v>-35.93232293834653</v>
      </c>
      <c r="L107">
        <f t="shared" si="18"/>
        <v>7.6177052603184308</v>
      </c>
      <c r="M107">
        <f t="shared" si="19"/>
        <v>0.94645626506267477</v>
      </c>
      <c r="O107">
        <f t="shared" si="20"/>
        <v>267.80109505581271</v>
      </c>
    </row>
    <row r="108" spans="1:15" x14ac:dyDescent="0.25">
      <c r="A108" s="7">
        <f t="shared" si="23"/>
        <v>0.44166666666666632</v>
      </c>
      <c r="B108" s="7">
        <v>103.868464</v>
      </c>
      <c r="C108" s="7">
        <f t="shared" si="21"/>
        <v>100.18856391456892</v>
      </c>
      <c r="D108" s="7">
        <f t="shared" si="22"/>
        <v>13.541664638755716</v>
      </c>
      <c r="I108">
        <f t="shared" si="15"/>
        <v>198.4788251156819</v>
      </c>
      <c r="J108">
        <f t="shared" si="16"/>
        <v>103.94731203464062</v>
      </c>
      <c r="K108">
        <f t="shared" si="17"/>
        <v>-37.839089516708633</v>
      </c>
      <c r="L108">
        <f t="shared" si="18"/>
        <v>6.1556989514360279</v>
      </c>
      <c r="M108">
        <f t="shared" si="19"/>
        <v>-1.4892413923992873</v>
      </c>
      <c r="O108">
        <f t="shared" si="20"/>
        <v>269.25350519265066</v>
      </c>
    </row>
    <row r="109" spans="1:15" x14ac:dyDescent="0.25">
      <c r="A109" s="7">
        <f t="shared" si="23"/>
        <v>0.44583333333333297</v>
      </c>
      <c r="B109" s="7">
        <v>91.511015999999998</v>
      </c>
      <c r="C109" s="7">
        <f t="shared" si="21"/>
        <v>102.05043994336329</v>
      </c>
      <c r="D109" s="7">
        <f t="shared" si="22"/>
        <v>111.07945705793938</v>
      </c>
      <c r="I109">
        <f t="shared" si="15"/>
        <v>198.4788251156819</v>
      </c>
      <c r="J109">
        <f t="shared" si="16"/>
        <v>110.91928035918691</v>
      </c>
      <c r="K109">
        <f t="shared" si="17"/>
        <v>-39.331283111987105</v>
      </c>
      <c r="L109">
        <f t="shared" si="18"/>
        <v>4.5421189047757649</v>
      </c>
      <c r="M109">
        <f t="shared" si="19"/>
        <v>-3.8598520548403052</v>
      </c>
      <c r="O109">
        <f t="shared" si="20"/>
        <v>270.74908921281718</v>
      </c>
    </row>
    <row r="110" spans="1:15" x14ac:dyDescent="0.25">
      <c r="A110" s="7">
        <f t="shared" si="23"/>
        <v>0.44999999999999962</v>
      </c>
      <c r="B110" s="7">
        <v>105.70944</v>
      </c>
      <c r="C110" s="7">
        <f t="shared" si="21"/>
        <v>103.39229110522011</v>
      </c>
      <c r="D110" s="7">
        <f t="shared" si="22"/>
        <v>5.3691790005796687</v>
      </c>
      <c r="I110">
        <f t="shared" si="15"/>
        <v>198.4788251156819</v>
      </c>
      <c r="J110">
        <f t="shared" si="16"/>
        <v>117.58722664617355</v>
      </c>
      <c r="K110">
        <f t="shared" si="17"/>
        <v>-40.392554938890541</v>
      </c>
      <c r="L110">
        <f t="shared" si="18"/>
        <v>2.8166968162514956</v>
      </c>
      <c r="M110">
        <f t="shared" si="19"/>
        <v>-6.0617686608597392</v>
      </c>
      <c r="O110">
        <f t="shared" si="20"/>
        <v>272.42842497835665</v>
      </c>
    </row>
    <row r="111" spans="1:15" x14ac:dyDescent="0.25">
      <c r="A111" s="7">
        <f t="shared" si="23"/>
        <v>0.45416666666666627</v>
      </c>
      <c r="B111" s="7">
        <v>105.62127599999999</v>
      </c>
      <c r="C111" s="7">
        <f t="shared" si="21"/>
        <v>104.27480822590744</v>
      </c>
      <c r="D111" s="7">
        <f t="shared" si="22"/>
        <v>1.8129754666697717</v>
      </c>
      <c r="I111">
        <f t="shared" si="15"/>
        <v>198.4788251156819</v>
      </c>
      <c r="J111">
        <f t="shared" si="16"/>
        <v>123.93287451831073</v>
      </c>
      <c r="K111">
        <f t="shared" si="17"/>
        <v>-41.011277481197951</v>
      </c>
      <c r="L111">
        <f t="shared" si="18"/>
        <v>1.0219183040303279</v>
      </c>
      <c r="M111">
        <f t="shared" si="19"/>
        <v>-7.9987568888063185</v>
      </c>
      <c r="O111">
        <f t="shared" si="20"/>
        <v>274.42358356801867</v>
      </c>
    </row>
    <row r="112" spans="1:15" x14ac:dyDescent="0.25">
      <c r="A112" s="7">
        <f t="shared" si="23"/>
        <v>0.45833333333333293</v>
      </c>
      <c r="B112" s="7">
        <v>104.21919800000001</v>
      </c>
      <c r="C112" s="7">
        <f t="shared" si="21"/>
        <v>104.78454682544702</v>
      </c>
      <c r="D112" s="7">
        <f t="shared" si="22"/>
        <v>0.31961929443432235</v>
      </c>
      <c r="I112">
        <f t="shared" si="15"/>
        <v>198.4788251156819</v>
      </c>
      <c r="J112">
        <f t="shared" si="16"/>
        <v>129.93883099586191</v>
      </c>
      <c r="K112">
        <f t="shared" si="17"/>
        <v>-41.180671885259805</v>
      </c>
      <c r="L112">
        <f t="shared" si="18"/>
        <v>-0.79802322838843043</v>
      </c>
      <c r="M112">
        <f t="shared" si="19"/>
        <v>-9.5861610584180923</v>
      </c>
      <c r="O112">
        <f t="shared" si="20"/>
        <v>276.85279993947745</v>
      </c>
    </row>
    <row r="113" spans="1:15" x14ac:dyDescent="0.25">
      <c r="A113" s="7">
        <f t="shared" si="23"/>
        <v>0.46249999999999958</v>
      </c>
      <c r="B113" s="7">
        <v>106.674116</v>
      </c>
      <c r="C113" s="7">
        <f t="shared" si="21"/>
        <v>105.03082289357425</v>
      </c>
      <c r="D113" s="7">
        <f t="shared" si="22"/>
        <v>2.7004122336263734</v>
      </c>
      <c r="I113">
        <f t="shared" si="15"/>
        <v>198.4788251156819</v>
      </c>
      <c r="J113">
        <f t="shared" si="16"/>
        <v>135.58863416959085</v>
      </c>
      <c r="K113">
        <f t="shared" si="17"/>
        <v>-40.898882230537154</v>
      </c>
      <c r="L113">
        <f t="shared" si="18"/>
        <v>-2.5983147804370557</v>
      </c>
      <c r="M113">
        <f t="shared" si="19"/>
        <v>-10.754603990272653</v>
      </c>
      <c r="O113">
        <f t="shared" si="20"/>
        <v>279.81565828402591</v>
      </c>
    </row>
    <row r="114" spans="1:15" x14ac:dyDescent="0.25">
      <c r="A114" s="7">
        <f t="shared" si="23"/>
        <v>0.46666666666666623</v>
      </c>
      <c r="B114" s="7">
        <v>106.585617</v>
      </c>
      <c r="C114" s="7">
        <f t="shared" si="21"/>
        <v>105.14172609272853</v>
      </c>
      <c r="D114" s="7">
        <f t="shared" si="22"/>
        <v>2.0848209521012189</v>
      </c>
      <c r="I114">
        <f t="shared" si="15"/>
        <v>198.4788251156819</v>
      </c>
      <c r="J114">
        <f t="shared" si="16"/>
        <v>140.86679832171131</v>
      </c>
      <c r="K114">
        <f t="shared" si="17"/>
        <v>-40.168995863455415</v>
      </c>
      <c r="L114">
        <f t="shared" si="18"/>
        <v>-4.3346271992789207</v>
      </c>
      <c r="M114">
        <f t="shared" si="19"/>
        <v>-11.453019121436732</v>
      </c>
      <c r="O114">
        <f t="shared" si="20"/>
        <v>283.38898125322214</v>
      </c>
    </row>
    <row r="115" spans="1:15" x14ac:dyDescent="0.25">
      <c r="A115" s="7">
        <f t="shared" si="23"/>
        <v>0.47083333333333288</v>
      </c>
      <c r="B115" s="7">
        <v>110.266774</v>
      </c>
      <c r="C115" s="7">
        <f t="shared" si="21"/>
        <v>105.25940994730013</v>
      </c>
      <c r="D115" s="7">
        <f t="shared" si="22"/>
        <v>25.073694756270868</v>
      </c>
      <c r="I115">
        <f t="shared" si="15"/>
        <v>198.4788251156819</v>
      </c>
      <c r="J115">
        <f t="shared" si="16"/>
        <v>145.75885637116306</v>
      </c>
      <c r="K115">
        <f t="shared" si="17"/>
        <v>-38.99900957179085</v>
      </c>
      <c r="L115">
        <f t="shared" si="18"/>
        <v>-5.964206710671677</v>
      </c>
      <c r="M115">
        <f t="shared" si="19"/>
        <v>-11.650882359310835</v>
      </c>
      <c r="O115">
        <f t="shared" si="20"/>
        <v>287.62358284507155</v>
      </c>
    </row>
    <row r="116" spans="1:15" x14ac:dyDescent="0.25">
      <c r="A116" s="7">
        <f t="shared" si="23"/>
        <v>0.47499999999999953</v>
      </c>
      <c r="B116" s="7">
        <v>100.801861</v>
      </c>
      <c r="C116" s="7">
        <f t="shared" si="21"/>
        <v>105.5348469978214</v>
      </c>
      <c r="D116" s="7">
        <f t="shared" si="22"/>
        <v>22.401156455573449</v>
      </c>
      <c r="I116">
        <f t="shared" si="15"/>
        <v>198.4788251156819</v>
      </c>
      <c r="J116">
        <f t="shared" si="16"/>
        <v>150.25139952687522</v>
      </c>
      <c r="K116">
        <f t="shared" si="17"/>
        <v>-37.401741970190351</v>
      </c>
      <c r="L116">
        <f t="shared" si="18"/>
        <v>-7.4469276587804645</v>
      </c>
      <c r="M116">
        <f t="shared" si="19"/>
        <v>-11.339546130946699</v>
      </c>
      <c r="O116">
        <f t="shared" si="20"/>
        <v>292.54200888263961</v>
      </c>
    </row>
    <row r="117" spans="1:15" x14ac:dyDescent="0.25">
      <c r="A117" s="7">
        <f t="shared" si="23"/>
        <v>0.47916666666666619</v>
      </c>
      <c r="B117" s="7">
        <v>108.864879</v>
      </c>
      <c r="C117" s="7">
        <f t="shared" si="21"/>
        <v>106.12225735873319</v>
      </c>
      <c r="D117" s="7">
        <f t="shared" si="22"/>
        <v>7.5219734671450409</v>
      </c>
      <c r="I117">
        <f t="shared" si="15"/>
        <v>198.4788251156819</v>
      </c>
      <c r="J117">
        <f t="shared" si="16"/>
        <v>154.33211404033105</v>
      </c>
      <c r="K117">
        <f t="shared" si="17"/>
        <v>-35.394693056746739</v>
      </c>
      <c r="L117">
        <f t="shared" si="18"/>
        <v>-8.7462805329941151</v>
      </c>
      <c r="M117">
        <f t="shared" si="19"/>
        <v>-10.532617323480805</v>
      </c>
      <c r="O117">
        <f t="shared" si="20"/>
        <v>298.13734824279135</v>
      </c>
    </row>
    <row r="118" spans="1:15" x14ac:dyDescent="0.25">
      <c r="A118" s="7">
        <f t="shared" si="23"/>
        <v>0.48333333333333284</v>
      </c>
      <c r="B118" s="7">
        <v>105.62152</v>
      </c>
      <c r="C118" s="7">
        <f t="shared" si="21"/>
        <v>107.17343080084471</v>
      </c>
      <c r="D118" s="7">
        <f t="shared" si="22"/>
        <v>2.4084271337784662</v>
      </c>
      <c r="I118">
        <f t="shared" si="15"/>
        <v>198.4788251156819</v>
      </c>
      <c r="J118">
        <f t="shared" si="16"/>
        <v>157.98981495669597</v>
      </c>
      <c r="K118">
        <f t="shared" si="17"/>
        <v>-32.999852479357749</v>
      </c>
      <c r="L118">
        <f t="shared" si="18"/>
        <v>-9.8302709532445931</v>
      </c>
      <c r="M118">
        <f t="shared" si="19"/>
        <v>-9.2653625978734535</v>
      </c>
      <c r="O118">
        <f t="shared" si="20"/>
        <v>304.37315404190207</v>
      </c>
    </row>
    <row r="119" spans="1:15" x14ac:dyDescent="0.25">
      <c r="A119" s="7">
        <f t="shared" si="23"/>
        <v>0.48749999999999949</v>
      </c>
      <c r="B119" s="7">
        <v>107.813137</v>
      </c>
      <c r="C119" s="7">
        <f t="shared" si="21"/>
        <v>108.8321649450192</v>
      </c>
      <c r="D119" s="7">
        <f t="shared" si="22"/>
        <v>1.0384179527300612</v>
      </c>
      <c r="I119">
        <f t="shared" si="15"/>
        <v>198.4788251156819</v>
      </c>
      <c r="J119">
        <f t="shared" si="16"/>
        <v>161.21447677200209</v>
      </c>
      <c r="K119">
        <f t="shared" si="17"/>
        <v>-30.243458612541783</v>
      </c>
      <c r="L119">
        <f t="shared" si="18"/>
        <v>-10.672207477827337</v>
      </c>
      <c r="M119">
        <f t="shared" si="19"/>
        <v>-7.5931670665964912</v>
      </c>
      <c r="O119">
        <f t="shared" si="20"/>
        <v>311.18446873071844</v>
      </c>
    </row>
    <row r="120" spans="1:15" x14ac:dyDescent="0.25">
      <c r="A120" s="7">
        <f t="shared" si="23"/>
        <v>0.49166666666666614</v>
      </c>
      <c r="B120" s="7">
        <v>110.35484700000001</v>
      </c>
      <c r="C120" s="7">
        <f t="shared" si="21"/>
        <v>111.22903535750611</v>
      </c>
      <c r="D120" s="7">
        <f t="shared" si="22"/>
        <v>0.7642052843992122</v>
      </c>
      <c r="I120">
        <f t="shared" si="15"/>
        <v>198.4788251156819</v>
      </c>
      <c r="J120">
        <f t="shared" si="16"/>
        <v>163.99726091235701</v>
      </c>
      <c r="K120">
        <f t="shared" si="17"/>
        <v>-27.15571108431627</v>
      </c>
      <c r="L120">
        <f t="shared" si="18"/>
        <v>-11.25135883528003</v>
      </c>
      <c r="M120">
        <f t="shared" si="19"/>
        <v>-5.5891136984511922</v>
      </c>
      <c r="O120">
        <f t="shared" si="20"/>
        <v>318.47990240999144</v>
      </c>
    </row>
    <row r="121" spans="1:15" x14ac:dyDescent="0.25">
      <c r="A121" s="7">
        <f t="shared" si="23"/>
        <v>0.49583333333333279</v>
      </c>
      <c r="B121" s="7">
        <v>116.752211</v>
      </c>
      <c r="C121" s="7">
        <f t="shared" si="21"/>
        <v>114.47669763081412</v>
      </c>
      <c r="D121" s="7">
        <f t="shared" si="22"/>
        <v>5.1779610933437086</v>
      </c>
      <c r="I121">
        <f t="shared" si="15"/>
        <v>198.4788251156819</v>
      </c>
      <c r="J121">
        <f t="shared" si="16"/>
        <v>166.33053995986103</v>
      </c>
      <c r="K121">
        <f t="shared" si="17"/>
        <v>-23.770439902753058</v>
      </c>
      <c r="L121">
        <f t="shared" si="18"/>
        <v>-11.553464397089009</v>
      </c>
      <c r="M121">
        <f t="shared" si="19"/>
        <v>-3.3407892421404357</v>
      </c>
      <c r="O121">
        <f t="shared" si="20"/>
        <v>326.14467153356043</v>
      </c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I1242"/>
  <sheetViews>
    <sheetView workbookViewId="0">
      <selection activeCell="C2" sqref="C2"/>
    </sheetView>
  </sheetViews>
  <sheetFormatPr defaultRowHeight="15.75" x14ac:dyDescent="0.25"/>
  <cols>
    <col min="1" max="1" width="9" style="7"/>
    <col min="2" max="2" width="9.125" style="26" bestFit="1" customWidth="1"/>
    <col min="3" max="3" width="14.5" style="7" customWidth="1"/>
    <col min="4" max="4" width="9" style="7"/>
    <col min="5" max="5" width="10.75" style="7" customWidth="1"/>
    <col min="23" max="23" width="9" style="18"/>
    <col min="24" max="24" width="12.125" style="6" customWidth="1"/>
    <col min="28" max="29" width="9" style="1"/>
    <col min="30" max="31" width="9" style="12"/>
    <col min="32" max="32" width="13.875" style="1" customWidth="1"/>
    <col min="33" max="33" width="9" style="12"/>
  </cols>
  <sheetData>
    <row r="1" spans="1:35" ht="16.5" thickBot="1" x14ac:dyDescent="0.3">
      <c r="A1" s="27" t="s">
        <v>24</v>
      </c>
      <c r="B1" s="28" t="s">
        <v>178</v>
      </c>
      <c r="C1" s="27" t="s">
        <v>183</v>
      </c>
      <c r="D1" s="27" t="s">
        <v>15</v>
      </c>
      <c r="E1" s="27" t="s">
        <v>16</v>
      </c>
      <c r="U1" t="s">
        <v>26</v>
      </c>
      <c r="W1" s="5"/>
      <c r="Y1" t="s">
        <v>26</v>
      </c>
      <c r="Z1" s="7"/>
      <c r="AB1" s="1" t="s">
        <v>24</v>
      </c>
      <c r="AC1" s="9" t="s">
        <v>28</v>
      </c>
      <c r="AD1" s="8" t="s">
        <v>29</v>
      </c>
      <c r="AE1" s="8"/>
      <c r="AF1" s="1" t="s">
        <v>26</v>
      </c>
      <c r="AG1" s="8" t="s">
        <v>27</v>
      </c>
      <c r="AI1" s="21" t="s">
        <v>160</v>
      </c>
    </row>
    <row r="2" spans="1:35" ht="16.5" thickBot="1" x14ac:dyDescent="0.3">
      <c r="A2" s="7">
        <v>0</v>
      </c>
      <c r="B2">
        <v>18.392598079999999</v>
      </c>
      <c r="C2" s="7">
        <f t="shared" ref="C2:C33" si="0">G$5 + G$6*SIN(F$4*A2+G$16)+G$7*SIN(2*F$4*A2+G$17)+G$8*SIN(3*F$4*A2+G$18)+G$9*SIN(4*F$4*A2+G$19)+G$10*SIN(5*F$4*A2+G$20)+G$11*SIN(6*F$4*A2+G$21)+G$12*SIN(7*F$4*A2+G$22)+G$13*SIN(8*F$4*A2+G$23)+G$14*SIN(9*F$4*A2+G$24)+G$15*SIN(10*F$4*A2+G$25)</f>
        <v>119.05340321858949</v>
      </c>
      <c r="D2" s="7">
        <f t="shared" ref="D2:D33" si="1">(B2-C2)^2</f>
        <v>10132.597691149085</v>
      </c>
      <c r="E2" s="37">
        <f>SUM(D2:D720)</f>
        <v>5614363.9039937658</v>
      </c>
      <c r="U2" s="22">
        <f>AI22</f>
        <v>21.826865391699254</v>
      </c>
      <c r="W2" s="5"/>
      <c r="Y2" s="10" t="s">
        <v>30</v>
      </c>
      <c r="Z2" s="11">
        <f>Comparison!I2</f>
        <v>8</v>
      </c>
      <c r="AB2" s="1">
        <f t="shared" ref="AB2:AB20" si="2">AB3 - 1/240</f>
        <v>-8.3333333333333329E-2</v>
      </c>
      <c r="AC2" s="1" t="s">
        <v>32</v>
      </c>
      <c r="AD2" s="13">
        <f t="shared" ref="AD2:AD21" si="3">TREND(AD$22:AD$31,$AB$22:$AB$31,$AB2,TRUE)</f>
        <v>-17.984334418060591</v>
      </c>
      <c r="AE2" s="13"/>
      <c r="AF2" s="1" t="s">
        <v>31</v>
      </c>
      <c r="AG2" s="12">
        <f>AD2</f>
        <v>-17.984334418060591</v>
      </c>
      <c r="AI2" s="12">
        <f t="shared" ref="AI2:AI33" si="4">A_0*AG2 + A_1*AG3 + A_2*AG4 + B_1*AI3 + B_2*AI4</f>
        <v>-12.32116933641198</v>
      </c>
    </row>
    <row r="3" spans="1:35" x14ac:dyDescent="0.25">
      <c r="A3" s="7">
        <f>1/240+A2</f>
        <v>4.1666666666666666E-3</v>
      </c>
      <c r="B3">
        <v>18.785826570000001</v>
      </c>
      <c r="C3" s="7">
        <f t="shared" si="0"/>
        <v>124.15773959581932</v>
      </c>
      <c r="D3" s="7">
        <f t="shared" si="1"/>
        <v>11103.240054720833</v>
      </c>
      <c r="F3" s="24" t="s">
        <v>172</v>
      </c>
      <c r="U3" s="22">
        <f t="shared" ref="U3:U66" si="5">AI23</f>
        <v>23.733645822512738</v>
      </c>
      <c r="W3" s="5"/>
      <c r="Y3" s="15" t="s">
        <v>33</v>
      </c>
      <c r="Z3" s="16">
        <v>240</v>
      </c>
      <c r="AB3" s="1">
        <f t="shared" si="2"/>
        <v>-7.9166666666666663E-2</v>
      </c>
      <c r="AC3" s="1" t="s">
        <v>32</v>
      </c>
      <c r="AD3" s="13">
        <f t="shared" si="3"/>
        <v>-16.048617154303017</v>
      </c>
      <c r="AE3" s="13"/>
      <c r="AF3" s="1" t="s">
        <v>31</v>
      </c>
      <c r="AG3" s="12">
        <f>AD3</f>
        <v>-16.048617154303017</v>
      </c>
      <c r="AI3" s="12">
        <f t="shared" si="4"/>
        <v>-11.359061508581419</v>
      </c>
    </row>
    <row r="4" spans="1:35" ht="16.5" thickBot="1" x14ac:dyDescent="0.3">
      <c r="A4" s="7">
        <f t="shared" ref="A4:A67" si="6">1/240+A3</f>
        <v>8.3333333333333332E-3</v>
      </c>
      <c r="B4">
        <v>16.481395090000003</v>
      </c>
      <c r="C4" s="7">
        <f t="shared" si="0"/>
        <v>130.22636559736401</v>
      </c>
      <c r="D4" s="7">
        <f t="shared" si="1"/>
        <v>12937.918315721106</v>
      </c>
      <c r="F4" s="4">
        <f>2*PI()/(0.5)</f>
        <v>12.566370614359172</v>
      </c>
      <c r="U4" s="22">
        <f t="shared" si="5"/>
        <v>25.492759976678599</v>
      </c>
      <c r="W4" s="5"/>
      <c r="Y4" s="15" t="s">
        <v>34</v>
      </c>
      <c r="Z4" s="17">
        <f>TAN(PI()*Z$2/Z$3)/0.802</f>
        <v>0.13105266242603048</v>
      </c>
      <c r="AB4" s="1">
        <f t="shared" si="2"/>
        <v>-7.4999999999999997E-2</v>
      </c>
      <c r="AC4" s="1" t="s">
        <v>32</v>
      </c>
      <c r="AD4" s="13">
        <f t="shared" si="3"/>
        <v>-14.112899890545442</v>
      </c>
      <c r="AE4" s="13"/>
      <c r="AF4" s="1" t="s">
        <v>31</v>
      </c>
      <c r="AG4" s="12">
        <f t="shared" ref="AG4:AG35" si="7">A_0*AD4 + A_1*AD3 + A_2*AD2 + B_1*AG3 + B_2*AG2</f>
        <v>-14.709582823878371</v>
      </c>
      <c r="AI4" s="12">
        <f t="shared" si="4"/>
        <v>-10.367848667651275</v>
      </c>
    </row>
    <row r="5" spans="1:35" x14ac:dyDescent="0.25">
      <c r="A5" s="7">
        <f t="shared" si="6"/>
        <v>1.2500000000000001E-2</v>
      </c>
      <c r="B5">
        <v>33.270937709999998</v>
      </c>
      <c r="C5" s="7">
        <f t="shared" si="0"/>
        <v>137.21664643629865</v>
      </c>
      <c r="D5" s="7">
        <f t="shared" si="1"/>
        <v>10804.710362612519</v>
      </c>
      <c r="E5" s="27" t="s">
        <v>25</v>
      </c>
      <c r="F5" s="1" t="s">
        <v>14</v>
      </c>
      <c r="G5" s="32">
        <v>198.47870089690312</v>
      </c>
      <c r="S5">
        <f t="shared" ref="S5:S15" si="8">ABS(G5)</f>
        <v>198.47870089690312</v>
      </c>
      <c r="U5" s="22">
        <f t="shared" si="5"/>
        <v>27.031867373518825</v>
      </c>
      <c r="W5" s="5" t="s">
        <v>35</v>
      </c>
      <c r="X5" s="6">
        <f>SQRT(2)*Z4</f>
        <v>0.18533645258799522</v>
      </c>
      <c r="Y5" s="15"/>
      <c r="Z5" s="17"/>
      <c r="AB5" s="1">
        <f t="shared" si="2"/>
        <v>-7.0833333333333331E-2</v>
      </c>
      <c r="AC5" s="1" t="s">
        <v>32</v>
      </c>
      <c r="AD5" s="13">
        <f t="shared" si="3"/>
        <v>-12.177182626787868</v>
      </c>
      <c r="AE5" s="13"/>
      <c r="AF5" s="1" t="s">
        <v>31</v>
      </c>
      <c r="AG5" s="12">
        <f t="shared" si="7"/>
        <v>-13.749216138621779</v>
      </c>
      <c r="AI5" s="12">
        <f t="shared" si="4"/>
        <v>-9.3013344974300658</v>
      </c>
    </row>
    <row r="6" spans="1:35" x14ac:dyDescent="0.25">
      <c r="A6" s="7">
        <f t="shared" si="6"/>
        <v>1.6666666666666666E-2</v>
      </c>
      <c r="B6">
        <v>46.594945670000001</v>
      </c>
      <c r="C6" s="7">
        <f t="shared" si="0"/>
        <v>145.0884301732861</v>
      </c>
      <c r="D6" s="7">
        <f t="shared" si="1"/>
        <v>9700.9664895990591</v>
      </c>
      <c r="E6" s="7">
        <v>2</v>
      </c>
      <c r="F6" s="1" t="s">
        <v>0</v>
      </c>
      <c r="G6" s="32">
        <v>171.02052540823874</v>
      </c>
      <c r="S6">
        <f t="shared" si="8"/>
        <v>171.02052540823874</v>
      </c>
      <c r="T6">
        <f>SUM(S$6:S6)/SUM(S$6:S$15)</f>
        <v>0.69943361748532817</v>
      </c>
      <c r="U6" s="22">
        <f t="shared" si="5"/>
        <v>28.268595149567346</v>
      </c>
      <c r="W6" s="5" t="s">
        <v>36</v>
      </c>
      <c r="X6" s="6">
        <f>Z4^2</f>
        <v>1.7174800328951099E-2</v>
      </c>
      <c r="Y6" s="15" t="s">
        <v>14</v>
      </c>
      <c r="Z6" s="23">
        <f>k_2 / (1 + k_1 + k_2)</f>
        <v>1.4282444581944638E-2</v>
      </c>
      <c r="AB6" s="1">
        <f t="shared" si="2"/>
        <v>-6.6666666666666666E-2</v>
      </c>
      <c r="AC6" s="1" t="s">
        <v>32</v>
      </c>
      <c r="AD6" s="13">
        <f t="shared" si="3"/>
        <v>-10.24146536303029</v>
      </c>
      <c r="AE6" s="13"/>
      <c r="AF6" s="1" t="s">
        <v>31</v>
      </c>
      <c r="AG6" s="12">
        <f t="shared" si="7"/>
        <v>-12.995071608835325</v>
      </c>
      <c r="AI6" s="12">
        <f t="shared" si="4"/>
        <v>-8.1311701823451337</v>
      </c>
    </row>
    <row r="7" spans="1:35" x14ac:dyDescent="0.25">
      <c r="A7" s="7">
        <f t="shared" si="6"/>
        <v>2.0833333333333332E-2</v>
      </c>
      <c r="B7">
        <v>27.838245350000001</v>
      </c>
      <c r="C7" s="7">
        <f t="shared" si="0"/>
        <v>153.82092966100666</v>
      </c>
      <c r="D7" s="7">
        <f t="shared" si="1"/>
        <v>15871.636746206765</v>
      </c>
      <c r="E7" s="7">
        <v>4</v>
      </c>
      <c r="F7" s="1" t="s">
        <v>2</v>
      </c>
      <c r="G7" s="32">
        <v>41.082928055269633</v>
      </c>
      <c r="S7">
        <f t="shared" si="8"/>
        <v>41.082928055269633</v>
      </c>
      <c r="T7">
        <f>SUM(S$6:S7)/SUM(S$6:S$15)</f>
        <v>0.86745310472520565</v>
      </c>
      <c r="U7" s="22">
        <f t="shared" si="5"/>
        <v>29.140759634970451</v>
      </c>
      <c r="W7" s="5" t="s">
        <v>37</v>
      </c>
      <c r="X7" s="6">
        <f>A_1/k_2</f>
        <v>1.6631860992141032</v>
      </c>
      <c r="Y7" s="15" t="s">
        <v>0</v>
      </c>
      <c r="Z7" s="23">
        <f>2*A_0</f>
        <v>2.8564889163889277E-2</v>
      </c>
      <c r="AB7" s="1">
        <f t="shared" si="2"/>
        <v>-6.2499999999999993E-2</v>
      </c>
      <c r="AC7" s="1" t="s">
        <v>32</v>
      </c>
      <c r="AD7" s="13">
        <f t="shared" si="3"/>
        <v>-8.3057480992727122</v>
      </c>
      <c r="AE7" s="13"/>
      <c r="AF7" s="1" t="s">
        <v>31</v>
      </c>
      <c r="AG7" s="12">
        <f t="shared" si="7"/>
        <v>-12.316078470550861</v>
      </c>
      <c r="AI7" s="12">
        <f t="shared" si="4"/>
        <v>-6.8428202209136186</v>
      </c>
    </row>
    <row r="8" spans="1:35" x14ac:dyDescent="0.25">
      <c r="A8" s="7">
        <f t="shared" si="6"/>
        <v>2.4999999999999998E-2</v>
      </c>
      <c r="B8">
        <v>38.450780600000002</v>
      </c>
      <c r="C8" s="7">
        <f t="shared" si="0"/>
        <v>163.42008215698783</v>
      </c>
      <c r="D8" s="7">
        <f t="shared" si="1"/>
        <v>15617.326331641361</v>
      </c>
      <c r="E8" s="7">
        <v>6</v>
      </c>
      <c r="F8" s="1" t="s">
        <v>4</v>
      </c>
      <c r="G8" s="32">
        <v>11.66112908731373</v>
      </c>
      <c r="S8">
        <f t="shared" si="8"/>
        <v>11.66112908731373</v>
      </c>
      <c r="T8">
        <f>SUM(S$6:S8)/SUM(S$6:S$15)</f>
        <v>0.91514437267116588</v>
      </c>
      <c r="U8" s="22">
        <f t="shared" si="5"/>
        <v>29.624381973622619</v>
      </c>
      <c r="W8" s="5"/>
      <c r="Y8" s="15" t="s">
        <v>2</v>
      </c>
      <c r="Z8" s="23">
        <f>A_0</f>
        <v>1.4282444581944638E-2</v>
      </c>
      <c r="AB8" s="1">
        <f t="shared" si="2"/>
        <v>-5.8333333333333327E-2</v>
      </c>
      <c r="AC8" s="1" t="s">
        <v>32</v>
      </c>
      <c r="AD8" s="13">
        <f t="shared" si="3"/>
        <v>-6.3700308355151378</v>
      </c>
      <c r="AE8" s="13"/>
      <c r="AF8" s="1" t="s">
        <v>31</v>
      </c>
      <c r="AG8" s="12">
        <f t="shared" si="7"/>
        <v>-11.617275010908431</v>
      </c>
      <c r="AI8" s="12">
        <f t="shared" si="4"/>
        <v>-5.4319846932270082</v>
      </c>
    </row>
    <row r="9" spans="1:35" x14ac:dyDescent="0.25">
      <c r="A9" s="7">
        <f t="shared" si="6"/>
        <v>2.9166666666666664E-2</v>
      </c>
      <c r="B9">
        <v>13.99423767</v>
      </c>
      <c r="C9" s="7">
        <f t="shared" si="0"/>
        <v>173.91360369375806</v>
      </c>
      <c r="D9" s="7">
        <f t="shared" si="1"/>
        <v>25574.203629440708</v>
      </c>
      <c r="E9" s="7">
        <v>8</v>
      </c>
      <c r="F9" s="1" t="s">
        <v>6</v>
      </c>
      <c r="G9" s="32">
        <v>11.591115710014652</v>
      </c>
      <c r="S9">
        <f t="shared" si="8"/>
        <v>11.591115710014652</v>
      </c>
      <c r="T9">
        <f>SUM(S$6:S9)/SUM(S$6:S$15)</f>
        <v>0.96254930241509018</v>
      </c>
      <c r="U9" s="22">
        <f t="shared" si="5"/>
        <v>29.722416420833273</v>
      </c>
      <c r="W9" s="5"/>
      <c r="Y9" s="15"/>
      <c r="Z9" s="23"/>
      <c r="AB9" s="1">
        <f t="shared" si="2"/>
        <v>-5.4166666666666662E-2</v>
      </c>
      <c r="AC9" s="1" t="s">
        <v>32</v>
      </c>
      <c r="AD9" s="13">
        <f t="shared" si="3"/>
        <v>-4.4343135717575635</v>
      </c>
      <c r="AE9" s="13"/>
      <c r="AF9" s="1" t="s">
        <v>31</v>
      </c>
      <c r="AG9" s="12">
        <f t="shared" si="7"/>
        <v>-10.834103130446872</v>
      </c>
      <c r="AI9" s="12">
        <f t="shared" si="4"/>
        <v>-3.9015550038937148</v>
      </c>
    </row>
    <row r="10" spans="1:35" x14ac:dyDescent="0.25">
      <c r="A10" s="7">
        <f t="shared" si="6"/>
        <v>3.3333333333333333E-2</v>
      </c>
      <c r="B10">
        <v>46.652646159999996</v>
      </c>
      <c r="C10" s="7">
        <f t="shared" si="0"/>
        <v>185.33388386031783</v>
      </c>
      <c r="D10" s="7">
        <f t="shared" si="1"/>
        <v>19232.485690092057</v>
      </c>
      <c r="E10" s="7">
        <v>10</v>
      </c>
      <c r="F10" s="1" t="s">
        <v>8</v>
      </c>
      <c r="G10" s="32">
        <v>1.9517964388779225</v>
      </c>
      <c r="S10">
        <f t="shared" si="8"/>
        <v>1.9517964388779225</v>
      </c>
      <c r="T10">
        <f>SUM(S$6:S10)/SUM(S$6:S$15)</f>
        <v>0.97053168956178293</v>
      </c>
      <c r="U10" s="22">
        <f t="shared" si="5"/>
        <v>29.443826080624817</v>
      </c>
      <c r="Y10" s="15" t="s">
        <v>38</v>
      </c>
      <c r="Z10" s="23">
        <f xml:space="preserve"> -2 * A_0 + k_3</f>
        <v>1.634621210050214</v>
      </c>
      <c r="AB10" s="1">
        <f t="shared" si="2"/>
        <v>-4.9999999999999996E-2</v>
      </c>
      <c r="AC10" s="1" t="s">
        <v>32</v>
      </c>
      <c r="AD10" s="13">
        <f t="shared" si="3"/>
        <v>-2.4985963079999891</v>
      </c>
      <c r="AE10" s="13"/>
      <c r="AF10" s="1" t="s">
        <v>31</v>
      </c>
      <c r="AG10" s="12">
        <f t="shared" si="7"/>
        <v>-9.9267246492353856</v>
      </c>
      <c r="AI10" s="12">
        <f t="shared" si="4"/>
        <v>-2.2591305699617856</v>
      </c>
    </row>
    <row r="11" spans="1:35" x14ac:dyDescent="0.25">
      <c r="A11" s="7">
        <f t="shared" si="6"/>
        <v>3.7499999999999999E-2</v>
      </c>
      <c r="B11">
        <v>33.94577254</v>
      </c>
      <c r="C11" s="7">
        <f t="shared" si="0"/>
        <v>197.69195734904793</v>
      </c>
      <c r="D11" s="7">
        <f t="shared" si="1"/>
        <v>26812.813039518875</v>
      </c>
      <c r="E11" s="7">
        <v>12</v>
      </c>
      <c r="F11" s="1" t="s">
        <v>9</v>
      </c>
      <c r="G11" s="32">
        <v>4.3090324131652791</v>
      </c>
      <c r="S11">
        <f t="shared" si="8"/>
        <v>4.3090324131652791</v>
      </c>
      <c r="T11">
        <f>SUM(S$6:S11)/SUM(S$6:S$15)</f>
        <v>0.9881546159409843</v>
      </c>
      <c r="U11" s="22">
        <f t="shared" si="5"/>
        <v>28.801589673803747</v>
      </c>
      <c r="Y11" s="15" t="s">
        <v>39</v>
      </c>
      <c r="Z11" s="23">
        <f xml:space="preserve"> 1 - 2 * A_0 - k_3</f>
        <v>-0.69175098837799254</v>
      </c>
      <c r="AB11" s="1">
        <f t="shared" si="2"/>
        <v>-4.583333333333333E-2</v>
      </c>
      <c r="AC11" s="1" t="s">
        <v>32</v>
      </c>
      <c r="AD11" s="13">
        <f t="shared" si="3"/>
        <v>-0.56287904424241475</v>
      </c>
      <c r="AE11" s="13"/>
      <c r="AF11" s="1" t="s">
        <v>31</v>
      </c>
      <c r="AG11" s="12">
        <f t="shared" si="7"/>
        <v>-8.8746773624993498</v>
      </c>
      <c r="AI11" s="12">
        <f t="shared" si="4"/>
        <v>-0.51508866999698588</v>
      </c>
    </row>
    <row r="12" spans="1:35" ht="16.5" thickBot="1" x14ac:dyDescent="0.3">
      <c r="A12" s="7">
        <f t="shared" si="6"/>
        <v>4.1666666666666664E-2</v>
      </c>
      <c r="B12">
        <v>46.772860529999996</v>
      </c>
      <c r="C12" s="7">
        <f t="shared" si="0"/>
        <v>210.94832811255981</v>
      </c>
      <c r="D12" s="7">
        <f t="shared" si="1"/>
        <v>26953.584155952147</v>
      </c>
      <c r="E12" s="7">
        <v>14</v>
      </c>
      <c r="F12" s="1" t="s">
        <v>10</v>
      </c>
      <c r="G12" s="32">
        <v>-0.51458546888974832</v>
      </c>
      <c r="S12">
        <f t="shared" si="8"/>
        <v>0.51458546888974832</v>
      </c>
      <c r="T12">
        <f>SUM(S$6:S12)/SUM(S$6:S$15)</f>
        <v>0.99025914915506363</v>
      </c>
      <c r="U12" s="22">
        <f t="shared" si="5"/>
        <v>27.83484459343277</v>
      </c>
      <c r="Y12" s="19"/>
      <c r="Z12" s="20"/>
      <c r="AB12" s="1">
        <f t="shared" si="2"/>
        <v>-4.1666666666666664E-2</v>
      </c>
      <c r="AC12" s="1" t="s">
        <v>32</v>
      </c>
      <c r="AD12" s="13">
        <f t="shared" si="3"/>
        <v>1.3728382195151596</v>
      </c>
      <c r="AE12" s="13"/>
      <c r="AF12" s="1" t="s">
        <v>31</v>
      </c>
      <c r="AG12" s="12">
        <f t="shared" si="7"/>
        <v>-7.6720714166520896</v>
      </c>
      <c r="AI12" s="12">
        <f t="shared" si="4"/>
        <v>1.3188238477580563</v>
      </c>
    </row>
    <row r="13" spans="1:35" x14ac:dyDescent="0.25">
      <c r="A13" s="7">
        <f t="shared" si="6"/>
        <v>4.583333333333333E-2</v>
      </c>
      <c r="B13">
        <v>18.592699209999999</v>
      </c>
      <c r="C13" s="7">
        <f t="shared" si="0"/>
        <v>224.9877882721793</v>
      </c>
      <c r="D13" s="7">
        <f t="shared" si="1"/>
        <v>42598.932788984923</v>
      </c>
      <c r="E13" s="7">
        <v>16</v>
      </c>
      <c r="F13" s="1" t="s">
        <v>11</v>
      </c>
      <c r="G13" s="32">
        <v>1.3058019219006953</v>
      </c>
      <c r="S13">
        <f t="shared" si="8"/>
        <v>1.3058019219006953</v>
      </c>
      <c r="T13">
        <f>SUM(S$6:S13)/SUM(S$6:S$15)</f>
        <v>0.99559957107093677</v>
      </c>
      <c r="U13" s="22">
        <f t="shared" si="5"/>
        <v>26.627472652478961</v>
      </c>
      <c r="Z13" s="14"/>
      <c r="AB13" s="1">
        <f t="shared" si="2"/>
        <v>-3.7499999999999999E-2</v>
      </c>
      <c r="AC13" s="1" t="s">
        <v>32</v>
      </c>
      <c r="AD13" s="13">
        <f t="shared" si="3"/>
        <v>3.308555483272734</v>
      </c>
      <c r="AE13" s="13"/>
      <c r="AF13" s="1" t="s">
        <v>31</v>
      </c>
      <c r="AG13" s="12">
        <f t="shared" si="7"/>
        <v>-6.3234338824739744</v>
      </c>
      <c r="AI13" s="12">
        <f t="shared" si="4"/>
        <v>3.2304226378070489</v>
      </c>
    </row>
    <row r="14" spans="1:35" x14ac:dyDescent="0.25">
      <c r="A14" s="7">
        <f t="shared" si="6"/>
        <v>4.9999999999999996E-2</v>
      </c>
      <c r="B14">
        <v>20.442384989999997</v>
      </c>
      <c r="C14" s="7">
        <f t="shared" si="0"/>
        <v>239.60518309654213</v>
      </c>
      <c r="D14" s="7">
        <f t="shared" si="1"/>
        <v>48032.332073888952</v>
      </c>
      <c r="E14" s="7">
        <v>18</v>
      </c>
      <c r="F14" s="1" t="s">
        <v>12</v>
      </c>
      <c r="G14" s="32">
        <v>0.95189359228558257</v>
      </c>
      <c r="S14">
        <f t="shared" si="8"/>
        <v>0.95189359228558257</v>
      </c>
      <c r="T14">
        <f>SUM(S$6:S14)/SUM(S$6:S$15)</f>
        <v>0.99949259138018987</v>
      </c>
      <c r="U14" s="22">
        <f t="shared" si="5"/>
        <v>25.297106512660299</v>
      </c>
      <c r="AB14" s="1">
        <f t="shared" si="2"/>
        <v>-3.3333333333333333E-2</v>
      </c>
      <c r="AC14" s="1" t="s">
        <v>32</v>
      </c>
      <c r="AD14" s="13">
        <f t="shared" si="3"/>
        <v>5.2442727470303101</v>
      </c>
      <c r="AE14" s="13"/>
      <c r="AF14" s="1" t="s">
        <v>31</v>
      </c>
      <c r="AG14" s="12">
        <f t="shared" si="7"/>
        <v>-4.8402391179219748</v>
      </c>
      <c r="AI14" s="12">
        <f t="shared" si="4"/>
        <v>5.2075949354033844</v>
      </c>
    </row>
    <row r="15" spans="1:35" x14ac:dyDescent="0.25">
      <c r="A15" s="7">
        <f t="shared" si="6"/>
        <v>5.4166666666666662E-2</v>
      </c>
      <c r="B15">
        <v>11.34714625</v>
      </c>
      <c r="C15" s="7">
        <f t="shared" si="0"/>
        <v>254.50727703233909</v>
      </c>
      <c r="D15" s="7">
        <f t="shared" si="1"/>
        <v>59126.849202084246</v>
      </c>
      <c r="E15" s="7">
        <v>20</v>
      </c>
      <c r="F15" s="1" t="s">
        <v>13</v>
      </c>
      <c r="G15" s="32">
        <v>0.12406794095568864</v>
      </c>
      <c r="S15">
        <f t="shared" si="8"/>
        <v>0.12406794095568864</v>
      </c>
      <c r="T15">
        <f>SUM(S$6:S15)/SUM(S$6:S$15)</f>
        <v>1</v>
      </c>
      <c r="U15" s="22">
        <f t="shared" si="5"/>
        <v>23.961571835343303</v>
      </c>
      <c r="W15" s="18">
        <f>1/0.802</f>
        <v>1.2468827930174562</v>
      </c>
      <c r="AB15" s="1">
        <f t="shared" si="2"/>
        <v>-2.9166666666666664E-2</v>
      </c>
      <c r="AC15" s="1" t="s">
        <v>32</v>
      </c>
      <c r="AD15" s="13">
        <f t="shared" si="3"/>
        <v>7.1799900107878862</v>
      </c>
      <c r="AE15" s="13"/>
      <c r="AF15" s="1" t="s">
        <v>31</v>
      </c>
      <c r="AG15" s="12">
        <f t="shared" si="7"/>
        <v>-3.2381117461974886</v>
      </c>
      <c r="AI15" s="12">
        <f t="shared" si="4"/>
        <v>7.2384419272096832</v>
      </c>
    </row>
    <row r="16" spans="1:35" x14ac:dyDescent="0.25">
      <c r="A16" s="7">
        <f t="shared" si="6"/>
        <v>5.8333333333333327E-2</v>
      </c>
      <c r="B16">
        <v>18.57432292</v>
      </c>
      <c r="C16" s="7">
        <f t="shared" si="0"/>
        <v>269.33278537354607</v>
      </c>
      <c r="D16" s="7">
        <f t="shared" si="1"/>
        <v>62879.806492066484</v>
      </c>
      <c r="F16" s="2" t="s">
        <v>1</v>
      </c>
      <c r="G16" s="32">
        <v>182.02724584267236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U16" s="22">
        <f t="shared" si="5"/>
        <v>22.710104571702811</v>
      </c>
      <c r="AB16" s="1">
        <f t="shared" si="2"/>
        <v>-2.4999999999999998E-2</v>
      </c>
      <c r="AC16" s="1" t="s">
        <v>32</v>
      </c>
      <c r="AD16" s="13">
        <f t="shared" si="3"/>
        <v>9.1157072745454606</v>
      </c>
      <c r="AE16" s="13"/>
      <c r="AF16" s="1" t="s">
        <v>31</v>
      </c>
      <c r="AG16" s="12">
        <f t="shared" si="7"/>
        <v>-1.534654709326825</v>
      </c>
      <c r="AI16" s="12">
        <f t="shared" si="4"/>
        <v>9.3111112290553013</v>
      </c>
    </row>
    <row r="17" spans="1:35" x14ac:dyDescent="0.25">
      <c r="A17" s="7">
        <f t="shared" si="6"/>
        <v>6.2499999999999993E-2</v>
      </c>
      <c r="B17">
        <v>17.260729999999999</v>
      </c>
      <c r="C17" s="7">
        <f t="shared" si="0"/>
        <v>283.68886645871879</v>
      </c>
      <c r="D17" s="7">
        <f t="shared" si="1"/>
        <v>70983.951896865663</v>
      </c>
      <c r="F17" s="2" t="s">
        <v>3</v>
      </c>
      <c r="G17" s="32">
        <v>186.41397775397195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U17" s="22">
        <f t="shared" si="5"/>
        <v>21.59535862571704</v>
      </c>
      <c r="Y17" t="s">
        <v>169</v>
      </c>
      <c r="Z17" s="7" t="s">
        <v>170</v>
      </c>
      <c r="AB17" s="1">
        <f t="shared" si="2"/>
        <v>-2.0833333333333332E-2</v>
      </c>
      <c r="AC17" s="1" t="s">
        <v>32</v>
      </c>
      <c r="AD17" s="13">
        <f t="shared" si="3"/>
        <v>11.051424538303035</v>
      </c>
      <c r="AE17" s="13"/>
      <c r="AF17" s="1" t="s">
        <v>31</v>
      </c>
      <c r="AG17" s="12">
        <f t="shared" si="7"/>
        <v>0.25216619883712665</v>
      </c>
      <c r="AI17" s="12">
        <f t="shared" si="4"/>
        <v>11.413376006837042</v>
      </c>
    </row>
    <row r="18" spans="1:35" x14ac:dyDescent="0.25">
      <c r="A18" s="7">
        <f t="shared" si="6"/>
        <v>6.6666666666666666E-2</v>
      </c>
      <c r="B18">
        <v>16.12455271</v>
      </c>
      <c r="C18" s="7">
        <f t="shared" si="0"/>
        <v>297.19871164042286</v>
      </c>
      <c r="D18" s="7">
        <f t="shared" si="1"/>
        <v>79002.68281844462</v>
      </c>
      <c r="F18" s="2" t="s">
        <v>5</v>
      </c>
      <c r="G18" s="32">
        <v>204.27686887867111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22">
        <f t="shared" si="5"/>
        <v>20.639906187081188</v>
      </c>
      <c r="Y18">
        <f>Z2/0.802</f>
        <v>9.9750623441396495</v>
      </c>
      <c r="Z18">
        <f>Z3/Y18</f>
        <v>24.060000000000002</v>
      </c>
      <c r="AB18" s="1">
        <f t="shared" si="2"/>
        <v>-1.6666666666666666E-2</v>
      </c>
      <c r="AC18" s="1" t="s">
        <v>32</v>
      </c>
      <c r="AD18" s="13">
        <f t="shared" si="3"/>
        <v>12.987141802060609</v>
      </c>
      <c r="AE18" s="13"/>
      <c r="AF18" s="1" t="s">
        <v>31</v>
      </c>
      <c r="AG18" s="12">
        <f t="shared" si="7"/>
        <v>2.1051605631521038</v>
      </c>
      <c r="AI18" s="12">
        <f t="shared" si="4"/>
        <v>13.532017655239455</v>
      </c>
    </row>
    <row r="19" spans="1:35" x14ac:dyDescent="0.25">
      <c r="A19" s="7">
        <f t="shared" si="6"/>
        <v>7.0833333333333331E-2</v>
      </c>
      <c r="B19">
        <v>15.468404959999999</v>
      </c>
      <c r="C19" s="7">
        <f t="shared" si="0"/>
        <v>309.55212274180968</v>
      </c>
      <c r="D19" s="7">
        <f t="shared" si="1"/>
        <v>86485.233064371088</v>
      </c>
      <c r="F19" s="2" t="s">
        <v>7</v>
      </c>
      <c r="G19" s="32">
        <v>224.54261464007621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22">
        <f t="shared" si="5"/>
        <v>19.843428961521131</v>
      </c>
      <c r="AB19" s="1">
        <f t="shared" si="2"/>
        <v>-1.2500000000000001E-2</v>
      </c>
      <c r="AC19" s="1" t="s">
        <v>32</v>
      </c>
      <c r="AD19" s="13">
        <f t="shared" si="3"/>
        <v>14.922859065818184</v>
      </c>
      <c r="AE19" s="13"/>
      <c r="AF19" s="1" t="s">
        <v>31</v>
      </c>
      <c r="AG19" s="12">
        <f t="shared" si="7"/>
        <v>4.0086564220717271</v>
      </c>
      <c r="AI19" s="12">
        <f t="shared" si="4"/>
        <v>15.652071179102137</v>
      </c>
    </row>
    <row r="20" spans="1:35" x14ac:dyDescent="0.25">
      <c r="A20" s="7">
        <f t="shared" si="6"/>
        <v>7.4999999999999997E-2</v>
      </c>
      <c r="B20">
        <v>16.933997989999998</v>
      </c>
      <c r="C20" s="7">
        <f t="shared" si="0"/>
        <v>320.54975838447365</v>
      </c>
      <c r="D20" s="7">
        <f t="shared" si="1"/>
        <v>92182.52995991442</v>
      </c>
      <c r="F20" s="2" t="s">
        <v>17</v>
      </c>
      <c r="G20" s="32">
        <v>174.97668927919966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U20" s="22">
        <f t="shared" si="5"/>
        <v>19.185456645348076</v>
      </c>
      <c r="AB20" s="1">
        <f t="shared" si="2"/>
        <v>-8.3333333333333332E-3</v>
      </c>
      <c r="AC20" s="1" t="s">
        <v>32</v>
      </c>
      <c r="AD20" s="13">
        <f t="shared" si="3"/>
        <v>16.858576329575762</v>
      </c>
      <c r="AE20" s="13"/>
      <c r="AF20" s="1" t="s">
        <v>31</v>
      </c>
      <c r="AG20" s="12">
        <f t="shared" si="7"/>
        <v>5.9489275415144824</v>
      </c>
      <c r="AI20" s="12">
        <f t="shared" si="4"/>
        <v>17.755997425522313</v>
      </c>
    </row>
    <row r="21" spans="1:35" x14ac:dyDescent="0.25">
      <c r="A21" s="7">
        <f t="shared" si="6"/>
        <v>7.9166666666666663E-2</v>
      </c>
      <c r="B21">
        <v>24.979816169999999</v>
      </c>
      <c r="C21" s="7">
        <f t="shared" si="0"/>
        <v>330.1323793591709</v>
      </c>
      <c r="D21" s="7">
        <f t="shared" si="1"/>
        <v>93118.086820920944</v>
      </c>
      <c r="F21" s="2" t="s">
        <v>18</v>
      </c>
      <c r="G21" s="32">
        <v>228.89794646952015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U21" s="22">
        <f t="shared" si="5"/>
        <v>18.630386016379767</v>
      </c>
      <c r="AB21" s="1">
        <f>AB22 - 1/240</f>
        <v>-4.1666666666666666E-3</v>
      </c>
      <c r="AC21" s="1" t="s">
        <v>32</v>
      </c>
      <c r="AD21" s="13">
        <f t="shared" si="3"/>
        <v>18.794293593333336</v>
      </c>
      <c r="AE21" s="13"/>
      <c r="AF21" s="1" t="s">
        <v>31</v>
      </c>
      <c r="AG21" s="12">
        <f t="shared" si="7"/>
        <v>7.9143778230061432</v>
      </c>
      <c r="AI21" s="12">
        <f t="shared" si="4"/>
        <v>19.822854727143607</v>
      </c>
    </row>
    <row r="22" spans="1:35" x14ac:dyDescent="0.25">
      <c r="A22" s="7">
        <f t="shared" si="6"/>
        <v>8.3333333333333329E-2</v>
      </c>
      <c r="B22">
        <v>22.950105879999999</v>
      </c>
      <c r="C22" s="7">
        <f t="shared" si="0"/>
        <v>338.38885953794772</v>
      </c>
      <c r="D22" s="7">
        <f t="shared" si="1"/>
        <v>99501.60730927941</v>
      </c>
      <c r="F22" s="2" t="s">
        <v>19</v>
      </c>
      <c r="G22" s="32">
        <v>173.90398831330535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U22" s="22">
        <f t="shared" si="5"/>
        <v>18.141045352948595</v>
      </c>
      <c r="AB22" s="1">
        <f t="shared" ref="AB22:AB53" si="9">A2</f>
        <v>0</v>
      </c>
      <c r="AC22" s="1" t="s">
        <v>40</v>
      </c>
      <c r="AD22" s="12">
        <f t="shared" ref="AD22:AD53" si="10">B2</f>
        <v>18.392598079999999</v>
      </c>
      <c r="AF22" s="1" t="s">
        <v>40</v>
      </c>
      <c r="AG22" s="12">
        <f t="shared" si="7"/>
        <v>9.8621632055655688</v>
      </c>
      <c r="AI22" s="12">
        <f t="shared" si="4"/>
        <v>21.826865391699254</v>
      </c>
    </row>
    <row r="23" spans="1:35" x14ac:dyDescent="0.25">
      <c r="A23" s="7">
        <f t="shared" si="6"/>
        <v>8.7499999999999994E-2</v>
      </c>
      <c r="B23">
        <v>16.889989929999999</v>
      </c>
      <c r="C23" s="7">
        <f t="shared" si="0"/>
        <v>345.5405030120171</v>
      </c>
      <c r="D23" s="7">
        <f t="shared" si="1"/>
        <v>108011.15974907308</v>
      </c>
      <c r="F23" s="2" t="s">
        <v>20</v>
      </c>
      <c r="G23" s="32">
        <v>195.15879722223974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U23" s="22">
        <f t="shared" si="5"/>
        <v>17.692990745691127</v>
      </c>
      <c r="AB23" s="1">
        <f t="shared" si="9"/>
        <v>4.1666666666666666E-3</v>
      </c>
      <c r="AC23" s="1" t="s">
        <v>41</v>
      </c>
      <c r="AD23" s="12">
        <f t="shared" si="10"/>
        <v>18.785826570000001</v>
      </c>
      <c r="AF23" s="1" t="s">
        <v>41</v>
      </c>
      <c r="AG23" s="12">
        <f t="shared" si="7"/>
        <v>11.708240980539715</v>
      </c>
      <c r="AI23" s="12">
        <f t="shared" si="4"/>
        <v>23.733645822512738</v>
      </c>
    </row>
    <row r="24" spans="1:35" x14ac:dyDescent="0.25">
      <c r="A24" s="7">
        <f t="shared" si="6"/>
        <v>9.166666666666666E-2</v>
      </c>
      <c r="B24">
        <v>22.575827069999999</v>
      </c>
      <c r="C24" s="7">
        <f t="shared" si="0"/>
        <v>351.90358080006672</v>
      </c>
      <c r="D24" s="7">
        <f t="shared" si="1"/>
        <v>108456.76937689148</v>
      </c>
      <c r="F24" s="2" t="s">
        <v>21</v>
      </c>
      <c r="G24" s="32">
        <v>24.207756865120047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U24" s="22">
        <f t="shared" si="5"/>
        <v>17.277732447713241</v>
      </c>
      <c r="AB24" s="1">
        <f t="shared" si="9"/>
        <v>8.3333333333333332E-3</v>
      </c>
      <c r="AC24" s="1" t="s">
        <v>42</v>
      </c>
      <c r="AD24" s="12">
        <f t="shared" si="10"/>
        <v>16.481395090000003</v>
      </c>
      <c r="AF24" s="1" t="s">
        <v>42</v>
      </c>
      <c r="AG24" s="12">
        <f t="shared" si="7"/>
        <v>13.351078822800016</v>
      </c>
      <c r="AI24" s="12">
        <f t="shared" si="4"/>
        <v>25.492759976678599</v>
      </c>
    </row>
    <row r="25" spans="1:35" x14ac:dyDescent="0.25">
      <c r="A25" s="7">
        <f t="shared" si="6"/>
        <v>9.5833333333333326E-2</v>
      </c>
      <c r="B25">
        <v>15.181020259999999</v>
      </c>
      <c r="C25" s="7">
        <f t="shared" si="0"/>
        <v>357.83609663634263</v>
      </c>
      <c r="D25" s="7">
        <f t="shared" si="1"/>
        <v>117412.50136647718</v>
      </c>
      <c r="F25" s="2" t="s">
        <v>22</v>
      </c>
      <c r="G25" s="32">
        <v>212.14906190261487</v>
      </c>
      <c r="U25" s="22">
        <f t="shared" si="5"/>
        <v>16.898651168824621</v>
      </c>
      <c r="AB25" s="1">
        <f t="shared" si="9"/>
        <v>1.2500000000000001E-2</v>
      </c>
      <c r="AC25" s="1" t="s">
        <v>43</v>
      </c>
      <c r="AD25" s="12">
        <f t="shared" si="10"/>
        <v>33.270937709999998</v>
      </c>
      <c r="AF25" s="1" t="s">
        <v>43</v>
      </c>
      <c r="AG25" s="12">
        <f t="shared" si="7"/>
        <v>14.939056425301656</v>
      </c>
      <c r="AI25" s="12">
        <f t="shared" si="4"/>
        <v>27.031867373518825</v>
      </c>
    </row>
    <row r="26" spans="1:35" x14ac:dyDescent="0.25">
      <c r="A26" s="7">
        <f t="shared" si="6"/>
        <v>9.9999999999999992E-2</v>
      </c>
      <c r="B26">
        <v>18.539585319999997</v>
      </c>
      <c r="C26" s="7">
        <f t="shared" si="0"/>
        <v>363.6777847521937</v>
      </c>
      <c r="D26" s="7">
        <f t="shared" si="1"/>
        <v>119120.3767072967</v>
      </c>
      <c r="U26" s="22">
        <f t="shared" si="5"/>
        <v>16.567530582562114</v>
      </c>
      <c r="AB26" s="1">
        <f t="shared" si="9"/>
        <v>1.6666666666666666E-2</v>
      </c>
      <c r="AC26" s="1" t="s">
        <v>44</v>
      </c>
      <c r="AD26" s="12">
        <f t="shared" si="10"/>
        <v>46.594945670000001</v>
      </c>
      <c r="AF26" s="1" t="s">
        <v>44</v>
      </c>
      <c r="AG26" s="12">
        <f t="shared" si="7"/>
        <v>17.035341508751991</v>
      </c>
      <c r="AI26" s="12">
        <f t="shared" si="4"/>
        <v>28.268595149567346</v>
      </c>
    </row>
    <row r="27" spans="1:35" x14ac:dyDescent="0.25">
      <c r="A27" s="7">
        <f t="shared" si="6"/>
        <v>0.10416666666666666</v>
      </c>
      <c r="B27">
        <v>16.10796921</v>
      </c>
      <c r="C27" s="7">
        <f t="shared" si="0"/>
        <v>369.69362986206517</v>
      </c>
      <c r="D27" s="7">
        <f t="shared" si="1"/>
        <v>125022.81941875737</v>
      </c>
      <c r="U27" s="22">
        <f t="shared" si="5"/>
        <v>16.301398518719679</v>
      </c>
      <c r="AB27" s="1">
        <f t="shared" si="9"/>
        <v>2.0833333333333332E-2</v>
      </c>
      <c r="AC27" s="1" t="s">
        <v>45</v>
      </c>
      <c r="AD27" s="12">
        <f t="shared" si="10"/>
        <v>27.838245350000001</v>
      </c>
      <c r="AF27" s="1" t="s">
        <v>45</v>
      </c>
      <c r="AG27" s="12">
        <f t="shared" si="7"/>
        <v>19.715991482181145</v>
      </c>
      <c r="AI27" s="12">
        <f t="shared" si="4"/>
        <v>29.140759634970451</v>
      </c>
    </row>
    <row r="28" spans="1:35" x14ac:dyDescent="0.25">
      <c r="A28" s="7">
        <f t="shared" si="6"/>
        <v>0.10833333333333332</v>
      </c>
      <c r="B28">
        <v>13.764756149999998</v>
      </c>
      <c r="C28" s="7">
        <f t="shared" si="0"/>
        <v>376.03052653250597</v>
      </c>
      <c r="D28" s="7">
        <f t="shared" si="1"/>
        <v>131236.48839083055</v>
      </c>
      <c r="U28" s="22">
        <f t="shared" si="5"/>
        <v>16.119386427814742</v>
      </c>
      <c r="AB28" s="1">
        <f t="shared" si="9"/>
        <v>2.4999999999999998E-2</v>
      </c>
      <c r="AC28" s="1" t="s">
        <v>46</v>
      </c>
      <c r="AD28" s="12">
        <f t="shared" si="10"/>
        <v>38.450780600000002</v>
      </c>
      <c r="AF28" s="1" t="s">
        <v>46</v>
      </c>
      <c r="AG28" s="12">
        <f t="shared" si="7"/>
        <v>22.453820793229241</v>
      </c>
      <c r="AI28" s="12">
        <f t="shared" si="4"/>
        <v>29.624381973622619</v>
      </c>
    </row>
    <row r="29" spans="1:35" x14ac:dyDescent="0.25">
      <c r="A29" s="7">
        <f t="shared" si="6"/>
        <v>0.11249999999999999</v>
      </c>
      <c r="B29">
        <v>13.73891291</v>
      </c>
      <c r="C29" s="7">
        <f t="shared" si="0"/>
        <v>382.69420772986712</v>
      </c>
      <c r="D29" s="7">
        <f t="shared" si="1"/>
        <v>136128.00957561505</v>
      </c>
      <c r="U29" s="22">
        <f t="shared" si="5"/>
        <v>16.038647004656397</v>
      </c>
      <c r="AB29" s="1">
        <f t="shared" si="9"/>
        <v>2.9166666666666664E-2</v>
      </c>
      <c r="AC29" s="1" t="s">
        <v>47</v>
      </c>
      <c r="AD29" s="12">
        <f t="shared" si="10"/>
        <v>13.99423767</v>
      </c>
      <c r="AF29" s="1" t="s">
        <v>47</v>
      </c>
      <c r="AG29" s="12">
        <f t="shared" si="7"/>
        <v>24.760747527190457</v>
      </c>
      <c r="AI29" s="12">
        <f t="shared" si="4"/>
        <v>29.722416420833273</v>
      </c>
    </row>
    <row r="30" spans="1:35" x14ac:dyDescent="0.25">
      <c r="A30" s="7">
        <f t="shared" si="6"/>
        <v>0.11666666666666665</v>
      </c>
      <c r="B30">
        <v>16.398224289999998</v>
      </c>
      <c r="C30" s="7">
        <f t="shared" si="0"/>
        <v>389.54978237150391</v>
      </c>
      <c r="D30" s="7">
        <f t="shared" si="1"/>
        <v>139242.08529865401</v>
      </c>
      <c r="U30" s="22">
        <f t="shared" si="5"/>
        <v>16.069902498617367</v>
      </c>
      <c r="AB30" s="1">
        <f t="shared" si="9"/>
        <v>3.3333333333333333E-2</v>
      </c>
      <c r="AC30" s="1" t="s">
        <v>48</v>
      </c>
      <c r="AD30" s="12">
        <f t="shared" si="10"/>
        <v>46.652646159999996</v>
      </c>
      <c r="AF30" s="1" t="s">
        <v>48</v>
      </c>
      <c r="AG30" s="12">
        <f t="shared" si="7"/>
        <v>26.557219182475222</v>
      </c>
      <c r="AI30" s="12">
        <f t="shared" si="4"/>
        <v>29.443826080624817</v>
      </c>
    </row>
    <row r="31" spans="1:35" x14ac:dyDescent="0.25">
      <c r="A31" s="7">
        <f t="shared" si="6"/>
        <v>0.12083333333333332</v>
      </c>
      <c r="B31">
        <v>18.683827449999999</v>
      </c>
      <c r="C31" s="7">
        <f t="shared" si="0"/>
        <v>396.34489528272582</v>
      </c>
      <c r="D31" s="7">
        <f t="shared" si="1"/>
        <v>142627.88215655473</v>
      </c>
      <c r="U31" s="22">
        <f t="shared" si="5"/>
        <v>16.218084433254226</v>
      </c>
      <c r="AB31" s="1">
        <f t="shared" si="9"/>
        <v>3.7499999999999999E-2</v>
      </c>
      <c r="AC31" s="1" t="s">
        <v>49</v>
      </c>
      <c r="AD31" s="12">
        <f t="shared" si="10"/>
        <v>33.94577254</v>
      </c>
      <c r="AF31" s="1" t="s">
        <v>49</v>
      </c>
      <c r="AG31" s="12">
        <f t="shared" si="7"/>
        <v>28.300050386559192</v>
      </c>
      <c r="AI31" s="12">
        <f t="shared" si="4"/>
        <v>28.801589673803747</v>
      </c>
    </row>
    <row r="32" spans="1:35" x14ac:dyDescent="0.25">
      <c r="A32" s="7">
        <f t="shared" si="6"/>
        <v>0.12499999999999999</v>
      </c>
      <c r="B32">
        <v>18.788782190000003</v>
      </c>
      <c r="C32" s="7">
        <f t="shared" si="0"/>
        <v>402.75051741721182</v>
      </c>
      <c r="D32" s="7">
        <f t="shared" si="1"/>
        <v>147426.6141186915</v>
      </c>
      <c r="U32" s="22">
        <f t="shared" si="5"/>
        <v>16.488885138257942</v>
      </c>
      <c r="AB32" s="1">
        <f t="shared" si="9"/>
        <v>4.1666666666666664E-2</v>
      </c>
      <c r="AC32" s="1" t="s">
        <v>50</v>
      </c>
      <c r="AD32" s="12">
        <f t="shared" si="10"/>
        <v>46.772860529999996</v>
      </c>
      <c r="AF32" s="1" t="s">
        <v>50</v>
      </c>
      <c r="AG32" s="12">
        <f t="shared" si="7"/>
        <v>30.192881841338917</v>
      </c>
      <c r="AI32" s="12">
        <f t="shared" si="4"/>
        <v>27.83484459343277</v>
      </c>
    </row>
    <row r="33" spans="1:35" x14ac:dyDescent="0.25">
      <c r="A33" s="7">
        <f t="shared" si="6"/>
        <v>0.12916666666666665</v>
      </c>
      <c r="B33">
        <v>18.578434809999997</v>
      </c>
      <c r="C33" s="7">
        <f t="shared" si="0"/>
        <v>408.41145915357436</v>
      </c>
      <c r="D33" s="7">
        <f t="shared" si="1"/>
        <v>151969.78686885786</v>
      </c>
      <c r="U33" s="22">
        <f t="shared" si="5"/>
        <v>16.895280068056088</v>
      </c>
      <c r="AB33" s="1">
        <f t="shared" si="9"/>
        <v>4.583333333333333E-2</v>
      </c>
      <c r="AC33" s="1" t="s">
        <v>51</v>
      </c>
      <c r="AD33" s="12">
        <f t="shared" si="10"/>
        <v>18.592699209999999</v>
      </c>
      <c r="AF33" s="1" t="s">
        <v>51</v>
      </c>
      <c r="AG33" s="12">
        <f t="shared" si="7"/>
        <v>31.863776612450181</v>
      </c>
      <c r="AI33" s="12">
        <f t="shared" si="4"/>
        <v>26.627472652478961</v>
      </c>
    </row>
    <row r="34" spans="1:35" x14ac:dyDescent="0.25">
      <c r="A34" s="7">
        <f t="shared" si="6"/>
        <v>0.13333333333333333</v>
      </c>
      <c r="B34">
        <v>14.23620792</v>
      </c>
      <c r="C34" s="7">
        <f t="shared" ref="C34:C65" si="11">G$5 + G$6*SIN(F$4*A34+G$16)+G$7*SIN(2*F$4*A34+G$17)+G$8*SIN(3*F$4*A34+G$18)+G$9*SIN(4*F$4*A34+G$19)+G$10*SIN(5*F$4*A34+G$20)+G$11*SIN(6*F$4*A34+G$21)+G$12*SIN(7*F$4*A34+G$22)+G$13*SIN(8*F$4*A34+G$23)+G$14*SIN(9*F$4*A34+G$24)+G$15*SIN(10*F$4*A34+G$25)</f>
        <v>412.99740092539571</v>
      </c>
      <c r="D34" s="7">
        <f t="shared" ref="D34:D65" si="12">(B34-C34)^2</f>
        <v>159010.48904708642</v>
      </c>
      <c r="U34" s="22">
        <f t="shared" si="5"/>
        <v>17.45835679376804</v>
      </c>
      <c r="AB34" s="1">
        <f t="shared" si="9"/>
        <v>4.9999999999999996E-2</v>
      </c>
      <c r="AC34" s="1" t="s">
        <v>52</v>
      </c>
      <c r="AD34" s="12">
        <f t="shared" si="10"/>
        <v>20.442384989999997</v>
      </c>
      <c r="AF34" s="1" t="s">
        <v>52</v>
      </c>
      <c r="AG34" s="12">
        <f t="shared" si="7"/>
        <v>32.690345638679268</v>
      </c>
      <c r="AI34" s="12">
        <f t="shared" ref="AI34:AI65" si="13">A_0*AG34 + A_1*AG35 + A_2*AG36 + B_1*AI35 + B_2*AI36</f>
        <v>25.297106512660299</v>
      </c>
    </row>
    <row r="35" spans="1:35" x14ac:dyDescent="0.25">
      <c r="A35" s="7">
        <f t="shared" si="6"/>
        <v>0.13750000000000001</v>
      </c>
      <c r="B35">
        <v>16.683587619999997</v>
      </c>
      <c r="C35" s="7">
        <f t="shared" si="11"/>
        <v>416.24573552668102</v>
      </c>
      <c r="D35" s="7">
        <f t="shared" si="12"/>
        <v>159649.91003980045</v>
      </c>
      <c r="U35" s="22">
        <f t="shared" si="5"/>
        <v>18.201373267656216</v>
      </c>
      <c r="AB35" s="1">
        <f t="shared" si="9"/>
        <v>5.4166666666666662E-2</v>
      </c>
      <c r="AC35" s="1" t="s">
        <v>53</v>
      </c>
      <c r="AD35" s="12">
        <f t="shared" si="10"/>
        <v>11.34714625</v>
      </c>
      <c r="AF35" s="1" t="s">
        <v>53</v>
      </c>
      <c r="AG35" s="12">
        <f t="shared" si="7"/>
        <v>32.406082024799005</v>
      </c>
      <c r="AI35" s="12">
        <f t="shared" si="13"/>
        <v>23.961571835343303</v>
      </c>
    </row>
    <row r="36" spans="1:35" x14ac:dyDescent="0.25">
      <c r="A36" s="7">
        <f t="shared" si="6"/>
        <v>0.14166666666666669</v>
      </c>
      <c r="B36">
        <v>14.43736818</v>
      </c>
      <c r="C36" s="7">
        <f t="shared" si="11"/>
        <v>417.98962869870013</v>
      </c>
      <c r="D36" s="7">
        <f t="shared" si="12"/>
        <v>162854.42696975279</v>
      </c>
      <c r="U36" s="22">
        <f t="shared" si="5"/>
        <v>19.141370715778024</v>
      </c>
      <c r="AB36" s="1">
        <f t="shared" si="9"/>
        <v>5.8333333333333327E-2</v>
      </c>
      <c r="AC36" s="1" t="s">
        <v>54</v>
      </c>
      <c r="AD36" s="12">
        <f t="shared" si="10"/>
        <v>18.57432292</v>
      </c>
      <c r="AF36" s="1" t="s">
        <v>54</v>
      </c>
      <c r="AG36" s="12">
        <f t="shared" ref="AG36:AG67" si="14">A_0*AD36 + A_1*AD35 + A_2*AD34 + B_1*AG35 + B_2*AG34</f>
        <v>31.239474049841039</v>
      </c>
      <c r="AI36" s="12">
        <f t="shared" si="13"/>
        <v>22.710104571702811</v>
      </c>
    </row>
    <row r="37" spans="1:35" x14ac:dyDescent="0.25">
      <c r="A37" s="7">
        <f t="shared" si="6"/>
        <v>0.14583333333333337</v>
      </c>
      <c r="B37">
        <v>16.191134860000002</v>
      </c>
      <c r="C37" s="7">
        <f t="shared" si="11"/>
        <v>418.16792739262115</v>
      </c>
      <c r="D37" s="7">
        <f t="shared" si="12"/>
        <v>161585.34173481396</v>
      </c>
      <c r="U37" s="22">
        <f t="shared" si="5"/>
        <v>20.282641694874059</v>
      </c>
      <c r="AB37" s="1">
        <f t="shared" si="9"/>
        <v>6.2499999999999993E-2</v>
      </c>
      <c r="AC37" s="1" t="s">
        <v>55</v>
      </c>
      <c r="AD37" s="12">
        <f t="shared" si="10"/>
        <v>17.260729999999999</v>
      </c>
      <c r="AF37" s="1" t="s">
        <v>55</v>
      </c>
      <c r="AG37" s="12">
        <f t="shared" si="14"/>
        <v>29.586931485222248</v>
      </c>
      <c r="AI37" s="12">
        <f t="shared" si="13"/>
        <v>21.59535862571704</v>
      </c>
    </row>
    <row r="38" spans="1:35" x14ac:dyDescent="0.25">
      <c r="A38" s="7">
        <f t="shared" si="6"/>
        <v>0.15000000000000005</v>
      </c>
      <c r="B38">
        <v>19.144020479999998</v>
      </c>
      <c r="C38" s="7">
        <f t="shared" si="11"/>
        <v>416.81717889061571</v>
      </c>
      <c r="D38" s="7">
        <f t="shared" si="12"/>
        <v>158143.94092027465</v>
      </c>
      <c r="U38" s="22">
        <f t="shared" si="5"/>
        <v>21.612856349891512</v>
      </c>
      <c r="AB38" s="1">
        <f t="shared" si="9"/>
        <v>6.6666666666666666E-2</v>
      </c>
      <c r="AC38" s="1" t="s">
        <v>56</v>
      </c>
      <c r="AD38" s="12">
        <f t="shared" si="10"/>
        <v>16.12455271</v>
      </c>
      <c r="AF38" s="1" t="s">
        <v>56</v>
      </c>
      <c r="AG38" s="12">
        <f t="shared" si="14"/>
        <v>27.74212430323966</v>
      </c>
      <c r="AI38" s="12">
        <f t="shared" si="13"/>
        <v>20.639906187081188</v>
      </c>
    </row>
    <row r="39" spans="1:35" x14ac:dyDescent="0.25">
      <c r="A39" s="7">
        <f t="shared" si="6"/>
        <v>0.15416666666666673</v>
      </c>
      <c r="B39">
        <v>21.125810189999999</v>
      </c>
      <c r="C39" s="7">
        <f t="shared" si="11"/>
        <v>414.04932502442097</v>
      </c>
      <c r="D39" s="7">
        <f t="shared" si="12"/>
        <v>154388.88850983544</v>
      </c>
      <c r="U39" s="22">
        <f t="shared" si="5"/>
        <v>23.102949394904776</v>
      </c>
      <c r="AB39" s="1">
        <f t="shared" si="9"/>
        <v>7.0833333333333331E-2</v>
      </c>
      <c r="AC39" s="1" t="s">
        <v>57</v>
      </c>
      <c r="AD39" s="12">
        <f t="shared" si="10"/>
        <v>15.468404959999999</v>
      </c>
      <c r="AF39" s="1" t="s">
        <v>57</v>
      </c>
      <c r="AG39" s="12">
        <f t="shared" si="14"/>
        <v>25.809123817210253</v>
      </c>
      <c r="AI39" s="12">
        <f t="shared" si="13"/>
        <v>19.843428961521131</v>
      </c>
    </row>
    <row r="40" spans="1:35" x14ac:dyDescent="0.25">
      <c r="A40" s="7">
        <f t="shared" si="6"/>
        <v>0.15833333333333341</v>
      </c>
      <c r="B40">
        <v>19.476333539999999</v>
      </c>
      <c r="C40" s="7">
        <f t="shared" si="11"/>
        <v>410.02097180348613</v>
      </c>
      <c r="D40" s="7">
        <f t="shared" si="12"/>
        <v>152525.11447635724</v>
      </c>
      <c r="U40" s="22">
        <f t="shared" si="5"/>
        <v>24.709394554520632</v>
      </c>
      <c r="AB40" s="1">
        <f t="shared" si="9"/>
        <v>7.4999999999999997E-2</v>
      </c>
      <c r="AC40" s="1" t="s">
        <v>58</v>
      </c>
      <c r="AD40" s="12">
        <f t="shared" si="10"/>
        <v>16.933997989999998</v>
      </c>
      <c r="AF40" s="1" t="s">
        <v>58</v>
      </c>
      <c r="AG40" s="12">
        <f t="shared" si="14"/>
        <v>23.911509489509573</v>
      </c>
      <c r="AI40" s="12">
        <f t="shared" si="13"/>
        <v>19.185456645348076</v>
      </c>
    </row>
    <row r="41" spans="1:35" x14ac:dyDescent="0.25">
      <c r="A41" s="7">
        <f t="shared" si="6"/>
        <v>0.16250000000000009</v>
      </c>
      <c r="B41">
        <v>18.859465950000001</v>
      </c>
      <c r="C41" s="7">
        <f t="shared" si="11"/>
        <v>404.90110954194961</v>
      </c>
      <c r="D41" s="7">
        <f t="shared" si="12"/>
        <v>149028.15058717385</v>
      </c>
      <c r="U41" s="22">
        <f t="shared" si="5"/>
        <v>26.372655816937595</v>
      </c>
      <c r="AB41" s="1">
        <f t="shared" si="9"/>
        <v>7.9166666666666663E-2</v>
      </c>
      <c r="AC41" s="1" t="s">
        <v>59</v>
      </c>
      <c r="AD41" s="12">
        <f t="shared" si="10"/>
        <v>24.979816169999999</v>
      </c>
      <c r="AF41" s="1" t="s">
        <v>59</v>
      </c>
      <c r="AG41" s="12">
        <f t="shared" si="14"/>
        <v>22.294190918557472</v>
      </c>
      <c r="AI41" s="12">
        <f t="shared" si="13"/>
        <v>18.630386016379767</v>
      </c>
    </row>
    <row r="42" spans="1:35" x14ac:dyDescent="0.25">
      <c r="A42" s="7">
        <f t="shared" si="6"/>
        <v>0.16666666666666677</v>
      </c>
      <c r="B42">
        <v>18.136323770000001</v>
      </c>
      <c r="C42" s="7">
        <f t="shared" si="11"/>
        <v>398.84367993864004</v>
      </c>
      <c r="D42" s="7">
        <f t="shared" si="12"/>
        <v>144938.09104091575</v>
      </c>
      <c r="U42" s="22">
        <f t="shared" si="5"/>
        <v>28.009097432565611</v>
      </c>
      <c r="AB42" s="1">
        <f t="shared" si="9"/>
        <v>8.3333333333333329E-2</v>
      </c>
      <c r="AC42" s="1" t="s">
        <v>60</v>
      </c>
      <c r="AD42" s="12">
        <f t="shared" si="10"/>
        <v>22.950105879999999</v>
      </c>
      <c r="AF42" s="1" t="s">
        <v>60</v>
      </c>
      <c r="AG42" s="12">
        <f t="shared" si="14"/>
        <v>21.18493519685909</v>
      </c>
      <c r="AI42" s="12">
        <f t="shared" si="13"/>
        <v>18.141045352948595</v>
      </c>
    </row>
    <row r="43" spans="1:35" x14ac:dyDescent="0.25">
      <c r="A43" s="7">
        <f t="shared" si="6"/>
        <v>0.17083333333333345</v>
      </c>
      <c r="B43">
        <v>41.132375580000001</v>
      </c>
      <c r="C43" s="7">
        <f t="shared" si="11"/>
        <v>391.9696670490402</v>
      </c>
      <c r="D43" s="7">
        <f t="shared" si="12"/>
        <v>123086.80508533228</v>
      </c>
      <c r="U43" s="22">
        <f t="shared" si="5"/>
        <v>29.506809221444144</v>
      </c>
      <c r="AB43" s="1">
        <f t="shared" si="9"/>
        <v>8.7499999999999994E-2</v>
      </c>
      <c r="AC43" s="1" t="s">
        <v>61</v>
      </c>
      <c r="AD43" s="12">
        <f t="shared" si="10"/>
        <v>16.889989929999999</v>
      </c>
      <c r="AF43" s="1" t="s">
        <v>61</v>
      </c>
      <c r="AG43" s="12">
        <f t="shared" si="14"/>
        <v>20.460886219367119</v>
      </c>
      <c r="AI43" s="12">
        <f t="shared" si="13"/>
        <v>17.692990745691127</v>
      </c>
    </row>
    <row r="44" spans="1:35" x14ac:dyDescent="0.25">
      <c r="A44" s="7">
        <f t="shared" si="6"/>
        <v>0.17500000000000013</v>
      </c>
      <c r="B44">
        <v>28.76171261</v>
      </c>
      <c r="C44" s="7">
        <f t="shared" si="11"/>
        <v>384.36088214349002</v>
      </c>
      <c r="D44" s="7">
        <f t="shared" si="12"/>
        <v>126450.76937290776</v>
      </c>
      <c r="U44" s="22">
        <f t="shared" si="5"/>
        <v>30.739133018090879</v>
      </c>
      <c r="AB44" s="1">
        <f t="shared" si="9"/>
        <v>9.166666666666666E-2</v>
      </c>
      <c r="AC44" s="1" t="s">
        <v>62</v>
      </c>
      <c r="AD44" s="12">
        <f t="shared" si="10"/>
        <v>22.575827069999999</v>
      </c>
      <c r="AF44" s="1" t="s">
        <v>62</v>
      </c>
      <c r="AG44" s="12">
        <f t="shared" si="14"/>
        <v>19.923781034179985</v>
      </c>
      <c r="AI44" s="12">
        <f t="shared" si="13"/>
        <v>17.277732447713241</v>
      </c>
    </row>
    <row r="45" spans="1:35" x14ac:dyDescent="0.25">
      <c r="A45" s="7">
        <f t="shared" si="6"/>
        <v>0.17916666666666681</v>
      </c>
      <c r="B45">
        <v>46.347854839999997</v>
      </c>
      <c r="C45" s="7">
        <f t="shared" si="11"/>
        <v>376.06490180255923</v>
      </c>
      <c r="D45" s="7">
        <f t="shared" si="12"/>
        <v>108713.33105771051</v>
      </c>
      <c r="U45" s="22">
        <f t="shared" si="5"/>
        <v>31.588141628367527</v>
      </c>
      <c r="AB45" s="1">
        <f t="shared" si="9"/>
        <v>9.5833333333333326E-2</v>
      </c>
      <c r="AC45" s="1" t="s">
        <v>63</v>
      </c>
      <c r="AD45" s="12">
        <f t="shared" si="10"/>
        <v>15.181020259999999</v>
      </c>
      <c r="AF45" s="1" t="s">
        <v>63</v>
      </c>
      <c r="AG45" s="12">
        <f t="shared" si="14"/>
        <v>19.516925221293278</v>
      </c>
      <c r="AI45" s="12">
        <f t="shared" si="13"/>
        <v>16.898651168824621</v>
      </c>
    </row>
    <row r="46" spans="1:35" x14ac:dyDescent="0.25">
      <c r="A46" s="7">
        <f t="shared" si="6"/>
        <v>0.18333333333333349</v>
      </c>
      <c r="B46">
        <v>46.938080079999999</v>
      </c>
      <c r="C46" s="7">
        <f t="shared" si="11"/>
        <v>367.10828711469838</v>
      </c>
      <c r="D46" s="7">
        <f t="shared" si="12"/>
        <v>102508.96147264162</v>
      </c>
      <c r="U46" s="22">
        <f t="shared" si="5"/>
        <v>31.965044439911111</v>
      </c>
      <c r="AB46" s="1">
        <f t="shared" si="9"/>
        <v>9.9999999999999992E-2</v>
      </c>
      <c r="AC46" s="1" t="s">
        <v>64</v>
      </c>
      <c r="AD46" s="12">
        <f t="shared" si="10"/>
        <v>18.539585319999997</v>
      </c>
      <c r="AF46" s="1" t="s">
        <v>64</v>
      </c>
      <c r="AG46" s="12">
        <f t="shared" si="14"/>
        <v>19.141357459114882</v>
      </c>
      <c r="AI46" s="12">
        <f t="shared" si="13"/>
        <v>16.567530582562114</v>
      </c>
    </row>
    <row r="47" spans="1:35" x14ac:dyDescent="0.25">
      <c r="A47" s="7">
        <f t="shared" si="6"/>
        <v>0.18750000000000017</v>
      </c>
      <c r="B47">
        <v>46.481339930000004</v>
      </c>
      <c r="C47" s="7">
        <f t="shared" si="11"/>
        <v>357.51371906019989</v>
      </c>
      <c r="D47" s="7">
        <f t="shared" si="12"/>
        <v>96741.140867392416</v>
      </c>
      <c r="U47" s="22">
        <f t="shared" si="5"/>
        <v>31.830257593851165</v>
      </c>
      <c r="AB47" s="1">
        <f t="shared" si="9"/>
        <v>0.10416666666666666</v>
      </c>
      <c r="AC47" s="1" t="s">
        <v>65</v>
      </c>
      <c r="AD47" s="12">
        <f t="shared" si="10"/>
        <v>16.10796921</v>
      </c>
      <c r="AF47" s="1" t="s">
        <v>65</v>
      </c>
      <c r="AG47" s="12">
        <f t="shared" si="14"/>
        <v>18.764481037833654</v>
      </c>
      <c r="AI47" s="12">
        <f t="shared" si="13"/>
        <v>16.301398518719679</v>
      </c>
    </row>
    <row r="48" spans="1:35" x14ac:dyDescent="0.25">
      <c r="A48" s="7">
        <f t="shared" si="6"/>
        <v>0.19166666666666685</v>
      </c>
      <c r="B48">
        <v>36.779772270000002</v>
      </c>
      <c r="C48" s="7">
        <f t="shared" si="11"/>
        <v>347.31627915155917</v>
      </c>
      <c r="D48" s="7">
        <f t="shared" si="12"/>
        <v>96432.922106200625</v>
      </c>
      <c r="U48" s="22">
        <f t="shared" si="5"/>
        <v>31.206459494065108</v>
      </c>
      <c r="AB48" s="1">
        <f t="shared" si="9"/>
        <v>0.10833333333333332</v>
      </c>
      <c r="AC48" s="1" t="s">
        <v>66</v>
      </c>
      <c r="AD48" s="12">
        <f t="shared" si="10"/>
        <v>13.764756149999998</v>
      </c>
      <c r="AF48" s="1" t="s">
        <v>66</v>
      </c>
      <c r="AG48" s="12">
        <f t="shared" si="14"/>
        <v>18.353273080729245</v>
      </c>
      <c r="AI48" s="12">
        <f t="shared" si="13"/>
        <v>16.119386427814742</v>
      </c>
    </row>
    <row r="49" spans="1:35" x14ac:dyDescent="0.25">
      <c r="A49" s="7">
        <f t="shared" si="6"/>
        <v>0.19583333333333353</v>
      </c>
      <c r="B49">
        <v>23.299155689999999</v>
      </c>
      <c r="C49" s="7">
        <f t="shared" si="11"/>
        <v>336.57478433384546</v>
      </c>
      <c r="D49" s="7">
        <f t="shared" si="12"/>
        <v>98141.619502196554</v>
      </c>
      <c r="U49" s="22">
        <f t="shared" si="5"/>
        <v>30.168828544084228</v>
      </c>
      <c r="AB49" s="1">
        <f t="shared" si="9"/>
        <v>0.11249999999999999</v>
      </c>
      <c r="AC49" s="1" t="s">
        <v>67</v>
      </c>
      <c r="AD49" s="12">
        <f t="shared" si="10"/>
        <v>13.73891291</v>
      </c>
      <c r="AF49" s="1" t="s">
        <v>67</v>
      </c>
      <c r="AG49" s="12">
        <f t="shared" si="14"/>
        <v>17.839776320897577</v>
      </c>
      <c r="AI49" s="12">
        <f t="shared" si="13"/>
        <v>16.038647004656397</v>
      </c>
    </row>
    <row r="50" spans="1:35" x14ac:dyDescent="0.25">
      <c r="A50" s="7">
        <f t="shared" si="6"/>
        <v>0.20000000000000021</v>
      </c>
      <c r="B50">
        <v>46.375105759999997</v>
      </c>
      <c r="C50" s="7">
        <f t="shared" si="11"/>
        <v>325.37561921761306</v>
      </c>
      <c r="D50" s="7">
        <f t="shared" si="12"/>
        <v>77841.286509611731</v>
      </c>
      <c r="U50" s="22">
        <f t="shared" si="5"/>
        <v>28.821182879914517</v>
      </c>
      <c r="AB50" s="1">
        <f t="shared" si="9"/>
        <v>0.11666666666666665</v>
      </c>
      <c r="AC50" s="1" t="s">
        <v>68</v>
      </c>
      <c r="AD50" s="12">
        <f t="shared" si="10"/>
        <v>16.398224289999998</v>
      </c>
      <c r="AF50" s="1" t="s">
        <v>68</v>
      </c>
      <c r="AG50" s="12">
        <f t="shared" si="14"/>
        <v>17.288633584192155</v>
      </c>
      <c r="AI50" s="12">
        <f t="shared" si="13"/>
        <v>16.069902498617367</v>
      </c>
    </row>
    <row r="51" spans="1:35" x14ac:dyDescent="0.25">
      <c r="A51" s="7">
        <f t="shared" si="6"/>
        <v>0.20416666666666689</v>
      </c>
      <c r="B51">
        <v>14.5548392</v>
      </c>
      <c r="C51" s="7">
        <f t="shared" si="11"/>
        <v>313.828499634244</v>
      </c>
      <c r="D51" s="7">
        <f t="shared" si="12"/>
        <v>89564.723829711176</v>
      </c>
      <c r="U51" s="22">
        <f t="shared" si="5"/>
        <v>27.283037309538692</v>
      </c>
      <c r="AB51" s="1">
        <f t="shared" si="9"/>
        <v>0.12083333333333332</v>
      </c>
      <c r="AC51" s="1" t="s">
        <v>69</v>
      </c>
      <c r="AD51" s="12">
        <f t="shared" si="10"/>
        <v>18.683827449999999</v>
      </c>
      <c r="AF51" s="1" t="s">
        <v>69</v>
      </c>
      <c r="AG51" s="12">
        <f t="shared" si="14"/>
        <v>16.851173698798668</v>
      </c>
      <c r="AI51" s="12">
        <f t="shared" si="13"/>
        <v>16.218084433254226</v>
      </c>
    </row>
    <row r="52" spans="1:35" x14ac:dyDescent="0.25">
      <c r="A52" s="7">
        <f t="shared" si="6"/>
        <v>0.20833333333333356</v>
      </c>
      <c r="B52">
        <v>18.90287301</v>
      </c>
      <c r="C52" s="7">
        <f t="shared" si="11"/>
        <v>302.05558235012501</v>
      </c>
      <c r="D52" s="7">
        <f t="shared" si="12"/>
        <v>80175.45680665331</v>
      </c>
      <c r="U52" s="22">
        <f t="shared" si="5"/>
        <v>25.681495355470453</v>
      </c>
      <c r="AB52" s="1">
        <f t="shared" si="9"/>
        <v>0.12499999999999999</v>
      </c>
      <c r="AC52" s="1" t="s">
        <v>70</v>
      </c>
      <c r="AD52" s="12">
        <f t="shared" si="10"/>
        <v>18.788782190000003</v>
      </c>
      <c r="AF52" s="1" t="s">
        <v>70</v>
      </c>
      <c r="AG52" s="12">
        <f t="shared" si="14"/>
        <v>16.622114503048348</v>
      </c>
      <c r="AI52" s="12">
        <f t="shared" si="13"/>
        <v>16.488885138257942</v>
      </c>
    </row>
    <row r="53" spans="1:35" x14ac:dyDescent="0.25">
      <c r="A53" s="7">
        <f t="shared" si="6"/>
        <v>0.21250000000000024</v>
      </c>
      <c r="B53">
        <v>21.263799470000002</v>
      </c>
      <c r="C53" s="7">
        <f t="shared" si="11"/>
        <v>290.1768736679166</v>
      </c>
      <c r="D53" s="7">
        <f t="shared" si="12"/>
        <v>72314.241474574213</v>
      </c>
      <c r="U53" s="22">
        <f t="shared" si="5"/>
        <v>24.130975242030026</v>
      </c>
      <c r="AB53" s="1">
        <f t="shared" si="9"/>
        <v>0.12916666666666665</v>
      </c>
      <c r="AC53" s="1" t="s">
        <v>71</v>
      </c>
      <c r="AD53" s="12">
        <f t="shared" si="10"/>
        <v>18.578434809999997</v>
      </c>
      <c r="AF53" s="1" t="s">
        <v>71</v>
      </c>
      <c r="AG53" s="12">
        <f t="shared" si="14"/>
        <v>16.582940537601036</v>
      </c>
      <c r="AI53" s="12">
        <f t="shared" si="13"/>
        <v>16.895280068056088</v>
      </c>
    </row>
    <row r="54" spans="1:35" x14ac:dyDescent="0.25">
      <c r="A54" s="7">
        <f t="shared" si="6"/>
        <v>0.21666666666666692</v>
      </c>
      <c r="B54">
        <v>13.84989126</v>
      </c>
      <c r="C54" s="7">
        <f t="shared" si="11"/>
        <v>278.29567476407311</v>
      </c>
      <c r="D54" s="7">
        <f t="shared" si="12"/>
        <v>69931.572413083108</v>
      </c>
      <c r="U54" s="22">
        <f t="shared" si="5"/>
        <v>22.718059264098613</v>
      </c>
      <c r="AB54" s="1">
        <f t="shared" ref="AB54:AB85" si="15">A34</f>
        <v>0.13333333333333333</v>
      </c>
      <c r="AC54" s="1" t="s">
        <v>72</v>
      </c>
      <c r="AD54" s="12">
        <f t="shared" ref="AD54:AD85" si="16">B34</f>
        <v>14.23620792</v>
      </c>
      <c r="AF54" s="1" t="s">
        <v>72</v>
      </c>
      <c r="AG54" s="12">
        <f t="shared" si="14"/>
        <v>16.610830713599832</v>
      </c>
      <c r="AI54" s="12">
        <f t="shared" si="13"/>
        <v>17.45835679376804</v>
      </c>
    </row>
    <row r="55" spans="1:35" x14ac:dyDescent="0.25">
      <c r="A55" s="7">
        <f t="shared" si="6"/>
        <v>0.2208333333333336</v>
      </c>
      <c r="B55">
        <v>16.97117038</v>
      </c>
      <c r="C55" s="7">
        <f t="shared" si="11"/>
        <v>266.48770400164341</v>
      </c>
      <c r="D55" s="7">
        <f t="shared" si="12"/>
        <v>62258.500550560711</v>
      </c>
      <c r="U55" s="22">
        <f t="shared" si="5"/>
        <v>21.500703118151286</v>
      </c>
      <c r="AB55" s="1">
        <f t="shared" si="15"/>
        <v>0.13750000000000001</v>
      </c>
      <c r="AC55" s="1" t="s">
        <v>73</v>
      </c>
      <c r="AD55" s="12">
        <f t="shared" si="16"/>
        <v>16.683587619999997</v>
      </c>
      <c r="AF55" s="1" t="s">
        <v>73</v>
      </c>
      <c r="AG55" s="12">
        <f t="shared" si="14"/>
        <v>16.59143427645747</v>
      </c>
      <c r="AI55" s="12">
        <f t="shared" si="13"/>
        <v>18.201373267656216</v>
      </c>
    </row>
    <row r="56" spans="1:35" x14ac:dyDescent="0.25">
      <c r="A56" s="7">
        <f t="shared" si="6"/>
        <v>0.22500000000000028</v>
      </c>
      <c r="B56">
        <v>14.11685291</v>
      </c>
      <c r="C56" s="7">
        <f t="shared" si="11"/>
        <v>254.79662115801824</v>
      </c>
      <c r="D56" s="7">
        <f t="shared" si="12"/>
        <v>57926.75084391977</v>
      </c>
      <c r="U56" s="22">
        <f t="shared" si="5"/>
        <v>20.50855499908949</v>
      </c>
      <c r="AB56" s="1">
        <f t="shared" si="15"/>
        <v>0.14166666666666669</v>
      </c>
      <c r="AC56" s="1" t="s">
        <v>74</v>
      </c>
      <c r="AD56" s="12">
        <f t="shared" si="16"/>
        <v>14.43736818</v>
      </c>
      <c r="AF56" s="1" t="s">
        <v>74</v>
      </c>
      <c r="AG56" s="12">
        <f t="shared" si="14"/>
        <v>16.516245402375063</v>
      </c>
      <c r="AI56" s="12">
        <f t="shared" si="13"/>
        <v>19.141370715778024</v>
      </c>
    </row>
    <row r="57" spans="1:35" x14ac:dyDescent="0.25">
      <c r="A57" s="7">
        <f t="shared" si="6"/>
        <v>0.22916666666666696</v>
      </c>
      <c r="B57">
        <v>13.86223012</v>
      </c>
      <c r="C57" s="7">
        <f t="shared" si="11"/>
        <v>243.23717917498388</v>
      </c>
      <c r="D57" s="7">
        <f t="shared" si="12"/>
        <v>52612.867253976452</v>
      </c>
      <c r="U57" s="22">
        <f t="shared" si="5"/>
        <v>19.742661181870282</v>
      </c>
      <c r="AB57" s="1">
        <f t="shared" si="15"/>
        <v>0.14583333333333337</v>
      </c>
      <c r="AC57" s="1" t="s">
        <v>75</v>
      </c>
      <c r="AD57" s="12">
        <f t="shared" si="16"/>
        <v>16.191134860000002</v>
      </c>
      <c r="AF57" s="1" t="s">
        <v>75</v>
      </c>
      <c r="AG57" s="12">
        <f t="shared" si="14"/>
        <v>16.402597209616019</v>
      </c>
      <c r="AI57" s="12">
        <f t="shared" si="13"/>
        <v>20.282641694874059</v>
      </c>
    </row>
    <row r="58" spans="1:35" x14ac:dyDescent="0.25">
      <c r="A58" s="7">
        <f t="shared" si="6"/>
        <v>0.23333333333333364</v>
      </c>
      <c r="B58">
        <v>19.55238748</v>
      </c>
      <c r="C58" s="7">
        <f t="shared" si="11"/>
        <v>231.80548877242904</v>
      </c>
      <c r="D58" s="7">
        <f t="shared" si="12"/>
        <v>45051.379008254145</v>
      </c>
      <c r="U58" s="22">
        <f t="shared" si="5"/>
        <v>19.17796753704539</v>
      </c>
      <c r="AB58" s="1">
        <f t="shared" si="15"/>
        <v>0.15000000000000005</v>
      </c>
      <c r="AC58" s="1" t="s">
        <v>76</v>
      </c>
      <c r="AD58" s="12">
        <f t="shared" si="16"/>
        <v>19.144020479999998</v>
      </c>
      <c r="AF58" s="1" t="s">
        <v>76</v>
      </c>
      <c r="AG58" s="12">
        <f t="shared" si="14"/>
        <v>16.329026512597054</v>
      </c>
      <c r="AI58" s="12">
        <f t="shared" si="13"/>
        <v>21.612856349891512</v>
      </c>
    </row>
    <row r="59" spans="1:35" x14ac:dyDescent="0.25">
      <c r="A59" s="7">
        <f t="shared" si="6"/>
        <v>0.23750000000000032</v>
      </c>
      <c r="B59">
        <v>23.06015438</v>
      </c>
      <c r="C59" s="7">
        <f t="shared" si="11"/>
        <v>220.49427542594162</v>
      </c>
      <c r="D59" s="7">
        <f t="shared" si="12"/>
        <v>38980.232153183526</v>
      </c>
      <c r="U59" s="22">
        <f t="shared" si="5"/>
        <v>18.771841582712852</v>
      </c>
      <c r="AB59" s="1">
        <f t="shared" si="15"/>
        <v>0.15416666666666673</v>
      </c>
      <c r="AC59" s="1" t="s">
        <v>77</v>
      </c>
      <c r="AD59" s="12">
        <f t="shared" si="16"/>
        <v>21.125810189999999</v>
      </c>
      <c r="AF59" s="1" t="s">
        <v>77</v>
      </c>
      <c r="AG59" s="12">
        <f t="shared" si="14"/>
        <v>16.425084268051961</v>
      </c>
      <c r="AI59" s="12">
        <f t="shared" si="13"/>
        <v>23.102949394904776</v>
      </c>
    </row>
    <row r="60" spans="1:35" x14ac:dyDescent="0.25">
      <c r="A60" s="7">
        <f t="shared" si="6"/>
        <v>0.241666666666667</v>
      </c>
      <c r="B60">
        <v>18.364332820000001</v>
      </c>
      <c r="C60" s="7">
        <f t="shared" si="11"/>
        <v>209.30986635373441</v>
      </c>
      <c r="D60" s="7">
        <f t="shared" si="12"/>
        <v>36460.196776482495</v>
      </c>
      <c r="U60" s="22">
        <f t="shared" si="5"/>
        <v>18.478515903398758</v>
      </c>
      <c r="AB60" s="1">
        <f t="shared" si="15"/>
        <v>0.15833333333333341</v>
      </c>
      <c r="AC60" s="1" t="s">
        <v>78</v>
      </c>
      <c r="AD60" s="12">
        <f t="shared" si="16"/>
        <v>19.476333539999999</v>
      </c>
      <c r="AF60" s="1" t="s">
        <v>78</v>
      </c>
      <c r="AG60" s="12">
        <f t="shared" si="14"/>
        <v>16.708220384680814</v>
      </c>
      <c r="AI60" s="12">
        <f t="shared" si="13"/>
        <v>24.709394554520632</v>
      </c>
    </row>
    <row r="61" spans="1:35" x14ac:dyDescent="0.25">
      <c r="A61" s="7">
        <f t="shared" si="6"/>
        <v>0.24583333333333368</v>
      </c>
      <c r="B61">
        <v>19.45673395</v>
      </c>
      <c r="C61" s="7">
        <f t="shared" si="11"/>
        <v>198.28718787751228</v>
      </c>
      <c r="D61" s="7">
        <f t="shared" si="12"/>
        <v>31980.331251920092</v>
      </c>
      <c r="U61" s="22">
        <f t="shared" si="5"/>
        <v>18.258738578786641</v>
      </c>
      <c r="AB61" s="1">
        <f t="shared" si="15"/>
        <v>0.16250000000000009</v>
      </c>
      <c r="AC61" s="1" t="s">
        <v>79</v>
      </c>
      <c r="AD61" s="12">
        <f t="shared" si="16"/>
        <v>18.859465950000001</v>
      </c>
      <c r="AF61" s="1" t="s">
        <v>79</v>
      </c>
      <c r="AG61" s="12">
        <f t="shared" si="14"/>
        <v>17.076969945828189</v>
      </c>
      <c r="AI61" s="12">
        <f t="shared" si="13"/>
        <v>26.372655816937595</v>
      </c>
    </row>
    <row r="62" spans="1:35" x14ac:dyDescent="0.25">
      <c r="A62" s="7">
        <f t="shared" si="6"/>
        <v>0.25000000000000033</v>
      </c>
      <c r="B62">
        <v>24.637431359999997</v>
      </c>
      <c r="C62" s="7">
        <f t="shared" si="11"/>
        <v>187.49935541017518</v>
      </c>
      <c r="D62" s="7">
        <f t="shared" si="12"/>
        <v>26524.006305325031</v>
      </c>
      <c r="U62" s="22">
        <f t="shared" si="5"/>
        <v>18.081573120667315</v>
      </c>
      <c r="AB62" s="1">
        <f t="shared" si="15"/>
        <v>0.16666666666666677</v>
      </c>
      <c r="AC62" s="1" t="s">
        <v>80</v>
      </c>
      <c r="AD62" s="12">
        <f t="shared" si="16"/>
        <v>18.136323770000001</v>
      </c>
      <c r="AF62" s="1" t="s">
        <v>80</v>
      </c>
      <c r="AG62" s="12">
        <f t="shared" si="14"/>
        <v>17.43236855986218</v>
      </c>
      <c r="AI62" s="12">
        <f t="shared" si="13"/>
        <v>28.009097432565611</v>
      </c>
    </row>
    <row r="63" spans="1:35" x14ac:dyDescent="0.25">
      <c r="A63" s="7">
        <f t="shared" si="6"/>
        <v>0.25416666666666698</v>
      </c>
      <c r="B63">
        <v>21.584246109999999</v>
      </c>
      <c r="C63" s="7">
        <f t="shared" si="11"/>
        <v>177.05942213920977</v>
      </c>
      <c r="D63" s="7">
        <f t="shared" si="12"/>
        <v>24172.530361313762</v>
      </c>
      <c r="U63" s="22">
        <f t="shared" si="5"/>
        <v>17.928147197844218</v>
      </c>
      <c r="AB63" s="1">
        <f t="shared" si="15"/>
        <v>0.17083333333333345</v>
      </c>
      <c r="AC63" s="1" t="s">
        <v>81</v>
      </c>
      <c r="AD63" s="12">
        <f t="shared" si="16"/>
        <v>41.132375580000001</v>
      </c>
      <c r="AF63" s="1" t="s">
        <v>81</v>
      </c>
      <c r="AG63" s="12">
        <f t="shared" si="14"/>
        <v>18.057200781186793</v>
      </c>
      <c r="AI63" s="12">
        <f t="shared" si="13"/>
        <v>29.506809221444144</v>
      </c>
    </row>
    <row r="64" spans="1:35" x14ac:dyDescent="0.25">
      <c r="A64" s="7">
        <f t="shared" si="6"/>
        <v>0.25833333333333364</v>
      </c>
      <c r="B64">
        <v>19.49611161</v>
      </c>
      <c r="C64" s="7">
        <f t="shared" si="11"/>
        <v>167.11331289657696</v>
      </c>
      <c r="D64" s="7">
        <f t="shared" si="12"/>
        <v>21790.838115681781</v>
      </c>
      <c r="U64" s="22">
        <f t="shared" si="5"/>
        <v>17.797386036657361</v>
      </c>
      <c r="AB64" s="1">
        <f t="shared" si="15"/>
        <v>0.17500000000000013</v>
      </c>
      <c r="AC64" s="1" t="s">
        <v>82</v>
      </c>
      <c r="AD64" s="12">
        <f t="shared" si="16"/>
        <v>28.76171261</v>
      </c>
      <c r="AF64" s="1" t="s">
        <v>82</v>
      </c>
      <c r="AG64" s="12">
        <f t="shared" si="14"/>
        <v>19.30258556509866</v>
      </c>
      <c r="AI64" s="12">
        <f t="shared" si="13"/>
        <v>30.739133018090879</v>
      </c>
    </row>
    <row r="65" spans="1:35" x14ac:dyDescent="0.25">
      <c r="A65" s="7">
        <f t="shared" si="6"/>
        <v>0.26250000000000029</v>
      </c>
      <c r="B65">
        <v>16.587336860000001</v>
      </c>
      <c r="C65" s="7">
        <f t="shared" si="11"/>
        <v>157.82461959244091</v>
      </c>
      <c r="D65" s="7">
        <f t="shared" si="12"/>
        <v>19947.970033643454</v>
      </c>
      <c r="U65" s="22">
        <f t="shared" si="5"/>
        <v>17.70444898418728</v>
      </c>
      <c r="AB65" s="1">
        <f t="shared" si="15"/>
        <v>0.17916666666666681</v>
      </c>
      <c r="AC65" s="1" t="s">
        <v>83</v>
      </c>
      <c r="AD65" s="12">
        <f t="shared" si="16"/>
        <v>46.347854839999997</v>
      </c>
      <c r="AF65" s="1" t="s">
        <v>83</v>
      </c>
      <c r="AG65" s="12">
        <f t="shared" si="14"/>
        <v>21.132335961651222</v>
      </c>
      <c r="AI65" s="12">
        <f t="shared" si="13"/>
        <v>31.588141628367527</v>
      </c>
    </row>
    <row r="66" spans="1:35" x14ac:dyDescent="0.25">
      <c r="A66" s="7">
        <f t="shared" si="6"/>
        <v>0.26666666666666694</v>
      </c>
      <c r="B66">
        <v>16.850583369999999</v>
      </c>
      <c r="C66" s="7">
        <f t="shared" ref="C66:C97" si="17">G$5 + G$6*SIN(F$4*A66+G$16)+G$7*SIN(2*F$4*A66+G$17)+G$8*SIN(3*F$4*A66+G$18)+G$9*SIN(4*F$4*A66+G$19)+G$10*SIN(5*F$4*A66+G$20)+G$11*SIN(6*F$4*A66+G$21)+G$12*SIN(7*F$4*A66+G$22)+G$13*SIN(8*F$4*A66+G$23)+G$14*SIN(9*F$4*A66+G$24)+G$15*SIN(10*F$4*A66+G$25)</f>
        <v>149.3534631173234</v>
      </c>
      <c r="D66" s="7">
        <f t="shared" ref="D66:D80" si="18">(B66-C66)^2</f>
        <v>17557.013141333642</v>
      </c>
      <c r="U66" s="22">
        <f t="shared" si="5"/>
        <v>17.672189056451383</v>
      </c>
      <c r="AB66" s="1">
        <f t="shared" si="15"/>
        <v>0.18333333333333349</v>
      </c>
      <c r="AC66" s="1" t="s">
        <v>84</v>
      </c>
      <c r="AD66" s="12">
        <f t="shared" si="16"/>
        <v>46.938080079999999</v>
      </c>
      <c r="AF66" s="1" t="s">
        <v>84</v>
      </c>
      <c r="AG66" s="12">
        <f t="shared" si="14"/>
        <v>23.595881368362456</v>
      </c>
      <c r="AI66" s="12">
        <f t="shared" ref="AI66:AI97" si="19">A_0*AG66 + A_1*AG67 + A_2*AG68 + B_1*AI67 + B_2*AI68</f>
        <v>31.965044439911111</v>
      </c>
    </row>
    <row r="67" spans="1:35" x14ac:dyDescent="0.25">
      <c r="A67" s="7">
        <f t="shared" si="6"/>
        <v>0.27083333333333359</v>
      </c>
      <c r="B67">
        <v>18.732441159999997</v>
      </c>
      <c r="C67" s="7">
        <f t="shared" si="17"/>
        <v>141.83275757907188</v>
      </c>
      <c r="D67" s="7">
        <f t="shared" si="18"/>
        <v>15153.68790247562</v>
      </c>
      <c r="U67" s="22">
        <f t="shared" ref="U67:U121" si="20">AI87</f>
        <v>17.723893014780334</v>
      </c>
      <c r="AB67" s="1">
        <f t="shared" si="15"/>
        <v>0.18750000000000017</v>
      </c>
      <c r="AC67" s="1" t="s">
        <v>85</v>
      </c>
      <c r="AD67" s="12">
        <f t="shared" si="16"/>
        <v>46.481339930000004</v>
      </c>
      <c r="AF67" s="1" t="s">
        <v>85</v>
      </c>
      <c r="AG67" s="12">
        <f t="shared" si="14"/>
        <v>26.61862275128594</v>
      </c>
      <c r="AI67" s="12">
        <f t="shared" si="19"/>
        <v>31.830257593851165</v>
      </c>
    </row>
    <row r="68" spans="1:35" x14ac:dyDescent="0.25">
      <c r="A68" s="7">
        <f t="shared" ref="A68:A121" si="21">1/240+A67</f>
        <v>0.27500000000000024</v>
      </c>
      <c r="B68">
        <v>16.570033680000002</v>
      </c>
      <c r="C68" s="7">
        <f t="shared" si="17"/>
        <v>135.34575248080156</v>
      </c>
      <c r="D68" s="7">
        <f t="shared" si="18"/>
        <v>14107.671376647088</v>
      </c>
      <c r="U68" s="22">
        <f t="shared" si="20"/>
        <v>17.88137968047068</v>
      </c>
      <c r="AB68" s="1">
        <f t="shared" si="15"/>
        <v>0.19166666666666685</v>
      </c>
      <c r="AC68" s="1" t="s">
        <v>86</v>
      </c>
      <c r="AD68" s="12">
        <f t="shared" si="16"/>
        <v>36.779772270000002</v>
      </c>
      <c r="AF68" s="1" t="s">
        <v>86</v>
      </c>
      <c r="AG68" s="12">
        <f t="shared" ref="AG68:AG99" si="22">A_0*AD68 + A_1*AD67 + A_2*AD66 + B_1*AG67 + B_2*AG66</f>
        <v>29.712320983360403</v>
      </c>
      <c r="AI68" s="12">
        <f t="shared" si="19"/>
        <v>31.206459494065108</v>
      </c>
    </row>
    <row r="69" spans="1:35" x14ac:dyDescent="0.25">
      <c r="A69" s="7">
        <f t="shared" si="21"/>
        <v>0.2791666666666669</v>
      </c>
      <c r="B69">
        <v>17.969425139999998</v>
      </c>
      <c r="C69" s="7">
        <f t="shared" si="17"/>
        <v>129.90859583243522</v>
      </c>
      <c r="D69" s="7">
        <f t="shared" si="18"/>
        <v>12530.377935310149</v>
      </c>
      <c r="U69" s="22">
        <f t="shared" si="20"/>
        <v>18.165348875985494</v>
      </c>
      <c r="AB69" s="1">
        <f t="shared" si="15"/>
        <v>0.19583333333333353</v>
      </c>
      <c r="AC69" s="1" t="s">
        <v>87</v>
      </c>
      <c r="AD69" s="12">
        <f t="shared" si="16"/>
        <v>23.299155689999999</v>
      </c>
      <c r="AF69" s="1" t="s">
        <v>87</v>
      </c>
      <c r="AG69" s="12">
        <f t="shared" si="22"/>
        <v>32.202177661716902</v>
      </c>
      <c r="AI69" s="12">
        <f t="shared" si="19"/>
        <v>30.168828544084228</v>
      </c>
    </row>
    <row r="70" spans="1:35" x14ac:dyDescent="0.25">
      <c r="A70" s="7">
        <f t="shared" si="21"/>
        <v>0.28333333333333355</v>
      </c>
      <c r="B70">
        <v>17.551231520000002</v>
      </c>
      <c r="C70" s="7">
        <f t="shared" si="17"/>
        <v>125.46089591901971</v>
      </c>
      <c r="D70" s="7">
        <f t="shared" si="18"/>
        <v>11644.495670709061</v>
      </c>
      <c r="U70" s="22">
        <f t="shared" si="20"/>
        <v>18.594588244319503</v>
      </c>
      <c r="AB70" s="1">
        <f t="shared" si="15"/>
        <v>0.20000000000000021</v>
      </c>
      <c r="AC70" s="1" t="s">
        <v>88</v>
      </c>
      <c r="AD70" s="12">
        <f t="shared" si="16"/>
        <v>46.375105759999997</v>
      </c>
      <c r="AF70" s="1" t="s">
        <v>88</v>
      </c>
      <c r="AG70" s="12">
        <f t="shared" si="22"/>
        <v>33.938027945482816</v>
      </c>
      <c r="AI70" s="12">
        <f t="shared" si="19"/>
        <v>28.821182879914517</v>
      </c>
    </row>
    <row r="71" spans="1:35" x14ac:dyDescent="0.25">
      <c r="A71" s="7">
        <f t="shared" si="21"/>
        <v>0.2875000000000002</v>
      </c>
      <c r="B71">
        <v>20.207623909999999</v>
      </c>
      <c r="C71" s="7">
        <f t="shared" si="17"/>
        <v>121.86600898917814</v>
      </c>
      <c r="D71" s="7">
        <f t="shared" si="18"/>
        <v>10334.427256906471</v>
      </c>
      <c r="U71" s="22">
        <f t="shared" si="20"/>
        <v>19.185359408623263</v>
      </c>
      <c r="AB71" s="1">
        <f t="shared" si="15"/>
        <v>0.20416666666666689</v>
      </c>
      <c r="AC71" s="1" t="s">
        <v>89</v>
      </c>
      <c r="AD71" s="12">
        <f t="shared" si="16"/>
        <v>14.5548392</v>
      </c>
      <c r="AF71" s="1" t="s">
        <v>89</v>
      </c>
      <c r="AG71" s="12">
        <f t="shared" si="22"/>
        <v>35.065279421766405</v>
      </c>
      <c r="AI71" s="12">
        <f t="shared" si="19"/>
        <v>27.283037309538692</v>
      </c>
    </row>
    <row r="72" spans="1:35" x14ac:dyDescent="0.25">
      <c r="A72" s="7">
        <f t="shared" si="21"/>
        <v>0.29166666666666685</v>
      </c>
      <c r="B72">
        <v>15.11829303</v>
      </c>
      <c r="C72" s="7">
        <f t="shared" si="17"/>
        <v>118.92126907800456</v>
      </c>
      <c r="D72" s="7">
        <f t="shared" si="18"/>
        <v>10775.057836422608</v>
      </c>
      <c r="U72" s="22">
        <f t="shared" si="20"/>
        <v>19.951240005022591</v>
      </c>
      <c r="AB72" s="1">
        <f t="shared" si="15"/>
        <v>0.20833333333333356</v>
      </c>
      <c r="AC72" s="1" t="s">
        <v>90</v>
      </c>
      <c r="AD72" s="12">
        <f t="shared" si="16"/>
        <v>18.90287301</v>
      </c>
      <c r="AF72" s="1" t="s">
        <v>90</v>
      </c>
      <c r="AG72" s="12">
        <f t="shared" si="22"/>
        <v>35.189871587019113</v>
      </c>
      <c r="AI72" s="12">
        <f t="shared" si="19"/>
        <v>25.681495355470453</v>
      </c>
    </row>
    <row r="73" spans="1:35" x14ac:dyDescent="0.25">
      <c r="A73" s="7">
        <f t="shared" si="21"/>
        <v>0.2958333333333335</v>
      </c>
      <c r="B73">
        <v>17.018595949999998</v>
      </c>
      <c r="C73" s="7">
        <f t="shared" si="17"/>
        <v>116.376864338229</v>
      </c>
      <c r="D73" s="7">
        <f t="shared" si="18"/>
        <v>9872.0654971073454</v>
      </c>
      <c r="U73" s="22">
        <f t="shared" si="20"/>
        <v>20.899480943541306</v>
      </c>
      <c r="AB73" s="1">
        <f t="shared" si="15"/>
        <v>0.21250000000000024</v>
      </c>
      <c r="AC73" s="1" t="s">
        <v>91</v>
      </c>
      <c r="AD73" s="12">
        <f t="shared" si="16"/>
        <v>21.263799470000002</v>
      </c>
      <c r="AF73" s="1" t="s">
        <v>91</v>
      </c>
      <c r="AG73" s="12">
        <f t="shared" si="22"/>
        <v>34.317204971542125</v>
      </c>
      <c r="AI73" s="12">
        <f t="shared" si="19"/>
        <v>24.130975242030026</v>
      </c>
    </row>
    <row r="74" spans="1:35" x14ac:dyDescent="0.25">
      <c r="A74" s="7">
        <f t="shared" si="21"/>
        <v>0.30000000000000016</v>
      </c>
      <c r="B74">
        <v>19.777062269999998</v>
      </c>
      <c r="C74" s="7">
        <f t="shared" si="17"/>
        <v>113.96080093502937</v>
      </c>
      <c r="D74" s="7">
        <f t="shared" si="18"/>
        <v>8870.5766289225485</v>
      </c>
      <c r="U74" s="22">
        <f t="shared" si="20"/>
        <v>22.02443602739616</v>
      </c>
      <c r="AB74" s="1">
        <f t="shared" si="15"/>
        <v>0.21666666666666692</v>
      </c>
      <c r="AC74" s="1" t="s">
        <v>92</v>
      </c>
      <c r="AD74" s="12">
        <f t="shared" si="16"/>
        <v>13.84989126</v>
      </c>
      <c r="AF74" s="1" t="s">
        <v>92</v>
      </c>
      <c r="AG74" s="12">
        <f t="shared" si="22"/>
        <v>32.828190280563788</v>
      </c>
      <c r="AI74" s="12">
        <f t="shared" si="19"/>
        <v>22.718059264098613</v>
      </c>
    </row>
    <row r="75" spans="1:35" x14ac:dyDescent="0.25">
      <c r="A75" s="7">
        <f t="shared" si="21"/>
        <v>0.30416666666666681</v>
      </c>
      <c r="B75">
        <v>21.930999790000001</v>
      </c>
      <c r="C75" s="7">
        <f t="shared" si="17"/>
        <v>111.4065777880338</v>
      </c>
      <c r="D75" s="7">
        <f t="shared" si="18"/>
        <v>8005.8790580822297</v>
      </c>
      <c r="U75" s="22">
        <f t="shared" si="20"/>
        <v>23.305132676788023</v>
      </c>
      <c r="AB75" s="1">
        <f t="shared" si="15"/>
        <v>0.2208333333333336</v>
      </c>
      <c r="AC75" s="1" t="s">
        <v>93</v>
      </c>
      <c r="AD75" s="12">
        <f t="shared" si="16"/>
        <v>16.97117038</v>
      </c>
      <c r="AF75" s="1" t="s">
        <v>93</v>
      </c>
      <c r="AG75" s="12">
        <f t="shared" si="22"/>
        <v>30.864405109488196</v>
      </c>
      <c r="AI75" s="12">
        <f t="shared" si="19"/>
        <v>21.500703118151286</v>
      </c>
    </row>
    <row r="76" spans="1:35" x14ac:dyDescent="0.25">
      <c r="A76" s="7">
        <f t="shared" si="21"/>
        <v>0.30833333333333346</v>
      </c>
      <c r="B76">
        <v>17.818289029999999</v>
      </c>
      <c r="C76" s="7">
        <f t="shared" si="17"/>
        <v>108.47993666080124</v>
      </c>
      <c r="D76" s="7">
        <f t="shared" si="18"/>
        <v>8219.5343511315677</v>
      </c>
      <c r="U76" s="22">
        <f t="shared" si="20"/>
        <v>24.706962873802318</v>
      </c>
      <c r="AB76" s="1">
        <f t="shared" si="15"/>
        <v>0.22500000000000028</v>
      </c>
      <c r="AC76" s="1" t="s">
        <v>94</v>
      </c>
      <c r="AD76" s="12">
        <f t="shared" si="16"/>
        <v>14.11685291</v>
      </c>
      <c r="AF76" s="1" t="s">
        <v>94</v>
      </c>
      <c r="AG76" s="12">
        <f t="shared" si="22"/>
        <v>28.626891228942426</v>
      </c>
      <c r="AI76" s="12">
        <f t="shared" si="19"/>
        <v>20.50855499908949</v>
      </c>
    </row>
    <row r="77" spans="1:35" x14ac:dyDescent="0.25">
      <c r="A77" s="7">
        <f t="shared" si="21"/>
        <v>0.31250000000000011</v>
      </c>
      <c r="B77">
        <v>17.56024146</v>
      </c>
      <c r="C77" s="7">
        <f t="shared" si="17"/>
        <v>105.00136612107598</v>
      </c>
      <c r="D77" s="7">
        <f t="shared" si="18"/>
        <v>7645.9502819938289</v>
      </c>
      <c r="U77" s="22">
        <f t="shared" si="20"/>
        <v>26.178420128240511</v>
      </c>
      <c r="AB77" s="1">
        <f t="shared" si="15"/>
        <v>0.22916666666666696</v>
      </c>
      <c r="AC77" s="1" t="s">
        <v>95</v>
      </c>
      <c r="AD77" s="12">
        <f t="shared" si="16"/>
        <v>13.86223012</v>
      </c>
      <c r="AF77" s="1" t="s">
        <v>95</v>
      </c>
      <c r="AG77" s="12">
        <f t="shared" si="22"/>
        <v>26.287263513073743</v>
      </c>
      <c r="AI77" s="12">
        <f t="shared" si="19"/>
        <v>19.742661181870282</v>
      </c>
    </row>
    <row r="78" spans="1:35" x14ac:dyDescent="0.25">
      <c r="A78" s="7">
        <f t="shared" si="21"/>
        <v>0.31666666666666676</v>
      </c>
      <c r="B78">
        <v>15.051015120000001</v>
      </c>
      <c r="C78" s="7">
        <f t="shared" si="17"/>
        <v>100.86184040820262</v>
      </c>
      <c r="D78" s="7">
        <f t="shared" si="18"/>
        <v>7363.4977366424346</v>
      </c>
      <c r="U78" s="22">
        <f t="shared" si="20"/>
        <v>27.639639972008826</v>
      </c>
      <c r="AB78" s="1">
        <f t="shared" si="15"/>
        <v>0.23333333333333364</v>
      </c>
      <c r="AC78" s="1" t="s">
        <v>96</v>
      </c>
      <c r="AD78" s="12">
        <f t="shared" si="16"/>
        <v>19.55238748</v>
      </c>
      <c r="AF78" s="1" t="s">
        <v>96</v>
      </c>
      <c r="AG78" s="12">
        <f t="shared" si="22"/>
        <v>24.043890317767708</v>
      </c>
      <c r="AI78" s="12">
        <f t="shared" si="19"/>
        <v>19.17796753704539</v>
      </c>
    </row>
    <row r="79" spans="1:35" x14ac:dyDescent="0.25">
      <c r="A79" s="7">
        <f t="shared" si="21"/>
        <v>0.32083333333333341</v>
      </c>
      <c r="B79">
        <v>39.433511429999996</v>
      </c>
      <c r="C79" s="7">
        <f t="shared" si="17"/>
        <v>96.030401275724671</v>
      </c>
      <c r="D79" s="7">
        <f t="shared" si="18"/>
        <v>3203.2079402090931</v>
      </c>
      <c r="U79" s="22">
        <f t="shared" si="20"/>
        <v>28.975203541985469</v>
      </c>
      <c r="AB79" s="1">
        <f t="shared" si="15"/>
        <v>0.23750000000000032</v>
      </c>
      <c r="AC79" s="1" t="s">
        <v>97</v>
      </c>
      <c r="AD79" s="12">
        <f t="shared" si="16"/>
        <v>23.06015438</v>
      </c>
      <c r="AF79" s="1" t="s">
        <v>97</v>
      </c>
      <c r="AG79" s="12">
        <f t="shared" si="22"/>
        <v>22.204266260332691</v>
      </c>
      <c r="AI79" s="12">
        <f t="shared" si="19"/>
        <v>18.771841582712852</v>
      </c>
    </row>
    <row r="80" spans="1:35" x14ac:dyDescent="0.25">
      <c r="A80" s="7">
        <f t="shared" si="21"/>
        <v>0.32500000000000007</v>
      </c>
      <c r="B80">
        <v>47.028962659999998</v>
      </c>
      <c r="C80" s="7">
        <f t="shared" si="17"/>
        <v>90.553430962969983</v>
      </c>
      <c r="D80" s="7">
        <f t="shared" si="18"/>
        <v>1894.3793410562389</v>
      </c>
      <c r="U80" s="22">
        <f t="shared" si="20"/>
        <v>30.052558865618234</v>
      </c>
      <c r="AB80" s="1">
        <f t="shared" si="15"/>
        <v>0.241666666666667</v>
      </c>
      <c r="AC80" s="1" t="s">
        <v>98</v>
      </c>
      <c r="AD80" s="12">
        <f t="shared" si="16"/>
        <v>18.364332820000001</v>
      </c>
      <c r="AF80" s="1" t="s">
        <v>98</v>
      </c>
      <c r="AG80" s="12">
        <f t="shared" si="22"/>
        <v>20.86343390135503</v>
      </c>
      <c r="AI80" s="12">
        <f t="shared" si="19"/>
        <v>18.478515903398758</v>
      </c>
    </row>
    <row r="81" spans="1:35" x14ac:dyDescent="0.25">
      <c r="A81" s="7">
        <f t="shared" si="21"/>
        <v>0.32916666666666672</v>
      </c>
      <c r="B81">
        <v>46.793189439999999</v>
      </c>
      <c r="C81" s="7">
        <f t="shared" si="17"/>
        <v>84.546598772422485</v>
      </c>
      <c r="D81" s="7">
        <f t="shared" ref="D81:D121" si="23">(B81-C81)^2</f>
        <v>1425.3199162214453</v>
      </c>
      <c r="U81" s="22">
        <f t="shared" si="20"/>
        <v>30.76502639887946</v>
      </c>
      <c r="AB81" s="1">
        <f t="shared" si="15"/>
        <v>0.24583333333333368</v>
      </c>
      <c r="AC81" s="1" t="s">
        <v>99</v>
      </c>
      <c r="AD81" s="12">
        <f t="shared" si="16"/>
        <v>19.45673395</v>
      </c>
      <c r="AF81" s="1" t="s">
        <v>99</v>
      </c>
      <c r="AG81" s="12">
        <f t="shared" si="22"/>
        <v>19.875808670784394</v>
      </c>
      <c r="AI81" s="12">
        <f t="shared" si="19"/>
        <v>18.258738578786641</v>
      </c>
    </row>
    <row r="82" spans="1:35" x14ac:dyDescent="0.25">
      <c r="A82" s="7">
        <f t="shared" si="21"/>
        <v>0.33333333333333337</v>
      </c>
      <c r="B82">
        <v>38.822966600000001</v>
      </c>
      <c r="C82" s="7">
        <f t="shared" si="17"/>
        <v>78.181306985891453</v>
      </c>
      <c r="D82" s="7">
        <f t="shared" si="23"/>
        <v>1549.078957931694</v>
      </c>
      <c r="U82" s="22">
        <f t="shared" si="20"/>
        <v>31.065798263760907</v>
      </c>
      <c r="AB82" s="1">
        <f t="shared" si="15"/>
        <v>0.25000000000000033</v>
      </c>
      <c r="AC82" s="1" t="s">
        <v>100</v>
      </c>
      <c r="AD82" s="12">
        <f t="shared" si="16"/>
        <v>24.637431359999997</v>
      </c>
      <c r="AF82" s="1" t="s">
        <v>100</v>
      </c>
      <c r="AG82" s="12">
        <f t="shared" si="22"/>
        <v>19.227067160542596</v>
      </c>
      <c r="AI82" s="12">
        <f t="shared" si="19"/>
        <v>18.081573120667315</v>
      </c>
    </row>
    <row r="83" spans="1:35" x14ac:dyDescent="0.25">
      <c r="A83" s="7">
        <f t="shared" si="21"/>
        <v>0.33750000000000002</v>
      </c>
      <c r="B83">
        <v>23.43686907</v>
      </c>
      <c r="C83" s="7">
        <f t="shared" si="17"/>
        <v>71.667896166164539</v>
      </c>
      <c r="D83" s="7">
        <f t="shared" si="23"/>
        <v>2326.2319747509578</v>
      </c>
      <c r="U83" s="22">
        <f t="shared" si="20"/>
        <v>30.96648081620976</v>
      </c>
      <c r="AB83" s="1">
        <f t="shared" si="15"/>
        <v>0.25416666666666698</v>
      </c>
      <c r="AC83" s="1" t="s">
        <v>101</v>
      </c>
      <c r="AD83" s="12">
        <f t="shared" si="16"/>
        <v>21.584246109999999</v>
      </c>
      <c r="AF83" s="1" t="s">
        <v>101</v>
      </c>
      <c r="AG83" s="12">
        <f t="shared" si="22"/>
        <v>18.969792514232864</v>
      </c>
      <c r="AI83" s="12">
        <f t="shared" si="19"/>
        <v>17.928147197844218</v>
      </c>
    </row>
    <row r="84" spans="1:35" x14ac:dyDescent="0.25">
      <c r="A84" s="7">
        <f t="shared" si="21"/>
        <v>0.34166666666666667</v>
      </c>
      <c r="B84">
        <v>36.25309257</v>
      </c>
      <c r="C84" s="7">
        <f t="shared" si="17"/>
        <v>65.237865110629002</v>
      </c>
      <c r="D84" s="7">
        <f t="shared" si="23"/>
        <v>840.11703923200105</v>
      </c>
      <c r="U84" s="22">
        <f t="shared" si="20"/>
        <v>30.509138687346951</v>
      </c>
      <c r="AB84" s="1">
        <f t="shared" si="15"/>
        <v>0.25833333333333364</v>
      </c>
      <c r="AC84" s="1" t="s">
        <v>102</v>
      </c>
      <c r="AD84" s="12">
        <f t="shared" si="16"/>
        <v>19.49611161</v>
      </c>
      <c r="AF84" s="1" t="s">
        <v>102</v>
      </c>
      <c r="AG84" s="12">
        <f t="shared" si="22"/>
        <v>18.954968961593586</v>
      </c>
      <c r="AI84" s="12">
        <f t="shared" si="19"/>
        <v>17.797386036657361</v>
      </c>
    </row>
    <row r="85" spans="1:35" x14ac:dyDescent="0.25">
      <c r="A85" s="7">
        <f t="shared" si="21"/>
        <v>0.34583333333333333</v>
      </c>
      <c r="B85">
        <v>22.245474869999999</v>
      </c>
      <c r="C85" s="7">
        <f t="shared" si="17"/>
        <v>59.126976789766893</v>
      </c>
      <c r="D85" s="7">
        <f t="shared" si="23"/>
        <v>1360.2451838577688</v>
      </c>
      <c r="U85" s="22">
        <f t="shared" si="20"/>
        <v>29.740957105155456</v>
      </c>
      <c r="AB85" s="1">
        <f t="shared" si="15"/>
        <v>0.26250000000000029</v>
      </c>
      <c r="AC85" s="1" t="s">
        <v>103</v>
      </c>
      <c r="AD85" s="12">
        <f t="shared" si="16"/>
        <v>16.587336860000001</v>
      </c>
      <c r="AF85" s="1" t="s">
        <v>103</v>
      </c>
      <c r="AG85" s="12">
        <f t="shared" si="22"/>
        <v>18.963909365058917</v>
      </c>
      <c r="AI85" s="12">
        <f t="shared" si="19"/>
        <v>17.70444898418728</v>
      </c>
    </row>
    <row r="86" spans="1:35" x14ac:dyDescent="0.25">
      <c r="A86" s="7">
        <f t="shared" si="21"/>
        <v>0.35</v>
      </c>
      <c r="B86">
        <v>32.464635530000002</v>
      </c>
      <c r="C86" s="7">
        <f t="shared" si="17"/>
        <v>53.560492122032933</v>
      </c>
      <c r="D86" s="7">
        <f t="shared" si="23"/>
        <v>445.03516535161924</v>
      </c>
      <c r="U86" s="22">
        <f t="shared" si="20"/>
        <v>28.70495632553121</v>
      </c>
      <c r="AB86" s="1">
        <f t="shared" ref="AB86:AB117" si="24">A66</f>
        <v>0.26666666666666694</v>
      </c>
      <c r="AC86" s="1" t="s">
        <v>104</v>
      </c>
      <c r="AD86" s="12">
        <f t="shared" ref="AD86:AD117" si="25">B66</f>
        <v>16.850583369999999</v>
      </c>
      <c r="AF86" s="1" t="s">
        <v>104</v>
      </c>
      <c r="AG86" s="12">
        <f t="shared" si="22"/>
        <v>18.879625055457346</v>
      </c>
      <c r="AI86" s="12">
        <f t="shared" si="19"/>
        <v>17.672189056451383</v>
      </c>
    </row>
    <row r="87" spans="1:35" x14ac:dyDescent="0.25">
      <c r="A87" s="7">
        <f t="shared" si="21"/>
        <v>0.35416666666666663</v>
      </c>
      <c r="B87">
        <v>33.731140509999996</v>
      </c>
      <c r="C87" s="7">
        <f t="shared" si="17"/>
        <v>48.741073519502429</v>
      </c>
      <c r="D87" s="7">
        <f t="shared" si="23"/>
        <v>225.29808894975076</v>
      </c>
      <c r="U87" s="22">
        <f t="shared" si="20"/>
        <v>27.441738241139436</v>
      </c>
      <c r="AB87" s="1">
        <f t="shared" si="24"/>
        <v>0.27083333333333359</v>
      </c>
      <c r="AC87" s="1" t="s">
        <v>105</v>
      </c>
      <c r="AD87" s="12">
        <f t="shared" si="25"/>
        <v>18.732441159999997</v>
      </c>
      <c r="AF87" s="1" t="s">
        <v>105</v>
      </c>
      <c r="AG87" s="12">
        <f t="shared" si="22"/>
        <v>18.728520325184014</v>
      </c>
      <c r="AI87" s="12">
        <f t="shared" si="19"/>
        <v>17.723893014780334</v>
      </c>
    </row>
    <row r="88" spans="1:35" x14ac:dyDescent="0.25">
      <c r="A88" s="7">
        <f t="shared" si="21"/>
        <v>0.35833333333333328</v>
      </c>
      <c r="B88">
        <v>36.32684209</v>
      </c>
      <c r="C88" s="7">
        <f t="shared" si="17"/>
        <v>44.839305142106568</v>
      </c>
      <c r="D88" s="7">
        <f t="shared" si="23"/>
        <v>72.462027213479473</v>
      </c>
      <c r="U88" s="22">
        <f t="shared" si="20"/>
        <v>26.001875647205125</v>
      </c>
      <c r="AB88" s="1">
        <f t="shared" si="24"/>
        <v>0.27500000000000024</v>
      </c>
      <c r="AC88" s="1" t="s">
        <v>106</v>
      </c>
      <c r="AD88" s="12">
        <f t="shared" si="25"/>
        <v>16.570033680000002</v>
      </c>
      <c r="AF88" s="1" t="s">
        <v>106</v>
      </c>
      <c r="AG88" s="12">
        <f t="shared" si="22"/>
        <v>18.566455480499286</v>
      </c>
      <c r="AI88" s="12">
        <f t="shared" si="19"/>
        <v>17.88137968047068</v>
      </c>
    </row>
    <row r="89" spans="1:35" x14ac:dyDescent="0.25">
      <c r="A89" s="7">
        <f t="shared" si="21"/>
        <v>0.36249999999999993</v>
      </c>
      <c r="B89">
        <v>20.035945699999999</v>
      </c>
      <c r="C89" s="7">
        <f t="shared" si="17"/>
        <v>41.986421002767379</v>
      </c>
      <c r="D89" s="7">
        <f t="shared" si="23"/>
        <v>481.8233660174007</v>
      </c>
      <c r="U89" s="22">
        <f t="shared" si="20"/>
        <v>24.460174992698349</v>
      </c>
      <c r="AB89" s="1">
        <f t="shared" si="24"/>
        <v>0.2791666666666669</v>
      </c>
      <c r="AC89" s="1" t="s">
        <v>107</v>
      </c>
      <c r="AD89" s="12">
        <f t="shared" si="25"/>
        <v>17.969425139999998</v>
      </c>
      <c r="AF89" s="1" t="s">
        <v>107</v>
      </c>
      <c r="AG89" s="12">
        <f t="shared" si="22"/>
        <v>18.391163025068607</v>
      </c>
      <c r="AI89" s="12">
        <f t="shared" si="19"/>
        <v>18.165348875985494</v>
      </c>
    </row>
    <row r="90" spans="1:35" x14ac:dyDescent="0.25">
      <c r="A90" s="7">
        <f t="shared" si="21"/>
        <v>0.36666666666666659</v>
      </c>
      <c r="B90">
        <v>17.645361089999998</v>
      </c>
      <c r="C90" s="7">
        <f t="shared" si="17"/>
        <v>40.268776843554853</v>
      </c>
      <c r="D90" s="7">
        <f t="shared" si="23"/>
        <v>511.81894035819403</v>
      </c>
      <c r="U90" s="22">
        <f t="shared" si="20"/>
        <v>22.911472642390123</v>
      </c>
      <c r="AB90" s="1">
        <f t="shared" si="24"/>
        <v>0.28333333333333355</v>
      </c>
      <c r="AC90" s="1" t="s">
        <v>108</v>
      </c>
      <c r="AD90" s="12">
        <f t="shared" si="25"/>
        <v>17.551231520000002</v>
      </c>
      <c r="AF90" s="1" t="s">
        <v>108</v>
      </c>
      <c r="AG90" s="12">
        <f t="shared" si="22"/>
        <v>18.219850945704763</v>
      </c>
      <c r="AI90" s="12">
        <f t="shared" si="19"/>
        <v>18.594588244319503</v>
      </c>
    </row>
    <row r="91" spans="1:35" x14ac:dyDescent="0.25">
      <c r="A91" s="7">
        <f t="shared" si="21"/>
        <v>0.37083333333333324</v>
      </c>
      <c r="B91">
        <v>15.16681694</v>
      </c>
      <c r="C91" s="7">
        <f t="shared" si="17"/>
        <v>39.723821066993573</v>
      </c>
      <c r="D91" s="7">
        <f t="shared" si="23"/>
        <v>603.04645169317928</v>
      </c>
      <c r="U91" s="22">
        <f t="shared" si="20"/>
        <v>21.448745893939176</v>
      </c>
      <c r="AB91" s="1">
        <f t="shared" si="24"/>
        <v>0.2875000000000002</v>
      </c>
      <c r="AC91" s="1" t="s">
        <v>109</v>
      </c>
      <c r="AD91" s="12">
        <f t="shared" si="25"/>
        <v>20.207623909999999</v>
      </c>
      <c r="AF91" s="1" t="s">
        <v>109</v>
      </c>
      <c r="AG91" s="12">
        <f t="shared" si="22"/>
        <v>18.107060170207824</v>
      </c>
      <c r="AI91" s="12">
        <f t="shared" si="19"/>
        <v>19.185359408623263</v>
      </c>
    </row>
    <row r="92" spans="1:35" x14ac:dyDescent="0.25">
      <c r="A92" s="7">
        <f t="shared" si="21"/>
        <v>0.37499999999999989</v>
      </c>
      <c r="B92">
        <v>12.036912560000001</v>
      </c>
      <c r="C92" s="7">
        <f t="shared" si="17"/>
        <v>40.337707725172443</v>
      </c>
      <c r="D92" s="7">
        <f t="shared" si="23"/>
        <v>800.93500698104788</v>
      </c>
      <c r="U92" s="22">
        <f t="shared" si="20"/>
        <v>20.143674025445346</v>
      </c>
      <c r="AB92" s="1">
        <f t="shared" si="24"/>
        <v>0.29166666666666685</v>
      </c>
      <c r="AC92" s="1" t="s">
        <v>110</v>
      </c>
      <c r="AD92" s="12">
        <f t="shared" si="25"/>
        <v>15.11829303</v>
      </c>
      <c r="AF92" s="1" t="s">
        <v>110</v>
      </c>
      <c r="AG92" s="12">
        <f t="shared" si="22"/>
        <v>18.038413917244739</v>
      </c>
      <c r="AI92" s="12">
        <f t="shared" si="19"/>
        <v>19.951240005022591</v>
      </c>
    </row>
    <row r="93" spans="1:35" x14ac:dyDescent="0.25">
      <c r="A93" s="7">
        <f t="shared" si="21"/>
        <v>0.37916666666666654</v>
      </c>
      <c r="B93">
        <v>13.4829344</v>
      </c>
      <c r="C93" s="7">
        <f t="shared" si="17"/>
        <v>42.045092060217641</v>
      </c>
      <c r="D93" s="7">
        <f t="shared" si="23"/>
        <v>815.79685020712941</v>
      </c>
      <c r="U93" s="22">
        <f t="shared" si="20"/>
        <v>19.038096044134157</v>
      </c>
      <c r="AB93" s="1">
        <f t="shared" si="24"/>
        <v>0.2958333333333335</v>
      </c>
      <c r="AC93" s="1" t="s">
        <v>111</v>
      </c>
      <c r="AD93" s="12">
        <f t="shared" si="25"/>
        <v>17.018595949999998</v>
      </c>
      <c r="AF93" s="1" t="s">
        <v>111</v>
      </c>
      <c r="AG93" s="12">
        <f t="shared" si="22"/>
        <v>17.923931002327059</v>
      </c>
      <c r="AI93" s="12">
        <f t="shared" si="19"/>
        <v>20.899480943541306</v>
      </c>
    </row>
    <row r="94" spans="1:35" x14ac:dyDescent="0.25">
      <c r="A94" s="7">
        <f t="shared" si="21"/>
        <v>0.38333333333333319</v>
      </c>
      <c r="B94">
        <v>17.41136594</v>
      </c>
      <c r="C94" s="7">
        <f t="shared" si="17"/>
        <v>44.731888102981181</v>
      </c>
      <c r="D94" s="7">
        <f t="shared" si="23"/>
        <v>746.41093125794589</v>
      </c>
      <c r="U94" s="22">
        <f t="shared" si="20"/>
        <v>18.14376733671557</v>
      </c>
      <c r="AB94" s="1">
        <f t="shared" si="24"/>
        <v>0.30000000000000016</v>
      </c>
      <c r="AC94" s="1" t="s">
        <v>112</v>
      </c>
      <c r="AD94" s="12">
        <f t="shared" si="25"/>
        <v>19.777062269999998</v>
      </c>
      <c r="AF94" s="1" t="s">
        <v>112</v>
      </c>
      <c r="AG94" s="12">
        <f t="shared" si="22"/>
        <v>17.805272413131298</v>
      </c>
      <c r="AI94" s="12">
        <f t="shared" si="19"/>
        <v>22.02443602739616</v>
      </c>
    </row>
    <row r="95" spans="1:35" x14ac:dyDescent="0.25">
      <c r="A95" s="7">
        <f t="shared" si="21"/>
        <v>0.38749999999999984</v>
      </c>
      <c r="B95">
        <v>18.453589349999998</v>
      </c>
      <c r="C95" s="7">
        <f t="shared" si="17"/>
        <v>48.241717853157532</v>
      </c>
      <c r="D95" s="7">
        <f t="shared" si="23"/>
        <v>887.33259972062626</v>
      </c>
      <c r="U95" s="22">
        <f t="shared" si="20"/>
        <v>17.45062508744244</v>
      </c>
      <c r="AB95" s="1">
        <f t="shared" si="24"/>
        <v>0.30416666666666681</v>
      </c>
      <c r="AC95" s="1" t="s">
        <v>113</v>
      </c>
      <c r="AD95" s="12">
        <f t="shared" si="25"/>
        <v>21.930999790000001</v>
      </c>
      <c r="AF95" s="1" t="s">
        <v>113</v>
      </c>
      <c r="AG95" s="12">
        <f t="shared" si="22"/>
        <v>17.827203985123276</v>
      </c>
      <c r="AI95" s="12">
        <f t="shared" si="19"/>
        <v>23.305132676788023</v>
      </c>
    </row>
    <row r="96" spans="1:35" x14ac:dyDescent="0.25">
      <c r="A96" s="7">
        <f t="shared" si="21"/>
        <v>0.3916666666666665</v>
      </c>
      <c r="B96">
        <v>14.550306109999999</v>
      </c>
      <c r="C96" s="7">
        <f t="shared" si="17"/>
        <v>52.386389940174027</v>
      </c>
      <c r="D96" s="7">
        <f t="shared" si="23"/>
        <v>1431.5692396039565</v>
      </c>
      <c r="U96" s="22">
        <f t="shared" si="20"/>
        <v>16.938843292378792</v>
      </c>
      <c r="AB96" s="1">
        <f t="shared" si="24"/>
        <v>0.30833333333333346</v>
      </c>
      <c r="AC96" s="1" t="s">
        <v>114</v>
      </c>
      <c r="AD96" s="12">
        <f t="shared" si="25"/>
        <v>17.818289029999999</v>
      </c>
      <c r="AF96" s="1" t="s">
        <v>114</v>
      </c>
      <c r="AG96" s="12">
        <f t="shared" si="22"/>
        <v>17.987321059586844</v>
      </c>
      <c r="AI96" s="12">
        <f t="shared" si="19"/>
        <v>24.706962873802318</v>
      </c>
    </row>
    <row r="97" spans="1:35" x14ac:dyDescent="0.25">
      <c r="A97" s="7">
        <f t="shared" si="21"/>
        <v>0.39583333333333315</v>
      </c>
      <c r="B97">
        <v>17.321613320000001</v>
      </c>
      <c r="C97" s="7">
        <f t="shared" si="17"/>
        <v>56.960059567047523</v>
      </c>
      <c r="D97" s="7">
        <f t="shared" si="23"/>
        <v>1571.2064208800762</v>
      </c>
      <c r="U97" s="22">
        <f t="shared" si="20"/>
        <v>16.585267232262119</v>
      </c>
      <c r="AB97" s="1">
        <f t="shared" si="24"/>
        <v>0.31250000000000011</v>
      </c>
      <c r="AC97" s="1" t="s">
        <v>115</v>
      </c>
      <c r="AD97" s="12">
        <f t="shared" si="25"/>
        <v>17.56024146</v>
      </c>
      <c r="AF97" s="1" t="s">
        <v>115</v>
      </c>
      <c r="AG97" s="12">
        <f t="shared" si="22"/>
        <v>18.143479455115855</v>
      </c>
      <c r="AI97" s="12">
        <f t="shared" si="19"/>
        <v>26.178420128240511</v>
      </c>
    </row>
    <row r="98" spans="1:35" x14ac:dyDescent="0.25">
      <c r="A98" s="7">
        <f t="shared" si="21"/>
        <v>0.3999999999999998</v>
      </c>
      <c r="B98">
        <v>18.300947739999998</v>
      </c>
      <c r="C98" s="7">
        <f t="shared" ref="C98:C121" si="26">G$5 + G$6*SIN(F$4*A98+G$16)+G$7*SIN(2*F$4*A98+G$17)+G$8*SIN(3*F$4*A98+G$18)+G$9*SIN(4*F$4*A98+G$19)+G$10*SIN(5*F$4*A98+G$20)+G$11*SIN(6*F$4*A98+G$21)+G$12*SIN(7*F$4*A98+G$22)+G$13*SIN(8*F$4*A98+G$23)+G$14*SIN(9*F$4*A98+G$24)+G$15*SIN(10*F$4*A98+G$25)</f>
        <v>61.755884583464542</v>
      </c>
      <c r="D98" s="7">
        <f t="shared" si="23"/>
        <v>1888.3315360694924</v>
      </c>
      <c r="U98" s="22">
        <f t="shared" si="20"/>
        <v>16.364922094254972</v>
      </c>
      <c r="AB98" s="1">
        <f t="shared" si="24"/>
        <v>0.31666666666666676</v>
      </c>
      <c r="AC98" s="1" t="s">
        <v>116</v>
      </c>
      <c r="AD98" s="12">
        <f t="shared" si="25"/>
        <v>15.051015120000001</v>
      </c>
      <c r="AF98" s="1" t="s">
        <v>116</v>
      </c>
      <c r="AG98" s="12">
        <f t="shared" si="22"/>
        <v>18.18602958616669</v>
      </c>
      <c r="AI98" s="12">
        <f t="shared" ref="AI98:AI129" si="27">A_0*AG98 + A_1*AG99 + A_2*AG100 + B_1*AI99 + B_2*AI100</f>
        <v>27.639639972008826</v>
      </c>
    </row>
    <row r="99" spans="1:35" x14ac:dyDescent="0.25">
      <c r="A99" s="7">
        <f t="shared" si="21"/>
        <v>0.40416666666666645</v>
      </c>
      <c r="B99">
        <v>17.456439039999999</v>
      </c>
      <c r="C99" s="7">
        <f t="shared" si="26"/>
        <v>66.583215034341464</v>
      </c>
      <c r="D99" s="7">
        <f t="shared" si="23"/>
        <v>2413.440119598205</v>
      </c>
      <c r="U99" s="22">
        <f t="shared" si="20"/>
        <v>16.254252827604731</v>
      </c>
      <c r="AB99" s="1">
        <f t="shared" si="24"/>
        <v>0.32083333333333341</v>
      </c>
      <c r="AC99" s="1" t="s">
        <v>117</v>
      </c>
      <c r="AD99" s="12">
        <f t="shared" si="25"/>
        <v>39.433511429999996</v>
      </c>
      <c r="AF99" s="1" t="s">
        <v>117</v>
      </c>
      <c r="AG99" s="12">
        <f t="shared" si="22"/>
        <v>18.420440538331889</v>
      </c>
      <c r="AI99" s="12">
        <f t="shared" si="27"/>
        <v>28.975203541985469</v>
      </c>
    </row>
    <row r="100" spans="1:35" x14ac:dyDescent="0.25">
      <c r="A100" s="7">
        <f t="shared" si="21"/>
        <v>0.4083333333333331</v>
      </c>
      <c r="B100">
        <v>16.813151519999998</v>
      </c>
      <c r="C100" s="7">
        <f t="shared" si="26"/>
        <v>71.282862036285209</v>
      </c>
      <c r="D100" s="7">
        <f t="shared" si="23"/>
        <v>2966.9493637279115</v>
      </c>
      <c r="U100" s="22">
        <f t="shared" si="20"/>
        <v>16.234884124815245</v>
      </c>
      <c r="AB100" s="1">
        <f t="shared" si="24"/>
        <v>0.32500000000000007</v>
      </c>
      <c r="AC100" s="1" t="s">
        <v>118</v>
      </c>
      <c r="AD100" s="12">
        <f t="shared" si="25"/>
        <v>47.028962659999998</v>
      </c>
      <c r="AF100" s="1" t="s">
        <v>118</v>
      </c>
      <c r="AG100" s="12">
        <f t="shared" ref="AG100:AG131" si="28">A_0*AD100 + A_1*AD99 + A_2*AD98 + B_1*AG99 + B_2*AG98</f>
        <v>19.543306587155975</v>
      </c>
      <c r="AI100" s="12">
        <f t="shared" si="27"/>
        <v>30.052558865618234</v>
      </c>
    </row>
    <row r="101" spans="1:35" x14ac:dyDescent="0.25">
      <c r="A101" s="7">
        <f t="shared" si="21"/>
        <v>0.41249999999999976</v>
      </c>
      <c r="B101">
        <v>16.167721419999999</v>
      </c>
      <c r="C101" s="7">
        <f t="shared" si="26"/>
        <v>75.737969444877379</v>
      </c>
      <c r="D101" s="7">
        <f t="shared" si="23"/>
        <v>3548.6144497454075</v>
      </c>
      <c r="U101" s="22">
        <f t="shared" si="20"/>
        <v>16.293714998690092</v>
      </c>
      <c r="AB101" s="1">
        <f t="shared" si="24"/>
        <v>0.32916666666666672</v>
      </c>
      <c r="AC101" s="1" t="s">
        <v>119</v>
      </c>
      <c r="AD101" s="12">
        <f t="shared" si="25"/>
        <v>46.793189439999999</v>
      </c>
      <c r="AF101" s="1" t="s">
        <v>119</v>
      </c>
      <c r="AG101" s="12">
        <f t="shared" si="28"/>
        <v>21.778450695665377</v>
      </c>
      <c r="AI101" s="12">
        <f t="shared" si="27"/>
        <v>30.76502639887946</v>
      </c>
    </row>
    <row r="102" spans="1:35" x14ac:dyDescent="0.25">
      <c r="A102" s="7">
        <f t="shared" si="21"/>
        <v>0.41666666666666641</v>
      </c>
      <c r="B102">
        <v>17.05877182</v>
      </c>
      <c r="C102" s="7">
        <f t="shared" si="26"/>
        <v>79.878544050840858</v>
      </c>
      <c r="D102" s="7">
        <f t="shared" si="23"/>
        <v>3946.3237831347237</v>
      </c>
      <c r="U102" s="22">
        <f t="shared" si="20"/>
        <v>16.4206969907918</v>
      </c>
      <c r="AB102" s="1">
        <f t="shared" si="24"/>
        <v>0.33333333333333337</v>
      </c>
      <c r="AC102" s="1" t="s">
        <v>120</v>
      </c>
      <c r="AD102" s="12">
        <f t="shared" si="25"/>
        <v>38.822966600000001</v>
      </c>
      <c r="AF102" s="1" t="s">
        <v>120</v>
      </c>
      <c r="AG102" s="12">
        <f t="shared" si="28"/>
        <v>24.643233473215638</v>
      </c>
      <c r="AI102" s="12">
        <f t="shared" si="27"/>
        <v>31.065798263760907</v>
      </c>
    </row>
    <row r="103" spans="1:35" x14ac:dyDescent="0.25">
      <c r="A103" s="7">
        <f t="shared" si="21"/>
        <v>0.42083333333333306</v>
      </c>
      <c r="B103">
        <v>14.684445649999999</v>
      </c>
      <c r="C103" s="7">
        <f t="shared" si="26"/>
        <v>83.678741116137317</v>
      </c>
      <c r="D103" s="7">
        <f t="shared" si="23"/>
        <v>4760.2128068686561</v>
      </c>
      <c r="U103" s="22">
        <f t="shared" si="20"/>
        <v>16.606781384851644</v>
      </c>
      <c r="AB103" s="1">
        <f t="shared" si="24"/>
        <v>0.33750000000000002</v>
      </c>
      <c r="AC103" s="1" t="s">
        <v>121</v>
      </c>
      <c r="AD103" s="12">
        <f t="shared" si="25"/>
        <v>23.43686907</v>
      </c>
      <c r="AF103" s="1" t="s">
        <v>121</v>
      </c>
      <c r="AG103" s="12">
        <f t="shared" si="28"/>
        <v>27.32911798206796</v>
      </c>
      <c r="AI103" s="12">
        <f t="shared" si="27"/>
        <v>30.96648081620976</v>
      </c>
    </row>
    <row r="104" spans="1:35" x14ac:dyDescent="0.25">
      <c r="A104" s="7">
        <f t="shared" si="21"/>
        <v>0.42499999999999971</v>
      </c>
      <c r="B104">
        <v>18.103970840000002</v>
      </c>
      <c r="C104" s="7">
        <f t="shared" si="26"/>
        <v>87.147371527889518</v>
      </c>
      <c r="D104" s="7">
        <f t="shared" si="23"/>
        <v>4766.9911785484628</v>
      </c>
      <c r="U104" s="22">
        <f t="shared" si="20"/>
        <v>16.842174713432403</v>
      </c>
      <c r="AB104" s="1">
        <f t="shared" si="24"/>
        <v>0.34166666666666667</v>
      </c>
      <c r="AC104" s="1" t="s">
        <v>122</v>
      </c>
      <c r="AD104" s="12">
        <f t="shared" si="25"/>
        <v>36.25309257</v>
      </c>
      <c r="AF104" s="1" t="s">
        <v>122</v>
      </c>
      <c r="AG104" s="12">
        <f t="shared" si="28"/>
        <v>29.367516015385895</v>
      </c>
      <c r="AI104" s="12">
        <f t="shared" si="27"/>
        <v>30.509138687346951</v>
      </c>
    </row>
    <row r="105" spans="1:35" x14ac:dyDescent="0.25">
      <c r="A105" s="7">
        <f t="shared" si="21"/>
        <v>0.42916666666666636</v>
      </c>
      <c r="B105">
        <v>18.129638500000002</v>
      </c>
      <c r="C105" s="7">
        <f t="shared" si="26"/>
        <v>90.31351097355909</v>
      </c>
      <c r="D105" s="7">
        <f t="shared" si="23"/>
        <v>5210.5114452790422</v>
      </c>
      <c r="U105" s="22">
        <f t="shared" si="20"/>
        <v>17.116184703274108</v>
      </c>
      <c r="AB105" s="1">
        <f t="shared" si="24"/>
        <v>0.34583333333333333</v>
      </c>
      <c r="AC105" s="1" t="s">
        <v>123</v>
      </c>
      <c r="AD105" s="12">
        <f t="shared" si="25"/>
        <v>22.245474869999999</v>
      </c>
      <c r="AF105" s="1" t="s">
        <v>123</v>
      </c>
      <c r="AG105" s="12">
        <f t="shared" si="28"/>
        <v>30.787841306451501</v>
      </c>
      <c r="AI105" s="12">
        <f t="shared" si="27"/>
        <v>29.740957105155456</v>
      </c>
    </row>
    <row r="106" spans="1:35" x14ac:dyDescent="0.25">
      <c r="A106" s="7">
        <f t="shared" si="21"/>
        <v>0.43333333333333302</v>
      </c>
      <c r="B106">
        <v>20.152086149999999</v>
      </c>
      <c r="C106" s="7">
        <f t="shared" si="26"/>
        <v>93.210223799888368</v>
      </c>
      <c r="D106" s="7">
        <f t="shared" si="23"/>
        <v>5337.4914768700355</v>
      </c>
      <c r="U106" s="22">
        <f t="shared" si="20"/>
        <v>17.42027390462038</v>
      </c>
      <c r="AB106" s="1">
        <f t="shared" si="24"/>
        <v>0.35</v>
      </c>
      <c r="AC106" s="1" t="s">
        <v>124</v>
      </c>
      <c r="AD106" s="12">
        <f t="shared" si="25"/>
        <v>32.464635530000002</v>
      </c>
      <c r="AF106" s="1" t="s">
        <v>124</v>
      </c>
      <c r="AG106" s="12">
        <f t="shared" si="28"/>
        <v>31.628346848781021</v>
      </c>
      <c r="AI106" s="12">
        <f t="shared" si="27"/>
        <v>28.70495632553121</v>
      </c>
    </row>
    <row r="107" spans="1:35" x14ac:dyDescent="0.25">
      <c r="A107" s="7">
        <f t="shared" si="21"/>
        <v>0.43749999999999967</v>
      </c>
      <c r="B107">
        <v>18.306144110000002</v>
      </c>
      <c r="C107" s="7">
        <f t="shared" si="26"/>
        <v>95.859972304284796</v>
      </c>
      <c r="D107" s="7">
        <f t="shared" si="23"/>
        <v>6014.5962675886421</v>
      </c>
      <c r="U107" s="22">
        <f t="shared" si="20"/>
        <v>17.752006977531607</v>
      </c>
      <c r="AB107" s="1">
        <f t="shared" si="24"/>
        <v>0.35416666666666663</v>
      </c>
      <c r="AC107" s="1" t="s">
        <v>125</v>
      </c>
      <c r="AD107" s="12">
        <f t="shared" si="25"/>
        <v>33.731140509999996</v>
      </c>
      <c r="AF107" s="1" t="s">
        <v>125</v>
      </c>
      <c r="AG107" s="12">
        <f t="shared" si="28"/>
        <v>32.129678566789892</v>
      </c>
      <c r="AI107" s="12">
        <f t="shared" si="27"/>
        <v>27.441738241139436</v>
      </c>
    </row>
    <row r="108" spans="1:35" x14ac:dyDescent="0.25">
      <c r="A108" s="7">
        <f t="shared" si="21"/>
        <v>0.44166666666666632</v>
      </c>
      <c r="B108">
        <v>15.692693330000001</v>
      </c>
      <c r="C108" s="7">
        <f t="shared" si="26"/>
        <v>98.26508341472146</v>
      </c>
      <c r="D108" s="7">
        <f t="shared" si="23"/>
        <v>6818.1996043034069</v>
      </c>
      <c r="U108" s="22">
        <f t="shared" si="20"/>
        <v>18.115290646652731</v>
      </c>
      <c r="AB108" s="1">
        <f t="shared" si="24"/>
        <v>0.35833333333333328</v>
      </c>
      <c r="AC108" s="1" t="s">
        <v>126</v>
      </c>
      <c r="AD108" s="12">
        <f t="shared" si="25"/>
        <v>36.32684209</v>
      </c>
      <c r="AF108" s="1" t="s">
        <v>126</v>
      </c>
      <c r="AG108" s="12">
        <f t="shared" si="28"/>
        <v>32.586950620821739</v>
      </c>
      <c r="AI108" s="12">
        <f t="shared" si="27"/>
        <v>26.001875647205125</v>
      </c>
    </row>
    <row r="109" spans="1:35" x14ac:dyDescent="0.25">
      <c r="A109" s="7">
        <f t="shared" si="21"/>
        <v>0.44583333333333297</v>
      </c>
      <c r="B109">
        <v>17.208223150000002</v>
      </c>
      <c r="C109" s="7">
        <f t="shared" si="26"/>
        <v>100.40567060478185</v>
      </c>
      <c r="D109" s="7">
        <f t="shared" si="23"/>
        <v>6921.8152629911847</v>
      </c>
      <c r="U109" s="22">
        <f t="shared" si="20"/>
        <v>18.515290604972805</v>
      </c>
      <c r="AB109" s="1">
        <f t="shared" si="24"/>
        <v>0.36249999999999993</v>
      </c>
      <c r="AC109" s="1" t="s">
        <v>127</v>
      </c>
      <c r="AD109" s="12">
        <f t="shared" si="25"/>
        <v>20.035945699999999</v>
      </c>
      <c r="AF109" s="1" t="s">
        <v>127</v>
      </c>
      <c r="AG109" s="12">
        <f t="shared" si="28"/>
        <v>32.84718139791201</v>
      </c>
      <c r="AI109" s="12">
        <f t="shared" si="27"/>
        <v>24.460174992698349</v>
      </c>
    </row>
    <row r="110" spans="1:35" x14ac:dyDescent="0.25">
      <c r="A110" s="7">
        <f t="shared" si="21"/>
        <v>0.44999999999999962</v>
      </c>
      <c r="B110">
        <v>19.60716644</v>
      </c>
      <c r="C110" s="7">
        <f t="shared" si="26"/>
        <v>102.24582390261119</v>
      </c>
      <c r="D110" s="7">
        <f t="shared" si="23"/>
        <v>6829.1477072227844</v>
      </c>
      <c r="U110" s="22">
        <f t="shared" si="20"/>
        <v>18.952995327043876</v>
      </c>
      <c r="AB110" s="1">
        <f t="shared" si="24"/>
        <v>0.36666666666666659</v>
      </c>
      <c r="AC110" s="1" t="s">
        <v>128</v>
      </c>
      <c r="AD110" s="12">
        <f t="shared" si="25"/>
        <v>17.645361089999998</v>
      </c>
      <c r="AF110" s="1" t="s">
        <v>128</v>
      </c>
      <c r="AG110" s="12">
        <f t="shared" si="28"/>
        <v>32.493823672313546</v>
      </c>
      <c r="AI110" s="12">
        <f t="shared" si="27"/>
        <v>22.911472642390123</v>
      </c>
    </row>
    <row r="111" spans="1:35" x14ac:dyDescent="0.25">
      <c r="A111" s="7">
        <f t="shared" si="21"/>
        <v>0.45416666666666627</v>
      </c>
      <c r="B111">
        <v>17.959628949999999</v>
      </c>
      <c r="C111" s="7">
        <f t="shared" si="26"/>
        <v>103.74700742314555</v>
      </c>
      <c r="D111" s="7">
        <f t="shared" si="23"/>
        <v>7359.4743052947169</v>
      </c>
      <c r="U111" s="22">
        <f t="shared" si="20"/>
        <v>19.424724717506926</v>
      </c>
      <c r="AB111" s="1">
        <f t="shared" si="24"/>
        <v>0.37083333333333324</v>
      </c>
      <c r="AC111" s="1" t="s">
        <v>129</v>
      </c>
      <c r="AD111" s="12">
        <f t="shared" si="25"/>
        <v>15.16681694</v>
      </c>
      <c r="AF111" s="1" t="s">
        <v>129</v>
      </c>
      <c r="AG111" s="12">
        <f t="shared" si="28"/>
        <v>31.399842463288422</v>
      </c>
      <c r="AI111" s="12">
        <f t="shared" si="27"/>
        <v>21.448745893939176</v>
      </c>
    </row>
    <row r="112" spans="1:35" x14ac:dyDescent="0.25">
      <c r="A112" s="7">
        <f t="shared" si="21"/>
        <v>0.45833333333333293</v>
      </c>
      <c r="B112">
        <v>20.563956819999998</v>
      </c>
      <c r="C112" s="7">
        <f t="shared" si="26"/>
        <v>104.88585693767315</v>
      </c>
      <c r="D112" s="7">
        <f t="shared" si="23"/>
        <v>7110.1828394548475</v>
      </c>
      <c r="U112" s="22">
        <f t="shared" si="20"/>
        <v>19.924159719903972</v>
      </c>
      <c r="AB112" s="1">
        <f t="shared" si="24"/>
        <v>0.37499999999999989</v>
      </c>
      <c r="AC112" s="1" t="s">
        <v>130</v>
      </c>
      <c r="AD112" s="12">
        <f t="shared" si="25"/>
        <v>12.036912560000001</v>
      </c>
      <c r="AF112" s="1" t="s">
        <v>130</v>
      </c>
      <c r="AG112" s="12">
        <f t="shared" si="28"/>
        <v>29.706387714555841</v>
      </c>
      <c r="AI112" s="12">
        <f t="shared" si="27"/>
        <v>20.143674025445346</v>
      </c>
    </row>
    <row r="113" spans="1:35" x14ac:dyDescent="0.25">
      <c r="A113" s="7">
        <f t="shared" si="21"/>
        <v>0.46249999999999958</v>
      </c>
      <c r="B113">
        <v>13.44917901</v>
      </c>
      <c r="C113" s="7">
        <f t="shared" si="26"/>
        <v>105.67236419233232</v>
      </c>
      <c r="D113" s="7">
        <f t="shared" si="23"/>
        <v>8505.1158851747605</v>
      </c>
      <c r="U113" s="22">
        <f t="shared" si="20"/>
        <v>20.441466943469699</v>
      </c>
      <c r="AB113" s="1">
        <f t="shared" si="24"/>
        <v>0.37916666666666654</v>
      </c>
      <c r="AC113" s="1" t="s">
        <v>131</v>
      </c>
      <c r="AD113" s="12">
        <f t="shared" si="25"/>
        <v>13.4829344</v>
      </c>
      <c r="AF113" s="1" t="s">
        <v>131</v>
      </c>
      <c r="AG113" s="12">
        <f t="shared" si="28"/>
        <v>27.59084093224693</v>
      </c>
      <c r="AI113" s="12">
        <f t="shared" si="27"/>
        <v>19.038096044134157</v>
      </c>
    </row>
    <row r="114" spans="1:35" x14ac:dyDescent="0.25">
      <c r="A114" s="7">
        <f t="shared" si="21"/>
        <v>0.46666666666666623</v>
      </c>
      <c r="B114">
        <v>26.8371152</v>
      </c>
      <c r="C114" s="7">
        <f t="shared" si="26"/>
        <v>106.16408486279583</v>
      </c>
      <c r="D114" s="7">
        <f t="shared" si="23"/>
        <v>6292.7681158821306</v>
      </c>
      <c r="U114" s="22">
        <f t="shared" si="20"/>
        <v>20.959893101960894</v>
      </c>
      <c r="AB114" s="1">
        <f t="shared" si="24"/>
        <v>0.38333333333333319</v>
      </c>
      <c r="AC114" s="1" t="s">
        <v>132</v>
      </c>
      <c r="AD114" s="12">
        <f t="shared" si="25"/>
        <v>17.41136594</v>
      </c>
      <c r="AF114" s="1" t="s">
        <v>132</v>
      </c>
      <c r="AG114" s="12">
        <f t="shared" si="28"/>
        <v>25.356882660738506</v>
      </c>
      <c r="AI114" s="12">
        <f t="shared" si="27"/>
        <v>18.14376733671557</v>
      </c>
    </row>
    <row r="115" spans="1:35" x14ac:dyDescent="0.25">
      <c r="A115" s="7">
        <f t="shared" si="21"/>
        <v>0.47083333333333288</v>
      </c>
      <c r="B115">
        <v>13.90130411</v>
      </c>
      <c r="C115" s="7">
        <f t="shared" si="26"/>
        <v>106.47264633001231</v>
      </c>
      <c r="D115" s="7">
        <f t="shared" si="23"/>
        <v>8569.4534004146335</v>
      </c>
      <c r="U115" s="22">
        <f t="shared" si="20"/>
        <v>21.455338652048177</v>
      </c>
      <c r="AB115" s="1">
        <f t="shared" si="24"/>
        <v>0.38749999999999984</v>
      </c>
      <c r="AC115" s="1" t="s">
        <v>133</v>
      </c>
      <c r="AD115" s="12">
        <f t="shared" si="25"/>
        <v>18.453589349999998</v>
      </c>
      <c r="AF115" s="1" t="s">
        <v>133</v>
      </c>
      <c r="AG115" s="12">
        <f t="shared" si="28"/>
        <v>23.316392101803228</v>
      </c>
      <c r="AI115" s="12">
        <f t="shared" si="27"/>
        <v>17.45062508744244</v>
      </c>
    </row>
    <row r="116" spans="1:35" x14ac:dyDescent="0.25">
      <c r="A116" s="7">
        <f t="shared" si="21"/>
        <v>0.47499999999999953</v>
      </c>
      <c r="B116">
        <v>26.097736609999998</v>
      </c>
      <c r="C116" s="7">
        <f t="shared" si="26"/>
        <v>106.76036785217401</v>
      </c>
      <c r="D116" s="7">
        <f t="shared" si="23"/>
        <v>6506.4600789109472</v>
      </c>
      <c r="U116" s="22">
        <f t="shared" si="20"/>
        <v>21.898370100637237</v>
      </c>
      <c r="AB116" s="1">
        <f t="shared" si="24"/>
        <v>0.3916666666666665</v>
      </c>
      <c r="AC116" s="1" t="s">
        <v>134</v>
      </c>
      <c r="AD116" s="12">
        <f t="shared" si="25"/>
        <v>14.550306109999999</v>
      </c>
      <c r="AF116" s="1" t="s">
        <v>134</v>
      </c>
      <c r="AG116" s="12">
        <f t="shared" si="28"/>
        <v>21.556435972963289</v>
      </c>
      <c r="AI116" s="12">
        <f t="shared" si="27"/>
        <v>16.938843292378792</v>
      </c>
    </row>
    <row r="117" spans="1:35" x14ac:dyDescent="0.25">
      <c r="A117" s="7">
        <f t="shared" si="21"/>
        <v>0.47916666666666619</v>
      </c>
      <c r="B117">
        <v>34.736253570000002</v>
      </c>
      <c r="C117" s="7">
        <f t="shared" si="26"/>
        <v>107.22693006225755</v>
      </c>
      <c r="D117" s="7">
        <f t="shared" si="23"/>
        <v>5254.8981783051413</v>
      </c>
      <c r="U117" s="22">
        <f t="shared" si="20"/>
        <v>22.259691536674609</v>
      </c>
      <c r="AB117" s="1">
        <f t="shared" si="24"/>
        <v>0.39583333333333315</v>
      </c>
      <c r="AC117" s="1" t="s">
        <v>135</v>
      </c>
      <c r="AD117" s="12">
        <f t="shared" si="25"/>
        <v>17.321613320000001</v>
      </c>
      <c r="AF117" s="1" t="s">
        <v>135</v>
      </c>
      <c r="AG117" s="12">
        <f t="shared" si="28"/>
        <v>20.034055403538932</v>
      </c>
      <c r="AI117" s="12">
        <f t="shared" si="27"/>
        <v>16.585267232262119</v>
      </c>
    </row>
    <row r="118" spans="1:35" x14ac:dyDescent="0.25">
      <c r="A118" s="7">
        <f t="shared" si="21"/>
        <v>0.48333333333333284</v>
      </c>
      <c r="B118">
        <v>20.163884150000001</v>
      </c>
      <c r="C118" s="7">
        <f t="shared" si="26"/>
        <v>108.08827758901641</v>
      </c>
      <c r="D118" s="7">
        <f t="shared" si="23"/>
        <v>7730.6989616189521</v>
      </c>
      <c r="U118" s="22">
        <f t="shared" si="20"/>
        <v>22.524284702832624</v>
      </c>
      <c r="AB118" s="1">
        <f t="shared" ref="AB118:AB141" si="29">A98</f>
        <v>0.3999999999999998</v>
      </c>
      <c r="AC118" s="1" t="s">
        <v>136</v>
      </c>
      <c r="AD118" s="12">
        <f t="shared" ref="AD118:AD141" si="30">B98</f>
        <v>18.300947739999998</v>
      </c>
      <c r="AF118" s="1" t="s">
        <v>136</v>
      </c>
      <c r="AG118" s="12">
        <f t="shared" si="28"/>
        <v>18.80039217292714</v>
      </c>
      <c r="AI118" s="12">
        <f t="shared" si="27"/>
        <v>16.364922094254972</v>
      </c>
    </row>
    <row r="119" spans="1:35" x14ac:dyDescent="0.25">
      <c r="A119" s="7">
        <f t="shared" si="21"/>
        <v>0.48749999999999949</v>
      </c>
      <c r="B119">
        <v>35.218657780000001</v>
      </c>
      <c r="C119" s="7">
        <f t="shared" si="26"/>
        <v>109.55178806314099</v>
      </c>
      <c r="D119" s="7">
        <f t="shared" si="23"/>
        <v>5525.4142576904123</v>
      </c>
      <c r="U119" s="22">
        <f t="shared" si="20"/>
        <v>22.702846273643608</v>
      </c>
      <c r="AB119" s="1">
        <f t="shared" si="29"/>
        <v>0.40416666666666645</v>
      </c>
      <c r="AC119" s="1" t="s">
        <v>137</v>
      </c>
      <c r="AD119" s="12">
        <f t="shared" si="30"/>
        <v>17.456439039999999</v>
      </c>
      <c r="AF119" s="1" t="s">
        <v>137</v>
      </c>
      <c r="AG119" s="12">
        <f t="shared" si="28"/>
        <v>17.892422325798115</v>
      </c>
      <c r="AI119" s="12">
        <f t="shared" si="27"/>
        <v>16.254252827604731</v>
      </c>
    </row>
    <row r="120" spans="1:35" x14ac:dyDescent="0.25">
      <c r="A120" s="7">
        <f t="shared" si="21"/>
        <v>0.49166666666666614</v>
      </c>
      <c r="B120">
        <v>12.944490100000001</v>
      </c>
      <c r="C120" s="7">
        <f t="shared" si="26"/>
        <v>111.7927391072661</v>
      </c>
      <c r="D120" s="7">
        <f t="shared" si="23"/>
        <v>9770.9763318024852</v>
      </c>
      <c r="U120" s="22">
        <f t="shared" si="20"/>
        <v>22.829706587821107</v>
      </c>
      <c r="AB120" s="1">
        <f t="shared" si="29"/>
        <v>0.4083333333333331</v>
      </c>
      <c r="AC120" s="1" t="s">
        <v>138</v>
      </c>
      <c r="AD120" s="12">
        <f t="shared" si="30"/>
        <v>16.813151519999998</v>
      </c>
      <c r="AF120" s="1" t="s">
        <v>138</v>
      </c>
      <c r="AG120" s="12">
        <f t="shared" si="28"/>
        <v>17.242299588508999</v>
      </c>
      <c r="AI120" s="12">
        <f t="shared" si="27"/>
        <v>16.234884124815245</v>
      </c>
    </row>
    <row r="121" spans="1:35" x14ac:dyDescent="0.25">
      <c r="A121" s="7">
        <f t="shared" si="21"/>
        <v>0.49583333333333279</v>
      </c>
      <c r="B121">
        <v>14.919417149999999</v>
      </c>
      <c r="C121" s="7">
        <f t="shared" si="26"/>
        <v>114.93697602156873</v>
      </c>
      <c r="D121" s="7">
        <f t="shared" si="23"/>
        <v>10003.512082627716</v>
      </c>
      <c r="U121" s="22">
        <f t="shared" si="20"/>
        <v>22.948210432413333</v>
      </c>
      <c r="AB121" s="1">
        <f t="shared" si="29"/>
        <v>0.41249999999999976</v>
      </c>
      <c r="AC121" s="1" t="s">
        <v>139</v>
      </c>
      <c r="AD121" s="12">
        <f t="shared" si="30"/>
        <v>16.167721419999999</v>
      </c>
      <c r="AF121" s="1" t="s">
        <v>139</v>
      </c>
      <c r="AG121" s="12">
        <f t="shared" si="28"/>
        <v>16.768028807118423</v>
      </c>
      <c r="AI121" s="12">
        <f t="shared" si="27"/>
        <v>16.293714998690092</v>
      </c>
    </row>
    <row r="122" spans="1:35" x14ac:dyDescent="0.25">
      <c r="B122">
        <v>45.264854899999996</v>
      </c>
      <c r="U122" s="22"/>
      <c r="AB122" s="1">
        <f t="shared" si="29"/>
        <v>0.41666666666666641</v>
      </c>
      <c r="AC122" s="1" t="s">
        <v>140</v>
      </c>
      <c r="AD122" s="12">
        <f t="shared" si="30"/>
        <v>17.05877182</v>
      </c>
      <c r="AF122" s="1" t="s">
        <v>140</v>
      </c>
      <c r="AG122" s="12">
        <f t="shared" si="28"/>
        <v>16.427600794970573</v>
      </c>
      <c r="AI122" s="12">
        <f t="shared" si="27"/>
        <v>16.4206969907918</v>
      </c>
    </row>
    <row r="123" spans="1:35" x14ac:dyDescent="0.25">
      <c r="B123">
        <v>16.43834493</v>
      </c>
      <c r="U123" s="22"/>
      <c r="AB123" s="1">
        <f t="shared" si="29"/>
        <v>0.42083333333333306</v>
      </c>
      <c r="AC123" s="1" t="s">
        <v>141</v>
      </c>
      <c r="AD123" s="12">
        <f t="shared" si="30"/>
        <v>14.684445649999999</v>
      </c>
      <c r="AF123" s="1" t="s">
        <v>141</v>
      </c>
      <c r="AG123" s="12">
        <f t="shared" si="28"/>
        <v>16.181530481942382</v>
      </c>
      <c r="AI123" s="12">
        <f t="shared" si="27"/>
        <v>16.606781384851644</v>
      </c>
    </row>
    <row r="124" spans="1:35" x14ac:dyDescent="0.25">
      <c r="B124">
        <v>9.4005531749999989</v>
      </c>
      <c r="U124" s="22"/>
      <c r="AB124" s="1">
        <f t="shared" si="29"/>
        <v>0.42499999999999971</v>
      </c>
      <c r="AC124" s="1" t="s">
        <v>142</v>
      </c>
      <c r="AD124" s="12">
        <f t="shared" si="30"/>
        <v>18.103970840000002</v>
      </c>
      <c r="AF124" s="1" t="s">
        <v>142</v>
      </c>
      <c r="AG124" s="12">
        <f t="shared" si="28"/>
        <v>16.008533336073125</v>
      </c>
      <c r="AI124" s="12">
        <f t="shared" si="27"/>
        <v>16.842174713432403</v>
      </c>
    </row>
    <row r="125" spans="1:35" x14ac:dyDescent="0.25">
      <c r="B125">
        <v>18.842128970000001</v>
      </c>
      <c r="U125" s="22"/>
      <c r="AB125" s="1">
        <f t="shared" si="29"/>
        <v>0.42916666666666636</v>
      </c>
      <c r="AC125" s="1" t="s">
        <v>143</v>
      </c>
      <c r="AD125" s="12">
        <f t="shared" si="30"/>
        <v>18.129638500000002</v>
      </c>
      <c r="AF125" s="1" t="s">
        <v>143</v>
      </c>
      <c r="AG125" s="12">
        <f t="shared" si="28"/>
        <v>15.960101687439312</v>
      </c>
      <c r="AI125" s="12">
        <f t="shared" si="27"/>
        <v>17.116184703274108</v>
      </c>
    </row>
    <row r="126" spans="1:35" x14ac:dyDescent="0.25">
      <c r="B126">
        <v>13.46985731</v>
      </c>
      <c r="U126" s="22"/>
      <c r="AB126" s="1">
        <f t="shared" si="29"/>
        <v>0.43333333333333302</v>
      </c>
      <c r="AC126" s="1" t="s">
        <v>144</v>
      </c>
      <c r="AD126" s="12">
        <f t="shared" si="30"/>
        <v>20.152086149999999</v>
      </c>
      <c r="AF126" s="1" t="s">
        <v>144</v>
      </c>
      <c r="AG126" s="12">
        <f t="shared" si="28"/>
        <v>16.079063103353157</v>
      </c>
      <c r="AI126" s="12">
        <f t="shared" si="27"/>
        <v>17.42027390462038</v>
      </c>
    </row>
    <row r="127" spans="1:35" x14ac:dyDescent="0.25">
      <c r="B127">
        <v>13.986371080000001</v>
      </c>
      <c r="U127" s="22"/>
      <c r="AB127" s="1">
        <f t="shared" si="29"/>
        <v>0.43749999999999967</v>
      </c>
      <c r="AC127" s="1" t="s">
        <v>145</v>
      </c>
      <c r="AD127" s="12">
        <f t="shared" si="30"/>
        <v>18.306144110000002</v>
      </c>
      <c r="AF127" s="1" t="s">
        <v>145</v>
      </c>
      <c r="AG127" s="12">
        <f t="shared" si="28"/>
        <v>16.338795622800479</v>
      </c>
      <c r="AI127" s="12">
        <f t="shared" si="27"/>
        <v>17.752006977531607</v>
      </c>
    </row>
    <row r="128" spans="1:35" x14ac:dyDescent="0.25">
      <c r="B128">
        <v>12.990502990000001</v>
      </c>
      <c r="U128" s="22"/>
      <c r="AB128" s="1">
        <f t="shared" si="29"/>
        <v>0.44166666666666632</v>
      </c>
      <c r="AC128" s="1" t="s">
        <v>146</v>
      </c>
      <c r="AD128" s="12">
        <f t="shared" si="30"/>
        <v>15.692693330000001</v>
      </c>
      <c r="AF128" s="1" t="s">
        <v>146</v>
      </c>
      <c r="AG128" s="12">
        <f t="shared" si="28"/>
        <v>16.61989813176406</v>
      </c>
      <c r="AI128" s="12">
        <f t="shared" si="27"/>
        <v>18.115290646652731</v>
      </c>
    </row>
    <row r="129" spans="2:35" x14ac:dyDescent="0.25">
      <c r="B129">
        <v>15.401852360000001</v>
      </c>
      <c r="U129" s="22"/>
      <c r="AB129" s="1">
        <f t="shared" si="29"/>
        <v>0.44583333333333297</v>
      </c>
      <c r="AC129" s="1" t="s">
        <v>147</v>
      </c>
      <c r="AD129" s="12">
        <f t="shared" si="30"/>
        <v>17.208223150000002</v>
      </c>
      <c r="AF129" s="1" t="s">
        <v>147</v>
      </c>
      <c r="AG129" s="12">
        <f t="shared" si="28"/>
        <v>16.820352001985341</v>
      </c>
      <c r="AI129" s="12">
        <f t="shared" si="27"/>
        <v>18.515290604972805</v>
      </c>
    </row>
    <row r="130" spans="2:35" x14ac:dyDescent="0.25">
      <c r="B130">
        <v>16.086051099999999</v>
      </c>
      <c r="U130" s="22"/>
      <c r="AB130" s="1">
        <f t="shared" si="29"/>
        <v>0.44999999999999962</v>
      </c>
      <c r="AC130" s="1" t="s">
        <v>148</v>
      </c>
      <c r="AD130" s="12">
        <f t="shared" si="30"/>
        <v>19.60716644</v>
      </c>
      <c r="AF130" s="1" t="s">
        <v>148</v>
      </c>
      <c r="AG130" s="12">
        <f t="shared" si="28"/>
        <v>16.993792461469141</v>
      </c>
      <c r="AI130" s="12">
        <f t="shared" ref="AI130:AI160" si="31">A_0*AG130 + A_1*AG131 + A_2*AG132 + B_1*AI131 + B_2*AI132</f>
        <v>18.952995327043876</v>
      </c>
    </row>
    <row r="131" spans="2:35" x14ac:dyDescent="0.25">
      <c r="B131">
        <v>17.219792330000001</v>
      </c>
      <c r="U131" s="22"/>
      <c r="AB131" s="1">
        <f t="shared" si="29"/>
        <v>0.45416666666666627</v>
      </c>
      <c r="AC131" s="1" t="s">
        <v>149</v>
      </c>
      <c r="AD131" s="12">
        <f t="shared" si="30"/>
        <v>17.959628949999999</v>
      </c>
      <c r="AF131" s="1" t="s">
        <v>149</v>
      </c>
      <c r="AG131" s="12">
        <f t="shared" si="28"/>
        <v>17.20527790933059</v>
      </c>
      <c r="AI131" s="12">
        <f t="shared" si="31"/>
        <v>19.424724717506926</v>
      </c>
    </row>
    <row r="132" spans="2:35" x14ac:dyDescent="0.25">
      <c r="B132">
        <v>21.14769321</v>
      </c>
      <c r="U132" s="22"/>
      <c r="AB132" s="1">
        <f t="shared" si="29"/>
        <v>0.45833333333333293</v>
      </c>
      <c r="AC132" s="1" t="s">
        <v>150</v>
      </c>
      <c r="AD132" s="12">
        <f t="shared" si="30"/>
        <v>20.563956819999998</v>
      </c>
      <c r="AF132" s="1" t="s">
        <v>150</v>
      </c>
      <c r="AG132" s="12">
        <f t="shared" ref="AG132:AG162" si="32">A_0*AD132 + A_1*AD131 + A_2*AD130 + B_1*AG131 + B_2*AG130</f>
        <v>17.45539611602517</v>
      </c>
      <c r="AI132" s="12">
        <f t="shared" si="31"/>
        <v>19.924159719903972</v>
      </c>
    </row>
    <row r="133" spans="2:35" x14ac:dyDescent="0.25">
      <c r="B133">
        <v>20.438929520000002</v>
      </c>
      <c r="AB133" s="1">
        <f t="shared" si="29"/>
        <v>0.46249999999999958</v>
      </c>
      <c r="AC133" s="1" t="s">
        <v>151</v>
      </c>
      <c r="AD133" s="12">
        <f t="shared" si="30"/>
        <v>13.44917901</v>
      </c>
      <c r="AF133" s="1" t="s">
        <v>151</v>
      </c>
      <c r="AG133" s="12">
        <f t="shared" si="32"/>
        <v>17.667194428393341</v>
      </c>
      <c r="AI133" s="12">
        <f t="shared" si="31"/>
        <v>20.441466943469699</v>
      </c>
    </row>
    <row r="134" spans="2:35" x14ac:dyDescent="0.25">
      <c r="B134">
        <v>16.332911070000002</v>
      </c>
      <c r="AB134" s="1">
        <f t="shared" si="29"/>
        <v>0.46666666666666623</v>
      </c>
      <c r="AC134" s="1" t="s">
        <v>152</v>
      </c>
      <c r="AD134" s="12">
        <f t="shared" si="30"/>
        <v>26.8371152</v>
      </c>
      <c r="AF134" s="1" t="s">
        <v>152</v>
      </c>
      <c r="AG134" s="12">
        <f t="shared" si="32"/>
        <v>17.865560710959311</v>
      </c>
      <c r="AI134" s="12">
        <f t="shared" si="31"/>
        <v>20.959893101960894</v>
      </c>
    </row>
    <row r="135" spans="2:35" x14ac:dyDescent="0.25">
      <c r="B135">
        <v>14.08150049</v>
      </c>
      <c r="AB135" s="1">
        <f t="shared" si="29"/>
        <v>0.47083333333333288</v>
      </c>
      <c r="AC135" s="1" t="s">
        <v>153</v>
      </c>
      <c r="AD135" s="12">
        <f t="shared" si="30"/>
        <v>13.90130411</v>
      </c>
      <c r="AF135" s="1" t="s">
        <v>153</v>
      </c>
      <c r="AG135" s="12">
        <f t="shared" si="32"/>
        <v>18.139356240483956</v>
      </c>
      <c r="AI135" s="12">
        <f t="shared" si="31"/>
        <v>21.455338652048177</v>
      </c>
    </row>
    <row r="136" spans="2:35" x14ac:dyDescent="0.25">
      <c r="B136">
        <v>17.01445691</v>
      </c>
      <c r="AB136" s="1">
        <f t="shared" si="29"/>
        <v>0.47499999999999953</v>
      </c>
      <c r="AC136" s="1" t="s">
        <v>154</v>
      </c>
      <c r="AD136" s="12">
        <f t="shared" si="30"/>
        <v>26.097736609999998</v>
      </c>
      <c r="AF136" s="1" t="s">
        <v>154</v>
      </c>
      <c r="AG136" s="12">
        <f t="shared" si="32"/>
        <v>18.445585466184095</v>
      </c>
      <c r="AI136" s="12">
        <f t="shared" si="31"/>
        <v>21.898370100637237</v>
      </c>
    </row>
    <row r="137" spans="2:35" x14ac:dyDescent="0.25">
      <c r="B137">
        <v>16.21857503</v>
      </c>
      <c r="AB137" s="1">
        <f t="shared" si="29"/>
        <v>0.47916666666666619</v>
      </c>
      <c r="AC137" s="1" t="s">
        <v>155</v>
      </c>
      <c r="AD137" s="12">
        <f t="shared" si="30"/>
        <v>34.736253570000002</v>
      </c>
      <c r="AF137" s="1" t="s">
        <v>155</v>
      </c>
      <c r="AG137" s="12">
        <f t="shared" si="32"/>
        <v>19.043769802781963</v>
      </c>
      <c r="AI137" s="12">
        <f t="shared" si="31"/>
        <v>22.259691536674609</v>
      </c>
    </row>
    <row r="138" spans="2:35" x14ac:dyDescent="0.25">
      <c r="B138">
        <v>18.413077089999998</v>
      </c>
      <c r="AB138" s="1">
        <f t="shared" si="29"/>
        <v>0.48333333333333284</v>
      </c>
      <c r="AC138" s="1" t="s">
        <v>156</v>
      </c>
      <c r="AD138" s="12">
        <f t="shared" si="30"/>
        <v>20.163884150000001</v>
      </c>
      <c r="AF138" s="1" t="s">
        <v>156</v>
      </c>
      <c r="AG138" s="12">
        <f t="shared" si="32"/>
        <v>20.022564329469038</v>
      </c>
      <c r="AI138" s="12">
        <f t="shared" si="31"/>
        <v>22.524284702832624</v>
      </c>
    </row>
    <row r="139" spans="2:35" x14ac:dyDescent="0.25">
      <c r="B139">
        <v>16.63800805</v>
      </c>
      <c r="AB139" s="1">
        <f t="shared" si="29"/>
        <v>0.48749999999999949</v>
      </c>
      <c r="AC139" s="1" t="s">
        <v>157</v>
      </c>
      <c r="AD139" s="12">
        <f t="shared" si="30"/>
        <v>35.218657780000001</v>
      </c>
      <c r="AF139" s="1" t="s">
        <v>157</v>
      </c>
      <c r="AG139" s="12">
        <f t="shared" si="32"/>
        <v>21.13086800947702</v>
      </c>
      <c r="AI139" s="12">
        <f t="shared" si="31"/>
        <v>22.702846273643608</v>
      </c>
    </row>
    <row r="140" spans="2:35" x14ac:dyDescent="0.25">
      <c r="B140">
        <v>14.58749602</v>
      </c>
      <c r="AB140" s="1">
        <f t="shared" si="29"/>
        <v>0.49166666666666614</v>
      </c>
      <c r="AC140" s="1" t="s">
        <v>158</v>
      </c>
      <c r="AD140" s="12">
        <f t="shared" si="30"/>
        <v>12.944490100000001</v>
      </c>
      <c r="AF140" s="1" t="s">
        <v>158</v>
      </c>
      <c r="AG140" s="12">
        <f t="shared" si="32"/>
        <v>22.169221946701093</v>
      </c>
      <c r="AI140" s="12">
        <f t="shared" si="31"/>
        <v>22.829706587821107</v>
      </c>
    </row>
    <row r="141" spans="2:35" x14ac:dyDescent="0.25">
      <c r="B141">
        <v>16.964658790000001</v>
      </c>
      <c r="AB141" s="1">
        <f t="shared" si="29"/>
        <v>0.49583333333333279</v>
      </c>
      <c r="AC141" s="1" t="s">
        <v>159</v>
      </c>
      <c r="AD141" s="12">
        <f t="shared" si="30"/>
        <v>14.919417149999999</v>
      </c>
      <c r="AF141" s="1" t="s">
        <v>159</v>
      </c>
      <c r="AG141" s="12">
        <f t="shared" si="32"/>
        <v>22.706833775170338</v>
      </c>
      <c r="AI141" s="12">
        <f t="shared" si="31"/>
        <v>22.948210432413333</v>
      </c>
    </row>
    <row r="142" spans="2:35" x14ac:dyDescent="0.25">
      <c r="B142">
        <v>17.665913850000003</v>
      </c>
      <c r="AB142" s="1">
        <f>AB141+1/240</f>
        <v>0.49999999999999944</v>
      </c>
      <c r="AC142" s="1" t="s">
        <v>32</v>
      </c>
      <c r="AD142" s="13">
        <f t="shared" ref="AD142:AD162" si="33">TREND(AD$131:AD$141,$AB$131:$AB$141,$AB142,TRUE)</f>
        <v>23.005674738545451</v>
      </c>
      <c r="AF142" s="1" t="s">
        <v>32</v>
      </c>
      <c r="AG142" s="12">
        <f t="shared" si="32"/>
        <v>22.721118643074327</v>
      </c>
      <c r="AI142" s="12">
        <f t="shared" si="31"/>
        <v>23.088780757561594</v>
      </c>
    </row>
    <row r="143" spans="2:35" x14ac:dyDescent="0.25">
      <c r="B143">
        <v>18.995646239999999</v>
      </c>
      <c r="AB143" s="1">
        <f t="shared" ref="AB143:AB162" si="34">AB142+1/240</f>
        <v>0.5041666666666661</v>
      </c>
      <c r="AC143" s="1" t="s">
        <v>32</v>
      </c>
      <c r="AD143" s="13">
        <f t="shared" si="33"/>
        <v>23.252201991181813</v>
      </c>
      <c r="AF143" s="1" t="s">
        <v>32</v>
      </c>
      <c r="AG143" s="12">
        <f t="shared" si="32"/>
        <v>22.635286327161833</v>
      </c>
      <c r="AI143" s="12">
        <f t="shared" si="31"/>
        <v>23.259558904471834</v>
      </c>
    </row>
    <row r="144" spans="2:35" x14ac:dyDescent="0.25">
      <c r="B144">
        <v>18.146908939999999</v>
      </c>
      <c r="AB144" s="1">
        <f t="shared" si="34"/>
        <v>0.50833333333333275</v>
      </c>
      <c r="AC144" s="1" t="s">
        <v>32</v>
      </c>
      <c r="AD144" s="13">
        <f t="shared" si="33"/>
        <v>23.498729243818179</v>
      </c>
      <c r="AF144" s="1" t="s">
        <v>32</v>
      </c>
      <c r="AG144" s="12">
        <f t="shared" si="32"/>
        <v>22.611155992926992</v>
      </c>
      <c r="AI144" s="12">
        <f t="shared" si="31"/>
        <v>23.456153994860063</v>
      </c>
    </row>
    <row r="145" spans="2:35" x14ac:dyDescent="0.25">
      <c r="B145">
        <v>20.793762910000002</v>
      </c>
      <c r="AB145" s="1">
        <f t="shared" si="34"/>
        <v>0.5124999999999994</v>
      </c>
      <c r="AC145" s="1" t="s">
        <v>32</v>
      </c>
      <c r="AD145" s="13">
        <f t="shared" si="33"/>
        <v>23.745256496454541</v>
      </c>
      <c r="AF145" s="1" t="s">
        <v>32</v>
      </c>
      <c r="AG145" s="12">
        <f t="shared" si="32"/>
        <v>22.645170673443232</v>
      </c>
      <c r="AI145" s="12">
        <f t="shared" si="31"/>
        <v>23.671767701681077</v>
      </c>
    </row>
    <row r="146" spans="2:35" x14ac:dyDescent="0.25">
      <c r="B146">
        <v>19.631984920000001</v>
      </c>
      <c r="AB146" s="1">
        <f t="shared" si="34"/>
        <v>0.51666666666666605</v>
      </c>
      <c r="AC146" s="1" t="s">
        <v>32</v>
      </c>
      <c r="AD146" s="13">
        <f t="shared" si="33"/>
        <v>23.991783749090906</v>
      </c>
      <c r="AF146" s="1" t="s">
        <v>32</v>
      </c>
      <c r="AG146" s="12">
        <f t="shared" si="32"/>
        <v>22.731548021519867</v>
      </c>
      <c r="AI146" s="12">
        <f t="shared" si="31"/>
        <v>23.899757709231658</v>
      </c>
    </row>
    <row r="147" spans="2:35" x14ac:dyDescent="0.25">
      <c r="B147">
        <v>16.98970418</v>
      </c>
      <c r="AB147" s="1">
        <f t="shared" si="34"/>
        <v>0.5208333333333327</v>
      </c>
      <c r="AC147" s="1" t="s">
        <v>32</v>
      </c>
      <c r="AD147" s="13">
        <f t="shared" si="33"/>
        <v>24.238311001727268</v>
      </c>
      <c r="AF147" s="1" t="s">
        <v>32</v>
      </c>
      <c r="AG147" s="12">
        <f t="shared" si="32"/>
        <v>22.86329662518223</v>
      </c>
      <c r="AI147" s="12">
        <f t="shared" si="31"/>
        <v>24.133799238936401</v>
      </c>
    </row>
    <row r="148" spans="2:35" x14ac:dyDescent="0.25">
      <c r="B148">
        <v>9.8616355640000002</v>
      </c>
      <c r="AB148" s="1">
        <f t="shared" si="34"/>
        <v>0.52499999999999936</v>
      </c>
      <c r="AC148" s="1" t="s">
        <v>32</v>
      </c>
      <c r="AD148" s="13">
        <f t="shared" si="33"/>
        <v>24.484838254363634</v>
      </c>
      <c r="AF148" s="1" t="s">
        <v>32</v>
      </c>
      <c r="AG148" s="12">
        <f t="shared" si="32"/>
        <v>23.032988118512613</v>
      </c>
      <c r="AI148" s="12">
        <f t="shared" si="31"/>
        <v>24.367987432313505</v>
      </c>
    </row>
    <row r="149" spans="2:35" x14ac:dyDescent="0.25">
      <c r="B149">
        <v>32.446124949999998</v>
      </c>
      <c r="AB149" s="1">
        <f t="shared" si="34"/>
        <v>0.52916666666666601</v>
      </c>
      <c r="AC149" s="1" t="s">
        <v>32</v>
      </c>
      <c r="AD149" s="13">
        <f t="shared" si="33"/>
        <v>24.731365506999996</v>
      </c>
      <c r="AF149" s="1" t="s">
        <v>32</v>
      </c>
      <c r="AG149" s="12">
        <f t="shared" si="32"/>
        <v>23.233316253169566</v>
      </c>
      <c r="AI149" s="12">
        <f t="shared" si="31"/>
        <v>24.59691019108709</v>
      </c>
    </row>
    <row r="150" spans="2:35" x14ac:dyDescent="0.25">
      <c r="B150">
        <v>46.499691550000001</v>
      </c>
      <c r="AB150" s="1">
        <f t="shared" si="34"/>
        <v>0.53333333333333266</v>
      </c>
      <c r="AC150" s="1" t="s">
        <v>32</v>
      </c>
      <c r="AD150" s="13">
        <f t="shared" si="33"/>
        <v>24.977892759636362</v>
      </c>
      <c r="AF150" s="1" t="s">
        <v>32</v>
      </c>
      <c r="AG150" s="12">
        <f t="shared" si="32"/>
        <v>23.457476660113855</v>
      </c>
      <c r="AI150" s="12">
        <f t="shared" si="31"/>
        <v>24.815719162844928</v>
      </c>
    </row>
    <row r="151" spans="2:35" x14ac:dyDescent="0.25">
      <c r="B151">
        <v>31.194371029999999</v>
      </c>
      <c r="AB151" s="1">
        <f t="shared" si="34"/>
        <v>0.53749999999999931</v>
      </c>
      <c r="AC151" s="1" t="s">
        <v>32</v>
      </c>
      <c r="AD151" s="13">
        <f t="shared" si="33"/>
        <v>25.224420012272724</v>
      </c>
      <c r="AF151" s="1" t="s">
        <v>32</v>
      </c>
      <c r="AG151" s="12">
        <f t="shared" si="32"/>
        <v>23.699400877904484</v>
      </c>
      <c r="AI151" s="12">
        <f t="shared" si="31"/>
        <v>25.020224240079635</v>
      </c>
    </row>
    <row r="152" spans="2:35" x14ac:dyDescent="0.25">
      <c r="B152">
        <v>29.566209360000002</v>
      </c>
      <c r="AB152" s="1">
        <f t="shared" si="34"/>
        <v>0.54166666666666596</v>
      </c>
      <c r="AC152" s="1" t="s">
        <v>32</v>
      </c>
      <c r="AD152" s="13">
        <f t="shared" si="33"/>
        <v>25.470947264909086</v>
      </c>
      <c r="AF152" s="1" t="s">
        <v>32</v>
      </c>
      <c r="AG152" s="12">
        <f t="shared" si="32"/>
        <v>23.953876199765801</v>
      </c>
      <c r="AI152" s="12">
        <f t="shared" si="31"/>
        <v>25.207034225121841</v>
      </c>
    </row>
    <row r="153" spans="2:35" x14ac:dyDescent="0.25">
      <c r="B153">
        <v>47.943135000000005</v>
      </c>
      <c r="AB153" s="1">
        <f t="shared" si="34"/>
        <v>0.54583333333333262</v>
      </c>
      <c r="AC153" s="1" t="s">
        <v>32</v>
      </c>
      <c r="AD153" s="13">
        <f t="shared" si="33"/>
        <v>25.717474517545455</v>
      </c>
      <c r="AF153" s="1" t="s">
        <v>32</v>
      </c>
      <c r="AG153" s="12">
        <f t="shared" si="32"/>
        <v>24.216579688840298</v>
      </c>
      <c r="AI153" s="12">
        <f t="shared" si="31"/>
        <v>25.373763098840705</v>
      </c>
    </row>
    <row r="154" spans="2:35" x14ac:dyDescent="0.25">
      <c r="B154">
        <v>25.909104189999997</v>
      </c>
      <c r="AB154" s="1">
        <f t="shared" si="34"/>
        <v>0.54999999999999927</v>
      </c>
      <c r="AC154" s="1" t="s">
        <v>32</v>
      </c>
      <c r="AD154" s="13">
        <f t="shared" si="33"/>
        <v>25.964001770181817</v>
      </c>
      <c r="AF154" s="1" t="s">
        <v>32</v>
      </c>
      <c r="AG154" s="12">
        <f t="shared" si="32"/>
        <v>24.484050875915166</v>
      </c>
      <c r="AI154" s="12">
        <f t="shared" si="31"/>
        <v>25.519317406814338</v>
      </c>
    </row>
    <row r="155" spans="2:35" x14ac:dyDescent="0.25">
      <c r="B155">
        <v>46.596201929999999</v>
      </c>
      <c r="AB155" s="1">
        <f t="shared" si="34"/>
        <v>0.55416666666666592</v>
      </c>
      <c r="AC155" s="1" t="s">
        <v>32</v>
      </c>
      <c r="AD155" s="13">
        <f t="shared" si="33"/>
        <v>26.210529022818179</v>
      </c>
      <c r="AF155" s="1" t="s">
        <v>32</v>
      </c>
      <c r="AG155" s="12">
        <f t="shared" si="32"/>
        <v>24.753623600462291</v>
      </c>
      <c r="AI155" s="12">
        <f t="shared" si="31"/>
        <v>25.644275342687127</v>
      </c>
    </row>
    <row r="156" spans="2:35" x14ac:dyDescent="0.25">
      <c r="B156">
        <v>23.207681830000002</v>
      </c>
      <c r="AB156" s="1">
        <f t="shared" si="34"/>
        <v>0.55833333333333257</v>
      </c>
      <c r="AC156" s="1" t="s">
        <v>32</v>
      </c>
      <c r="AD156" s="13">
        <f t="shared" si="33"/>
        <v>26.457056275454541</v>
      </c>
      <c r="AF156" s="1" t="s">
        <v>32</v>
      </c>
      <c r="AG156" s="12">
        <f t="shared" si="32"/>
        <v>25.023333482931243</v>
      </c>
      <c r="AI156" s="12">
        <f t="shared" si="31"/>
        <v>25.751361793544746</v>
      </c>
    </row>
    <row r="157" spans="2:35" x14ac:dyDescent="0.25">
      <c r="B157">
        <v>11.474109990000001</v>
      </c>
      <c r="AB157" s="1">
        <f t="shared" si="34"/>
        <v>0.56249999999999922</v>
      </c>
      <c r="AC157" s="1" t="s">
        <v>32</v>
      </c>
      <c r="AD157" s="13">
        <f t="shared" si="33"/>
        <v>26.70358352809091</v>
      </c>
      <c r="AF157" s="1" t="s">
        <v>32</v>
      </c>
      <c r="AG157" s="12">
        <f t="shared" si="32"/>
        <v>25.291813826024793</v>
      </c>
      <c r="AI157" s="12">
        <f t="shared" si="31"/>
        <v>25.846015498603357</v>
      </c>
    </row>
    <row r="158" spans="2:35" x14ac:dyDescent="0.25">
      <c r="B158">
        <v>30.0338782</v>
      </c>
      <c r="AB158" s="1">
        <f t="shared" si="34"/>
        <v>0.56666666666666587</v>
      </c>
      <c r="AC158" s="1" t="s">
        <v>32</v>
      </c>
      <c r="AD158" s="13">
        <f t="shared" si="33"/>
        <v>26.950110780727272</v>
      </c>
      <c r="AF158" s="1" t="s">
        <v>32</v>
      </c>
      <c r="AG158" s="12">
        <f t="shared" si="32"/>
        <v>25.558189458848727</v>
      </c>
      <c r="AI158" s="12">
        <f t="shared" si="31"/>
        <v>25.937034126701249</v>
      </c>
    </row>
    <row r="159" spans="2:35" x14ac:dyDescent="0.25">
      <c r="B159">
        <v>20.184584220000001</v>
      </c>
      <c r="AB159" s="1">
        <f t="shared" si="34"/>
        <v>0.57083333333333253</v>
      </c>
      <c r="AC159" s="1" t="s">
        <v>32</v>
      </c>
      <c r="AD159" s="13">
        <f t="shared" si="33"/>
        <v>27.196638033363634</v>
      </c>
      <c r="AF159" s="1" t="s">
        <v>32</v>
      </c>
      <c r="AG159" s="12">
        <f t="shared" si="32"/>
        <v>25.821975222703127</v>
      </c>
      <c r="AI159" s="12">
        <f t="shared" si="31"/>
        <v>26.037270089797403</v>
      </c>
    </row>
    <row r="160" spans="2:35" x14ac:dyDescent="0.25">
      <c r="B160">
        <v>17.110500639999998</v>
      </c>
      <c r="AB160" s="1">
        <f t="shared" si="34"/>
        <v>0.57499999999999918</v>
      </c>
      <c r="AC160" s="1" t="s">
        <v>32</v>
      </c>
      <c r="AD160" s="13">
        <f t="shared" si="33"/>
        <v>27.443165285999996</v>
      </c>
      <c r="AF160" s="1" t="s">
        <v>32</v>
      </c>
      <c r="AG160" s="12">
        <f t="shared" si="32"/>
        <v>26.082983467217929</v>
      </c>
      <c r="AI160" s="12">
        <f t="shared" si="31"/>
        <v>26.164333941927211</v>
      </c>
    </row>
    <row r="161" spans="2:35" x14ac:dyDescent="0.25">
      <c r="B161">
        <v>15.77131015</v>
      </c>
      <c r="AB161" s="1">
        <f t="shared" si="34"/>
        <v>0.57916666666666583</v>
      </c>
      <c r="AC161" s="1" t="s">
        <v>32</v>
      </c>
      <c r="AD161" s="13">
        <f t="shared" si="33"/>
        <v>27.689692538636365</v>
      </c>
      <c r="AF161" s="1" t="s">
        <v>32</v>
      </c>
      <c r="AG161" s="12">
        <f t="shared" si="32"/>
        <v>26.341243064128346</v>
      </c>
      <c r="AI161" s="22">
        <f>AG161</f>
        <v>26.341243064128346</v>
      </c>
    </row>
    <row r="162" spans="2:35" x14ac:dyDescent="0.25">
      <c r="B162">
        <v>12.69071535</v>
      </c>
      <c r="AB162" s="1">
        <f t="shared" si="34"/>
        <v>0.58333333333333248</v>
      </c>
      <c r="AC162" s="1" t="s">
        <v>32</v>
      </c>
      <c r="AD162" s="13">
        <f t="shared" si="33"/>
        <v>27.936219791272727</v>
      </c>
      <c r="AF162" s="1" t="s">
        <v>32</v>
      </c>
      <c r="AG162" s="12">
        <f t="shared" si="32"/>
        <v>26.596931015114084</v>
      </c>
      <c r="AI162" s="22">
        <f>AG162</f>
        <v>26.596931015114084</v>
      </c>
    </row>
    <row r="163" spans="2:35" x14ac:dyDescent="0.25">
      <c r="B163">
        <v>16.225249460000001</v>
      </c>
    </row>
    <row r="164" spans="2:35" x14ac:dyDescent="0.25">
      <c r="B164">
        <v>22.949297159999997</v>
      </c>
    </row>
    <row r="165" spans="2:35" x14ac:dyDescent="0.25">
      <c r="B165">
        <v>19.058873420000001</v>
      </c>
    </row>
    <row r="166" spans="2:35" x14ac:dyDescent="0.25">
      <c r="B166">
        <v>17.33992757</v>
      </c>
    </row>
    <row r="167" spans="2:35" x14ac:dyDescent="0.25">
      <c r="B167">
        <v>17.698094359999999</v>
      </c>
    </row>
    <row r="168" spans="2:35" x14ac:dyDescent="0.25">
      <c r="B168">
        <v>18.904039779999998</v>
      </c>
    </row>
    <row r="169" spans="2:35" x14ac:dyDescent="0.25">
      <c r="B169">
        <v>19.21335869</v>
      </c>
    </row>
    <row r="170" spans="2:35" x14ac:dyDescent="0.25">
      <c r="B170">
        <v>18.832788430000001</v>
      </c>
    </row>
    <row r="171" spans="2:35" x14ac:dyDescent="0.25">
      <c r="B171">
        <v>16.14170202</v>
      </c>
    </row>
    <row r="172" spans="2:35" x14ac:dyDescent="0.25">
      <c r="B172">
        <v>19.57438694</v>
      </c>
    </row>
    <row r="173" spans="2:35" x14ac:dyDescent="0.25">
      <c r="B173">
        <v>16.65026366</v>
      </c>
    </row>
    <row r="174" spans="2:35" x14ac:dyDescent="0.25">
      <c r="B174">
        <v>15.787452740000001</v>
      </c>
    </row>
    <row r="175" spans="2:35" x14ac:dyDescent="0.25">
      <c r="B175">
        <v>18.1735641</v>
      </c>
    </row>
    <row r="176" spans="2:35" x14ac:dyDescent="0.25">
      <c r="B176">
        <v>17.596400089999999</v>
      </c>
    </row>
    <row r="177" spans="2:2" x14ac:dyDescent="0.25">
      <c r="B177">
        <v>18.909694439999999</v>
      </c>
    </row>
    <row r="178" spans="2:2" x14ac:dyDescent="0.25">
      <c r="B178">
        <v>18.126928039999999</v>
      </c>
    </row>
    <row r="179" spans="2:2" x14ac:dyDescent="0.25">
      <c r="B179">
        <v>16.54948362</v>
      </c>
    </row>
    <row r="180" spans="2:2" x14ac:dyDescent="0.25">
      <c r="B180">
        <v>18.319818780000002</v>
      </c>
    </row>
    <row r="181" spans="2:2" x14ac:dyDescent="0.25">
      <c r="B181">
        <v>18.027367640000001</v>
      </c>
    </row>
    <row r="182" spans="2:2" x14ac:dyDescent="0.25">
      <c r="B182">
        <v>19.567125900000001</v>
      </c>
    </row>
    <row r="183" spans="2:2" x14ac:dyDescent="0.25">
      <c r="B183">
        <v>17.735645460000001</v>
      </c>
    </row>
    <row r="184" spans="2:2" x14ac:dyDescent="0.25">
      <c r="B184">
        <v>17.047007949999998</v>
      </c>
    </row>
    <row r="185" spans="2:2" x14ac:dyDescent="0.25">
      <c r="B185">
        <v>39.041216779999999</v>
      </c>
    </row>
    <row r="186" spans="2:2" x14ac:dyDescent="0.25">
      <c r="B186">
        <v>36.211167340000003</v>
      </c>
    </row>
    <row r="187" spans="2:2" x14ac:dyDescent="0.25">
      <c r="B187">
        <v>44.03236519</v>
      </c>
    </row>
    <row r="188" spans="2:2" x14ac:dyDescent="0.25">
      <c r="B188">
        <v>45.91784681</v>
      </c>
    </row>
    <row r="189" spans="2:2" x14ac:dyDescent="0.25">
      <c r="B189">
        <v>46.615412409999998</v>
      </c>
    </row>
    <row r="190" spans="2:2" x14ac:dyDescent="0.25">
      <c r="B190">
        <v>38.157587549999995</v>
      </c>
    </row>
    <row r="191" spans="2:2" x14ac:dyDescent="0.25">
      <c r="B191">
        <v>30.779327609999999</v>
      </c>
    </row>
    <row r="192" spans="2:2" x14ac:dyDescent="0.25">
      <c r="B192">
        <v>15.038451520000001</v>
      </c>
    </row>
    <row r="193" spans="2:2" x14ac:dyDescent="0.25">
      <c r="B193">
        <v>18.373457810000001</v>
      </c>
    </row>
    <row r="194" spans="2:2" x14ac:dyDescent="0.25">
      <c r="B194">
        <v>16.987022809999999</v>
      </c>
    </row>
    <row r="195" spans="2:2" x14ac:dyDescent="0.25">
      <c r="B195">
        <v>11.108220380000001</v>
      </c>
    </row>
    <row r="196" spans="2:2" x14ac:dyDescent="0.25">
      <c r="B196">
        <v>13.07367492</v>
      </c>
    </row>
    <row r="197" spans="2:2" x14ac:dyDescent="0.25">
      <c r="B197">
        <v>21.653588710000001</v>
      </c>
    </row>
    <row r="198" spans="2:2" x14ac:dyDescent="0.25">
      <c r="B198">
        <v>18.202925920000002</v>
      </c>
    </row>
    <row r="199" spans="2:2" x14ac:dyDescent="0.25">
      <c r="B199">
        <v>23.162547699999998</v>
      </c>
    </row>
    <row r="200" spans="2:2" x14ac:dyDescent="0.25">
      <c r="B200">
        <v>19.254341849999999</v>
      </c>
    </row>
    <row r="201" spans="2:2" x14ac:dyDescent="0.25">
      <c r="B201">
        <v>14.96558078</v>
      </c>
    </row>
    <row r="202" spans="2:2" x14ac:dyDescent="0.25">
      <c r="B202">
        <v>15.907775709999999</v>
      </c>
    </row>
    <row r="203" spans="2:2" x14ac:dyDescent="0.25">
      <c r="B203">
        <v>15.782704959999998</v>
      </c>
    </row>
    <row r="204" spans="2:2" x14ac:dyDescent="0.25">
      <c r="B204">
        <v>16.563189550000001</v>
      </c>
    </row>
    <row r="205" spans="2:2" x14ac:dyDescent="0.25">
      <c r="B205">
        <v>15.92481033</v>
      </c>
    </row>
    <row r="206" spans="2:2" x14ac:dyDescent="0.25">
      <c r="B206">
        <v>18.674180680000003</v>
      </c>
    </row>
    <row r="207" spans="2:2" x14ac:dyDescent="0.25">
      <c r="B207">
        <v>18.147007249999998</v>
      </c>
    </row>
    <row r="208" spans="2:2" x14ac:dyDescent="0.25">
      <c r="B208">
        <v>16.925030460000002</v>
      </c>
    </row>
    <row r="209" spans="2:2" x14ac:dyDescent="0.25">
      <c r="B209">
        <v>18.70578691</v>
      </c>
    </row>
    <row r="210" spans="2:2" x14ac:dyDescent="0.25">
      <c r="B210">
        <v>18.130666179999999</v>
      </c>
    </row>
    <row r="211" spans="2:2" x14ac:dyDescent="0.25">
      <c r="B211">
        <v>19.089133659999998</v>
      </c>
    </row>
    <row r="212" spans="2:2" x14ac:dyDescent="0.25">
      <c r="B212">
        <v>20.625562000000002</v>
      </c>
    </row>
    <row r="213" spans="2:2" x14ac:dyDescent="0.25">
      <c r="B213">
        <v>18.765978149999999</v>
      </c>
    </row>
    <row r="214" spans="2:2" x14ac:dyDescent="0.25">
      <c r="B214">
        <v>21.98944547</v>
      </c>
    </row>
    <row r="215" spans="2:2" x14ac:dyDescent="0.25">
      <c r="B215">
        <v>21.253954740000001</v>
      </c>
    </row>
    <row r="216" spans="2:2" x14ac:dyDescent="0.25">
      <c r="B216">
        <v>32.832310669999998</v>
      </c>
    </row>
    <row r="217" spans="2:2" x14ac:dyDescent="0.25">
      <c r="B217">
        <v>43.972430099999997</v>
      </c>
    </row>
    <row r="218" spans="2:2" x14ac:dyDescent="0.25">
      <c r="B218">
        <v>46.777217040000004</v>
      </c>
    </row>
    <row r="219" spans="2:2" x14ac:dyDescent="0.25">
      <c r="B219">
        <v>46.458600429999997</v>
      </c>
    </row>
    <row r="220" spans="2:2" x14ac:dyDescent="0.25">
      <c r="B220">
        <v>38.647545639999997</v>
      </c>
    </row>
    <row r="221" spans="2:2" x14ac:dyDescent="0.25">
      <c r="B221">
        <v>38.306218200000004</v>
      </c>
    </row>
    <row r="222" spans="2:2" x14ac:dyDescent="0.25">
      <c r="B222">
        <v>46.799881220000003</v>
      </c>
    </row>
    <row r="223" spans="2:2" x14ac:dyDescent="0.25">
      <c r="B223">
        <v>24.11160185</v>
      </c>
    </row>
    <row r="224" spans="2:2" x14ac:dyDescent="0.25">
      <c r="B224">
        <v>36.325528650000003</v>
      </c>
    </row>
    <row r="225" spans="2:2" x14ac:dyDescent="0.25">
      <c r="B225">
        <v>41.431241159999999</v>
      </c>
    </row>
    <row r="226" spans="2:2" x14ac:dyDescent="0.25">
      <c r="B226">
        <v>20.36392536</v>
      </c>
    </row>
    <row r="227" spans="2:2" x14ac:dyDescent="0.25">
      <c r="B227">
        <v>15.994200450000001</v>
      </c>
    </row>
    <row r="228" spans="2:2" x14ac:dyDescent="0.25">
      <c r="B228">
        <v>13.605811110000001</v>
      </c>
    </row>
    <row r="229" spans="2:2" x14ac:dyDescent="0.25">
      <c r="B229">
        <v>17.265383629999999</v>
      </c>
    </row>
    <row r="230" spans="2:2" x14ac:dyDescent="0.25">
      <c r="B230">
        <v>19.64777076</v>
      </c>
    </row>
    <row r="231" spans="2:2" x14ac:dyDescent="0.25">
      <c r="B231">
        <v>25.311576799999997</v>
      </c>
    </row>
    <row r="232" spans="2:2" x14ac:dyDescent="0.25">
      <c r="B232">
        <v>15.193424370000001</v>
      </c>
    </row>
    <row r="233" spans="2:2" x14ac:dyDescent="0.25">
      <c r="B233">
        <v>14.80787304</v>
      </c>
    </row>
    <row r="234" spans="2:2" x14ac:dyDescent="0.25">
      <c r="B234">
        <v>18.611233599999998</v>
      </c>
    </row>
    <row r="235" spans="2:2" x14ac:dyDescent="0.25">
      <c r="B235">
        <v>20.488557980000003</v>
      </c>
    </row>
    <row r="236" spans="2:2" x14ac:dyDescent="0.25">
      <c r="B236">
        <v>18.121101070000002</v>
      </c>
    </row>
    <row r="237" spans="2:2" x14ac:dyDescent="0.25">
      <c r="B237">
        <v>12.730876480000001</v>
      </c>
    </row>
    <row r="238" spans="2:2" x14ac:dyDescent="0.25">
      <c r="B238">
        <v>17.61324729</v>
      </c>
    </row>
    <row r="239" spans="2:2" x14ac:dyDescent="0.25">
      <c r="B239">
        <v>16.797489339999998</v>
      </c>
    </row>
    <row r="240" spans="2:2" x14ac:dyDescent="0.25">
      <c r="B240">
        <v>20.444952430000001</v>
      </c>
    </row>
    <row r="241" spans="2:2" x14ac:dyDescent="0.25">
      <c r="B241">
        <v>13.362008229999999</v>
      </c>
    </row>
    <row r="242" spans="2:2" x14ac:dyDescent="0.25">
      <c r="B242">
        <v>19.137106989999999</v>
      </c>
    </row>
    <row r="243" spans="2:2" x14ac:dyDescent="0.25">
      <c r="B243">
        <v>18.1952341</v>
      </c>
    </row>
    <row r="244" spans="2:2" x14ac:dyDescent="0.25">
      <c r="B244">
        <v>15.526722770000001</v>
      </c>
    </row>
    <row r="245" spans="2:2" x14ac:dyDescent="0.25">
      <c r="B245">
        <v>18.494275870000003</v>
      </c>
    </row>
    <row r="246" spans="2:2" x14ac:dyDescent="0.25">
      <c r="B246">
        <v>19.40323519</v>
      </c>
    </row>
    <row r="247" spans="2:2" x14ac:dyDescent="0.25">
      <c r="B247">
        <v>17.88962828</v>
      </c>
    </row>
    <row r="248" spans="2:2" x14ac:dyDescent="0.25">
      <c r="B248">
        <v>19.28495414</v>
      </c>
    </row>
    <row r="249" spans="2:2" x14ac:dyDescent="0.25">
      <c r="B249">
        <v>24.109493230000002</v>
      </c>
    </row>
    <row r="250" spans="2:2" x14ac:dyDescent="0.25">
      <c r="B250">
        <v>27.3647566</v>
      </c>
    </row>
    <row r="251" spans="2:2" x14ac:dyDescent="0.25">
      <c r="B251">
        <v>35.406160819999997</v>
      </c>
    </row>
    <row r="252" spans="2:2" x14ac:dyDescent="0.25">
      <c r="B252">
        <v>38.657845370000004</v>
      </c>
    </row>
    <row r="253" spans="2:2" x14ac:dyDescent="0.25">
      <c r="B253">
        <v>47.013500209999997</v>
      </c>
    </row>
    <row r="254" spans="2:2" x14ac:dyDescent="0.25">
      <c r="B254">
        <v>46.377494050000003</v>
      </c>
    </row>
    <row r="255" spans="2:2" x14ac:dyDescent="0.25">
      <c r="B255">
        <v>12.7388797</v>
      </c>
    </row>
    <row r="256" spans="2:2" x14ac:dyDescent="0.25">
      <c r="B256">
        <v>47.47652222</v>
      </c>
    </row>
    <row r="257" spans="2:2" x14ac:dyDescent="0.25">
      <c r="B257">
        <v>46.698618589999995</v>
      </c>
    </row>
    <row r="258" spans="2:2" x14ac:dyDescent="0.25">
      <c r="B258">
        <v>27.666726879999999</v>
      </c>
    </row>
    <row r="259" spans="2:2" x14ac:dyDescent="0.25">
      <c r="B259">
        <v>16.84189348</v>
      </c>
    </row>
    <row r="260" spans="2:2" x14ac:dyDescent="0.25">
      <c r="B260">
        <v>17.793691019999997</v>
      </c>
    </row>
    <row r="261" spans="2:2" x14ac:dyDescent="0.25">
      <c r="B261">
        <v>11.612181189999999</v>
      </c>
    </row>
    <row r="262" spans="2:2" x14ac:dyDescent="0.25">
      <c r="B262">
        <v>14.27736782</v>
      </c>
    </row>
    <row r="263" spans="2:2" x14ac:dyDescent="0.25">
      <c r="B263">
        <v>21.258547460000003</v>
      </c>
    </row>
    <row r="264" spans="2:2" x14ac:dyDescent="0.25">
      <c r="B264">
        <v>17.75642757</v>
      </c>
    </row>
    <row r="265" spans="2:2" x14ac:dyDescent="0.25">
      <c r="B265">
        <v>20.377394929999998</v>
      </c>
    </row>
    <row r="266" spans="2:2" x14ac:dyDescent="0.25">
      <c r="B266">
        <v>14.344714980000001</v>
      </c>
    </row>
    <row r="267" spans="2:2" x14ac:dyDescent="0.25">
      <c r="B267">
        <v>14.73560369</v>
      </c>
    </row>
    <row r="268" spans="2:2" x14ac:dyDescent="0.25">
      <c r="B268">
        <v>16.170734060000001</v>
      </c>
    </row>
    <row r="269" spans="2:2" x14ac:dyDescent="0.25">
      <c r="B269">
        <v>16.802147479999999</v>
      </c>
    </row>
    <row r="270" spans="2:2" x14ac:dyDescent="0.25">
      <c r="B270">
        <v>11.701504859999998</v>
      </c>
    </row>
    <row r="271" spans="2:2" x14ac:dyDescent="0.25">
      <c r="B271">
        <v>17.221067559999998</v>
      </c>
    </row>
    <row r="272" spans="2:2" x14ac:dyDescent="0.25">
      <c r="B272">
        <v>18.166228449999998</v>
      </c>
    </row>
    <row r="273" spans="2:2" x14ac:dyDescent="0.25">
      <c r="B273">
        <v>19.79686521</v>
      </c>
    </row>
    <row r="274" spans="2:2" x14ac:dyDescent="0.25">
      <c r="B274">
        <v>17.785051250000002</v>
      </c>
    </row>
    <row r="275" spans="2:2" x14ac:dyDescent="0.25">
      <c r="B275">
        <v>20.73317651</v>
      </c>
    </row>
    <row r="276" spans="2:2" x14ac:dyDescent="0.25">
      <c r="B276">
        <v>19.83538253</v>
      </c>
    </row>
    <row r="277" spans="2:2" x14ac:dyDescent="0.25">
      <c r="B277">
        <v>19.177209810000001</v>
      </c>
    </row>
    <row r="278" spans="2:2" x14ac:dyDescent="0.25">
      <c r="B278">
        <v>15.852016149999999</v>
      </c>
    </row>
    <row r="279" spans="2:2" x14ac:dyDescent="0.25">
      <c r="B279">
        <v>17.276890920000003</v>
      </c>
    </row>
    <row r="280" spans="2:2" x14ac:dyDescent="0.25">
      <c r="B280">
        <v>19.752519230000001</v>
      </c>
    </row>
    <row r="281" spans="2:2" x14ac:dyDescent="0.25">
      <c r="B281">
        <v>19.632548480000001</v>
      </c>
    </row>
    <row r="282" spans="2:2" x14ac:dyDescent="0.25">
      <c r="B282">
        <v>14.134762820000001</v>
      </c>
    </row>
    <row r="283" spans="2:2" x14ac:dyDescent="0.25">
      <c r="B283">
        <v>28.7613232</v>
      </c>
    </row>
    <row r="284" spans="2:2" x14ac:dyDescent="0.25">
      <c r="B284">
        <v>47.355381050000005</v>
      </c>
    </row>
    <row r="285" spans="2:2" x14ac:dyDescent="0.25">
      <c r="B285">
        <v>43.942752949999999</v>
      </c>
    </row>
    <row r="286" spans="2:2" x14ac:dyDescent="0.25">
      <c r="B286">
        <v>46.366797949999999</v>
      </c>
    </row>
    <row r="287" spans="2:2" x14ac:dyDescent="0.25">
      <c r="B287">
        <v>48.382810189999994</v>
      </c>
    </row>
    <row r="288" spans="2:2" x14ac:dyDescent="0.25">
      <c r="B288">
        <v>46.576065980000003</v>
      </c>
    </row>
    <row r="289" spans="2:2" x14ac:dyDescent="0.25">
      <c r="B289">
        <v>46.418827239999999</v>
      </c>
    </row>
    <row r="290" spans="2:2" x14ac:dyDescent="0.25">
      <c r="B290">
        <v>8.585167675000001</v>
      </c>
    </row>
    <row r="291" spans="2:2" x14ac:dyDescent="0.25">
      <c r="B291">
        <v>26.693359770000001</v>
      </c>
    </row>
    <row r="292" spans="2:2" x14ac:dyDescent="0.25">
      <c r="B292">
        <v>11.237470180000001</v>
      </c>
    </row>
    <row r="293" spans="2:2" x14ac:dyDescent="0.25">
      <c r="B293">
        <v>17.054983549999999</v>
      </c>
    </row>
    <row r="294" spans="2:2" x14ac:dyDescent="0.25">
      <c r="B294">
        <v>12.2618165</v>
      </c>
    </row>
    <row r="295" spans="2:2" x14ac:dyDescent="0.25">
      <c r="B295">
        <v>17.353685030000001</v>
      </c>
    </row>
    <row r="296" spans="2:2" x14ac:dyDescent="0.25">
      <c r="B296">
        <v>23.116030800000001</v>
      </c>
    </row>
    <row r="297" spans="2:2" x14ac:dyDescent="0.25">
      <c r="B297">
        <v>14.86499512</v>
      </c>
    </row>
    <row r="298" spans="2:2" x14ac:dyDescent="0.25">
      <c r="B298">
        <v>15.967874250000001</v>
      </c>
    </row>
    <row r="299" spans="2:2" x14ac:dyDescent="0.25">
      <c r="B299">
        <v>23.964620589999999</v>
      </c>
    </row>
    <row r="300" spans="2:2" x14ac:dyDescent="0.25">
      <c r="B300">
        <v>15.57434044</v>
      </c>
    </row>
    <row r="301" spans="2:2" x14ac:dyDescent="0.25">
      <c r="B301">
        <v>16.106410650000001</v>
      </c>
    </row>
    <row r="302" spans="2:2" x14ac:dyDescent="0.25">
      <c r="B302">
        <v>15.84166102</v>
      </c>
    </row>
    <row r="303" spans="2:2" x14ac:dyDescent="0.25">
      <c r="B303">
        <v>16.352329739999998</v>
      </c>
    </row>
    <row r="304" spans="2:2" x14ac:dyDescent="0.25">
      <c r="B304">
        <v>18.8011889</v>
      </c>
    </row>
    <row r="305" spans="2:2" x14ac:dyDescent="0.25">
      <c r="B305">
        <v>16.600461200000002</v>
      </c>
    </row>
    <row r="306" spans="2:2" x14ac:dyDescent="0.25">
      <c r="B306">
        <v>17.636677240000001</v>
      </c>
    </row>
    <row r="307" spans="2:2" x14ac:dyDescent="0.25">
      <c r="B307">
        <v>17.623140240000001</v>
      </c>
    </row>
    <row r="308" spans="2:2" x14ac:dyDescent="0.25">
      <c r="B308">
        <v>17.237236899999999</v>
      </c>
    </row>
    <row r="309" spans="2:2" x14ac:dyDescent="0.25">
      <c r="B309">
        <v>17.476966779999998</v>
      </c>
    </row>
    <row r="310" spans="2:2" x14ac:dyDescent="0.25">
      <c r="B310">
        <v>19.442752890000001</v>
      </c>
    </row>
    <row r="311" spans="2:2" x14ac:dyDescent="0.25">
      <c r="B311">
        <v>14.269629290000001</v>
      </c>
    </row>
    <row r="312" spans="2:2" x14ac:dyDescent="0.25">
      <c r="B312">
        <v>19.31254929</v>
      </c>
    </row>
    <row r="313" spans="2:2" x14ac:dyDescent="0.25">
      <c r="B313">
        <v>20.012225859999997</v>
      </c>
    </row>
    <row r="314" spans="2:2" x14ac:dyDescent="0.25">
      <c r="B314">
        <v>16.1965295</v>
      </c>
    </row>
    <row r="315" spans="2:2" x14ac:dyDescent="0.25">
      <c r="B315">
        <v>5.9749316310000005</v>
      </c>
    </row>
    <row r="316" spans="2:2" x14ac:dyDescent="0.25">
      <c r="B316">
        <v>21.679353859999999</v>
      </c>
    </row>
    <row r="317" spans="2:2" x14ac:dyDescent="0.25">
      <c r="B317">
        <v>38.364743820000001</v>
      </c>
    </row>
    <row r="318" spans="2:2" x14ac:dyDescent="0.25">
      <c r="B318">
        <v>41.631056479999998</v>
      </c>
    </row>
    <row r="319" spans="2:2" x14ac:dyDescent="0.25">
      <c r="B319">
        <v>12.32565325</v>
      </c>
    </row>
    <row r="320" spans="2:2" x14ac:dyDescent="0.25">
      <c r="B320">
        <v>46.346235249999999</v>
      </c>
    </row>
    <row r="321" spans="2:2" x14ac:dyDescent="0.25">
      <c r="B321">
        <v>47.032526130000001</v>
      </c>
    </row>
    <row r="322" spans="2:2" x14ac:dyDescent="0.25">
      <c r="B322">
        <v>36.312971349999998</v>
      </c>
    </row>
    <row r="323" spans="2:2" x14ac:dyDescent="0.25">
      <c r="B323">
        <v>18.878851239999999</v>
      </c>
    </row>
    <row r="324" spans="2:2" x14ac:dyDescent="0.25">
      <c r="B324">
        <v>22.045244019999998</v>
      </c>
    </row>
    <row r="325" spans="2:2" x14ac:dyDescent="0.25">
      <c r="B325">
        <v>25.457013809999999</v>
      </c>
    </row>
    <row r="326" spans="2:2" x14ac:dyDescent="0.25">
      <c r="B326">
        <v>16.17140835</v>
      </c>
    </row>
    <row r="327" spans="2:2" x14ac:dyDescent="0.25">
      <c r="B327">
        <v>16.574419330000001</v>
      </c>
    </row>
    <row r="328" spans="2:2" x14ac:dyDescent="0.25">
      <c r="B328">
        <v>13.707693020000001</v>
      </c>
    </row>
    <row r="329" spans="2:2" x14ac:dyDescent="0.25">
      <c r="B329">
        <v>13.52690061</v>
      </c>
    </row>
    <row r="330" spans="2:2" x14ac:dyDescent="0.25">
      <c r="B330">
        <v>19.64425168</v>
      </c>
    </row>
    <row r="331" spans="2:2" x14ac:dyDescent="0.25">
      <c r="B331">
        <v>22.009053049999999</v>
      </c>
    </row>
    <row r="332" spans="2:2" x14ac:dyDescent="0.25">
      <c r="B332">
        <v>20.805305479999998</v>
      </c>
    </row>
    <row r="333" spans="2:2" x14ac:dyDescent="0.25">
      <c r="B333">
        <v>21.17029995</v>
      </c>
    </row>
    <row r="334" spans="2:2" x14ac:dyDescent="0.25">
      <c r="B334">
        <v>17.90066457</v>
      </c>
    </row>
    <row r="335" spans="2:2" x14ac:dyDescent="0.25">
      <c r="B335">
        <v>20.53720526</v>
      </c>
    </row>
    <row r="336" spans="2:2" x14ac:dyDescent="0.25">
      <c r="B336">
        <v>17.328997660000002</v>
      </c>
    </row>
    <row r="337" spans="2:2" x14ac:dyDescent="0.25">
      <c r="B337">
        <v>18.233369849999999</v>
      </c>
    </row>
    <row r="338" spans="2:2" x14ac:dyDescent="0.25">
      <c r="B338">
        <v>18.478798229999999</v>
      </c>
    </row>
    <row r="339" spans="2:2" x14ac:dyDescent="0.25">
      <c r="B339">
        <v>17.302332330000002</v>
      </c>
    </row>
    <row r="340" spans="2:2" x14ac:dyDescent="0.25">
      <c r="B340">
        <v>18.72777061</v>
      </c>
    </row>
    <row r="341" spans="2:2" x14ac:dyDescent="0.25">
      <c r="B341">
        <v>16.005753469999998</v>
      </c>
    </row>
    <row r="342" spans="2:2" x14ac:dyDescent="0.25">
      <c r="B342">
        <v>17.560087019999997</v>
      </c>
    </row>
    <row r="343" spans="2:2" x14ac:dyDescent="0.25">
      <c r="B343">
        <v>15.39596622</v>
      </c>
    </row>
    <row r="344" spans="2:2" x14ac:dyDescent="0.25">
      <c r="B344">
        <v>16.608605000000001</v>
      </c>
    </row>
    <row r="345" spans="2:2" x14ac:dyDescent="0.25">
      <c r="B345">
        <v>16.424524099999999</v>
      </c>
    </row>
    <row r="346" spans="2:2" x14ac:dyDescent="0.25">
      <c r="B346">
        <v>19.10381993</v>
      </c>
    </row>
    <row r="347" spans="2:2" x14ac:dyDescent="0.25">
      <c r="B347">
        <v>18.091869559999999</v>
      </c>
    </row>
    <row r="348" spans="2:2" x14ac:dyDescent="0.25">
      <c r="B348">
        <v>18.636667079999999</v>
      </c>
    </row>
    <row r="349" spans="2:2" x14ac:dyDescent="0.25">
      <c r="B349">
        <v>20.085486899999999</v>
      </c>
    </row>
    <row r="350" spans="2:2" x14ac:dyDescent="0.25">
      <c r="B350">
        <v>26.663725470000003</v>
      </c>
    </row>
    <row r="351" spans="2:2" x14ac:dyDescent="0.25">
      <c r="B351">
        <v>5.1834583050000003</v>
      </c>
    </row>
    <row r="352" spans="2:2" x14ac:dyDescent="0.25">
      <c r="B352">
        <v>35.269414529999999</v>
      </c>
    </row>
    <row r="353" spans="2:2" x14ac:dyDescent="0.25">
      <c r="B353">
        <v>41.79776262</v>
      </c>
    </row>
    <row r="354" spans="2:2" x14ac:dyDescent="0.25">
      <c r="B354">
        <v>46.611084030000001</v>
      </c>
    </row>
    <row r="355" spans="2:2" x14ac:dyDescent="0.25">
      <c r="B355">
        <v>46.799321730000003</v>
      </c>
    </row>
    <row r="356" spans="2:2" x14ac:dyDescent="0.25">
      <c r="B356">
        <v>44.785422270000005</v>
      </c>
    </row>
    <row r="357" spans="2:2" x14ac:dyDescent="0.25">
      <c r="B357">
        <v>33.257836130000001</v>
      </c>
    </row>
    <row r="358" spans="2:2" x14ac:dyDescent="0.25">
      <c r="B358">
        <v>33.2836772</v>
      </c>
    </row>
    <row r="359" spans="2:2" x14ac:dyDescent="0.25">
      <c r="B359">
        <v>11.14095867</v>
      </c>
    </row>
    <row r="360" spans="2:2" x14ac:dyDescent="0.25">
      <c r="B360">
        <v>18.487525310000002</v>
      </c>
    </row>
    <row r="361" spans="2:2" x14ac:dyDescent="0.25">
      <c r="B361">
        <v>12.936634490000001</v>
      </c>
    </row>
    <row r="362" spans="2:2" x14ac:dyDescent="0.25">
      <c r="B362">
        <v>14.073585469999999</v>
      </c>
    </row>
    <row r="363" spans="2:2" x14ac:dyDescent="0.25">
      <c r="B363">
        <v>20.43911074</v>
      </c>
    </row>
    <row r="364" spans="2:2" x14ac:dyDescent="0.25">
      <c r="B364">
        <v>21.347848979999998</v>
      </c>
    </row>
    <row r="365" spans="2:2" x14ac:dyDescent="0.25">
      <c r="B365">
        <v>17.83745901</v>
      </c>
    </row>
    <row r="366" spans="2:2" x14ac:dyDescent="0.25">
      <c r="B366">
        <v>17.749152089999999</v>
      </c>
    </row>
    <row r="367" spans="2:2" x14ac:dyDescent="0.25">
      <c r="B367">
        <v>23.88934557</v>
      </c>
    </row>
    <row r="368" spans="2:2" x14ac:dyDescent="0.25">
      <c r="B368">
        <v>21.338392819999999</v>
      </c>
    </row>
    <row r="369" spans="2:2" x14ac:dyDescent="0.25">
      <c r="B369">
        <v>22.74394126</v>
      </c>
    </row>
    <row r="370" spans="2:2" x14ac:dyDescent="0.25">
      <c r="B370">
        <v>21.019173719999998</v>
      </c>
    </row>
    <row r="371" spans="2:2" x14ac:dyDescent="0.25">
      <c r="B371">
        <v>18.408962169999999</v>
      </c>
    </row>
    <row r="372" spans="2:2" x14ac:dyDescent="0.25">
      <c r="B372">
        <v>14.44117945</v>
      </c>
    </row>
    <row r="373" spans="2:2" x14ac:dyDescent="0.25">
      <c r="B373">
        <v>18.34190568</v>
      </c>
    </row>
    <row r="374" spans="2:2" x14ac:dyDescent="0.25">
      <c r="B374">
        <v>15.36716552</v>
      </c>
    </row>
    <row r="375" spans="2:2" x14ac:dyDescent="0.25">
      <c r="B375">
        <v>17.466996080000001</v>
      </c>
    </row>
    <row r="376" spans="2:2" x14ac:dyDescent="0.25">
      <c r="B376">
        <v>15.961044579999999</v>
      </c>
    </row>
    <row r="377" spans="2:2" x14ac:dyDescent="0.25">
      <c r="B377">
        <v>18.407032999999998</v>
      </c>
    </row>
    <row r="378" spans="2:2" x14ac:dyDescent="0.25">
      <c r="B378">
        <v>16.21298393</v>
      </c>
    </row>
    <row r="379" spans="2:2" x14ac:dyDescent="0.25">
      <c r="B379">
        <v>21.263866820000001</v>
      </c>
    </row>
    <row r="380" spans="2:2" x14ac:dyDescent="0.25">
      <c r="B380">
        <v>17.679806329999998</v>
      </c>
    </row>
    <row r="381" spans="2:2" x14ac:dyDescent="0.25">
      <c r="B381">
        <v>19.473277279999998</v>
      </c>
    </row>
    <row r="382" spans="2:2" x14ac:dyDescent="0.25">
      <c r="B382">
        <v>29.159852399999998</v>
      </c>
    </row>
    <row r="383" spans="2:2" x14ac:dyDescent="0.25">
      <c r="B383">
        <v>48.951350890000001</v>
      </c>
    </row>
    <row r="384" spans="2:2" x14ac:dyDescent="0.25">
      <c r="B384">
        <v>48.17087205</v>
      </c>
    </row>
    <row r="385" spans="2:2" x14ac:dyDescent="0.25">
      <c r="B385">
        <v>39.938738890000003</v>
      </c>
    </row>
    <row r="386" spans="2:2" x14ac:dyDescent="0.25">
      <c r="B386">
        <v>46.851237589999997</v>
      </c>
    </row>
    <row r="387" spans="2:2" x14ac:dyDescent="0.25">
      <c r="B387">
        <v>47.73844742</v>
      </c>
    </row>
    <row r="388" spans="2:2" x14ac:dyDescent="0.25">
      <c r="B388">
        <v>33.329336990000002</v>
      </c>
    </row>
    <row r="389" spans="2:2" x14ac:dyDescent="0.25">
      <c r="B389">
        <v>23.355986300000001</v>
      </c>
    </row>
    <row r="390" spans="2:2" x14ac:dyDescent="0.25">
      <c r="B390">
        <v>22.919397550000003</v>
      </c>
    </row>
    <row r="391" spans="2:2" x14ac:dyDescent="0.25">
      <c r="B391">
        <v>20.275899389999999</v>
      </c>
    </row>
    <row r="392" spans="2:2" x14ac:dyDescent="0.25">
      <c r="B392">
        <v>15.36224359</v>
      </c>
    </row>
    <row r="393" spans="2:2" x14ac:dyDescent="0.25">
      <c r="B393">
        <v>15.99715675</v>
      </c>
    </row>
    <row r="394" spans="2:2" x14ac:dyDescent="0.25">
      <c r="B394">
        <v>8.2855411409999995</v>
      </c>
    </row>
    <row r="395" spans="2:2" x14ac:dyDescent="0.25">
      <c r="B395">
        <v>15.054653500000001</v>
      </c>
    </row>
    <row r="396" spans="2:2" x14ac:dyDescent="0.25">
      <c r="B396">
        <v>19.594037459999999</v>
      </c>
    </row>
    <row r="397" spans="2:2" x14ac:dyDescent="0.25">
      <c r="B397">
        <v>18.057477119999998</v>
      </c>
    </row>
    <row r="398" spans="2:2" x14ac:dyDescent="0.25">
      <c r="B398">
        <v>20.542692330000001</v>
      </c>
    </row>
    <row r="399" spans="2:2" x14ac:dyDescent="0.25">
      <c r="B399">
        <v>17.594527330000002</v>
      </c>
    </row>
    <row r="400" spans="2:2" x14ac:dyDescent="0.25">
      <c r="B400">
        <v>18.789012109999998</v>
      </c>
    </row>
    <row r="401" spans="2:2" x14ac:dyDescent="0.25">
      <c r="B401">
        <v>13.82605193</v>
      </c>
    </row>
    <row r="402" spans="2:2" x14ac:dyDescent="0.25">
      <c r="B402">
        <v>16.332612770000001</v>
      </c>
    </row>
    <row r="403" spans="2:2" x14ac:dyDescent="0.25">
      <c r="B403">
        <v>14.67181407</v>
      </c>
    </row>
    <row r="404" spans="2:2" x14ac:dyDescent="0.25">
      <c r="B404">
        <v>18.025350149999998</v>
      </c>
    </row>
    <row r="405" spans="2:2" x14ac:dyDescent="0.25">
      <c r="B405">
        <v>15.890435869999999</v>
      </c>
    </row>
    <row r="406" spans="2:2" x14ac:dyDescent="0.25">
      <c r="B406">
        <v>21.0531267</v>
      </c>
    </row>
    <row r="407" spans="2:2" x14ac:dyDescent="0.25">
      <c r="B407">
        <v>20.494456620000001</v>
      </c>
    </row>
    <row r="408" spans="2:2" x14ac:dyDescent="0.25">
      <c r="B408">
        <v>12.56213294</v>
      </c>
    </row>
    <row r="409" spans="2:2" x14ac:dyDescent="0.25">
      <c r="B409">
        <v>20.66790168</v>
      </c>
    </row>
    <row r="410" spans="2:2" x14ac:dyDescent="0.25">
      <c r="B410">
        <v>17.75738269</v>
      </c>
    </row>
    <row r="411" spans="2:2" x14ac:dyDescent="0.25">
      <c r="B411">
        <v>18.905820899999998</v>
      </c>
    </row>
    <row r="412" spans="2:2" x14ac:dyDescent="0.25">
      <c r="B412">
        <v>19.744831829999999</v>
      </c>
    </row>
    <row r="413" spans="2:2" x14ac:dyDescent="0.25">
      <c r="B413">
        <v>20.857398109999998</v>
      </c>
    </row>
    <row r="414" spans="2:2" x14ac:dyDescent="0.25">
      <c r="B414">
        <v>24.708046620000001</v>
      </c>
    </row>
    <row r="415" spans="2:2" x14ac:dyDescent="0.25">
      <c r="B415">
        <v>35.815968059999996</v>
      </c>
    </row>
    <row r="416" spans="2:2" x14ac:dyDescent="0.25">
      <c r="B416">
        <v>48.354151030000004</v>
      </c>
    </row>
    <row r="417" spans="2:2" x14ac:dyDescent="0.25">
      <c r="B417">
        <v>46.952169040000001</v>
      </c>
    </row>
    <row r="418" spans="2:2" x14ac:dyDescent="0.25">
      <c r="B418">
        <v>46.402266349999998</v>
      </c>
    </row>
    <row r="419" spans="2:2" x14ac:dyDescent="0.25">
      <c r="B419">
        <v>34.352924529999996</v>
      </c>
    </row>
    <row r="420" spans="2:2" x14ac:dyDescent="0.25">
      <c r="B420">
        <v>25.683279540000001</v>
      </c>
    </row>
    <row r="421" spans="2:2" x14ac:dyDescent="0.25">
      <c r="B421">
        <v>33.701480089999997</v>
      </c>
    </row>
    <row r="422" spans="2:2" x14ac:dyDescent="0.25">
      <c r="B422">
        <v>14.845069219999999</v>
      </c>
    </row>
    <row r="423" spans="2:2" x14ac:dyDescent="0.25">
      <c r="B423">
        <v>20.656445390000002</v>
      </c>
    </row>
    <row r="424" spans="2:2" x14ac:dyDescent="0.25">
      <c r="B424">
        <v>13.44740927</v>
      </c>
    </row>
    <row r="425" spans="2:2" x14ac:dyDescent="0.25">
      <c r="B425">
        <v>15.501563280000001</v>
      </c>
    </row>
    <row r="426" spans="2:2" x14ac:dyDescent="0.25">
      <c r="B426">
        <v>27.9743757</v>
      </c>
    </row>
    <row r="427" spans="2:2" x14ac:dyDescent="0.25">
      <c r="B427">
        <v>18.551636910000003</v>
      </c>
    </row>
    <row r="428" spans="2:2" x14ac:dyDescent="0.25">
      <c r="B428">
        <v>22.472508359999999</v>
      </c>
    </row>
    <row r="429" spans="2:2" x14ac:dyDescent="0.25">
      <c r="B429">
        <v>20.934997299999999</v>
      </c>
    </row>
    <row r="430" spans="2:2" x14ac:dyDescent="0.25">
      <c r="B430">
        <v>21.465415529999998</v>
      </c>
    </row>
    <row r="431" spans="2:2" x14ac:dyDescent="0.25">
      <c r="B431">
        <v>17.08028431</v>
      </c>
    </row>
    <row r="432" spans="2:2" x14ac:dyDescent="0.25">
      <c r="B432">
        <v>17.47355671</v>
      </c>
    </row>
    <row r="433" spans="2:2" x14ac:dyDescent="0.25">
      <c r="B433">
        <v>20.555052319999998</v>
      </c>
    </row>
    <row r="434" spans="2:2" x14ac:dyDescent="0.25">
      <c r="B434">
        <v>16.774249790000002</v>
      </c>
    </row>
    <row r="435" spans="2:2" x14ac:dyDescent="0.25">
      <c r="B435">
        <v>18.513642539999999</v>
      </c>
    </row>
    <row r="436" spans="2:2" x14ac:dyDescent="0.25">
      <c r="B436">
        <v>17.90582654</v>
      </c>
    </row>
    <row r="437" spans="2:2" x14ac:dyDescent="0.25">
      <c r="B437">
        <v>18.362342330000001</v>
      </c>
    </row>
    <row r="438" spans="2:2" x14ac:dyDescent="0.25">
      <c r="B438">
        <v>16.154387639999999</v>
      </c>
    </row>
    <row r="439" spans="2:2" x14ac:dyDescent="0.25">
      <c r="B439">
        <v>19.2634024</v>
      </c>
    </row>
    <row r="440" spans="2:2" x14ac:dyDescent="0.25">
      <c r="B440">
        <v>17.56234654</v>
      </c>
    </row>
    <row r="441" spans="2:2" x14ac:dyDescent="0.25">
      <c r="B441">
        <v>16.4159732</v>
      </c>
    </row>
    <row r="442" spans="2:2" x14ac:dyDescent="0.25">
      <c r="B442">
        <v>21.34957386</v>
      </c>
    </row>
    <row r="443" spans="2:2" x14ac:dyDescent="0.25">
      <c r="B443">
        <v>19.477700479999999</v>
      </c>
    </row>
    <row r="444" spans="2:2" x14ac:dyDescent="0.25">
      <c r="B444">
        <v>18.66901004</v>
      </c>
    </row>
    <row r="445" spans="2:2" x14ac:dyDescent="0.25">
      <c r="B445">
        <v>18.829527880000001</v>
      </c>
    </row>
    <row r="446" spans="2:2" x14ac:dyDescent="0.25">
      <c r="B446">
        <v>46.915772869999998</v>
      </c>
    </row>
    <row r="447" spans="2:2" x14ac:dyDescent="0.25">
      <c r="B447">
        <v>47.292853260000001</v>
      </c>
    </row>
    <row r="448" spans="2:2" x14ac:dyDescent="0.25">
      <c r="B448">
        <v>34.501781979999997</v>
      </c>
    </row>
    <row r="449" spans="2:2" x14ac:dyDescent="0.25">
      <c r="B449">
        <v>50.13520793</v>
      </c>
    </row>
    <row r="450" spans="2:2" x14ac:dyDescent="0.25">
      <c r="B450">
        <v>30.68216159</v>
      </c>
    </row>
    <row r="451" spans="2:2" x14ac:dyDescent="0.25">
      <c r="B451">
        <v>40.935192880000002</v>
      </c>
    </row>
    <row r="452" spans="2:2" x14ac:dyDescent="0.25">
      <c r="B452">
        <v>18.697448810000001</v>
      </c>
    </row>
    <row r="453" spans="2:2" x14ac:dyDescent="0.25">
      <c r="B453">
        <v>22.133476550000001</v>
      </c>
    </row>
    <row r="454" spans="2:2" x14ac:dyDescent="0.25">
      <c r="B454">
        <v>27.86610816</v>
      </c>
    </row>
    <row r="455" spans="2:2" x14ac:dyDescent="0.25">
      <c r="B455">
        <v>20.598729670000001</v>
      </c>
    </row>
    <row r="456" spans="2:2" x14ac:dyDescent="0.25">
      <c r="B456">
        <v>13.427823060000001</v>
      </c>
    </row>
    <row r="457" spans="2:2" x14ac:dyDescent="0.25">
      <c r="B457">
        <v>14.245498939999999</v>
      </c>
    </row>
    <row r="458" spans="2:2" x14ac:dyDescent="0.25">
      <c r="B458">
        <v>15.608757540000001</v>
      </c>
    </row>
    <row r="459" spans="2:2" x14ac:dyDescent="0.25">
      <c r="B459">
        <v>18.177331819999999</v>
      </c>
    </row>
    <row r="460" spans="2:2" x14ac:dyDescent="0.25">
      <c r="B460">
        <v>20.38574796</v>
      </c>
    </row>
    <row r="461" spans="2:2" x14ac:dyDescent="0.25">
      <c r="B461">
        <v>19.350732909999998</v>
      </c>
    </row>
    <row r="462" spans="2:2" x14ac:dyDescent="0.25">
      <c r="B462">
        <v>19.745958569999999</v>
      </c>
    </row>
    <row r="463" spans="2:2" x14ac:dyDescent="0.25">
      <c r="B463">
        <v>17.296134129999999</v>
      </c>
    </row>
    <row r="464" spans="2:2" x14ac:dyDescent="0.25">
      <c r="B464">
        <v>14.22728983</v>
      </c>
    </row>
    <row r="465" spans="2:2" x14ac:dyDescent="0.25">
      <c r="B465">
        <v>16.844203280000002</v>
      </c>
    </row>
    <row r="466" spans="2:2" x14ac:dyDescent="0.25">
      <c r="B466">
        <v>19.048119700000001</v>
      </c>
    </row>
    <row r="467" spans="2:2" x14ac:dyDescent="0.25">
      <c r="B467">
        <v>19.55838971</v>
      </c>
    </row>
    <row r="468" spans="2:2" x14ac:dyDescent="0.25">
      <c r="B468">
        <v>16.22355276</v>
      </c>
    </row>
    <row r="469" spans="2:2" x14ac:dyDescent="0.25">
      <c r="B469">
        <v>14.337261659999999</v>
      </c>
    </row>
    <row r="470" spans="2:2" x14ac:dyDescent="0.25">
      <c r="B470">
        <v>20.149443659999999</v>
      </c>
    </row>
    <row r="471" spans="2:2" x14ac:dyDescent="0.25">
      <c r="B471">
        <v>15.499284110000001</v>
      </c>
    </row>
    <row r="472" spans="2:2" x14ac:dyDescent="0.25">
      <c r="B472">
        <v>12.829718629999999</v>
      </c>
    </row>
    <row r="473" spans="2:2" x14ac:dyDescent="0.25">
      <c r="B473">
        <v>18.919559829999997</v>
      </c>
    </row>
    <row r="474" spans="2:2" x14ac:dyDescent="0.25">
      <c r="B474">
        <v>18.849956600000002</v>
      </c>
    </row>
    <row r="475" spans="2:2" x14ac:dyDescent="0.25">
      <c r="B475">
        <v>19.635817070000002</v>
      </c>
    </row>
    <row r="476" spans="2:2" x14ac:dyDescent="0.25">
      <c r="B476">
        <v>19.404070909999998</v>
      </c>
    </row>
    <row r="477" spans="2:2" x14ac:dyDescent="0.25">
      <c r="B477">
        <v>17.369942309999999</v>
      </c>
    </row>
    <row r="478" spans="2:2" x14ac:dyDescent="0.25">
      <c r="B478">
        <v>34.025061839999999</v>
      </c>
    </row>
    <row r="479" spans="2:2" x14ac:dyDescent="0.25">
      <c r="B479">
        <v>8.9620238790000002</v>
      </c>
    </row>
    <row r="480" spans="2:2" x14ac:dyDescent="0.25">
      <c r="B480">
        <v>31.719937959999999</v>
      </c>
    </row>
    <row r="481" spans="2:2" x14ac:dyDescent="0.25">
      <c r="B481">
        <v>38.999887809999997</v>
      </c>
    </row>
    <row r="482" spans="2:2" x14ac:dyDescent="0.25">
      <c r="B482">
        <v>46.642094660000005</v>
      </c>
    </row>
    <row r="483" spans="2:2" x14ac:dyDescent="0.25">
      <c r="B483">
        <v>41.925097779999994</v>
      </c>
    </row>
    <row r="484" spans="2:2" x14ac:dyDescent="0.25">
      <c r="B484">
        <v>47.631848360000006</v>
      </c>
    </row>
    <row r="485" spans="2:2" x14ac:dyDescent="0.25">
      <c r="B485">
        <v>46.646202180000003</v>
      </c>
    </row>
    <row r="486" spans="2:2" x14ac:dyDescent="0.25">
      <c r="B486">
        <v>36.896496529999993</v>
      </c>
    </row>
    <row r="487" spans="2:2" x14ac:dyDescent="0.25">
      <c r="B487">
        <v>23.196470079999997</v>
      </c>
    </row>
    <row r="488" spans="2:2" x14ac:dyDescent="0.25">
      <c r="B488">
        <v>16.334983319999999</v>
      </c>
    </row>
    <row r="489" spans="2:2" x14ac:dyDescent="0.25">
      <c r="B489">
        <v>15.35031674</v>
      </c>
    </row>
    <row r="490" spans="2:2" x14ac:dyDescent="0.25">
      <c r="B490">
        <v>16.226671870000001</v>
      </c>
    </row>
    <row r="491" spans="2:2" x14ac:dyDescent="0.25">
      <c r="B491">
        <v>14.322043990000001</v>
      </c>
    </row>
    <row r="492" spans="2:2" x14ac:dyDescent="0.25">
      <c r="B492">
        <v>20.858082370000002</v>
      </c>
    </row>
    <row r="493" spans="2:2" x14ac:dyDescent="0.25">
      <c r="B493">
        <v>19.206246480000001</v>
      </c>
    </row>
    <row r="494" spans="2:2" x14ac:dyDescent="0.25">
      <c r="B494">
        <v>15.789102569999999</v>
      </c>
    </row>
    <row r="495" spans="2:2" x14ac:dyDescent="0.25">
      <c r="B495">
        <v>15.795963540000001</v>
      </c>
    </row>
    <row r="496" spans="2:2" x14ac:dyDescent="0.25">
      <c r="B496">
        <v>22.199045380000001</v>
      </c>
    </row>
    <row r="497" spans="2:2" x14ac:dyDescent="0.25">
      <c r="B497">
        <v>18.108510259999999</v>
      </c>
    </row>
    <row r="498" spans="2:2" x14ac:dyDescent="0.25">
      <c r="B498">
        <v>16.277762500000001</v>
      </c>
    </row>
    <row r="499" spans="2:2" x14ac:dyDescent="0.25">
      <c r="B499">
        <v>15.476093049999999</v>
      </c>
    </row>
    <row r="500" spans="2:2" x14ac:dyDescent="0.25">
      <c r="B500">
        <v>16.949644950000003</v>
      </c>
    </row>
    <row r="501" spans="2:2" x14ac:dyDescent="0.25">
      <c r="B501">
        <v>17.858014220000001</v>
      </c>
    </row>
    <row r="502" spans="2:2" x14ac:dyDescent="0.25">
      <c r="B502">
        <v>15.38055812</v>
      </c>
    </row>
    <row r="503" spans="2:2" x14ac:dyDescent="0.25">
      <c r="B503">
        <v>17.422847989999998</v>
      </c>
    </row>
    <row r="504" spans="2:2" x14ac:dyDescent="0.25">
      <c r="B504">
        <v>15.67240071</v>
      </c>
    </row>
    <row r="505" spans="2:2" x14ac:dyDescent="0.25">
      <c r="B505">
        <v>17.874010180000003</v>
      </c>
    </row>
    <row r="506" spans="2:2" x14ac:dyDescent="0.25">
      <c r="B506">
        <v>16.78214432</v>
      </c>
    </row>
    <row r="507" spans="2:2" x14ac:dyDescent="0.25">
      <c r="B507">
        <v>17.995422080000001</v>
      </c>
    </row>
    <row r="508" spans="2:2" x14ac:dyDescent="0.25">
      <c r="B508">
        <v>16.397989150000001</v>
      </c>
    </row>
    <row r="509" spans="2:2" x14ac:dyDescent="0.25">
      <c r="B509">
        <v>17.240427839999999</v>
      </c>
    </row>
    <row r="510" spans="2:2" x14ac:dyDescent="0.25">
      <c r="B510">
        <v>17.056196530000001</v>
      </c>
    </row>
    <row r="511" spans="2:2" x14ac:dyDescent="0.25">
      <c r="B511">
        <v>17.739319940000001</v>
      </c>
    </row>
    <row r="512" spans="2:2" x14ac:dyDescent="0.25">
      <c r="B512">
        <v>16.46116108</v>
      </c>
    </row>
    <row r="513" spans="2:2" x14ac:dyDescent="0.25">
      <c r="B513">
        <v>16.228570359999999</v>
      </c>
    </row>
    <row r="514" spans="2:2" x14ac:dyDescent="0.25">
      <c r="B514">
        <v>18.640764360000002</v>
      </c>
    </row>
    <row r="515" spans="2:2" x14ac:dyDescent="0.25">
      <c r="B515">
        <v>16.979773379999997</v>
      </c>
    </row>
    <row r="516" spans="2:2" x14ac:dyDescent="0.25">
      <c r="B516">
        <v>16.05002679</v>
      </c>
    </row>
    <row r="1222" spans="31:31" x14ac:dyDescent="0.25">
      <c r="AE1222" s="13"/>
    </row>
    <row r="1223" spans="31:31" x14ac:dyDescent="0.25">
      <c r="AE1223" s="13"/>
    </row>
    <row r="1224" spans="31:31" x14ac:dyDescent="0.25">
      <c r="AE1224" s="13"/>
    </row>
    <row r="1225" spans="31:31" x14ac:dyDescent="0.25">
      <c r="AE1225" s="13"/>
    </row>
    <row r="1226" spans="31:31" x14ac:dyDescent="0.25">
      <c r="AE1226" s="13"/>
    </row>
    <row r="1227" spans="31:31" x14ac:dyDescent="0.25">
      <c r="AE1227" s="13"/>
    </row>
    <row r="1228" spans="31:31" x14ac:dyDescent="0.25">
      <c r="AE1228" s="13"/>
    </row>
    <row r="1229" spans="31:31" x14ac:dyDescent="0.25">
      <c r="AE1229" s="13"/>
    </row>
    <row r="1230" spans="31:31" x14ac:dyDescent="0.25">
      <c r="AE1230" s="13"/>
    </row>
    <row r="1231" spans="31:31" x14ac:dyDescent="0.25">
      <c r="AE1231" s="13"/>
    </row>
    <row r="1232" spans="31:31" x14ac:dyDescent="0.25">
      <c r="AE1232" s="13"/>
    </row>
    <row r="1233" spans="31:31" x14ac:dyDescent="0.25">
      <c r="AE1233" s="13"/>
    </row>
    <row r="1234" spans="31:31" x14ac:dyDescent="0.25">
      <c r="AE1234" s="13"/>
    </row>
    <row r="1235" spans="31:31" x14ac:dyDescent="0.25">
      <c r="AE1235" s="13"/>
    </row>
    <row r="1236" spans="31:31" x14ac:dyDescent="0.25">
      <c r="AE1236" s="13"/>
    </row>
    <row r="1237" spans="31:31" x14ac:dyDescent="0.25">
      <c r="AE1237" s="13"/>
    </row>
    <row r="1238" spans="31:31" x14ac:dyDescent="0.25">
      <c r="AE1238" s="13"/>
    </row>
    <row r="1239" spans="31:31" x14ac:dyDescent="0.25">
      <c r="AE1239" s="13"/>
    </row>
    <row r="1240" spans="31:31" x14ac:dyDescent="0.25">
      <c r="AE1240" s="13"/>
    </row>
    <row r="1241" spans="31:31" x14ac:dyDescent="0.25">
      <c r="AE1241" s="13"/>
    </row>
    <row r="1242" spans="31:31" x14ac:dyDescent="0.25">
      <c r="AE1242" s="13"/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L736"/>
  <sheetViews>
    <sheetView tabSelected="1" workbookViewId="0">
      <selection activeCell="K1" sqref="K1:K1048576"/>
    </sheetView>
  </sheetViews>
  <sheetFormatPr defaultRowHeight="15.75" x14ac:dyDescent="0.25"/>
  <cols>
    <col min="1" max="1" width="9" style="18"/>
    <col min="2" max="2" width="12.125" style="6" customWidth="1"/>
    <col min="3" max="3" width="14.375" bestFit="1" customWidth="1"/>
    <col min="6" max="7" width="9" style="1"/>
    <col min="8" max="9" width="9" style="12"/>
  </cols>
  <sheetData>
    <row r="1" spans="1:10" ht="16.5" thickBot="1" x14ac:dyDescent="0.3">
      <c r="A1" s="41" t="s">
        <v>193</v>
      </c>
      <c r="C1" t="s">
        <v>26</v>
      </c>
      <c r="D1" s="7"/>
      <c r="F1" s="1" t="s">
        <v>24</v>
      </c>
      <c r="G1" s="9" t="s">
        <v>28</v>
      </c>
      <c r="H1" t="s">
        <v>194</v>
      </c>
      <c r="I1" s="8" t="s">
        <v>184</v>
      </c>
      <c r="J1" s="21" t="s">
        <v>160</v>
      </c>
    </row>
    <row r="2" spans="1:10" ht="16.5" thickBot="1" x14ac:dyDescent="0.3">
      <c r="A2" s="5"/>
      <c r="C2" s="10" t="s">
        <v>30</v>
      </c>
      <c r="D2" s="25">
        <v>4</v>
      </c>
      <c r="F2" s="1">
        <f t="shared" ref="F2:F21" si="0">F3 - 1/240</f>
        <v>-8.3333333333333329E-2</v>
      </c>
      <c r="G2" s="1" t="s">
        <v>32</v>
      </c>
      <c r="H2"/>
      <c r="I2" s="12">
        <f>H2</f>
        <v>0</v>
      </c>
      <c r="J2" s="12">
        <f t="shared" ref="J2:J33" si="1">A_0*I2 + A_1*I3 + A_2*I4 + B_1*J3 + B_2*J4</f>
        <v>0.37691428400933047</v>
      </c>
    </row>
    <row r="3" spans="1:10" x14ac:dyDescent="0.25">
      <c r="A3" s="5"/>
      <c r="C3" s="15" t="s">
        <v>33</v>
      </c>
      <c r="D3" s="16">
        <v>100</v>
      </c>
      <c r="F3" s="1">
        <f t="shared" si="0"/>
        <v>-7.9166666666666663E-2</v>
      </c>
      <c r="G3" s="1" t="s">
        <v>32</v>
      </c>
      <c r="H3"/>
      <c r="I3" s="12">
        <f>H3</f>
        <v>0</v>
      </c>
      <c r="J3" s="12">
        <f t="shared" si="1"/>
        <v>0.42151938690248036</v>
      </c>
    </row>
    <row r="4" spans="1:10" x14ac:dyDescent="0.25">
      <c r="A4" s="5"/>
      <c r="C4" s="15" t="s">
        <v>34</v>
      </c>
      <c r="D4" s="17">
        <f>TAN(PI()*D$2/D$3)/0.802</f>
        <v>0.15751792823704261</v>
      </c>
      <c r="F4" s="1">
        <f t="shared" si="0"/>
        <v>-7.4999999999999997E-2</v>
      </c>
      <c r="G4" s="1" t="s">
        <v>32</v>
      </c>
      <c r="H4"/>
      <c r="I4" s="12">
        <f t="shared" ref="I4:I67" si="2">A_0*H4 + A_1*H3 + A_2*H2 + B_1*I3 + B_2*I2</f>
        <v>0</v>
      </c>
      <c r="J4" s="12">
        <f t="shared" si="1"/>
        <v>0.47140317965100986</v>
      </c>
    </row>
    <row r="5" spans="1:10" x14ac:dyDescent="0.25">
      <c r="A5" s="5" t="s">
        <v>35</v>
      </c>
      <c r="B5" s="6">
        <v>0.5</v>
      </c>
      <c r="C5" s="15"/>
      <c r="D5" s="17"/>
      <c r="F5" s="1">
        <f t="shared" si="0"/>
        <v>-7.0833333333333331E-2</v>
      </c>
      <c r="G5" s="1" t="s">
        <v>32</v>
      </c>
      <c r="H5"/>
      <c r="I5" s="12">
        <f t="shared" si="2"/>
        <v>0</v>
      </c>
      <c r="J5" s="12">
        <f t="shared" si="1"/>
        <v>0.52719035007799941</v>
      </c>
    </row>
    <row r="6" spans="1:10" x14ac:dyDescent="0.25">
      <c r="A6" s="5" t="s">
        <v>36</v>
      </c>
      <c r="B6" s="6">
        <f>D4^2</f>
        <v>2.4811897716090107E-2</v>
      </c>
      <c r="C6" s="15" t="s">
        <v>14</v>
      </c>
      <c r="D6" s="23">
        <f>k_2 / (1 + k_1 + k_2)</f>
        <v>1.627210395803845E-2</v>
      </c>
      <c r="F6" s="1">
        <f t="shared" si="0"/>
        <v>-6.6666666666666666E-2</v>
      </c>
      <c r="G6" s="1" t="s">
        <v>32</v>
      </c>
      <c r="H6"/>
      <c r="I6" s="12">
        <f t="shared" si="2"/>
        <v>0</v>
      </c>
      <c r="J6" s="12">
        <f t="shared" si="1"/>
        <v>0.58957950165268702</v>
      </c>
    </row>
    <row r="7" spans="1:10" x14ac:dyDescent="0.25">
      <c r="A7" s="5" t="s">
        <v>37</v>
      </c>
      <c r="B7" s="6">
        <f>A_1/k_2</f>
        <v>1.3116371947226155</v>
      </c>
      <c r="C7" s="15" t="s">
        <v>0</v>
      </c>
      <c r="D7" s="23">
        <f>2*A_0</f>
        <v>3.25442079160769E-2</v>
      </c>
      <c r="F7" s="1">
        <f t="shared" si="0"/>
        <v>-6.2499999999999993E-2</v>
      </c>
      <c r="G7" s="1" t="s">
        <v>32</v>
      </c>
      <c r="H7"/>
      <c r="I7" s="12">
        <f t="shared" si="2"/>
        <v>0</v>
      </c>
      <c r="J7" s="12">
        <f t="shared" si="1"/>
        <v>0.65935188220810248</v>
      </c>
    </row>
    <row r="8" spans="1:10" x14ac:dyDescent="0.25">
      <c r="A8" s="5"/>
      <c r="C8" s="15" t="s">
        <v>2</v>
      </c>
      <c r="D8" s="23">
        <f>A_0</f>
        <v>1.627210395803845E-2</v>
      </c>
      <c r="F8" s="1">
        <f t="shared" si="0"/>
        <v>-5.8333333333333327E-2</v>
      </c>
      <c r="G8" s="1" t="s">
        <v>32</v>
      </c>
      <c r="H8"/>
      <c r="I8" s="12">
        <f t="shared" si="2"/>
        <v>0</v>
      </c>
      <c r="J8" s="12">
        <f t="shared" si="1"/>
        <v>0.73738111580598442</v>
      </c>
    </row>
    <row r="9" spans="1:10" x14ac:dyDescent="0.25">
      <c r="A9" s="5"/>
      <c r="C9" s="15"/>
      <c r="D9" s="23"/>
      <c r="F9" s="1">
        <f t="shared" si="0"/>
        <v>-5.4166666666666662E-2</v>
      </c>
      <c r="G9" s="1" t="s">
        <v>32</v>
      </c>
      <c r="H9"/>
      <c r="I9" s="12">
        <f t="shared" si="2"/>
        <v>0</v>
      </c>
      <c r="J9" s="12">
        <f t="shared" si="1"/>
        <v>0.82464400878992983</v>
      </c>
    </row>
    <row r="10" spans="1:10" x14ac:dyDescent="0.25">
      <c r="C10" s="15" t="s">
        <v>38</v>
      </c>
      <c r="D10" s="23">
        <f xml:space="preserve"> -2 * A_0 + k_3</f>
        <v>1.2790929868065386</v>
      </c>
      <c r="F10" s="1">
        <f t="shared" si="0"/>
        <v>-4.9999999999999996E-2</v>
      </c>
      <c r="G10" s="1" t="s">
        <v>32</v>
      </c>
      <c r="H10"/>
      <c r="I10" s="12">
        <f t="shared" si="2"/>
        <v>0</v>
      </c>
      <c r="J10" s="12">
        <f t="shared" si="1"/>
        <v>0.9222324332917371</v>
      </c>
    </row>
    <row r="11" spans="1:10" x14ac:dyDescent="0.25">
      <c r="C11" s="15" t="s">
        <v>39</v>
      </c>
      <c r="D11" s="23">
        <f xml:space="preserve"> 1 - 2 * A_0 - k_3</f>
        <v>-0.34418140263869246</v>
      </c>
      <c r="F11" s="1">
        <f t="shared" si="0"/>
        <v>-4.583333333333333E-2</v>
      </c>
      <c r="G11" s="1" t="s">
        <v>32</v>
      </c>
      <c r="H11"/>
      <c r="I11" s="12">
        <f t="shared" si="2"/>
        <v>0</v>
      </c>
      <c r="J11" s="12">
        <f t="shared" si="1"/>
        <v>1.031366093919085</v>
      </c>
    </row>
    <row r="12" spans="1:10" ht="16.5" thickBot="1" x14ac:dyDescent="0.3">
      <c r="C12" s="19"/>
      <c r="D12" s="20"/>
      <c r="F12" s="1">
        <f t="shared" si="0"/>
        <v>-4.1666666666666664E-2</v>
      </c>
      <c r="G12" s="1" t="s">
        <v>32</v>
      </c>
      <c r="H12"/>
      <c r="I12" s="12">
        <f t="shared" si="2"/>
        <v>0</v>
      </c>
      <c r="J12" s="12">
        <f t="shared" si="1"/>
        <v>1.1534054461593104</v>
      </c>
    </row>
    <row r="13" spans="1:10" x14ac:dyDescent="0.25">
      <c r="D13" s="14"/>
      <c r="F13" s="1">
        <f t="shared" si="0"/>
        <v>-3.7499999999999999E-2</v>
      </c>
      <c r="G13" s="1" t="s">
        <v>32</v>
      </c>
      <c r="H13"/>
      <c r="I13" s="12">
        <f t="shared" si="2"/>
        <v>0</v>
      </c>
      <c r="J13" s="12">
        <f t="shared" si="1"/>
        <v>1.2898626125764054</v>
      </c>
    </row>
    <row r="14" spans="1:10" x14ac:dyDescent="0.25">
      <c r="F14" s="1">
        <f t="shared" si="0"/>
        <v>-3.3333333333333333E-2</v>
      </c>
      <c r="G14" s="1" t="s">
        <v>32</v>
      </c>
      <c r="H14"/>
      <c r="I14" s="12">
        <f t="shared" si="2"/>
        <v>0</v>
      </c>
      <c r="J14" s="12">
        <f t="shared" si="1"/>
        <v>1.4424044173365194</v>
      </c>
    </row>
    <row r="15" spans="1:10" x14ac:dyDescent="0.25">
      <c r="A15" s="18">
        <f>1/0.802</f>
        <v>1.2468827930174562</v>
      </c>
      <c r="F15" s="1">
        <f t="shared" si="0"/>
        <v>-2.9166666666666664E-2</v>
      </c>
      <c r="G15" s="1" t="s">
        <v>32</v>
      </c>
      <c r="H15"/>
      <c r="I15" s="12">
        <f t="shared" si="2"/>
        <v>0</v>
      </c>
      <c r="J15" s="12">
        <f t="shared" si="1"/>
        <v>1.6128319471120189</v>
      </c>
    </row>
    <row r="16" spans="1:10" x14ac:dyDescent="0.25">
      <c r="F16" s="1">
        <f t="shared" si="0"/>
        <v>-2.4999999999999998E-2</v>
      </c>
      <c r="G16" s="1" t="s">
        <v>32</v>
      </c>
      <c r="H16"/>
      <c r="I16" s="12">
        <f t="shared" si="2"/>
        <v>0</v>
      </c>
      <c r="J16" s="12">
        <f t="shared" si="1"/>
        <v>1.8029957759322457</v>
      </c>
    </row>
    <row r="17" spans="3:12" x14ac:dyDescent="0.25">
      <c r="C17" t="s">
        <v>169</v>
      </c>
      <c r="D17" s="7" t="s">
        <v>170</v>
      </c>
      <c r="F17" s="1">
        <f t="shared" si="0"/>
        <v>-2.0833333333333332E-2</v>
      </c>
      <c r="G17" s="1" t="s">
        <v>32</v>
      </c>
      <c r="H17"/>
      <c r="I17" s="12">
        <f t="shared" si="2"/>
        <v>0</v>
      </c>
      <c r="J17" s="12">
        <f t="shared" si="1"/>
        <v>2.0145402970903641</v>
      </c>
    </row>
    <row r="18" spans="3:12" x14ac:dyDescent="0.25">
      <c r="C18">
        <f>D2/0.802</f>
        <v>4.9875311720698248</v>
      </c>
      <c r="D18">
        <f>D3/C18</f>
        <v>20.050000000000004</v>
      </c>
      <c r="F18" s="1">
        <f t="shared" si="0"/>
        <v>-1.6666666666666666E-2</v>
      </c>
      <c r="G18" s="1" t="s">
        <v>32</v>
      </c>
      <c r="H18"/>
      <c r="I18" s="12">
        <f t="shared" si="2"/>
        <v>0</v>
      </c>
      <c r="J18" s="12">
        <f t="shared" si="1"/>
        <v>2.2481998846622502</v>
      </c>
    </row>
    <row r="19" spans="3:12" x14ac:dyDescent="0.25">
      <c r="F19" s="1">
        <f t="shared" si="0"/>
        <v>-1.2500000000000001E-2</v>
      </c>
      <c r="G19" s="1" t="s">
        <v>32</v>
      </c>
      <c r="H19"/>
      <c r="I19" s="12">
        <f t="shared" si="2"/>
        <v>0</v>
      </c>
      <c r="J19" s="12">
        <f t="shared" si="1"/>
        <v>2.5019260242377297</v>
      </c>
    </row>
    <row r="20" spans="3:12" x14ac:dyDescent="0.25">
      <c r="F20" s="1">
        <f t="shared" si="0"/>
        <v>-8.3333333333333332E-3</v>
      </c>
      <c r="G20" s="1" t="s">
        <v>32</v>
      </c>
      <c r="H20"/>
      <c r="I20" s="12">
        <f t="shared" si="2"/>
        <v>0</v>
      </c>
      <c r="J20" s="12">
        <f t="shared" si="1"/>
        <v>2.7659720692357181</v>
      </c>
    </row>
    <row r="21" spans="3:12" x14ac:dyDescent="0.25">
      <c r="F21" s="1">
        <f t="shared" si="0"/>
        <v>-4.1666666666666666E-3</v>
      </c>
      <c r="G21" s="1" t="s">
        <v>32</v>
      </c>
      <c r="H21"/>
      <c r="I21" s="12">
        <f t="shared" si="2"/>
        <v>0</v>
      </c>
      <c r="J21" s="12">
        <f t="shared" si="1"/>
        <v>3.0100680724809745</v>
      </c>
    </row>
    <row r="22" spans="3:12" x14ac:dyDescent="0.25">
      <c r="F22" s="1">
        <v>0</v>
      </c>
      <c r="G22" s="1" t="s">
        <v>40</v>
      </c>
      <c r="H22">
        <v>37.80001322751091</v>
      </c>
      <c r="I22" s="12">
        <f>A_0*H22 + A_1*H21 + A_2*H20 + B_1*I21 + B_2*I20</f>
        <v>0.61508574485328604</v>
      </c>
      <c r="J22" s="12">
        <f t="shared" si="1"/>
        <v>3.1791189845808496</v>
      </c>
      <c r="K22" s="22"/>
      <c r="L22" s="22"/>
    </row>
    <row r="23" spans="3:12" x14ac:dyDescent="0.25">
      <c r="F23" s="1">
        <v>0.1</v>
      </c>
      <c r="G23" s="1" t="s">
        <v>41</v>
      </c>
      <c r="H23">
        <v>10.699149498908779</v>
      </c>
      <c r="I23" s="12">
        <f t="shared" si="2"/>
        <v>2.1910210251419251</v>
      </c>
      <c r="J23" s="12">
        <f t="shared" si="1"/>
        <v>3.2308274551060352</v>
      </c>
      <c r="K23" s="22"/>
      <c r="L23" s="22"/>
    </row>
    <row r="24" spans="3:12" x14ac:dyDescent="0.25">
      <c r="F24" s="1">
        <v>0.2</v>
      </c>
      <c r="G24" s="1" t="s">
        <v>42</v>
      </c>
      <c r="H24">
        <v>3.6152178357603844</v>
      </c>
      <c r="I24" s="12">
        <f t="shared" si="2"/>
        <v>3.6129268439234514</v>
      </c>
      <c r="J24" s="12">
        <f t="shared" si="1"/>
        <v>3.1771427817278326</v>
      </c>
      <c r="K24" s="22"/>
      <c r="L24" s="22"/>
    </row>
    <row r="25" spans="3:12" x14ac:dyDescent="0.25">
      <c r="F25" s="1">
        <v>0.3</v>
      </c>
      <c r="G25" s="1" t="s">
        <v>43</v>
      </c>
      <c r="H25">
        <v>2.6947356085523495</v>
      </c>
      <c r="I25" s="12">
        <f t="shared" si="2"/>
        <v>4.2027617900428806</v>
      </c>
      <c r="J25" s="12">
        <f t="shared" si="1"/>
        <v>3.0642380095132928</v>
      </c>
      <c r="K25" s="22"/>
      <c r="L25" s="22"/>
    </row>
    <row r="26" spans="3:12" x14ac:dyDescent="0.25">
      <c r="F26" s="1">
        <v>0.4</v>
      </c>
      <c r="G26" s="1" t="s">
        <v>44</v>
      </c>
      <c r="H26">
        <v>2.5308496596992875</v>
      </c>
      <c r="I26" s="12">
        <f t="shared" si="2"/>
        <v>4.3199283872326095</v>
      </c>
      <c r="J26" s="12">
        <f t="shared" si="1"/>
        <v>2.9291599050379675</v>
      </c>
      <c r="K26" s="22"/>
      <c r="L26" s="22"/>
    </row>
    <row r="27" spans="3:12" x14ac:dyDescent="0.25">
      <c r="F27" s="1">
        <v>0.5</v>
      </c>
      <c r="G27" s="1" t="s">
        <v>45</v>
      </c>
      <c r="H27">
        <v>2.0145967338402988</v>
      </c>
      <c r="I27" s="12">
        <f t="shared" si="2"/>
        <v>4.2380728987404037</v>
      </c>
      <c r="J27" s="12">
        <f t="shared" si="1"/>
        <v>2.790297970948167</v>
      </c>
      <c r="K27" s="22"/>
      <c r="L27" s="22"/>
    </row>
    <row r="28" spans="3:12" x14ac:dyDescent="0.25">
      <c r="F28" s="1">
        <v>0.6</v>
      </c>
      <c r="G28" s="1" t="s">
        <v>46</v>
      </c>
      <c r="H28">
        <v>1.5481924944915602</v>
      </c>
      <c r="I28" s="12">
        <f t="shared" si="2"/>
        <v>4.0659883636926466</v>
      </c>
      <c r="J28" s="12">
        <f t="shared" si="1"/>
        <v>2.6563663475935195</v>
      </c>
      <c r="K28" s="22"/>
      <c r="L28" s="22"/>
    </row>
    <row r="29" spans="3:12" x14ac:dyDescent="0.25">
      <c r="F29" s="1">
        <v>0.7</v>
      </c>
      <c r="G29" s="1" t="s">
        <v>47</v>
      </c>
      <c r="H29">
        <v>1.3259713420734249</v>
      </c>
      <c r="I29" s="12">
        <f t="shared" si="2"/>
        <v>3.8468540951077728</v>
      </c>
      <c r="J29" s="12">
        <f t="shared" si="1"/>
        <v>2.5315857602907625</v>
      </c>
      <c r="K29" s="22"/>
      <c r="L29" s="22"/>
    </row>
    <row r="30" spans="3:12" x14ac:dyDescent="0.25">
      <c r="F30" s="1">
        <v>0.8</v>
      </c>
      <c r="G30" s="1" t="s">
        <v>48</v>
      </c>
      <c r="H30">
        <v>1.7553062410872926</v>
      </c>
      <c r="I30" s="12">
        <f t="shared" si="2"/>
        <v>3.6179540780898138</v>
      </c>
      <c r="J30" s="12">
        <f t="shared" si="1"/>
        <v>2.4173124033704818</v>
      </c>
      <c r="K30" s="22"/>
      <c r="L30" s="22"/>
    </row>
    <row r="31" spans="3:12" x14ac:dyDescent="0.25">
      <c r="F31" s="1">
        <v>0.9</v>
      </c>
      <c r="G31" s="1" t="s">
        <v>49</v>
      </c>
      <c r="H31">
        <v>1.640243884305014</v>
      </c>
      <c r="I31" s="12">
        <f t="shared" si="2"/>
        <v>3.4090756634640842</v>
      </c>
      <c r="J31" s="12">
        <f t="shared" si="1"/>
        <v>2.3132983617611966</v>
      </c>
      <c r="K31" s="22"/>
      <c r="L31" s="22"/>
    </row>
    <row r="32" spans="3:12" x14ac:dyDescent="0.25">
      <c r="F32" s="1">
        <v>1</v>
      </c>
      <c r="G32" s="1" t="s">
        <v>50</v>
      </c>
      <c r="H32">
        <v>1.0288828893513586</v>
      </c>
      <c r="I32" s="12">
        <f t="shared" si="2"/>
        <v>3.2139773163236622</v>
      </c>
      <c r="J32" s="12">
        <f t="shared" si="1"/>
        <v>2.2189661230143356</v>
      </c>
      <c r="K32" s="22"/>
      <c r="L32" s="22"/>
    </row>
    <row r="33" spans="6:12" x14ac:dyDescent="0.25">
      <c r="F33" s="1">
        <v>1.1000000000000001</v>
      </c>
      <c r="G33" s="1" t="s">
        <v>51</v>
      </c>
      <c r="H33">
        <v>1.7115490060176484</v>
      </c>
      <c r="I33" s="12">
        <f t="shared" si="2"/>
        <v>3.0256603025418856</v>
      </c>
      <c r="J33" s="12">
        <f t="shared" si="1"/>
        <v>2.1333769841129695</v>
      </c>
      <c r="K33" s="22"/>
      <c r="L33" s="22"/>
    </row>
    <row r="34" spans="6:12" x14ac:dyDescent="0.25">
      <c r="F34" s="1">
        <v>1.2</v>
      </c>
      <c r="G34" s="1" t="s">
        <v>52</v>
      </c>
      <c r="H34">
        <v>1.9235643997537488</v>
      </c>
      <c r="I34" s="12">
        <f t="shared" si="2"/>
        <v>2.8676531885883971</v>
      </c>
      <c r="J34" s="12">
        <f t="shared" ref="J34:J65" si="3">A_0*I34 + A_1*I35 + A_2*I36 + B_1*J35 + B_2*J36</f>
        <v>2.0548758646937713</v>
      </c>
      <c r="K34" s="22"/>
      <c r="L34" s="22"/>
    </row>
    <row r="35" spans="6:12" x14ac:dyDescent="0.25">
      <c r="F35" s="1">
        <v>1.3</v>
      </c>
      <c r="G35" s="1" t="s">
        <v>53</v>
      </c>
      <c r="H35">
        <v>1.6076069171286866</v>
      </c>
      <c r="I35" s="12">
        <f t="shared" si="2"/>
        <v>2.7432296052796761</v>
      </c>
      <c r="J35" s="12">
        <f t="shared" si="3"/>
        <v>1.9820879217991076</v>
      </c>
      <c r="K35" s="22"/>
      <c r="L35" s="22"/>
    </row>
    <row r="36" spans="6:12" x14ac:dyDescent="0.25">
      <c r="F36" s="1">
        <v>1.4</v>
      </c>
      <c r="G36" s="1" t="s">
        <v>54</v>
      </c>
      <c r="H36">
        <v>1.2834718539960275</v>
      </c>
      <c r="I36" s="12">
        <f t="shared" si="2"/>
        <v>2.6263563736602036</v>
      </c>
      <c r="J36" s="12">
        <f t="shared" si="3"/>
        <v>1.9149036515038236</v>
      </c>
      <c r="K36" s="22"/>
      <c r="L36" s="22"/>
    </row>
    <row r="37" spans="6:12" x14ac:dyDescent="0.25">
      <c r="F37" s="1">
        <v>1.5</v>
      </c>
      <c r="G37" s="1" t="s">
        <v>55</v>
      </c>
      <c r="H37">
        <v>1.1472575996697516</v>
      </c>
      <c r="I37" s="12">
        <f t="shared" si="2"/>
        <v>2.5017824217768085</v>
      </c>
      <c r="J37" s="12">
        <f t="shared" si="3"/>
        <v>1.853882787417841</v>
      </c>
      <c r="K37" s="22"/>
      <c r="L37" s="22"/>
    </row>
    <row r="38" spans="6:12" x14ac:dyDescent="0.25">
      <c r="F38" s="1">
        <v>1.6</v>
      </c>
      <c r="G38" s="1" t="s">
        <v>56</v>
      </c>
      <c r="H38">
        <v>1.249119690021737</v>
      </c>
      <c r="I38" s="12">
        <f t="shared" si="2"/>
        <v>2.3746165124396126</v>
      </c>
      <c r="J38" s="12">
        <f t="shared" si="3"/>
        <v>1.7989923147669953</v>
      </c>
      <c r="K38" s="22"/>
      <c r="L38" s="22"/>
    </row>
    <row r="39" spans="6:12" x14ac:dyDescent="0.25">
      <c r="F39" s="1">
        <v>1.7</v>
      </c>
      <c r="G39" s="1" t="s">
        <v>57</v>
      </c>
      <c r="H39">
        <v>1.7681063316441124</v>
      </c>
      <c r="I39" s="12">
        <f t="shared" si="2"/>
        <v>2.2643790602625313</v>
      </c>
      <c r="J39" s="12">
        <f t="shared" si="3"/>
        <v>1.7491681703958832</v>
      </c>
      <c r="K39" s="22"/>
      <c r="L39" s="22"/>
    </row>
    <row r="40" spans="6:12" x14ac:dyDescent="0.25">
      <c r="F40" s="1">
        <v>1.8</v>
      </c>
      <c r="G40" s="1" t="s">
        <v>58</v>
      </c>
      <c r="H40">
        <v>1.7172943836162744</v>
      </c>
      <c r="I40" s="12">
        <f t="shared" si="2"/>
        <v>2.1848639517365021</v>
      </c>
      <c r="J40" s="12">
        <f t="shared" si="3"/>
        <v>1.7032912972137804</v>
      </c>
      <c r="K40" s="22"/>
      <c r="L40" s="22"/>
    </row>
    <row r="41" spans="6:12" x14ac:dyDescent="0.25">
      <c r="F41" s="1">
        <v>1.9</v>
      </c>
      <c r="G41" s="1" t="s">
        <v>59</v>
      </c>
      <c r="H41">
        <v>0.82951793229561954</v>
      </c>
      <c r="I41" s="12">
        <f t="shared" si="2"/>
        <v>2.1134437942660069</v>
      </c>
      <c r="J41" s="12">
        <f t="shared" si="3"/>
        <v>1.6614518776646081</v>
      </c>
      <c r="K41" s="22"/>
      <c r="L41" s="22"/>
    </row>
    <row r="42" spans="6:12" x14ac:dyDescent="0.25">
      <c r="F42" s="1">
        <v>2</v>
      </c>
      <c r="G42" s="1" t="s">
        <v>60</v>
      </c>
      <c r="H42">
        <v>0.93829632845919209</v>
      </c>
      <c r="I42" s="12">
        <f t="shared" si="2"/>
        <v>2.0215096479677008</v>
      </c>
      <c r="J42" s="12">
        <f t="shared" si="3"/>
        <v>1.6243964545950556</v>
      </c>
      <c r="K42" s="22"/>
      <c r="L42" s="22"/>
    </row>
    <row r="43" spans="6:12" x14ac:dyDescent="0.25">
      <c r="F43" s="1">
        <v>2.1</v>
      </c>
      <c r="G43" s="1" t="s">
        <v>61</v>
      </c>
      <c r="H43">
        <v>1.569458505345076</v>
      </c>
      <c r="I43" s="12">
        <f t="shared" si="2"/>
        <v>1.927863268755168</v>
      </c>
      <c r="J43" s="12">
        <f t="shared" si="3"/>
        <v>1.5917514134838284</v>
      </c>
      <c r="K43" s="22"/>
      <c r="L43" s="22"/>
    </row>
    <row r="44" spans="6:12" x14ac:dyDescent="0.25">
      <c r="F44" s="1">
        <v>2.2000000000000002</v>
      </c>
      <c r="G44" s="1" t="s">
        <v>62</v>
      </c>
      <c r="H44">
        <v>1.7676538122607603</v>
      </c>
      <c r="I44" s="12">
        <f t="shared" si="2"/>
        <v>1.8652586464101613</v>
      </c>
      <c r="J44" s="12">
        <f t="shared" si="3"/>
        <v>1.5619330150005313</v>
      </c>
      <c r="K44" s="22"/>
      <c r="L44" s="22"/>
    </row>
    <row r="45" spans="6:12" x14ac:dyDescent="0.25">
      <c r="F45" s="1">
        <v>2.2999999999999998</v>
      </c>
      <c r="G45" s="1" t="s">
        <v>63</v>
      </c>
      <c r="H45">
        <v>1.3098473193468008</v>
      </c>
      <c r="I45" s="12">
        <f t="shared" si="2"/>
        <v>1.8266838261639582</v>
      </c>
      <c r="J45" s="12">
        <f t="shared" si="3"/>
        <v>1.5337955324361976</v>
      </c>
      <c r="K45" s="22"/>
      <c r="L45" s="22"/>
    </row>
    <row r="46" spans="6:12" x14ac:dyDescent="0.25">
      <c r="F46" s="1">
        <v>2.4</v>
      </c>
      <c r="G46" s="1" t="s">
        <v>64</v>
      </c>
      <c r="H46">
        <v>1.3966030216206753</v>
      </c>
      <c r="I46" s="12">
        <f t="shared" si="2"/>
        <v>1.7886281936038455</v>
      </c>
      <c r="J46" s="12">
        <f t="shared" si="3"/>
        <v>1.5074565171253496</v>
      </c>
      <c r="K46" s="22"/>
      <c r="L46" s="22"/>
    </row>
    <row r="47" spans="6:12" x14ac:dyDescent="0.25">
      <c r="F47" s="1">
        <v>2.5</v>
      </c>
      <c r="G47" s="1" t="s">
        <v>65</v>
      </c>
      <c r="H47">
        <v>1.1197767634667188</v>
      </c>
      <c r="I47" s="12">
        <f t="shared" si="2"/>
        <v>1.7440976117429421</v>
      </c>
      <c r="J47" s="12">
        <f t="shared" si="3"/>
        <v>1.4837964434034518</v>
      </c>
      <c r="K47" s="22"/>
      <c r="L47" s="22"/>
    </row>
    <row r="48" spans="6:12" x14ac:dyDescent="0.25">
      <c r="F48" s="1">
        <v>2.6</v>
      </c>
      <c r="G48" s="1" t="s">
        <v>66</v>
      </c>
      <c r="H48">
        <v>0.92135769384099675</v>
      </c>
      <c r="I48" s="12">
        <f t="shared" si="2"/>
        <v>1.6894108085552424</v>
      </c>
      <c r="J48" s="12">
        <f t="shared" si="3"/>
        <v>1.4637990057966985</v>
      </c>
      <c r="K48" s="22"/>
      <c r="L48" s="22"/>
    </row>
    <row r="49" spans="6:12" x14ac:dyDescent="0.25">
      <c r="F49" s="1">
        <v>2.7</v>
      </c>
      <c r="G49" s="1" t="s">
        <v>67</v>
      </c>
      <c r="H49">
        <v>1.0259629622944484</v>
      </c>
      <c r="I49" s="12">
        <f t="shared" si="2"/>
        <v>1.6255281109476121</v>
      </c>
      <c r="J49" s="12">
        <f t="shared" si="3"/>
        <v>1.4479284233646608</v>
      </c>
      <c r="K49" s="22"/>
      <c r="L49" s="22"/>
    </row>
    <row r="50" spans="6:12" x14ac:dyDescent="0.25">
      <c r="F50" s="1">
        <v>2.8</v>
      </c>
      <c r="G50" s="1" t="s">
        <v>68</v>
      </c>
      <c r="H50">
        <v>1.3300375934536586</v>
      </c>
      <c r="I50" s="12">
        <f t="shared" si="2"/>
        <v>1.5677619149730617</v>
      </c>
      <c r="J50" s="12">
        <f t="shared" si="3"/>
        <v>1.4356925159848362</v>
      </c>
      <c r="K50" s="22"/>
      <c r="L50" s="22"/>
    </row>
    <row r="51" spans="6:12" x14ac:dyDescent="0.25">
      <c r="F51" s="1">
        <v>2.9</v>
      </c>
      <c r="G51" s="1" t="s">
        <v>69</v>
      </c>
      <c r="H51">
        <v>1.429475428260311</v>
      </c>
      <c r="I51" s="12">
        <f t="shared" si="2"/>
        <v>1.5290768939010793</v>
      </c>
      <c r="J51" s="12">
        <f t="shared" si="3"/>
        <v>1.4260196268263972</v>
      </c>
      <c r="K51" s="22"/>
      <c r="L51" s="22"/>
    </row>
    <row r="52" spans="6:12" x14ac:dyDescent="0.25">
      <c r="F52" s="1">
        <v>3</v>
      </c>
      <c r="G52" s="1" t="s">
        <v>70</v>
      </c>
      <c r="H52">
        <v>1.1000909053346455</v>
      </c>
      <c r="I52" s="12">
        <f t="shared" si="2"/>
        <v>1.5023014854897472</v>
      </c>
      <c r="J52" s="12">
        <f t="shared" si="3"/>
        <v>1.4179678831005693</v>
      </c>
      <c r="K52" s="22"/>
      <c r="L52" s="22"/>
    </row>
    <row r="53" spans="6:12" x14ac:dyDescent="0.25">
      <c r="F53" s="1">
        <v>3.1</v>
      </c>
      <c r="G53" s="1" t="s">
        <v>71</v>
      </c>
      <c r="H53">
        <v>1.5327752607606897</v>
      </c>
      <c r="I53" s="12">
        <f t="shared" si="2"/>
        <v>1.4793071023850084</v>
      </c>
      <c r="J53" s="12">
        <f t="shared" si="3"/>
        <v>1.4107011397818832</v>
      </c>
      <c r="K53" s="22"/>
      <c r="L53" s="22"/>
    </row>
    <row r="54" spans="6:12" x14ac:dyDescent="0.25">
      <c r="F54" s="1">
        <v>3.2</v>
      </c>
      <c r="G54" s="1" t="s">
        <v>72</v>
      </c>
      <c r="H54">
        <v>1.6209873534361705</v>
      </c>
      <c r="I54" s="12">
        <f t="shared" si="2"/>
        <v>1.4692677326112056</v>
      </c>
      <c r="J54" s="12">
        <f t="shared" si="3"/>
        <v>1.4031746303521175</v>
      </c>
      <c r="K54" s="22"/>
      <c r="L54" s="22"/>
    </row>
    <row r="55" spans="6:12" x14ac:dyDescent="0.25">
      <c r="F55" s="1">
        <v>3.3</v>
      </c>
      <c r="G55" s="1" t="s">
        <v>73</v>
      </c>
      <c r="H55">
        <v>1.4941218156495808</v>
      </c>
      <c r="I55" s="12">
        <f t="shared" si="2"/>
        <v>1.4721877924490743</v>
      </c>
      <c r="J55" s="12">
        <f t="shared" si="3"/>
        <v>1.394418384670898</v>
      </c>
      <c r="K55" s="22"/>
      <c r="L55" s="22"/>
    </row>
    <row r="56" spans="6:12" x14ac:dyDescent="0.25">
      <c r="F56" s="1">
        <v>3.4</v>
      </c>
      <c r="G56" s="1" t="s">
        <v>74</v>
      </c>
      <c r="H56">
        <v>1.7001176429882727</v>
      </c>
      <c r="I56" s="12">
        <f t="shared" si="2"/>
        <v>1.4800368282997405</v>
      </c>
      <c r="J56" s="12">
        <f t="shared" si="3"/>
        <v>1.3839176624036913</v>
      </c>
      <c r="K56" s="22"/>
      <c r="L56" s="22"/>
    </row>
    <row r="57" spans="6:12" x14ac:dyDescent="0.25">
      <c r="F57" s="1">
        <v>3.5</v>
      </c>
      <c r="G57" s="1" t="s">
        <v>75</v>
      </c>
      <c r="H57">
        <v>1.3515176654413363</v>
      </c>
      <c r="I57" s="12">
        <f t="shared" si="2"/>
        <v>1.4880385914595196</v>
      </c>
      <c r="J57" s="12">
        <f t="shared" si="3"/>
        <v>1.3715927872048796</v>
      </c>
      <c r="K57" s="22"/>
      <c r="L57" s="22"/>
    </row>
    <row r="58" spans="6:12" x14ac:dyDescent="0.25">
      <c r="F58" s="1">
        <v>3.6</v>
      </c>
      <c r="G58" s="1" t="s">
        <v>76</v>
      </c>
      <c r="H58">
        <v>1.5520309275268969</v>
      </c>
      <c r="I58" s="12">
        <f t="shared" si="2"/>
        <v>1.4908419464450078</v>
      </c>
      <c r="J58" s="12">
        <f t="shared" si="3"/>
        <v>1.3575589339206131</v>
      </c>
      <c r="K58" s="22"/>
      <c r="L58" s="22"/>
    </row>
    <row r="59" spans="6:12" x14ac:dyDescent="0.25">
      <c r="F59" s="1">
        <v>3.7</v>
      </c>
      <c r="G59" s="1" t="s">
        <v>77</v>
      </c>
      <c r="H59">
        <v>1.7349639765712717</v>
      </c>
      <c r="I59" s="12">
        <f t="shared" si="2"/>
        <v>1.4955034358868002</v>
      </c>
      <c r="J59" s="12">
        <f t="shared" si="3"/>
        <v>1.3420774542595251</v>
      </c>
      <c r="K59" s="22"/>
      <c r="L59" s="22"/>
    </row>
    <row r="60" spans="6:12" x14ac:dyDescent="0.25">
      <c r="F60" s="1">
        <v>3.8</v>
      </c>
      <c r="G60" s="1" t="s">
        <v>78</v>
      </c>
      <c r="H60">
        <v>1.1453383779477573</v>
      </c>
      <c r="I60" s="12">
        <f t="shared" si="2"/>
        <v>1.5001227864801914</v>
      </c>
      <c r="J60" s="12">
        <f t="shared" si="3"/>
        <v>1.3261093885387663</v>
      </c>
      <c r="K60" s="22"/>
      <c r="L60" s="22"/>
    </row>
    <row r="61" spans="6:12" x14ac:dyDescent="0.25">
      <c r="F61" s="1">
        <v>3.9</v>
      </c>
      <c r="G61" s="1" t="s">
        <v>79</v>
      </c>
      <c r="H61">
        <v>0.85556998544829754</v>
      </c>
      <c r="I61" s="12">
        <f t="shared" si="2"/>
        <v>1.4834996335639983</v>
      </c>
      <c r="J61" s="12">
        <f t="shared" si="3"/>
        <v>1.3116185720612303</v>
      </c>
      <c r="K61" s="22"/>
      <c r="L61" s="22"/>
    </row>
    <row r="62" spans="6:12" x14ac:dyDescent="0.25">
      <c r="F62" s="1">
        <v>4</v>
      </c>
      <c r="G62" s="1" t="s">
        <v>80</v>
      </c>
      <c r="H62">
        <v>0.68563838865687798</v>
      </c>
      <c r="I62" s="12">
        <f t="shared" si="2"/>
        <v>1.438857304224892</v>
      </c>
      <c r="J62" s="12">
        <f t="shared" si="3"/>
        <v>1.300696188122054</v>
      </c>
      <c r="K62" s="22"/>
      <c r="L62" s="22"/>
    </row>
    <row r="63" spans="6:12" x14ac:dyDescent="0.25">
      <c r="F63" s="1">
        <v>4.0999999999999996</v>
      </c>
      <c r="G63" s="1" t="s">
        <v>81</v>
      </c>
      <c r="H63">
        <v>0.51613951602255759</v>
      </c>
      <c r="I63" s="12">
        <f t="shared" si="2"/>
        <v>1.3744734600392343</v>
      </c>
      <c r="J63" s="12">
        <f t="shared" si="3"/>
        <v>1.2941562306256422</v>
      </c>
      <c r="K63" s="22"/>
      <c r="L63" s="22"/>
    </row>
    <row r="64" spans="6:12" x14ac:dyDescent="0.25">
      <c r="F64" s="1">
        <v>4.2</v>
      </c>
      <c r="G64" s="1" t="s">
        <v>82</v>
      </c>
      <c r="H64">
        <v>1.6477863939236783</v>
      </c>
      <c r="I64" s="12">
        <f t="shared" si="2"/>
        <v>1.3176185204864062</v>
      </c>
      <c r="J64" s="12">
        <f t="shared" si="3"/>
        <v>1.2906995501023579</v>
      </c>
      <c r="K64" s="22"/>
      <c r="L64" s="22"/>
    </row>
    <row r="65" spans="6:12" x14ac:dyDescent="0.25">
      <c r="F65" s="1">
        <v>4.3</v>
      </c>
      <c r="G65" s="1" t="s">
        <v>83</v>
      </c>
      <c r="H65">
        <v>1.8107180895987094</v>
      </c>
      <c r="I65" s="12">
        <f t="shared" si="2"/>
        <v>1.3037771773339655</v>
      </c>
      <c r="J65" s="12">
        <f t="shared" si="3"/>
        <v>1.2877806077504024</v>
      </c>
      <c r="K65" s="22"/>
      <c r="L65" s="22"/>
    </row>
    <row r="66" spans="6:12" x14ac:dyDescent="0.25">
      <c r="F66" s="1">
        <v>4.4000000000000004</v>
      </c>
      <c r="G66" s="1" t="s">
        <v>84</v>
      </c>
      <c r="H66">
        <v>1.2382245353731285</v>
      </c>
      <c r="I66" s="12">
        <f t="shared" si="2"/>
        <v>1.3200423092134246</v>
      </c>
      <c r="J66" s="12">
        <f t="shared" ref="J66:J97" si="4">A_0*I66 + A_1*I67 + A_2*I68 + B_1*J67 + B_2*J68</f>
        <v>1.2837482710905959</v>
      </c>
      <c r="K66" s="22"/>
      <c r="L66" s="22"/>
    </row>
    <row r="67" spans="6:12" x14ac:dyDescent="0.25">
      <c r="F67" s="1">
        <v>4.5</v>
      </c>
      <c r="G67" s="1" t="s">
        <v>85</v>
      </c>
      <c r="H67">
        <v>1.2056948204251356</v>
      </c>
      <c r="I67" s="12">
        <f t="shared" si="2"/>
        <v>1.3291014235579282</v>
      </c>
      <c r="J67" s="12">
        <f t="shared" si="4"/>
        <v>1.2785554504820738</v>
      </c>
      <c r="K67" s="22"/>
      <c r="L67" s="22"/>
    </row>
    <row r="68" spans="6:12" x14ac:dyDescent="0.25">
      <c r="F68" s="1">
        <v>4.5999999999999996</v>
      </c>
      <c r="G68" s="1" t="s">
        <v>86</v>
      </c>
      <c r="H68">
        <v>1.3619104228986574</v>
      </c>
      <c r="I68" s="12">
        <f t="shared" ref="I68:I131" si="5">A_0*H68 + A_1*H67 + A_2*H66 + B_1*I67 + B_2*I66</f>
        <v>1.3272583453652187</v>
      </c>
      <c r="J68" s="12">
        <f t="shared" si="4"/>
        <v>1.2725113560344719</v>
      </c>
      <c r="K68" s="22"/>
      <c r="L68" s="22"/>
    </row>
    <row r="69" spans="6:12" x14ac:dyDescent="0.25">
      <c r="F69" s="1">
        <v>4.7</v>
      </c>
      <c r="G69" s="1" t="s">
        <v>87</v>
      </c>
      <c r="H69">
        <v>1.5426276284314371</v>
      </c>
      <c r="I69" s="12">
        <f t="shared" si="5"/>
        <v>1.3292781335917425</v>
      </c>
      <c r="J69" s="12">
        <f t="shared" si="4"/>
        <v>1.2654864480702495</v>
      </c>
      <c r="K69" s="22"/>
      <c r="L69" s="22"/>
    </row>
    <row r="70" spans="6:12" x14ac:dyDescent="0.25">
      <c r="F70" s="1">
        <v>4.8</v>
      </c>
      <c r="G70" s="1" t="s">
        <v>88</v>
      </c>
      <c r="H70">
        <v>1.5349918566559237</v>
      </c>
      <c r="I70" s="12">
        <f t="shared" si="5"/>
        <v>1.3407949885467199</v>
      </c>
      <c r="J70" s="12">
        <f t="shared" si="4"/>
        <v>1.2575886623897217</v>
      </c>
      <c r="K70" s="22"/>
      <c r="L70" s="22"/>
    </row>
    <row r="71" spans="6:12" x14ac:dyDescent="0.25">
      <c r="F71" s="1">
        <v>4.9000000000000004</v>
      </c>
      <c r="G71" s="1" t="s">
        <v>89</v>
      </c>
      <c r="H71">
        <v>0.73498299300051839</v>
      </c>
      <c r="I71" s="12">
        <f t="shared" si="5"/>
        <v>1.3445052650192824</v>
      </c>
      <c r="J71" s="12">
        <f t="shared" si="4"/>
        <v>1.2500082203310414</v>
      </c>
      <c r="K71" s="22"/>
      <c r="L71" s="22"/>
    </row>
    <row r="72" spans="6:12" x14ac:dyDescent="0.25">
      <c r="F72" s="1">
        <v>5</v>
      </c>
      <c r="G72" s="1" t="s">
        <v>90</v>
      </c>
      <c r="H72">
        <v>0.69756720106381154</v>
      </c>
      <c r="I72" s="12">
        <f t="shared" si="5"/>
        <v>1.3185184278203561</v>
      </c>
      <c r="J72" s="12">
        <f t="shared" si="4"/>
        <v>1.2444500651682338</v>
      </c>
      <c r="K72" s="22"/>
      <c r="L72" s="22"/>
    </row>
    <row r="73" spans="6:12" x14ac:dyDescent="0.25">
      <c r="F73" s="1">
        <v>5.0999999999999996</v>
      </c>
      <c r="G73" s="1" t="s">
        <v>91</v>
      </c>
      <c r="H73">
        <v>0.9669539802906858</v>
      </c>
      <c r="I73" s="12">
        <f t="shared" si="5"/>
        <v>1.2741498334170376</v>
      </c>
      <c r="J73" s="12">
        <f t="shared" si="4"/>
        <v>1.2414392324192349</v>
      </c>
      <c r="K73" s="22"/>
      <c r="L73" s="22"/>
    </row>
    <row r="74" spans="6:12" x14ac:dyDescent="0.25">
      <c r="F74" s="1">
        <v>5.2</v>
      </c>
      <c r="G74" s="1" t="s">
        <v>92</v>
      </c>
      <c r="H74">
        <v>1.7882113968991473</v>
      </c>
      <c r="I74" s="12">
        <f t="shared" si="5"/>
        <v>1.2478641933148569</v>
      </c>
      <c r="J74" s="12">
        <f t="shared" si="4"/>
        <v>1.2397322725650028</v>
      </c>
      <c r="K74" s="22"/>
      <c r="L74" s="22"/>
    </row>
    <row r="75" spans="6:12" x14ac:dyDescent="0.25">
      <c r="F75" s="1">
        <v>5.3</v>
      </c>
      <c r="G75" s="1" t="s">
        <v>93</v>
      </c>
      <c r="H75">
        <v>1.27</v>
      </c>
      <c r="I75" s="12">
        <f t="shared" si="5"/>
        <v>1.2521915325339221</v>
      </c>
      <c r="J75" s="12">
        <f t="shared" si="4"/>
        <v>1.2377579403443741</v>
      </c>
      <c r="K75" s="22"/>
      <c r="L75" s="22"/>
    </row>
    <row r="76" spans="6:12" x14ac:dyDescent="0.25">
      <c r="F76" s="1">
        <v>5.4</v>
      </c>
      <c r="G76" s="1" t="s">
        <v>94</v>
      </c>
      <c r="H76">
        <v>1.2717311036535985</v>
      </c>
      <c r="I76" s="12">
        <f t="shared" si="5"/>
        <v>1.2633006055729954</v>
      </c>
      <c r="J76" s="12">
        <f t="shared" si="4"/>
        <v>1.2350718001711367</v>
      </c>
      <c r="K76" s="22"/>
      <c r="L76" s="22"/>
    </row>
    <row r="77" spans="6:12" x14ac:dyDescent="0.25">
      <c r="F77" s="1">
        <v>5.5</v>
      </c>
      <c r="G77" s="1" t="s">
        <v>95</v>
      </c>
      <c r="H77">
        <v>1.1898319209031165</v>
      </c>
      <c r="I77" s="12">
        <f t="shared" si="5"/>
        <v>1.266312028963934</v>
      </c>
      <c r="J77" s="12">
        <f t="shared" si="4"/>
        <v>1.2322229020663316</v>
      </c>
      <c r="K77" s="22"/>
      <c r="L77" s="22"/>
    </row>
    <row r="78" spans="6:12" x14ac:dyDescent="0.25">
      <c r="F78" s="1">
        <v>5.6</v>
      </c>
      <c r="G78" s="1" t="s">
        <v>96</v>
      </c>
      <c r="H78">
        <v>1.1316359838746732</v>
      </c>
      <c r="I78" s="12">
        <f t="shared" si="5"/>
        <v>1.2627562374927475</v>
      </c>
      <c r="J78" s="12">
        <f t="shared" si="4"/>
        <v>1.2300817252472458</v>
      </c>
      <c r="K78" s="22"/>
      <c r="L78" s="22"/>
    </row>
    <row r="79" spans="6:12" x14ac:dyDescent="0.25">
      <c r="F79" s="1">
        <v>5.7</v>
      </c>
      <c r="G79" s="1" t="s">
        <v>97</v>
      </c>
      <c r="H79">
        <v>0.85714642856398815</v>
      </c>
      <c r="I79" s="12">
        <f t="shared" si="5"/>
        <v>1.2494784383630442</v>
      </c>
      <c r="J79" s="12">
        <f t="shared" si="4"/>
        <v>1.2295801231940422</v>
      </c>
      <c r="K79" s="22"/>
      <c r="L79" s="22"/>
    </row>
    <row r="80" spans="6:12" x14ac:dyDescent="0.25">
      <c r="F80" s="1">
        <v>5.8</v>
      </c>
      <c r="G80" s="1" t="s">
        <v>98</v>
      </c>
      <c r="H80">
        <v>0.82668010741761533</v>
      </c>
      <c r="I80" s="12">
        <f t="shared" si="5"/>
        <v>1.2233429692710607</v>
      </c>
      <c r="J80" s="12">
        <f t="shared" si="4"/>
        <v>1.2312778512296401</v>
      </c>
      <c r="K80" s="22"/>
      <c r="L80" s="22"/>
    </row>
    <row r="81" spans="6:12" x14ac:dyDescent="0.25">
      <c r="F81" s="1">
        <v>5.9</v>
      </c>
      <c r="G81" s="1" t="s">
        <v>99</v>
      </c>
      <c r="H81">
        <v>1.1744786077234444</v>
      </c>
      <c r="I81" s="12">
        <f t="shared" si="5"/>
        <v>1.1946846340612114</v>
      </c>
      <c r="J81" s="12">
        <f t="shared" si="4"/>
        <v>1.2345906589252766</v>
      </c>
      <c r="K81" s="22"/>
      <c r="L81" s="22"/>
    </row>
    <row r="82" spans="6:12" x14ac:dyDescent="0.25">
      <c r="F82" s="1">
        <v>6</v>
      </c>
      <c r="G82" s="1" t="s">
        <v>100</v>
      </c>
      <c r="H82">
        <v>1.8306829326784035</v>
      </c>
      <c r="I82" s="12">
        <f t="shared" si="5"/>
        <v>1.1885242014467627</v>
      </c>
      <c r="J82" s="12">
        <f t="shared" si="4"/>
        <v>1.2377328274348327</v>
      </c>
      <c r="K82" s="22"/>
      <c r="L82" s="22"/>
    </row>
    <row r="83" spans="6:12" x14ac:dyDescent="0.25">
      <c r="F83" s="1">
        <v>6.1</v>
      </c>
      <c r="G83" s="1" t="s">
        <v>101</v>
      </c>
      <c r="H83">
        <v>1.6498484778912275</v>
      </c>
      <c r="I83" s="12">
        <f t="shared" si="5"/>
        <v>1.21458060759644</v>
      </c>
      <c r="J83" s="12">
        <f t="shared" si="4"/>
        <v>1.2390794799405498</v>
      </c>
      <c r="K83" s="22"/>
      <c r="L83" s="22"/>
    </row>
    <row r="84" spans="6:12" x14ac:dyDescent="0.25">
      <c r="F84" s="1">
        <v>6.2</v>
      </c>
      <c r="G84" s="1" t="s">
        <v>102</v>
      </c>
      <c r="H84">
        <v>0.98984847325234582</v>
      </c>
      <c r="I84" s="12">
        <f t="shared" si="5"/>
        <v>1.2440826025125846</v>
      </c>
      <c r="J84" s="12">
        <f t="shared" si="4"/>
        <v>1.2385220026778057</v>
      </c>
      <c r="K84" s="22"/>
      <c r="L84" s="22"/>
    </row>
    <row r="85" spans="6:12" x14ac:dyDescent="0.25">
      <c r="F85" s="1">
        <v>6.3</v>
      </c>
      <c r="G85" s="1" t="s">
        <v>103</v>
      </c>
      <c r="H85">
        <v>1.3649175799292792</v>
      </c>
      <c r="I85" s="12">
        <f t="shared" si="5"/>
        <v>1.2545316959625321</v>
      </c>
      <c r="J85" s="12">
        <f t="shared" si="4"/>
        <v>1.2370530754844531</v>
      </c>
      <c r="K85" s="22"/>
      <c r="L85" s="22"/>
    </row>
    <row r="86" spans="6:12" x14ac:dyDescent="0.25">
      <c r="F86" s="1">
        <v>6.4</v>
      </c>
      <c r="G86" s="1" t="s">
        <v>104</v>
      </c>
      <c r="H86">
        <v>1.2549501982150526</v>
      </c>
      <c r="I86" s="12">
        <f t="shared" si="5"/>
        <v>1.2574203577575223</v>
      </c>
      <c r="J86" s="12">
        <f t="shared" si="4"/>
        <v>1.2357331447680426</v>
      </c>
      <c r="K86" s="22"/>
      <c r="L86" s="22"/>
    </row>
    <row r="87" spans="6:12" x14ac:dyDescent="0.25">
      <c r="F87" s="1">
        <v>6.5</v>
      </c>
      <c r="G87" s="1" t="s">
        <v>105</v>
      </c>
      <c r="H87">
        <v>0.80137382038596694</v>
      </c>
      <c r="I87" s="12">
        <f t="shared" si="5"/>
        <v>1.2526625613487006</v>
      </c>
      <c r="J87" s="12">
        <f t="shared" si="4"/>
        <v>1.2356379381657605</v>
      </c>
      <c r="K87" s="22"/>
      <c r="L87" s="22"/>
    </row>
    <row r="88" spans="6:12" x14ac:dyDescent="0.25">
      <c r="F88" s="1">
        <v>6.6</v>
      </c>
      <c r="G88" s="1" t="s">
        <v>106</v>
      </c>
      <c r="H88">
        <v>0.65490457320131767</v>
      </c>
      <c r="I88" s="12">
        <f t="shared" si="5"/>
        <v>1.2266486262311926</v>
      </c>
      <c r="J88" s="12">
        <f t="shared" si="4"/>
        <v>1.2375759192620859</v>
      </c>
      <c r="K88" s="22"/>
      <c r="L88" s="22"/>
    </row>
    <row r="89" spans="6:12" x14ac:dyDescent="0.25">
      <c r="F89" s="1">
        <v>6.7</v>
      </c>
      <c r="G89" s="1" t="s">
        <v>107</v>
      </c>
      <c r="H89">
        <v>1.5536408851468864</v>
      </c>
      <c r="I89" s="12">
        <f t="shared" si="5"/>
        <v>1.1974888923968139</v>
      </c>
      <c r="J89" s="12">
        <f t="shared" si="4"/>
        <v>1.2409914208866546</v>
      </c>
      <c r="K89" s="22"/>
      <c r="L89" s="22"/>
    </row>
    <row r="90" spans="6:12" x14ac:dyDescent="0.25">
      <c r="F90" s="1">
        <v>6.8</v>
      </c>
      <c r="G90" s="1" t="s">
        <v>108</v>
      </c>
      <c r="H90">
        <v>1.7144678474675459</v>
      </c>
      <c r="I90" s="12">
        <f t="shared" si="5"/>
        <v>1.1986266856599883</v>
      </c>
      <c r="J90" s="12">
        <f t="shared" si="4"/>
        <v>1.2441205715694568</v>
      </c>
      <c r="K90" s="22"/>
      <c r="L90" s="22"/>
    </row>
    <row r="91" spans="6:12" x14ac:dyDescent="0.25">
      <c r="F91" s="1">
        <v>6.9</v>
      </c>
      <c r="G91" s="1" t="s">
        <v>109</v>
      </c>
      <c r="H91">
        <v>1.3687220316777253</v>
      </c>
      <c r="I91" s="12">
        <f t="shared" si="5"/>
        <v>1.2243505720765662</v>
      </c>
      <c r="J91" s="12">
        <f t="shared" si="4"/>
        <v>1.2457711348429659</v>
      </c>
      <c r="K91" s="22"/>
      <c r="L91" s="22"/>
    </row>
    <row r="92" spans="6:12" x14ac:dyDescent="0.25">
      <c r="F92" s="1">
        <v>7</v>
      </c>
      <c r="G92" s="1" t="s">
        <v>110</v>
      </c>
      <c r="H92">
        <v>1.0457533169921098</v>
      </c>
      <c r="I92" s="12">
        <f t="shared" si="5"/>
        <v>1.242971796338588</v>
      </c>
      <c r="J92" s="12">
        <f t="shared" si="4"/>
        <v>1.2461800980198663</v>
      </c>
      <c r="K92" s="22"/>
      <c r="L92" s="22"/>
    </row>
    <row r="93" spans="6:12" x14ac:dyDescent="0.25">
      <c r="F93" s="1">
        <v>7.1</v>
      </c>
      <c r="G93" s="1" t="s">
        <v>111</v>
      </c>
      <c r="H93">
        <v>1.2794530081249564</v>
      </c>
      <c r="I93" s="12">
        <f t="shared" si="5"/>
        <v>1.2456024032000852</v>
      </c>
      <c r="J93" s="12">
        <f t="shared" si="4"/>
        <v>1.2460055938622334</v>
      </c>
      <c r="K93" s="22"/>
      <c r="L93" s="22"/>
    </row>
    <row r="94" spans="6:12" x14ac:dyDescent="0.25">
      <c r="F94" s="1">
        <v>7.2</v>
      </c>
      <c r="G94" s="1" t="s">
        <v>112</v>
      </c>
      <c r="H94">
        <v>1.4472732983096179</v>
      </c>
      <c r="I94" s="12">
        <f t="shared" si="5"/>
        <v>1.247639094948064</v>
      </c>
      <c r="J94" s="12">
        <f t="shared" si="4"/>
        <v>1.2453942550566881</v>
      </c>
      <c r="K94" s="22"/>
      <c r="L94" s="22"/>
    </row>
    <row r="95" spans="6:12" x14ac:dyDescent="0.25">
      <c r="F95" s="1">
        <v>7.3</v>
      </c>
      <c r="G95" s="1" t="s">
        <v>113</v>
      </c>
      <c r="H95">
        <v>1.1604309544302926</v>
      </c>
      <c r="I95" s="12">
        <f t="shared" si="5"/>
        <v>1.2539356427660187</v>
      </c>
      <c r="J95" s="12">
        <f t="shared" si="4"/>
        <v>1.2442439636424318</v>
      </c>
      <c r="K95" s="22"/>
      <c r="L95" s="22"/>
    </row>
    <row r="96" spans="6:12" x14ac:dyDescent="0.25">
      <c r="F96" s="1">
        <v>7.4</v>
      </c>
      <c r="G96" s="1" t="s">
        <v>114</v>
      </c>
      <c r="H96">
        <v>1.2505198918849711</v>
      </c>
      <c r="I96" s="12">
        <f t="shared" si="5"/>
        <v>1.2561501903840355</v>
      </c>
      <c r="J96" s="12">
        <f t="shared" si="4"/>
        <v>1.2425416691533435</v>
      </c>
      <c r="K96" s="22"/>
      <c r="L96" s="22"/>
    </row>
    <row r="97" spans="6:12" x14ac:dyDescent="0.25">
      <c r="F97" s="1">
        <v>7.5</v>
      </c>
      <c r="G97" s="1" t="s">
        <v>115</v>
      </c>
      <c r="H97">
        <v>1.6387190119114381</v>
      </c>
      <c r="I97" s="12">
        <f t="shared" si="5"/>
        <v>1.2613968091612064</v>
      </c>
      <c r="J97" s="12">
        <f t="shared" si="4"/>
        <v>1.2403126143079262</v>
      </c>
      <c r="K97" s="22"/>
      <c r="L97" s="22"/>
    </row>
    <row r="98" spans="6:12" x14ac:dyDescent="0.25">
      <c r="F98" s="1">
        <v>7.6</v>
      </c>
      <c r="G98" s="1" t="s">
        <v>116</v>
      </c>
      <c r="H98">
        <v>1.0936635680134912</v>
      </c>
      <c r="I98" s="12">
        <f t="shared" si="5"/>
        <v>1.2725758869228629</v>
      </c>
      <c r="J98" s="12">
        <f t="shared" ref="J98:J129" si="6">A_0*I98 + A_1*I99 + A_2*I100 + B_1*J99 + B_2*J100</f>
        <v>1.2381039406022274</v>
      </c>
      <c r="K98" s="22"/>
      <c r="L98" s="22"/>
    </row>
    <row r="99" spans="6:12" x14ac:dyDescent="0.25">
      <c r="F99" s="1">
        <v>7.7</v>
      </c>
      <c r="G99" s="1" t="s">
        <v>117</v>
      </c>
      <c r="H99">
        <v>0.62377880695002774</v>
      </c>
      <c r="I99" s="12">
        <f t="shared" si="5"/>
        <v>1.2660015833420881</v>
      </c>
      <c r="J99" s="12">
        <f t="shared" si="6"/>
        <v>1.2373664394069206</v>
      </c>
      <c r="K99" s="22"/>
      <c r="L99" s="22"/>
    </row>
    <row r="100" spans="6:12" x14ac:dyDescent="0.25">
      <c r="F100" s="1">
        <v>7.8</v>
      </c>
      <c r="G100" s="1" t="s">
        <v>118</v>
      </c>
      <c r="H100">
        <v>0.66294796175868886</v>
      </c>
      <c r="I100" s="12">
        <f t="shared" si="5"/>
        <v>1.2302209454269153</v>
      </c>
      <c r="J100" s="12">
        <f t="shared" si="6"/>
        <v>1.2392580769185495</v>
      </c>
      <c r="K100" s="22"/>
      <c r="L100" s="22"/>
    </row>
    <row r="101" spans="6:12" x14ac:dyDescent="0.25">
      <c r="F101" s="1">
        <v>7.9</v>
      </c>
      <c r="G101" s="1" t="s">
        <v>119</v>
      </c>
      <c r="H101">
        <v>1.6141251500425857</v>
      </c>
      <c r="I101" s="12">
        <f t="shared" si="5"/>
        <v>1.1958233049618949</v>
      </c>
      <c r="J101" s="12">
        <f t="shared" si="6"/>
        <v>1.2431104908121788</v>
      </c>
      <c r="K101" s="22"/>
      <c r="L101" s="22"/>
    </row>
    <row r="102" spans="6:12" x14ac:dyDescent="0.25">
      <c r="F102" s="1">
        <v>8</v>
      </c>
      <c r="G102" s="1" t="s">
        <v>120</v>
      </c>
      <c r="H102">
        <v>1.7830591689565436</v>
      </c>
      <c r="I102" s="12">
        <f t="shared" si="5"/>
        <v>1.1984821390826987</v>
      </c>
      <c r="J102" s="12">
        <f t="shared" si="6"/>
        <v>1.247112893828993</v>
      </c>
      <c r="K102" s="22"/>
      <c r="L102" s="22"/>
    </row>
    <row r="103" spans="6:12" x14ac:dyDescent="0.25">
      <c r="F103" s="1">
        <v>8.1</v>
      </c>
      <c r="G103" s="1" t="s">
        <v>121</v>
      </c>
      <c r="H103">
        <v>1.1528659939472583</v>
      </c>
      <c r="I103" s="12">
        <f t="shared" si="5"/>
        <v>1.22444297237092</v>
      </c>
      <c r="J103" s="12">
        <f t="shared" si="6"/>
        <v>1.2506467186469918</v>
      </c>
      <c r="K103" s="22"/>
      <c r="L103" s="22"/>
    </row>
    <row r="104" spans="6:12" x14ac:dyDescent="0.25">
      <c r="F104" s="1">
        <v>8.1999999999999993</v>
      </c>
      <c r="G104" s="1" t="s">
        <v>122</v>
      </c>
      <c r="H104">
        <v>0.49365980188789932</v>
      </c>
      <c r="I104" s="12">
        <f t="shared" si="5"/>
        <v>1.2282472734205059</v>
      </c>
      <c r="J104" s="12">
        <f t="shared" si="6"/>
        <v>1.2549111300208557</v>
      </c>
      <c r="K104" s="22"/>
      <c r="L104" s="22"/>
    </row>
    <row r="105" spans="6:12" x14ac:dyDescent="0.25">
      <c r="F105" s="1">
        <v>8.3000000000000007</v>
      </c>
      <c r="G105" s="1" t="s">
        <v>123</v>
      </c>
      <c r="H105">
        <v>1.0745231500530827</v>
      </c>
      <c r="I105" s="12">
        <f t="shared" si="5"/>
        <v>1.201922048753338</v>
      </c>
      <c r="J105" s="12">
        <f t="shared" si="6"/>
        <v>1.2608342635704102</v>
      </c>
      <c r="K105" s="22"/>
      <c r="L105" s="22"/>
    </row>
    <row r="106" spans="6:12" x14ac:dyDescent="0.25">
      <c r="F106" s="1">
        <v>8.4</v>
      </c>
      <c r="G106" s="1" t="s">
        <v>124</v>
      </c>
      <c r="H106">
        <v>1.9533304891901935</v>
      </c>
      <c r="I106" s="12">
        <f t="shared" si="5"/>
        <v>1.1894173791022209</v>
      </c>
      <c r="J106" s="12">
        <f t="shared" si="6"/>
        <v>1.2675560687120879</v>
      </c>
      <c r="K106" s="22"/>
      <c r="L106" s="22"/>
    </row>
    <row r="107" spans="6:12" x14ac:dyDescent="0.25">
      <c r="F107" s="1">
        <v>8.5</v>
      </c>
      <c r="G107" s="1" t="s">
        <v>125</v>
      </c>
      <c r="H107">
        <v>1.3560973416388662</v>
      </c>
      <c r="I107" s="12">
        <f t="shared" si="5"/>
        <v>1.210817114285538</v>
      </c>
      <c r="J107" s="12">
        <f t="shared" si="6"/>
        <v>1.2739119543093373</v>
      </c>
      <c r="K107" s="22"/>
      <c r="L107" s="22"/>
    </row>
    <row r="108" spans="6:12" x14ac:dyDescent="0.25">
      <c r="F108" s="1">
        <v>8.6</v>
      </c>
      <c r="G108" s="1" t="s">
        <v>126</v>
      </c>
      <c r="H108">
        <v>0.65076877614095774</v>
      </c>
      <c r="I108" s="12">
        <f t="shared" si="5"/>
        <v>1.2258796251289774</v>
      </c>
      <c r="J108" s="12">
        <f t="shared" si="6"/>
        <v>1.2801471036323409</v>
      </c>
      <c r="K108" s="22"/>
      <c r="L108" s="22"/>
    </row>
    <row r="109" spans="6:12" x14ac:dyDescent="0.25">
      <c r="F109" s="1">
        <v>8.6999999999999993</v>
      </c>
      <c r="G109" s="1" t="s">
        <v>127</v>
      </c>
      <c r="H109">
        <v>1.1636580253665594</v>
      </c>
      <c r="I109" s="12">
        <f t="shared" si="5"/>
        <v>1.213453774074533</v>
      </c>
      <c r="J109" s="12">
        <f t="shared" si="6"/>
        <v>1.2867008326144478</v>
      </c>
      <c r="K109" s="22"/>
      <c r="L109" s="22"/>
    </row>
    <row r="110" spans="6:12" x14ac:dyDescent="0.25">
      <c r="F110" s="1">
        <v>8.8000000000000007</v>
      </c>
      <c r="G110" s="1" t="s">
        <v>128</v>
      </c>
      <c r="H110">
        <v>2.0716659962455339</v>
      </c>
      <c r="I110" s="12">
        <f t="shared" si="5"/>
        <v>1.2123653137455677</v>
      </c>
      <c r="J110" s="12">
        <f t="shared" si="6"/>
        <v>1.2924265259923242</v>
      </c>
      <c r="K110" s="22"/>
      <c r="L110" s="22"/>
    </row>
    <row r="111" spans="6:12" x14ac:dyDescent="0.25">
      <c r="F111" s="1">
        <v>8.9</v>
      </c>
      <c r="G111" s="1" t="s">
        <v>129</v>
      </c>
      <c r="H111">
        <v>1.702292571798397</v>
      </c>
      <c r="I111" s="12">
        <f t="shared" si="5"/>
        <v>1.2471355232314285</v>
      </c>
      <c r="J111" s="12">
        <f t="shared" si="6"/>
        <v>1.2956170874164394</v>
      </c>
      <c r="K111" s="22"/>
      <c r="L111" s="22"/>
    </row>
    <row r="112" spans="6:12" x14ac:dyDescent="0.25">
      <c r="F112" s="1">
        <v>9</v>
      </c>
      <c r="G112" s="1" t="s">
        <v>130</v>
      </c>
      <c r="H112">
        <v>1.3317657451669194</v>
      </c>
      <c r="I112" s="12">
        <f t="shared" si="5"/>
        <v>1.2887094656681268</v>
      </c>
      <c r="J112" s="12">
        <f t="shared" si="6"/>
        <v>1.2960403649759171</v>
      </c>
      <c r="K112" s="22"/>
      <c r="L112" s="22"/>
    </row>
    <row r="113" spans="6:12" x14ac:dyDescent="0.25">
      <c r="F113" s="1">
        <v>9.1</v>
      </c>
      <c r="G113" s="1" t="s">
        <v>131</v>
      </c>
      <c r="H113">
        <v>1.2429400629153442</v>
      </c>
      <c r="I113" s="12">
        <f t="shared" si="5"/>
        <v>1.3104047788198607</v>
      </c>
      <c r="J113" s="12">
        <f t="shared" si="6"/>
        <v>1.2949440065368303</v>
      </c>
      <c r="K113" s="22"/>
      <c r="L113" s="22"/>
    </row>
    <row r="114" spans="6:12" x14ac:dyDescent="0.25">
      <c r="F114" s="1">
        <v>9.1999999999999993</v>
      </c>
      <c r="G114" s="1" t="s">
        <v>132</v>
      </c>
      <c r="H114">
        <v>1.2413702106946181</v>
      </c>
      <c r="I114" s="12">
        <f t="shared" si="5"/>
        <v>1.3149005665855258</v>
      </c>
      <c r="J114" s="12">
        <f t="shared" si="6"/>
        <v>1.2938692426887028</v>
      </c>
      <c r="K114" s="22"/>
      <c r="L114" s="22"/>
    </row>
    <row r="115" spans="6:12" x14ac:dyDescent="0.25">
      <c r="F115" s="1">
        <v>9.3000000000000007</v>
      </c>
      <c r="G115" s="1" t="s">
        <v>133</v>
      </c>
      <c r="H115">
        <v>0.89005617800226522</v>
      </c>
      <c r="I115" s="12">
        <f t="shared" si="5"/>
        <v>1.3059708850808112</v>
      </c>
      <c r="J115" s="12">
        <f t="shared" si="6"/>
        <v>1.2940891008069408</v>
      </c>
      <c r="K115" s="22"/>
      <c r="L115" s="22"/>
    </row>
    <row r="116" spans="6:12" x14ac:dyDescent="0.25">
      <c r="F116" s="1">
        <v>9.4</v>
      </c>
      <c r="G116" s="1" t="s">
        <v>134</v>
      </c>
      <c r="H116">
        <v>0.91569645625611118</v>
      </c>
      <c r="I116" s="12">
        <f t="shared" si="5"/>
        <v>1.2819600651055121</v>
      </c>
      <c r="J116" s="12">
        <f t="shared" si="6"/>
        <v>1.2962618584723797</v>
      </c>
      <c r="K116" s="22"/>
      <c r="L116" s="22"/>
    </row>
    <row r="117" spans="6:12" x14ac:dyDescent="0.25">
      <c r="F117" s="1">
        <v>9.5</v>
      </c>
      <c r="G117" s="1" t="s">
        <v>135</v>
      </c>
      <c r="H117">
        <v>1.5129111011556495</v>
      </c>
      <c r="I117" s="12">
        <f t="shared" si="5"/>
        <v>1.259157186844742</v>
      </c>
      <c r="J117" s="12">
        <f t="shared" si="6"/>
        <v>1.2999271708196283</v>
      </c>
      <c r="K117" s="22"/>
      <c r="L117" s="22"/>
    </row>
    <row r="118" spans="6:12" x14ac:dyDescent="0.25">
      <c r="F118" s="1">
        <v>9.6</v>
      </c>
      <c r="G118" s="1" t="s">
        <v>136</v>
      </c>
      <c r="H118">
        <v>1.6244999230532455</v>
      </c>
      <c r="I118" s="12">
        <f t="shared" si="5"/>
        <v>1.2599231466378602</v>
      </c>
      <c r="J118" s="12">
        <f t="shared" si="6"/>
        <v>1.3039807694426448</v>
      </c>
      <c r="K118" s="22"/>
      <c r="L118" s="22"/>
    </row>
    <row r="119" spans="6:12" x14ac:dyDescent="0.25">
      <c r="F119" s="1">
        <v>9.6999999999999993</v>
      </c>
      <c r="G119" s="1" t="s">
        <v>137</v>
      </c>
      <c r="H119">
        <v>1.2022063050907694</v>
      </c>
      <c r="I119" s="12">
        <f t="shared" si="5"/>
        <v>1.2752291100171169</v>
      </c>
      <c r="J119" s="12">
        <f t="shared" si="6"/>
        <v>1.3081139218684306</v>
      </c>
      <c r="K119" s="22"/>
      <c r="L119" s="22"/>
    </row>
    <row r="120" spans="6:12" x14ac:dyDescent="0.25">
      <c r="F120" s="1">
        <v>9.8000000000000007</v>
      </c>
      <c r="G120" s="1" t="s">
        <v>138</v>
      </c>
      <c r="H120">
        <v>0.70434366611761334</v>
      </c>
      <c r="I120" s="12">
        <f t="shared" si="5"/>
        <v>1.2745145323035567</v>
      </c>
      <c r="J120" s="12">
        <f t="shared" si="6"/>
        <v>1.3131462803690348</v>
      </c>
      <c r="K120" s="22"/>
      <c r="L120" s="22"/>
    </row>
    <row r="121" spans="6:12" x14ac:dyDescent="0.25">
      <c r="F121" s="1">
        <v>9.9</v>
      </c>
      <c r="G121" s="1" t="s">
        <v>139</v>
      </c>
      <c r="H121">
        <v>0.99478640923567097</v>
      </c>
      <c r="I121" s="12">
        <f t="shared" si="5"/>
        <v>1.2499844566381888</v>
      </c>
      <c r="J121" s="12">
        <f t="shared" si="6"/>
        <v>1.3193358970751627</v>
      </c>
      <c r="K121" s="22"/>
      <c r="L121" s="22"/>
    </row>
    <row r="122" spans="6:12" x14ac:dyDescent="0.25">
      <c r="F122" s="1">
        <v>10</v>
      </c>
      <c r="G122" s="1" t="s">
        <v>140</v>
      </c>
      <c r="H122">
        <v>2.1515575753393166</v>
      </c>
      <c r="I122" s="12">
        <f t="shared" si="5"/>
        <v>1.2390282103205852</v>
      </c>
      <c r="J122" s="12">
        <f t="shared" si="6"/>
        <v>1.3248461194756838</v>
      </c>
      <c r="K122" s="22"/>
      <c r="L122" s="22"/>
    </row>
    <row r="123" spans="6:12" x14ac:dyDescent="0.25">
      <c r="F123" s="1">
        <v>10.1</v>
      </c>
      <c r="G123" s="1" t="s">
        <v>141</v>
      </c>
      <c r="H123">
        <v>2.18105479069188</v>
      </c>
      <c r="I123" s="12">
        <f t="shared" si="5"/>
        <v>1.2763092459489176</v>
      </c>
      <c r="J123" s="12">
        <f t="shared" si="6"/>
        <v>1.3269072206991277</v>
      </c>
      <c r="K123" s="22"/>
      <c r="L123" s="22"/>
    </row>
    <row r="124" spans="6:12" x14ac:dyDescent="0.25">
      <c r="F124" s="1">
        <v>10.199999999999999</v>
      </c>
      <c r="G124" s="1" t="s">
        <v>142</v>
      </c>
      <c r="H124">
        <v>1.5954309762568861</v>
      </c>
      <c r="I124" s="12">
        <f t="shared" si="5"/>
        <v>1.3380198259783396</v>
      </c>
      <c r="J124" s="12">
        <f t="shared" si="6"/>
        <v>1.3244819859106667</v>
      </c>
      <c r="K124" s="22"/>
      <c r="L124" s="22"/>
    </row>
    <row r="125" spans="6:12" x14ac:dyDescent="0.25">
      <c r="F125" s="1">
        <v>10.3</v>
      </c>
      <c r="G125" s="1" t="s">
        <v>143</v>
      </c>
      <c r="H125">
        <v>1.0923827168167757</v>
      </c>
      <c r="I125" s="12">
        <f t="shared" si="5"/>
        <v>1.3773576219749457</v>
      </c>
      <c r="J125" s="12">
        <f t="shared" si="6"/>
        <v>1.3189380184631201</v>
      </c>
      <c r="K125" s="22"/>
      <c r="L125" s="22"/>
    </row>
    <row r="126" spans="6:12" x14ac:dyDescent="0.25">
      <c r="F126" s="1">
        <v>10.4</v>
      </c>
      <c r="G126" s="1" t="s">
        <v>144</v>
      </c>
      <c r="H126">
        <v>1.1694015563526501</v>
      </c>
      <c r="I126" s="12">
        <f t="shared" si="5"/>
        <v>1.3817873067862838</v>
      </c>
      <c r="J126" s="12">
        <f t="shared" si="6"/>
        <v>1.312227730231686</v>
      </c>
      <c r="K126" s="22"/>
      <c r="L126" s="22"/>
    </row>
    <row r="127" spans="6:12" x14ac:dyDescent="0.25">
      <c r="F127" s="1">
        <v>10.5</v>
      </c>
      <c r="G127" s="1" t="s">
        <v>145</v>
      </c>
      <c r="H127">
        <v>1.3872995350680402</v>
      </c>
      <c r="I127" s="12">
        <f t="shared" si="5"/>
        <v>1.3717804698750968</v>
      </c>
      <c r="J127" s="12">
        <f t="shared" si="6"/>
        <v>1.3052033002326624</v>
      </c>
      <c r="K127" s="22"/>
      <c r="L127" s="22"/>
    </row>
    <row r="128" spans="6:12" x14ac:dyDescent="0.25">
      <c r="F128" s="1">
        <v>10.6</v>
      </c>
      <c r="G128" s="1" t="s">
        <v>146</v>
      </c>
      <c r="H128">
        <v>1.5379856956421929</v>
      </c>
      <c r="I128" s="12">
        <f t="shared" si="5"/>
        <v>1.3682527363876296</v>
      </c>
      <c r="J128" s="12">
        <f t="shared" si="6"/>
        <v>1.2976909859933667</v>
      </c>
      <c r="K128" s="22"/>
      <c r="L128" s="22"/>
    </row>
    <row r="129" spans="6:12" x14ac:dyDescent="0.25">
      <c r="F129" s="1">
        <v>10.7</v>
      </c>
      <c r="G129" s="1" t="s">
        <v>147</v>
      </c>
      <c r="H129">
        <v>1.5408114745159449</v>
      </c>
      <c r="I129" s="12">
        <f t="shared" si="5"/>
        <v>1.3756802060578561</v>
      </c>
      <c r="J129" s="12">
        <f t="shared" si="6"/>
        <v>1.2897262980058415</v>
      </c>
      <c r="K129" s="22"/>
      <c r="L129" s="22"/>
    </row>
    <row r="130" spans="6:12" x14ac:dyDescent="0.25">
      <c r="F130" s="1">
        <v>10.8</v>
      </c>
      <c r="G130" s="1" t="s">
        <v>148</v>
      </c>
      <c r="H130">
        <v>0.78198465458089383</v>
      </c>
      <c r="I130" s="12">
        <f t="shared" si="5"/>
        <v>1.3765910453875754</v>
      </c>
      <c r="J130" s="12">
        <f t="shared" ref="J130:J161" si="7">A_0*I130 + A_1*I131 + A_2*I132 + B_1*J131 + B_2*J132</f>
        <v>1.2825320581508977</v>
      </c>
      <c r="K130" s="22"/>
      <c r="L130" s="22"/>
    </row>
    <row r="131" spans="6:12" x14ac:dyDescent="0.25">
      <c r="F131" s="1">
        <v>10.9</v>
      </c>
      <c r="G131" s="1" t="s">
        <v>149</v>
      </c>
      <c r="H131">
        <v>0.53225933528685054</v>
      </c>
      <c r="I131" s="12">
        <f t="shared" si="5"/>
        <v>1.3464867038679988</v>
      </c>
      <c r="J131" s="12">
        <f t="shared" si="7"/>
        <v>1.277950835528465</v>
      </c>
      <c r="K131" s="22"/>
      <c r="L131" s="22"/>
    </row>
    <row r="132" spans="6:12" x14ac:dyDescent="0.25">
      <c r="F132" s="1">
        <v>11</v>
      </c>
      <c r="G132" s="1" t="s">
        <v>150</v>
      </c>
      <c r="H132">
        <v>1.1022250223978767</v>
      </c>
      <c r="I132" s="12">
        <f t="shared" ref="I132:I195" si="8">A_0*H132 + A_1*H131 + A_2*H130 + B_1*I131 + B_2*I130</f>
        <v>1.296466677099839</v>
      </c>
      <c r="J132" s="12">
        <f t="shared" si="7"/>
        <v>1.2766596512230812</v>
      </c>
      <c r="K132" s="22"/>
      <c r="L132" s="22"/>
    </row>
    <row r="133" spans="6:12" x14ac:dyDescent="0.25">
      <c r="F133" s="1">
        <v>11.1</v>
      </c>
      <c r="G133" s="1" t="s">
        <v>151</v>
      </c>
      <c r="H133">
        <v>1.5306534552275377</v>
      </c>
      <c r="I133" s="12">
        <f t="shared" si="8"/>
        <v>1.2643047236179799</v>
      </c>
      <c r="J133" s="12">
        <f t="shared" si="7"/>
        <v>1.277498197565426</v>
      </c>
      <c r="K133" s="22"/>
      <c r="L133" s="22"/>
    </row>
    <row r="134" spans="6:12" x14ac:dyDescent="0.25">
      <c r="F134" s="1">
        <v>11.2</v>
      </c>
      <c r="G134" s="1" t="s">
        <v>152</v>
      </c>
      <c r="H134">
        <v>1.5401623291069029</v>
      </c>
      <c r="I134" s="12">
        <f t="shared" si="8"/>
        <v>1.263754691743068</v>
      </c>
      <c r="J134" s="12">
        <f t="shared" si="7"/>
        <v>1.2789340581165638</v>
      </c>
      <c r="K134" s="22"/>
      <c r="L134" s="22"/>
    </row>
    <row r="135" spans="6:12" x14ac:dyDescent="0.25">
      <c r="F135" s="1">
        <v>11.3</v>
      </c>
      <c r="G135" s="1" t="s">
        <v>153</v>
      </c>
      <c r="H135">
        <v>1.0431203190428227</v>
      </c>
      <c r="I135" s="12">
        <f t="shared" si="8"/>
        <v>1.2733136675972212</v>
      </c>
      <c r="J135" s="12">
        <f t="shared" si="7"/>
        <v>1.2807132200949169</v>
      </c>
      <c r="K135" s="22"/>
      <c r="L135" s="22"/>
    </row>
    <row r="136" spans="6:12" x14ac:dyDescent="0.25">
      <c r="F136" s="1">
        <v>11.4</v>
      </c>
      <c r="G136" s="1" t="s">
        <v>154</v>
      </c>
      <c r="H136">
        <v>0.62040309476984401</v>
      </c>
      <c r="I136" s="12">
        <f t="shared" si="8"/>
        <v>1.2628301895630401</v>
      </c>
      <c r="J136" s="12">
        <f t="shared" si="7"/>
        <v>1.2835355804192075</v>
      </c>
      <c r="K136" s="22"/>
      <c r="L136" s="22"/>
    </row>
    <row r="137" spans="6:12" x14ac:dyDescent="0.25">
      <c r="F137" s="1">
        <v>11.5</v>
      </c>
      <c r="G137" s="1" t="s">
        <v>155</v>
      </c>
      <c r="H137">
        <v>1.6553247415537533</v>
      </c>
      <c r="I137" s="12">
        <f t="shared" si="8"/>
        <v>1.2411262607440769</v>
      </c>
      <c r="J137" s="12">
        <f t="shared" si="7"/>
        <v>1.2872897021780965</v>
      </c>
      <c r="K137" s="22"/>
      <c r="L137" s="22"/>
    </row>
    <row r="138" spans="6:12" x14ac:dyDescent="0.25">
      <c r="F138" s="1">
        <v>11.6</v>
      </c>
      <c r="G138" s="1" t="s">
        <v>156</v>
      </c>
      <c r="H138">
        <v>1.7056963387426263</v>
      </c>
      <c r="I138" s="12">
        <f t="shared" si="8"/>
        <v>1.2445949942774801</v>
      </c>
      <c r="J138" s="12">
        <f t="shared" si="7"/>
        <v>1.290657195762587</v>
      </c>
      <c r="K138" s="22"/>
      <c r="L138" s="22"/>
    </row>
    <row r="139" spans="6:12" x14ac:dyDescent="0.25">
      <c r="F139" s="1">
        <v>11.7</v>
      </c>
      <c r="G139" s="1" t="s">
        <v>157</v>
      </c>
      <c r="H139">
        <v>1.3938077342302273</v>
      </c>
      <c r="I139" s="12">
        <f t="shared" si="8"/>
        <v>1.2699064882377562</v>
      </c>
      <c r="J139" s="12">
        <f t="shared" si="7"/>
        <v>1.2927630780761663</v>
      </c>
      <c r="K139" s="22"/>
      <c r="L139" s="22"/>
    </row>
    <row r="140" spans="6:12" x14ac:dyDescent="0.25">
      <c r="F140" s="1">
        <v>11.8</v>
      </c>
      <c r="G140" s="1" t="s">
        <v>158</v>
      </c>
      <c r="H140">
        <v>1.1553787257864843</v>
      </c>
      <c r="I140" s="12">
        <f t="shared" si="8"/>
        <v>1.2878781117371094</v>
      </c>
      <c r="J140" s="12">
        <f t="shared" si="7"/>
        <v>1.2942121626306173</v>
      </c>
      <c r="K140" s="22"/>
      <c r="L140" s="22"/>
    </row>
    <row r="141" spans="6:12" x14ac:dyDescent="0.25">
      <c r="F141" s="1">
        <v>11.9</v>
      </c>
      <c r="G141" s="1" t="s">
        <v>159</v>
      </c>
      <c r="H141">
        <v>0.98635693336641583</v>
      </c>
      <c r="I141" s="12">
        <f t="shared" si="8"/>
        <v>1.2865688366251273</v>
      </c>
      <c r="J141" s="12">
        <f t="shared" si="7"/>
        <v>1.2963130037098878</v>
      </c>
      <c r="K141" s="22"/>
      <c r="L141" s="22"/>
    </row>
    <row r="142" spans="6:12" x14ac:dyDescent="0.25">
      <c r="F142" s="1">
        <v>12</v>
      </c>
      <c r="G142" s="1" t="s">
        <v>32</v>
      </c>
      <c r="H142">
        <v>1.1967038062946069</v>
      </c>
      <c r="I142" s="12">
        <f t="shared" si="8"/>
        <v>1.2727510176445491</v>
      </c>
      <c r="J142" s="12">
        <f t="shared" si="7"/>
        <v>1.2999827788466107</v>
      </c>
      <c r="K142" s="22"/>
      <c r="L142" s="22"/>
    </row>
    <row r="143" spans="6:12" x14ac:dyDescent="0.25">
      <c r="F143" s="1">
        <v>12.1</v>
      </c>
      <c r="G143" s="1" t="s">
        <v>32</v>
      </c>
      <c r="H143">
        <v>1.1389029809426261</v>
      </c>
      <c r="I143" s="12">
        <f t="shared" si="8"/>
        <v>1.2586820615886616</v>
      </c>
      <c r="J143" s="12">
        <f t="shared" si="7"/>
        <v>1.3054834142576168</v>
      </c>
      <c r="K143" s="22"/>
      <c r="L143" s="22"/>
    </row>
    <row r="144" spans="6:12" x14ac:dyDescent="0.25">
      <c r="F144" s="1">
        <v>12.2</v>
      </c>
      <c r="G144" s="1" t="s">
        <v>32</v>
      </c>
      <c r="H144">
        <v>1.1231206524679349</v>
      </c>
      <c r="I144" s="12">
        <f t="shared" si="8"/>
        <v>1.2467272872999495</v>
      </c>
      <c r="J144" s="12">
        <f t="shared" si="7"/>
        <v>1.3127145187664675</v>
      </c>
      <c r="K144" s="22"/>
      <c r="L144" s="22"/>
    </row>
    <row r="145" spans="6:12" x14ac:dyDescent="0.25">
      <c r="F145" s="1">
        <v>12.3</v>
      </c>
      <c r="G145" s="1" t="s">
        <v>32</v>
      </c>
      <c r="H145">
        <v>1.2413702106946181</v>
      </c>
      <c r="I145" s="12">
        <f t="shared" si="8"/>
        <v>1.2367482970635693</v>
      </c>
      <c r="J145" s="12">
        <f t="shared" si="7"/>
        <v>1.3213386056238259</v>
      </c>
      <c r="K145" s="22"/>
      <c r="L145" s="22"/>
    </row>
    <row r="146" spans="6:12" x14ac:dyDescent="0.25">
      <c r="F146" s="1">
        <v>12.4</v>
      </c>
      <c r="G146" s="1" t="s">
        <v>32</v>
      </c>
      <c r="H146">
        <v>1.2814444974324875</v>
      </c>
      <c r="I146" s="12">
        <f t="shared" si="8"/>
        <v>1.232342471098838</v>
      </c>
      <c r="J146" s="12">
        <f t="shared" si="7"/>
        <v>1.3306619588387878</v>
      </c>
      <c r="K146" s="22"/>
      <c r="L146" s="22"/>
    </row>
    <row r="147" spans="6:12" x14ac:dyDescent="0.25">
      <c r="F147" s="1">
        <v>12.5</v>
      </c>
      <c r="G147" s="1" t="s">
        <v>32</v>
      </c>
      <c r="H147">
        <v>1.5838560540655202</v>
      </c>
      <c r="I147" s="12">
        <f t="shared" si="8"/>
        <v>1.2382908201745226</v>
      </c>
      <c r="J147" s="12">
        <f t="shared" si="7"/>
        <v>1.3396466910221336</v>
      </c>
      <c r="K147" s="22"/>
      <c r="L147" s="22"/>
    </row>
    <row r="148" spans="6:12" x14ac:dyDescent="0.25">
      <c r="F148" s="1">
        <v>12.6</v>
      </c>
      <c r="G148" s="1" t="s">
        <v>32</v>
      </c>
      <c r="H148">
        <v>1.7010584939971936</v>
      </c>
      <c r="I148" s="12">
        <f t="shared" si="8"/>
        <v>1.2598166829424682</v>
      </c>
      <c r="J148" s="12">
        <f t="shared" si="7"/>
        <v>1.3473203131776197</v>
      </c>
      <c r="K148" s="22"/>
      <c r="L148" s="22"/>
    </row>
    <row r="149" spans="6:12" x14ac:dyDescent="0.25">
      <c r="F149" s="1">
        <v>12.7</v>
      </c>
      <c r="G149" s="1" t="s">
        <v>32</v>
      </c>
      <c r="H149">
        <v>1.3049904214207857</v>
      </c>
      <c r="I149" s="12">
        <f t="shared" si="8"/>
        <v>1.287593223925283</v>
      </c>
      <c r="J149" s="12">
        <f t="shared" si="7"/>
        <v>1.3533632345954905</v>
      </c>
      <c r="K149" s="22"/>
      <c r="L149" s="22"/>
    </row>
    <row r="150" spans="6:12" x14ac:dyDescent="0.25">
      <c r="F150" s="1">
        <v>12.8</v>
      </c>
      <c r="G150" s="1" t="s">
        <v>32</v>
      </c>
      <c r="H150">
        <v>1.2423365083583433</v>
      </c>
      <c r="I150" s="12">
        <f t="shared" si="8"/>
        <v>1.3037110986507938</v>
      </c>
      <c r="J150" s="12">
        <f t="shared" si="7"/>
        <v>1.3579315946889694</v>
      </c>
      <c r="K150" s="22"/>
      <c r="L150" s="22"/>
    </row>
    <row r="151" spans="6:12" x14ac:dyDescent="0.25">
      <c r="F151" s="1">
        <v>12.9</v>
      </c>
      <c r="G151" s="1" t="s">
        <v>32</v>
      </c>
      <c r="H151">
        <v>1.6812495353159209</v>
      </c>
      <c r="I151" s="12">
        <f t="shared" si="8"/>
        <v>1.3134253459168126</v>
      </c>
      <c r="J151" s="12">
        <f t="shared" si="7"/>
        <v>1.3606482824641437</v>
      </c>
      <c r="K151" s="22"/>
      <c r="L151" s="22"/>
    </row>
    <row r="152" spans="6:12" x14ac:dyDescent="0.25">
      <c r="F152" s="1">
        <v>13</v>
      </c>
      <c r="G152" s="1" t="s">
        <v>32</v>
      </c>
      <c r="H152">
        <v>2.031501907456648</v>
      </c>
      <c r="I152" s="12">
        <f t="shared" si="8"/>
        <v>1.3392672075669765</v>
      </c>
      <c r="J152" s="12">
        <f t="shared" si="7"/>
        <v>1.360373578087164</v>
      </c>
      <c r="K152" s="22"/>
      <c r="L152" s="22"/>
    </row>
    <row r="153" spans="6:12" x14ac:dyDescent="0.25">
      <c r="F153" s="1">
        <v>13.1</v>
      </c>
      <c r="G153" s="1" t="s">
        <v>32</v>
      </c>
      <c r="H153">
        <v>1.7572990639046049</v>
      </c>
      <c r="I153" s="12">
        <f t="shared" si="8"/>
        <v>1.3830567555694979</v>
      </c>
      <c r="J153" s="12">
        <f t="shared" si="7"/>
        <v>1.3564325226740173</v>
      </c>
      <c r="K153" s="22"/>
      <c r="L153" s="22"/>
    </row>
    <row r="154" spans="6:12" x14ac:dyDescent="0.25">
      <c r="F154" s="1">
        <v>13.2</v>
      </c>
      <c r="G154" s="1" t="s">
        <v>32</v>
      </c>
      <c r="H154">
        <v>1.2854182198802071</v>
      </c>
      <c r="I154" s="12">
        <f t="shared" si="8"/>
        <v>1.4192705056349171</v>
      </c>
      <c r="J154" s="12">
        <f t="shared" si="7"/>
        <v>1.3496587678314913</v>
      </c>
      <c r="K154" s="22"/>
      <c r="L154" s="22"/>
    </row>
    <row r="155" spans="6:12" x14ac:dyDescent="0.25">
      <c r="F155" s="1">
        <v>13.3</v>
      </c>
      <c r="G155" s="1" t="s">
        <v>32</v>
      </c>
      <c r="H155">
        <v>1.1423221962301178</v>
      </c>
      <c r="I155" s="12">
        <f t="shared" si="8"/>
        <v>1.4283723924689089</v>
      </c>
      <c r="J155" s="12">
        <f t="shared" si="7"/>
        <v>1.3418605424131547</v>
      </c>
      <c r="K155" s="22"/>
      <c r="L155" s="22"/>
    </row>
    <row r="156" spans="6:12" x14ac:dyDescent="0.25">
      <c r="F156" s="1">
        <v>13.4</v>
      </c>
      <c r="G156" s="1" t="s">
        <v>32</v>
      </c>
      <c r="H156">
        <v>1.1552488909321661</v>
      </c>
      <c r="I156" s="12">
        <f t="shared" si="8"/>
        <v>1.415425356417273</v>
      </c>
      <c r="J156" s="12">
        <f t="shared" si="7"/>
        <v>1.3345211321675978</v>
      </c>
      <c r="K156" s="22"/>
      <c r="L156" s="22"/>
    </row>
    <row r="157" spans="6:12" x14ac:dyDescent="0.25">
      <c r="F157" s="1">
        <v>13.5</v>
      </c>
      <c r="G157" s="1" t="s">
        <v>32</v>
      </c>
      <c r="H157">
        <v>1.3893163786553444</v>
      </c>
      <c r="I157" s="12">
        <f t="shared" si="8"/>
        <v>1.3976331793871752</v>
      </c>
      <c r="J157" s="12">
        <f t="shared" si="7"/>
        <v>1.3282676766461545</v>
      </c>
      <c r="K157" s="22"/>
      <c r="L157" s="22"/>
    </row>
    <row r="158" spans="6:12" x14ac:dyDescent="0.25">
      <c r="F158" s="1">
        <v>13.6</v>
      </c>
      <c r="G158" s="1" t="s">
        <v>32</v>
      </c>
      <c r="H158">
        <v>1.0745231500530827</v>
      </c>
      <c r="I158" s="12">
        <f t="shared" si="8"/>
        <v>1.3820369969220028</v>
      </c>
      <c r="J158" s="12">
        <f t="shared" si="7"/>
        <v>1.3233201943890571</v>
      </c>
      <c r="K158" s="22"/>
      <c r="L158" s="22"/>
    </row>
    <row r="159" spans="6:12" x14ac:dyDescent="0.25">
      <c r="F159" s="1">
        <v>13.7</v>
      </c>
      <c r="G159" s="1" t="s">
        <v>32</v>
      </c>
      <c r="H159">
        <v>0.98493654617949888</v>
      </c>
      <c r="I159" s="12">
        <f t="shared" si="8"/>
        <v>1.360318077435805</v>
      </c>
      <c r="J159" s="12">
        <f t="shared" si="7"/>
        <v>1.3197600705665076</v>
      </c>
      <c r="K159" s="22"/>
      <c r="L159" s="22"/>
    </row>
    <row r="160" spans="6:12" x14ac:dyDescent="0.25">
      <c r="F160" s="1">
        <v>13.8</v>
      </c>
      <c r="G160" s="1" t="s">
        <v>32</v>
      </c>
      <c r="H160">
        <v>1.21</v>
      </c>
      <c r="I160" s="12">
        <f t="shared" si="8"/>
        <v>1.3335298585103283</v>
      </c>
      <c r="J160" s="12">
        <f t="shared" si="7"/>
        <v>1.3168466197934556</v>
      </c>
      <c r="K160" s="22"/>
      <c r="L160" s="22"/>
    </row>
    <row r="161" spans="6:12" x14ac:dyDescent="0.25">
      <c r="F161" s="1">
        <v>13.9</v>
      </c>
      <c r="G161" s="1" t="s">
        <v>32</v>
      </c>
      <c r="H161">
        <v>1.158835622510803</v>
      </c>
      <c r="I161" s="12">
        <f t="shared" si="8"/>
        <v>1.3117746809607831</v>
      </c>
      <c r="J161" s="22">
        <f>I161</f>
        <v>1.3117746809607831</v>
      </c>
      <c r="K161" s="22"/>
      <c r="L161" s="22"/>
    </row>
    <row r="162" spans="6:12" x14ac:dyDescent="0.25">
      <c r="F162" s="1">
        <v>14</v>
      </c>
      <c r="G162" s="1" t="s">
        <v>32</v>
      </c>
      <c r="H162">
        <v>1.295376393176902</v>
      </c>
      <c r="I162" s="12">
        <f t="shared" si="8"/>
        <v>1.2973867500879983</v>
      </c>
      <c r="J162" s="22">
        <f>I162</f>
        <v>1.2973867500879983</v>
      </c>
      <c r="K162" s="22"/>
      <c r="L162" s="22"/>
    </row>
    <row r="163" spans="6:12" x14ac:dyDescent="0.25">
      <c r="F163" s="1">
        <v>14.1</v>
      </c>
      <c r="H163">
        <v>1.8028865743579101</v>
      </c>
      <c r="I163" s="12">
        <f t="shared" si="8"/>
        <v>1.2983402937256849</v>
      </c>
      <c r="J163" s="12">
        <f>A_0*I163 + A_1*I164 + A_2*I165 + B_1*J164 + B_2*J165</f>
        <v>1.3443170102653061</v>
      </c>
      <c r="K163" s="22"/>
      <c r="L163" s="22"/>
    </row>
    <row r="164" spans="6:12" x14ac:dyDescent="0.25">
      <c r="F164" s="1">
        <v>14.2</v>
      </c>
      <c r="H164">
        <v>1.6904733065032409</v>
      </c>
      <c r="I164" s="12">
        <f t="shared" si="8"/>
        <v>1.3214211450240034</v>
      </c>
      <c r="J164" s="12">
        <f>A_0*I164 + A_1*I165 + A_2*I166 + B_1*J165 + B_2*J166</f>
        <v>1.345891076078197</v>
      </c>
      <c r="K164" s="22"/>
      <c r="L164" s="22"/>
    </row>
    <row r="165" spans="6:12" x14ac:dyDescent="0.25">
      <c r="F165" s="1">
        <v>14.3</v>
      </c>
      <c r="H165">
        <v>1.1665333257134147</v>
      </c>
      <c r="I165" s="12">
        <f t="shared" si="8"/>
        <v>1.3466897598936787</v>
      </c>
      <c r="J165" s="12">
        <f>A_0*I165 + A_1*I166 + A_2*I167 + B_1*J166 + B_2*J167</f>
        <v>1.3459403416143072</v>
      </c>
      <c r="K165" s="22"/>
      <c r="L165" s="22"/>
    </row>
    <row r="166" spans="6:12" x14ac:dyDescent="0.25">
      <c r="F166" s="1">
        <v>14.4</v>
      </c>
      <c r="H166">
        <v>1.0573079021741965</v>
      </c>
      <c r="I166" s="12">
        <f t="shared" si="8"/>
        <v>1.3504089286879908</v>
      </c>
      <c r="J166" s="12">
        <f>A_0*I166 + A_1*I167 + A_2*I168 + B_1*J167 + B_2*J168</f>
        <v>1.3452063948056485</v>
      </c>
      <c r="K166" s="22"/>
      <c r="L166" s="22"/>
    </row>
    <row r="167" spans="6:12" x14ac:dyDescent="0.25">
      <c r="F167" s="1">
        <v>14.5</v>
      </c>
      <c r="H167">
        <v>1.6208022704821214</v>
      </c>
      <c r="I167" s="12">
        <f t="shared" si="8"/>
        <v>1.3435580823132729</v>
      </c>
      <c r="J167" s="22">
        <f t="shared" ref="J167:J168" si="9">I167</f>
        <v>1.3435580823132729</v>
      </c>
      <c r="K167" s="22"/>
      <c r="L167" s="22"/>
    </row>
    <row r="168" spans="6:12" x14ac:dyDescent="0.25">
      <c r="F168" s="1">
        <v>14.6</v>
      </c>
      <c r="H168">
        <v>0.93220169491371341</v>
      </c>
      <c r="I168" s="12">
        <f t="shared" si="8"/>
        <v>1.338871314313252</v>
      </c>
      <c r="J168" s="22">
        <f t="shared" si="9"/>
        <v>1.338871314313252</v>
      </c>
      <c r="K168" s="22"/>
      <c r="L168" s="22"/>
    </row>
    <row r="169" spans="6:12" x14ac:dyDescent="0.25">
      <c r="F169" s="1">
        <v>14.7</v>
      </c>
      <c r="H169">
        <v>0.68680419334771103</v>
      </c>
      <c r="I169" s="12">
        <f t="shared" si="8"/>
        <v>1.3180005811300712</v>
      </c>
      <c r="J169" s="12">
        <f>A_0*I169 + A_1*I170 + A_2*I171 + B_1*J170 + B_2*J171</f>
        <v>1.2524294482854501</v>
      </c>
      <c r="K169" s="22"/>
      <c r="L169" s="22"/>
    </row>
    <row r="170" spans="6:12" x14ac:dyDescent="0.25">
      <c r="F170" s="1">
        <v>14.8</v>
      </c>
      <c r="H170">
        <v>1.0855873986004074</v>
      </c>
      <c r="I170" s="12">
        <f t="shared" si="8"/>
        <v>1.2802158653783708</v>
      </c>
      <c r="J170" s="12">
        <f>A_0*I170 + A_1*I171 + A_2*I172 + B_1*J171 + B_2*J172</f>
        <v>1.2500697947505979</v>
      </c>
      <c r="K170" s="22"/>
      <c r="L170" s="22"/>
    </row>
    <row r="171" spans="6:12" x14ac:dyDescent="0.25">
      <c r="F171" s="1">
        <v>14.9</v>
      </c>
      <c r="H171">
        <v>1.5206577524216289</v>
      </c>
      <c r="I171" s="12">
        <f t="shared" si="8"/>
        <v>1.2551334785880752</v>
      </c>
      <c r="J171" s="12">
        <f>A_0*I171 + A_1*I172 + A_2*I173 + B_1*J172 + B_2*J173</f>
        <v>1.2495154361034007</v>
      </c>
      <c r="K171" s="22"/>
      <c r="L171" s="22"/>
    </row>
    <row r="172" spans="6:12" x14ac:dyDescent="0.25">
      <c r="F172" s="1">
        <v>15</v>
      </c>
      <c r="H172">
        <v>1.1843985815594342</v>
      </c>
      <c r="I172" s="12">
        <f t="shared" si="8"/>
        <v>1.2512319876583211</v>
      </c>
      <c r="J172" s="12">
        <f>A_0*I172 + A_1*I173 + A_2*I174 + B_1*J173 + B_2*J174</f>
        <v>1.24996859416592</v>
      </c>
      <c r="K172" s="22"/>
      <c r="L172" s="22"/>
    </row>
    <row r="173" spans="6:12" x14ac:dyDescent="0.25">
      <c r="F173" s="1">
        <v>15.1</v>
      </c>
      <c r="H173">
        <v>1.2287391912037315</v>
      </c>
      <c r="I173" s="12">
        <f t="shared" si="8"/>
        <v>1.2517322457049009</v>
      </c>
      <c r="J173" s="22">
        <f t="shared" ref="J173:J174" si="10">I173</f>
        <v>1.2517322457049009</v>
      </c>
      <c r="K173" s="22"/>
      <c r="L173" s="22"/>
    </row>
    <row r="174" spans="6:12" x14ac:dyDescent="0.25">
      <c r="F174" s="1">
        <v>15.2</v>
      </c>
      <c r="H174">
        <v>1.6834785415917841</v>
      </c>
      <c r="I174" s="12">
        <f t="shared" si="8"/>
        <v>1.2570858947020609</v>
      </c>
      <c r="J174" s="22">
        <f t="shared" si="10"/>
        <v>1.2570858947020609</v>
      </c>
      <c r="K174" s="22"/>
      <c r="L174" s="22"/>
    </row>
    <row r="175" spans="6:12" x14ac:dyDescent="0.25">
      <c r="F175" s="1">
        <v>15.3</v>
      </c>
      <c r="H175">
        <v>1.1962441222426132</v>
      </c>
      <c r="I175" s="12">
        <f t="shared" si="8"/>
        <v>1.2713538479247601</v>
      </c>
      <c r="J175" s="12">
        <f>A_0*I175 + A_1*I176 + A_2*I177 + B_1*J176 + B_2*J177</f>
        <v>1.2397998288363443</v>
      </c>
      <c r="K175" s="22"/>
      <c r="L175" s="22"/>
    </row>
    <row r="176" spans="6:12" x14ac:dyDescent="0.25">
      <c r="F176" s="1">
        <v>15.4</v>
      </c>
      <c r="H176">
        <v>0.98010203550446728</v>
      </c>
      <c r="I176" s="12">
        <f t="shared" si="8"/>
        <v>1.2757870816379668</v>
      </c>
      <c r="J176" s="12">
        <f>A_0*I176 + A_1*I177 + A_2*I178 + B_1*J177 + B_2*J178</f>
        <v>1.2366354818874421</v>
      </c>
      <c r="K176" s="22"/>
      <c r="L176" s="22"/>
    </row>
    <row r="177" spans="6:12" x14ac:dyDescent="0.25">
      <c r="F177" s="1">
        <v>15.5</v>
      </c>
      <c r="H177">
        <v>1.0454185764563397</v>
      </c>
      <c r="I177" s="12">
        <f t="shared" si="8"/>
        <v>1.2626471710471756</v>
      </c>
      <c r="J177" s="12">
        <f>A_0*I177 + A_1*I178 + A_2*I179 + B_1*J178 + B_2*J179</f>
        <v>1.2340148191557683</v>
      </c>
      <c r="K177" s="22"/>
      <c r="L177" s="22"/>
    </row>
    <row r="178" spans="6:12" x14ac:dyDescent="0.25">
      <c r="F178" s="1">
        <v>15.6</v>
      </c>
      <c r="H178">
        <v>1.1144056711987786</v>
      </c>
      <c r="I178" s="12">
        <f t="shared" si="8"/>
        <v>1.244045320726991</v>
      </c>
      <c r="J178" s="12">
        <f>A_0*I178 + A_1*I179 + A_2*I180 + B_1*J179 + B_2*J180</f>
        <v>1.2315570874186164</v>
      </c>
      <c r="K178" s="22"/>
      <c r="L178" s="22"/>
    </row>
    <row r="179" spans="6:12" x14ac:dyDescent="0.25">
      <c r="F179" s="1">
        <v>15.7</v>
      </c>
      <c r="H179">
        <v>1.0383159442096612</v>
      </c>
      <c r="I179" s="12">
        <f t="shared" si="8"/>
        <v>1.2268441652501703</v>
      </c>
      <c r="J179" s="22">
        <f t="shared" ref="J179:J180" si="11">I179</f>
        <v>1.2268441652501703</v>
      </c>
      <c r="K179" s="22"/>
      <c r="L179" s="22"/>
    </row>
    <row r="180" spans="6:12" x14ac:dyDescent="0.25">
      <c r="F180" s="1">
        <v>15.8</v>
      </c>
      <c r="H180">
        <v>1.2493598360760603</v>
      </c>
      <c r="I180" s="12">
        <f t="shared" si="8"/>
        <v>1.2133251122798356</v>
      </c>
      <c r="J180" s="22">
        <f t="shared" si="11"/>
        <v>1.2133251122798356</v>
      </c>
      <c r="K180" s="22"/>
      <c r="L180" s="22"/>
    </row>
    <row r="181" spans="6:12" x14ac:dyDescent="0.25">
      <c r="F181" s="1">
        <v>15.9</v>
      </c>
      <c r="H181">
        <v>1.7199127884866721</v>
      </c>
      <c r="I181" s="12">
        <f t="shared" si="8"/>
        <v>1.2152403071642328</v>
      </c>
      <c r="J181" s="12">
        <f>A_0*I181 + A_1*I182 + A_2*I183 + B_1*J182 + B_2*J183</f>
        <v>1.226992073517204</v>
      </c>
      <c r="K181" s="22"/>
      <c r="L181" s="22"/>
    </row>
    <row r="182" spans="6:12" x14ac:dyDescent="0.25">
      <c r="F182" s="1">
        <v>16</v>
      </c>
      <c r="H182">
        <v>1.2778888840583911</v>
      </c>
      <c r="I182" s="12">
        <f t="shared" si="8"/>
        <v>1.2338982684650484</v>
      </c>
      <c r="J182" s="12">
        <f>A_0*I182 + A_1*I183 + A_2*I184 + B_1*J183 + B_2*J184</f>
        <v>1.2264861612252815</v>
      </c>
      <c r="K182" s="22"/>
      <c r="L182" s="22"/>
    </row>
    <row r="183" spans="6:12" x14ac:dyDescent="0.25">
      <c r="F183" s="1">
        <v>16.100000000000001</v>
      </c>
      <c r="H183">
        <v>0.89274856482662568</v>
      </c>
      <c r="I183" s="12">
        <f t="shared" si="8"/>
        <v>1.2441088868482169</v>
      </c>
      <c r="J183" s="12">
        <f>A_0*I183 + A_1*I184 + A_2*I185 + B_1*J184 + B_2*J185</f>
        <v>1.2260185996005117</v>
      </c>
      <c r="K183" s="22"/>
      <c r="L183" s="22"/>
    </row>
    <row r="184" spans="6:12" x14ac:dyDescent="0.25">
      <c r="F184" s="1">
        <v>16.2</v>
      </c>
      <c r="H184">
        <v>1.1653754759733019</v>
      </c>
      <c r="I184" s="12">
        <f t="shared" si="8"/>
        <v>1.2354569618113924</v>
      </c>
      <c r="J184" s="12">
        <f>A_0*I184 + A_1*I185 + A_2*I186 + B_1*J185 + B_2*J186</f>
        <v>1.2271894160467209</v>
      </c>
      <c r="K184" s="22"/>
      <c r="L184" s="22"/>
    </row>
    <row r="185" spans="6:12" x14ac:dyDescent="0.25">
      <c r="F185" s="1">
        <v>16.3</v>
      </c>
      <c r="H185">
        <v>1.7147011401407537</v>
      </c>
      <c r="I185" s="12">
        <f t="shared" si="8"/>
        <v>1.232420108098542</v>
      </c>
      <c r="J185" s="22">
        <f t="shared" ref="J185:J186" si="12">I185</f>
        <v>1.232420108098542</v>
      </c>
      <c r="K185" s="22"/>
      <c r="L185" s="22"/>
    </row>
    <row r="186" spans="6:12" x14ac:dyDescent="0.25">
      <c r="F186" s="1">
        <v>16.399999999999999</v>
      </c>
      <c r="H186">
        <v>1.3887044321957065</v>
      </c>
      <c r="I186" s="12">
        <f t="shared" si="8"/>
        <v>1.2485224512537567</v>
      </c>
      <c r="J186" s="22">
        <f t="shared" si="12"/>
        <v>1.2485224512537567</v>
      </c>
      <c r="K186" s="22"/>
      <c r="L186" s="22"/>
    </row>
    <row r="187" spans="6:12" x14ac:dyDescent="0.25">
      <c r="F187" s="1">
        <v>16.5</v>
      </c>
      <c r="H187">
        <v>1.323518039166826</v>
      </c>
      <c r="I187" s="12">
        <f t="shared" si="8"/>
        <v>1.2674327339320572</v>
      </c>
      <c r="J187" s="12">
        <f>A_0*I187 + A_1*I188 + A_2*I189 + B_1*J188 + B_2*J189</f>
        <v>1.280012534012513</v>
      </c>
      <c r="K187" s="22"/>
      <c r="L187" s="22"/>
    </row>
    <row r="188" spans="6:12" x14ac:dyDescent="0.25">
      <c r="F188" s="1">
        <v>16.600000000000001</v>
      </c>
      <c r="H188">
        <v>1.396925194847598</v>
      </c>
      <c r="I188" s="12">
        <f t="shared" si="8"/>
        <v>1.2798470138502795</v>
      </c>
      <c r="J188" s="12">
        <f>A_0*I188 + A_1*I189 + A_2*I190 + B_1*J189 + B_2*J190</f>
        <v>1.2796436162528442</v>
      </c>
      <c r="K188" s="22"/>
      <c r="L188" s="22"/>
    </row>
    <row r="189" spans="6:12" x14ac:dyDescent="0.25">
      <c r="F189" s="1">
        <v>16.7</v>
      </c>
      <c r="H189">
        <v>1.2195490970026586</v>
      </c>
      <c r="I189" s="12">
        <f t="shared" si="8"/>
        <v>1.2876594402826027</v>
      </c>
      <c r="J189" s="12">
        <f>A_0*I189 + A_1*I190 + A_2*I191 + B_1*J190 + B_2*J191</f>
        <v>1.2783926457841059</v>
      </c>
      <c r="K189" s="22"/>
      <c r="L189" s="22"/>
    </row>
    <row r="190" spans="6:12" x14ac:dyDescent="0.25">
      <c r="F190" s="1">
        <v>16.8</v>
      </c>
      <c r="H190">
        <v>0.99974996874218502</v>
      </c>
      <c r="I190" s="12">
        <f t="shared" si="8"/>
        <v>1.2852248258630787</v>
      </c>
      <c r="J190" s="12">
        <f>A_0*I190 + A_1*I191 + A_2*I192 + B_1*J191 + B_2*J192</f>
        <v>1.2760260146914679</v>
      </c>
      <c r="K190" s="22"/>
      <c r="L190" s="22"/>
    </row>
    <row r="191" spans="6:12" x14ac:dyDescent="0.25">
      <c r="F191" s="1">
        <v>16.899999999999999</v>
      </c>
      <c r="H191">
        <v>1.0560776486603625</v>
      </c>
      <c r="I191" s="12">
        <f t="shared" si="8"/>
        <v>1.2702989347756577</v>
      </c>
      <c r="J191" s="22">
        <f t="shared" ref="J191:J192" si="13">I191</f>
        <v>1.2702989347756577</v>
      </c>
      <c r="K191" s="22"/>
      <c r="L191" s="22"/>
    </row>
    <row r="192" spans="6:12" x14ac:dyDescent="0.25">
      <c r="F192" s="1">
        <v>17</v>
      </c>
      <c r="H192">
        <v>1.257179382586272</v>
      </c>
      <c r="I192" s="12">
        <f t="shared" si="8"/>
        <v>1.2535741749520259</v>
      </c>
      <c r="J192" s="22">
        <f t="shared" si="13"/>
        <v>1.2535741749520259</v>
      </c>
      <c r="K192" s="22"/>
      <c r="L192" s="22"/>
    </row>
    <row r="193" spans="6:12" x14ac:dyDescent="0.25">
      <c r="F193" s="1">
        <v>17.100000000000001</v>
      </c>
      <c r="H193">
        <v>1.7886866690396055</v>
      </c>
      <c r="I193" s="12">
        <f t="shared" si="8"/>
        <v>1.2534288744098314</v>
      </c>
      <c r="J193" s="12">
        <f>A_0*I193 + A_1*I194 + A_2*I195 + B_1*J194 + B_2*J195</f>
        <v>1.3761565129885702</v>
      </c>
      <c r="K193" s="22"/>
      <c r="L193" s="22"/>
    </row>
    <row r="194" spans="6:12" x14ac:dyDescent="0.25">
      <c r="F194" s="1">
        <v>17.2</v>
      </c>
      <c r="H194">
        <v>2.0441624201613724</v>
      </c>
      <c r="I194" s="12">
        <f t="shared" si="8"/>
        <v>1.2837263327410668</v>
      </c>
      <c r="J194" s="12">
        <f>A_0*I194 + A_1*I195 + A_2*I196 + B_1*J195 + B_2*J196</f>
        <v>1.3833671427889243</v>
      </c>
      <c r="K194" s="22"/>
      <c r="L194" s="22"/>
    </row>
    <row r="195" spans="6:12" x14ac:dyDescent="0.25">
      <c r="F195" s="1">
        <v>17.3</v>
      </c>
      <c r="H195">
        <v>1.6861791126686392</v>
      </c>
      <c r="I195" s="12">
        <f t="shared" si="8"/>
        <v>1.3336674651419123</v>
      </c>
      <c r="J195" s="12">
        <f>A_0*I195 + A_1*I196 + A_2*I197 + B_1*J196 + B_2*J197</f>
        <v>1.386402783938256</v>
      </c>
      <c r="K195" s="22"/>
      <c r="L195" s="22"/>
    </row>
    <row r="196" spans="6:12" x14ac:dyDescent="0.25">
      <c r="F196" s="1">
        <v>17.399999999999999</v>
      </c>
      <c r="H196">
        <v>1.2095040305844376</v>
      </c>
      <c r="I196" s="12">
        <f t="shared" ref="I196:I259" si="14">A_0*H196 + A_1*H195 + A_2*H194 + B_1*I195 + B_2*I194</f>
        <v>1.3718693339457806</v>
      </c>
      <c r="J196" s="12">
        <f>A_0*I196 + A_1*I197 + A_2*I198 + B_1*J197 + B_2*J198</f>
        <v>1.3846948481733943</v>
      </c>
      <c r="K196" s="22"/>
      <c r="L196" s="22"/>
    </row>
    <row r="197" spans="6:12" x14ac:dyDescent="0.25">
      <c r="F197" s="1">
        <v>17.5</v>
      </c>
      <c r="H197">
        <v>0.80851716122788631</v>
      </c>
      <c r="I197" s="12">
        <f t="shared" si="14"/>
        <v>1.3756812128181208</v>
      </c>
      <c r="J197" s="22">
        <f t="shared" ref="J197:J198" si="15">I197</f>
        <v>1.3756812128181208</v>
      </c>
      <c r="K197" s="22"/>
      <c r="L197" s="22"/>
    </row>
    <row r="198" spans="6:12" x14ac:dyDescent="0.25">
      <c r="F198" s="1">
        <v>17.600000000000001</v>
      </c>
      <c r="H198">
        <v>0.89465076985380165</v>
      </c>
      <c r="I198" s="12">
        <f t="shared" si="14"/>
        <v>1.3480038560579575</v>
      </c>
      <c r="J198" s="22">
        <f t="shared" si="15"/>
        <v>1.3480038560579575</v>
      </c>
      <c r="K198" s="22"/>
      <c r="L198" s="22"/>
    </row>
    <row r="199" spans="6:12" x14ac:dyDescent="0.25">
      <c r="F199" s="1">
        <v>17.7</v>
      </c>
      <c r="H199">
        <v>1.11597491011223</v>
      </c>
      <c r="I199" s="12">
        <f t="shared" si="14"/>
        <v>1.3111696247781333</v>
      </c>
      <c r="J199" s="12">
        <f>A_0*I199 + A_1*I200 + A_2*I201 + B_1*J200 + B_2*J201</f>
        <v>1.2738269129976512</v>
      </c>
      <c r="K199" s="22"/>
      <c r="L199" s="22"/>
    </row>
    <row r="200" spans="6:12" x14ac:dyDescent="0.25">
      <c r="F200" s="1">
        <v>17.8</v>
      </c>
      <c r="H200">
        <v>1.3214386100004796</v>
      </c>
      <c r="I200" s="12">
        <f t="shared" si="14"/>
        <v>1.2855289699001884</v>
      </c>
      <c r="J200" s="12">
        <f>A_0*I200 + A_1*I201 + A_2*I202 + B_1*J201 + B_2*J202</f>
        <v>1.2728469215046261</v>
      </c>
      <c r="K200" s="22"/>
      <c r="L200" s="22"/>
    </row>
    <row r="201" spans="6:12" x14ac:dyDescent="0.25">
      <c r="F201" s="1">
        <v>17.899999999999999</v>
      </c>
      <c r="H201">
        <v>1.3072490198887126</v>
      </c>
      <c r="I201" s="12">
        <f t="shared" si="14"/>
        <v>1.2754670137573478</v>
      </c>
      <c r="J201" s="12">
        <f>A_0*I201 + A_1*I202 + A_2*I203 + B_1*J202 + B_2*J203</f>
        <v>1.2731344476496722</v>
      </c>
      <c r="K201" s="22"/>
      <c r="L201" s="22"/>
    </row>
    <row r="202" spans="6:12" x14ac:dyDescent="0.25">
      <c r="F202" s="1">
        <v>18</v>
      </c>
      <c r="H202">
        <v>1.290116273829611</v>
      </c>
      <c r="I202" s="12">
        <f t="shared" si="14"/>
        <v>1.2740246246703344</v>
      </c>
      <c r="J202" s="12">
        <f>A_0*I202 + A_1*I203 + A_2*I204 + B_1*J203 + B_2*J204</f>
        <v>1.2748184656256014</v>
      </c>
      <c r="K202" s="22"/>
      <c r="L202" s="22"/>
    </row>
    <row r="203" spans="6:12" x14ac:dyDescent="0.25">
      <c r="F203" s="1">
        <v>18.100000000000001</v>
      </c>
      <c r="H203">
        <v>1.600656115472652</v>
      </c>
      <c r="I203" s="12">
        <f t="shared" si="14"/>
        <v>1.2799074835344082</v>
      </c>
      <c r="J203" s="22">
        <f t="shared" ref="J203:J204" si="16">I203</f>
        <v>1.2799074835344082</v>
      </c>
      <c r="K203" s="22"/>
      <c r="L203" s="22"/>
    </row>
    <row r="204" spans="6:12" x14ac:dyDescent="0.25">
      <c r="F204" s="1">
        <v>18.2</v>
      </c>
      <c r="H204">
        <v>1.4395832730342486</v>
      </c>
      <c r="I204" s="12">
        <f t="shared" si="14"/>
        <v>1.2951351438596586</v>
      </c>
      <c r="J204" s="22">
        <f t="shared" si="16"/>
        <v>1.2951351438596586</v>
      </c>
      <c r="K204" s="22"/>
      <c r="L204" s="22"/>
    </row>
    <row r="205" spans="6:12" x14ac:dyDescent="0.25">
      <c r="F205" s="1">
        <v>18.3</v>
      </c>
      <c r="H205">
        <v>1.3278930679840151</v>
      </c>
      <c r="I205" s="12">
        <f t="shared" si="14"/>
        <v>1.3105816806565034</v>
      </c>
      <c r="J205" s="12">
        <f>A_0*I205 + A_1*I206 + A_2*I207 + B_1*J206 + B_2*J207</f>
        <v>1.3149775000833808</v>
      </c>
      <c r="K205" s="22"/>
      <c r="L205" s="22"/>
    </row>
    <row r="206" spans="6:12" x14ac:dyDescent="0.25">
      <c r="F206" s="1">
        <v>18.399999999999999</v>
      </c>
      <c r="H206">
        <v>1.5058220346375597</v>
      </c>
      <c r="I206" s="12">
        <f t="shared" si="14"/>
        <v>1.3217375754043608</v>
      </c>
      <c r="J206" s="12">
        <f>A_0*I206 + A_1*I207 + A_2*I208 + B_1*J207 + B_2*J208</f>
        <v>1.3135750702427382</v>
      </c>
      <c r="K206" s="22"/>
      <c r="L206" s="22"/>
    </row>
    <row r="207" spans="6:12" x14ac:dyDescent="0.25">
      <c r="F207" s="1">
        <v>18.5</v>
      </c>
      <c r="H207">
        <v>1.2524376231972594</v>
      </c>
      <c r="I207" s="12">
        <f t="shared" si="14"/>
        <v>1.33054061661034</v>
      </c>
      <c r="J207" s="12">
        <f>A_0*I207 + A_1*I208 + A_2*I209 + B_1*J208 + B_2*J209</f>
        <v>1.3109327683028016</v>
      </c>
      <c r="K207" s="22"/>
      <c r="L207" s="22"/>
    </row>
    <row r="208" spans="6:12" x14ac:dyDescent="0.25">
      <c r="F208" s="1">
        <v>18.600000000000001</v>
      </c>
      <c r="H208">
        <v>0.75855125074051533</v>
      </c>
      <c r="I208" s="12">
        <f t="shared" si="14"/>
        <v>1.324573386655322</v>
      </c>
      <c r="J208" s="12">
        <f>A_0*I208 + A_1*I209 + A_2*I210 + B_1*J209 + B_2*J210</f>
        <v>1.3062654576020303</v>
      </c>
      <c r="K208" s="22"/>
      <c r="L208" s="22"/>
    </row>
    <row r="209" spans="6:12" x14ac:dyDescent="0.25">
      <c r="F209" s="1">
        <v>18.7</v>
      </c>
      <c r="H209">
        <v>0.8408329203831163</v>
      </c>
      <c r="I209" s="12">
        <f t="shared" si="14"/>
        <v>1.2950535592052494</v>
      </c>
      <c r="J209" s="22">
        <f t="shared" ref="J209:J210" si="17">I209</f>
        <v>1.2950535592052494</v>
      </c>
      <c r="K209" s="22"/>
      <c r="L209" s="22"/>
    </row>
    <row r="210" spans="6:12" x14ac:dyDescent="0.25">
      <c r="F210" s="1">
        <v>18.8</v>
      </c>
      <c r="H210">
        <v>1.3531444860028807</v>
      </c>
      <c r="I210" s="12">
        <f t="shared" si="14"/>
        <v>1.2623263729410346</v>
      </c>
      <c r="J210" s="22">
        <f t="shared" si="17"/>
        <v>1.2623263729410346</v>
      </c>
      <c r="K210" s="22"/>
      <c r="L210" s="22"/>
    </row>
    <row r="211" spans="6:12" x14ac:dyDescent="0.25">
      <c r="F211" s="1">
        <v>18.899999999999999</v>
      </c>
      <c r="H211">
        <v>1.5310780515702</v>
      </c>
      <c r="I211" s="12">
        <f t="shared" si="14"/>
        <v>1.2515324575981257</v>
      </c>
      <c r="J211" s="12">
        <f>A_0*I211 + A_1*I212 + A_2*I213 + B_1*J212 + B_2*J213</f>
        <v>1.2461369347690447</v>
      </c>
      <c r="K211" s="22"/>
      <c r="L211" s="22"/>
    </row>
    <row r="212" spans="6:12" x14ac:dyDescent="0.25">
      <c r="F212" s="1">
        <v>19</v>
      </c>
      <c r="H212">
        <v>1.210495766204905</v>
      </c>
      <c r="I212" s="12">
        <f t="shared" si="14"/>
        <v>1.2579006707888352</v>
      </c>
      <c r="J212" s="12">
        <f>A_0*I212 + A_1*I213 + A_2*I214 + B_1*J213 + B_2*J214</f>
        <v>1.2449665960637024</v>
      </c>
      <c r="K212" s="22"/>
      <c r="L212" s="22"/>
    </row>
    <row r="213" spans="6:12" x14ac:dyDescent="0.25">
      <c r="F213" s="1">
        <v>19.100000000000001</v>
      </c>
      <c r="H213">
        <v>1.0183319694480775</v>
      </c>
      <c r="I213" s="12">
        <f t="shared" si="14"/>
        <v>1.2590966201918443</v>
      </c>
      <c r="J213" s="12">
        <f>A_0*I213 + A_1*I214 + A_2*I215 + B_1*J214 + B_2*J215</f>
        <v>1.2437676821127539</v>
      </c>
      <c r="K213" s="22"/>
      <c r="L213" s="22"/>
    </row>
    <row r="214" spans="6:12" x14ac:dyDescent="0.25">
      <c r="F214" s="1">
        <v>19.2</v>
      </c>
      <c r="H214">
        <v>1.1893275410920239</v>
      </c>
      <c r="I214" s="12">
        <f t="shared" si="14"/>
        <v>1.2497466210255161</v>
      </c>
      <c r="J214" s="12">
        <f>A_0*I214 + A_1*I215 + A_2*I216 + B_1*J215 + B_2*J216</f>
        <v>1.2426845834223834</v>
      </c>
      <c r="K214" s="22"/>
      <c r="L214" s="22"/>
    </row>
    <row r="215" spans="6:12" x14ac:dyDescent="0.25">
      <c r="F215" s="1">
        <v>19.3</v>
      </c>
      <c r="H215">
        <v>1.2559060474414476</v>
      </c>
      <c r="I215" s="12">
        <f t="shared" si="14"/>
        <v>1.2408968576574055</v>
      </c>
      <c r="J215" s="22">
        <f t="shared" ref="J215:J216" si="18">I215</f>
        <v>1.2408968576574055</v>
      </c>
      <c r="K215" s="22"/>
      <c r="L215" s="22"/>
    </row>
    <row r="216" spans="6:12" x14ac:dyDescent="0.25">
      <c r="F216" s="1">
        <v>19.399999999999999</v>
      </c>
      <c r="H216">
        <v>1.1415778554264269</v>
      </c>
      <c r="I216" s="12">
        <f t="shared" si="14"/>
        <v>1.2358841254718245</v>
      </c>
      <c r="J216" s="22">
        <f t="shared" si="18"/>
        <v>1.2358841254718245</v>
      </c>
      <c r="K216" s="22"/>
      <c r="L216" s="22"/>
    </row>
    <row r="217" spans="6:12" x14ac:dyDescent="0.25">
      <c r="F217" s="1">
        <v>19.5</v>
      </c>
      <c r="H217">
        <v>0.97836598469080072</v>
      </c>
      <c r="I217" s="12">
        <f t="shared" si="14"/>
        <v>1.2272251502548517</v>
      </c>
      <c r="J217" s="12">
        <f>A_0*I217 + A_1*I218 + A_2*I219 + B_1*J218 + B_2*J219</f>
        <v>1.2134604818886994</v>
      </c>
      <c r="K217" s="22"/>
      <c r="L217" s="22"/>
    </row>
    <row r="218" spans="6:12" x14ac:dyDescent="0.25">
      <c r="F218" s="1">
        <v>19.600000000000001</v>
      </c>
      <c r="H218">
        <v>1.1054863183232979</v>
      </c>
      <c r="I218" s="12">
        <f t="shared" si="14"/>
        <v>1.2127713589792291</v>
      </c>
      <c r="J218" s="12">
        <f>A_0*I218 + A_1*I219 + A_2*I220 + B_1*J219 + B_2*J220</f>
        <v>1.2134878311991177</v>
      </c>
      <c r="K218" s="22"/>
      <c r="L218" s="22"/>
    </row>
    <row r="219" spans="6:12" x14ac:dyDescent="0.25">
      <c r="F219" s="1">
        <v>19.7</v>
      </c>
      <c r="H219">
        <v>1.529084693534011</v>
      </c>
      <c r="I219" s="12">
        <f t="shared" si="14"/>
        <v>1.2056379409995919</v>
      </c>
      <c r="J219" s="12">
        <f>A_0*I219 + A_1*I220 + A_2*I221 + B_1*J220 + B_2*J221</f>
        <v>1.2137778908686889</v>
      </c>
      <c r="K219" s="22"/>
      <c r="L219" s="22"/>
    </row>
    <row r="220" spans="6:12" x14ac:dyDescent="0.25">
      <c r="F220" s="1">
        <v>19.8</v>
      </c>
      <c r="H220">
        <v>1.1414464507807627</v>
      </c>
      <c r="I220" s="12">
        <f t="shared" si="14"/>
        <v>1.2110348613401951</v>
      </c>
      <c r="J220" s="12">
        <f>A_0*I220 + A_1*I221 + A_2*I222 + B_1*J221 + B_2*J222</f>
        <v>1.2136736963819721</v>
      </c>
      <c r="K220" s="22"/>
      <c r="L220" s="22"/>
    </row>
    <row r="221" spans="6:12" x14ac:dyDescent="0.25">
      <c r="F221" s="1">
        <v>19.899999999999999</v>
      </c>
      <c r="H221">
        <v>1.0200490184299968</v>
      </c>
      <c r="I221" s="12">
        <f t="shared" si="14"/>
        <v>1.2126952796941037</v>
      </c>
      <c r="J221" s="22">
        <f t="shared" ref="J221:J222" si="19">I221</f>
        <v>1.2126952796941037</v>
      </c>
      <c r="K221" s="22"/>
      <c r="L221" s="22"/>
    </row>
    <row r="222" spans="6:12" x14ac:dyDescent="0.25">
      <c r="F222" s="1">
        <v>20</v>
      </c>
      <c r="H222">
        <v>1.4456832294800961</v>
      </c>
      <c r="I222" s="12">
        <f t="shared" si="14"/>
        <v>1.2096290806202064</v>
      </c>
      <c r="J222" s="22">
        <f t="shared" si="19"/>
        <v>1.2096290806202064</v>
      </c>
      <c r="K222" s="22"/>
      <c r="L222" s="22"/>
    </row>
    <row r="223" spans="6:12" x14ac:dyDescent="0.25">
      <c r="F223" s="1">
        <v>20.100000000000001</v>
      </c>
      <c r="H223">
        <v>1.734877517290486</v>
      </c>
      <c r="I223" s="12">
        <f t="shared" si="14"/>
        <v>1.221717977907097</v>
      </c>
      <c r="J223" s="12">
        <f>A_0*I223 + A_1*I224 + A_2*I225 + B_1*J224 + B_2*J225</f>
        <v>1.2109396878138527</v>
      </c>
      <c r="K223" s="22"/>
      <c r="L223" s="22"/>
    </row>
    <row r="224" spans="6:12" x14ac:dyDescent="0.25">
      <c r="F224" s="1">
        <v>20.2</v>
      </c>
      <c r="H224">
        <v>1.3291350570954028</v>
      </c>
      <c r="I224" s="12">
        <f t="shared" si="14"/>
        <v>1.2479714100114703</v>
      </c>
      <c r="J224" s="12">
        <f>A_0*I224 + A_1*I225 + A_2*I226 + B_1*J225 + B_2*J226</f>
        <v>1.206983618019047</v>
      </c>
      <c r="K224" s="22"/>
      <c r="L224" s="22"/>
    </row>
    <row r="225" spans="6:12" x14ac:dyDescent="0.25">
      <c r="F225" s="1">
        <v>20.3</v>
      </c>
      <c r="H225">
        <v>0.67963225350184786</v>
      </c>
      <c r="I225" s="12">
        <f t="shared" si="14"/>
        <v>1.2583236726604592</v>
      </c>
      <c r="J225" s="12">
        <f>A_0*I225 + A_1*I226 + A_2*I227 + B_1*J226 + B_2*J227</f>
        <v>1.2024889392940095</v>
      </c>
      <c r="K225" s="22"/>
      <c r="L225" s="22"/>
    </row>
    <row r="226" spans="6:12" x14ac:dyDescent="0.25">
      <c r="F226" s="1">
        <v>20.399999999999999</v>
      </c>
      <c r="H226">
        <v>0.57879184513951121</v>
      </c>
      <c r="I226" s="12">
        <f t="shared" si="14"/>
        <v>1.233148512743846</v>
      </c>
      <c r="J226" s="12">
        <f>A_0*I226 + A_1*I227 + A_2*I228 + B_1*J227 + B_2*J228</f>
        <v>1.1983091948798015</v>
      </c>
      <c r="K226" s="22"/>
      <c r="L226" s="22"/>
    </row>
    <row r="227" spans="6:12" x14ac:dyDescent="0.25">
      <c r="F227" s="1">
        <v>20.5</v>
      </c>
      <c r="H227">
        <v>1.0989995450408521</v>
      </c>
      <c r="I227" s="12">
        <f t="shared" si="14"/>
        <v>1.1919984113891289</v>
      </c>
      <c r="J227" s="22">
        <f t="shared" ref="J227:J228" si="20">I227</f>
        <v>1.1919984113891289</v>
      </c>
      <c r="K227" s="22"/>
      <c r="L227" s="22"/>
    </row>
    <row r="228" spans="6:12" x14ac:dyDescent="0.25">
      <c r="F228" s="1">
        <v>20.6</v>
      </c>
      <c r="H228">
        <v>1.8043558407365217</v>
      </c>
      <c r="I228" s="12">
        <f t="shared" si="14"/>
        <v>1.1747949200997927</v>
      </c>
      <c r="J228" s="22">
        <f t="shared" si="20"/>
        <v>1.1747949200997927</v>
      </c>
      <c r="K228" s="22"/>
      <c r="L228" s="22"/>
    </row>
    <row r="229" spans="6:12" x14ac:dyDescent="0.25">
      <c r="F229" s="1">
        <v>20.7</v>
      </c>
      <c r="H229">
        <v>1.4213022197970424</v>
      </c>
      <c r="I229" s="12">
        <f t="shared" si="14"/>
        <v>1.1921402020191763</v>
      </c>
      <c r="J229" s="12">
        <f>A_0*I229 + A_1*I230 + A_2*I231 + B_1*J230 + B_2*J231</f>
        <v>1.1963687598498773</v>
      </c>
      <c r="K229" s="22"/>
      <c r="L229" s="22"/>
    </row>
    <row r="230" spans="6:12" x14ac:dyDescent="0.25">
      <c r="F230" s="1">
        <v>20.8</v>
      </c>
      <c r="H230">
        <v>0.88622796164418105</v>
      </c>
      <c r="I230" s="12">
        <f t="shared" si="14"/>
        <v>1.2105522225729108</v>
      </c>
      <c r="J230" s="12">
        <f>A_0*I230 + A_1*I231 + A_2*I232 + B_1*J231 + B_2*J232</f>
        <v>1.1957847864612909</v>
      </c>
      <c r="K230" s="22"/>
      <c r="L230" s="22"/>
    </row>
    <row r="231" spans="6:12" x14ac:dyDescent="0.25">
      <c r="F231" s="1">
        <v>20.9</v>
      </c>
      <c r="H231">
        <v>1.1139120252515458</v>
      </c>
      <c r="I231" s="12">
        <f t="shared" si="14"/>
        <v>1.2081912279792639</v>
      </c>
      <c r="J231" s="12">
        <f>A_0*I231 + A_1*I232 + A_2*I233 + B_1*J232 + B_2*J233</f>
        <v>1.1958986652807762</v>
      </c>
      <c r="K231" s="22"/>
      <c r="L231" s="22"/>
    </row>
    <row r="232" spans="6:12" x14ac:dyDescent="0.25">
      <c r="F232" s="1">
        <v>21</v>
      </c>
      <c r="H232">
        <v>1.305450113945378</v>
      </c>
      <c r="I232" s="12">
        <f t="shared" si="14"/>
        <v>1.2006539625354768</v>
      </c>
      <c r="J232" s="12">
        <f>A_0*I232 + A_1*I233 + A_2*I234 + B_1*J233 + B_2*J234</f>
        <v>1.1983094679223405</v>
      </c>
      <c r="K232" s="22"/>
      <c r="L232" s="22"/>
    </row>
    <row r="233" spans="6:12" x14ac:dyDescent="0.25">
      <c r="F233" s="1">
        <v>21.1</v>
      </c>
      <c r="H233">
        <v>1.5894024034208583</v>
      </c>
      <c r="I233" s="12">
        <f t="shared" si="14"/>
        <v>1.2063845649058691</v>
      </c>
      <c r="J233" s="22">
        <f t="shared" ref="J233:J234" si="21">I233</f>
        <v>1.2063845649058691</v>
      </c>
      <c r="K233" s="22"/>
      <c r="L233" s="22"/>
    </row>
    <row r="234" spans="6:12" x14ac:dyDescent="0.25">
      <c r="F234" s="1">
        <v>21.2</v>
      </c>
      <c r="H234">
        <v>1.715983682906105</v>
      </c>
      <c r="I234" s="12">
        <f t="shared" si="14"/>
        <v>1.2307261985775289</v>
      </c>
      <c r="J234" s="22">
        <f t="shared" si="21"/>
        <v>1.2307261985775289</v>
      </c>
      <c r="K234" s="22"/>
      <c r="L234" s="22"/>
    </row>
    <row r="235" spans="6:12" x14ac:dyDescent="0.25">
      <c r="F235" s="1">
        <v>21.3</v>
      </c>
      <c r="H235">
        <v>1.4715298162116865</v>
      </c>
      <c r="I235" s="12">
        <f t="shared" si="14"/>
        <v>1.2646512546520798</v>
      </c>
      <c r="J235" s="12">
        <f>A_0*I235 + A_1*I236 + A_2*I237 + B_1*J236 + B_2*J237</f>
        <v>1.4164795492897391</v>
      </c>
      <c r="K235" s="22"/>
      <c r="L235" s="22"/>
    </row>
    <row r="236" spans="6:12" x14ac:dyDescent="0.25">
      <c r="F236" s="1">
        <v>21.4</v>
      </c>
      <c r="H236">
        <v>1.7697457444503153</v>
      </c>
      <c r="I236" s="12">
        <f t="shared" si="14"/>
        <v>1.2986234051960026</v>
      </c>
      <c r="J236" s="12">
        <f>A_0*I236 + A_1*I237 + A_2*I238 + B_1*J237 + B_2*J238</f>
        <v>1.4284962584212515</v>
      </c>
      <c r="K236" s="22"/>
      <c r="L236" s="22"/>
    </row>
    <row r="237" spans="6:12" x14ac:dyDescent="0.25">
      <c r="F237" s="1">
        <v>21.5</v>
      </c>
      <c r="H237">
        <v>2.1769244359876159</v>
      </c>
      <c r="I237" s="12">
        <f t="shared" si="14"/>
        <v>1.3427536477580158</v>
      </c>
      <c r="J237" s="12">
        <f>A_0*I237 + A_1*I238 + A_2*I239 + B_1*J238 + B_2*J239</f>
        <v>1.4393300349014033</v>
      </c>
      <c r="K237" s="22"/>
      <c r="L237" s="22"/>
    </row>
    <row r="238" spans="6:12" x14ac:dyDescent="0.25">
      <c r="F238" s="1">
        <v>21.6</v>
      </c>
      <c r="H238">
        <v>2.2443930137121706</v>
      </c>
      <c r="I238" s="12">
        <f t="shared" si="14"/>
        <v>1.4067095133935608</v>
      </c>
      <c r="J238" s="12">
        <f>A_0*I238 + A_1*I239 + A_2*I240 + B_1*J239 + B_2*J240</f>
        <v>1.453480645586763</v>
      </c>
      <c r="K238" s="22"/>
      <c r="L238" s="22"/>
    </row>
    <row r="239" spans="6:12" x14ac:dyDescent="0.25">
      <c r="F239" s="1">
        <v>21.7</v>
      </c>
      <c r="H239">
        <v>2.5117523763301191</v>
      </c>
      <c r="I239" s="12">
        <f t="shared" si="14"/>
        <v>1.4864980685714855</v>
      </c>
      <c r="J239" s="22">
        <f t="shared" ref="J239:J240" si="22">I239</f>
        <v>1.4864980685714855</v>
      </c>
      <c r="K239" s="22"/>
      <c r="L239" s="22"/>
    </row>
    <row r="240" spans="6:12" x14ac:dyDescent="0.25">
      <c r="F240" s="1">
        <v>21.8</v>
      </c>
      <c r="H240">
        <v>2.935046848007711</v>
      </c>
      <c r="I240" s="12">
        <f t="shared" si="14"/>
        <v>1.583229376429566</v>
      </c>
      <c r="J240" s="22">
        <f t="shared" si="22"/>
        <v>1.583229376429566</v>
      </c>
      <c r="K240" s="22"/>
      <c r="L240" s="22"/>
    </row>
    <row r="241" spans="6:12" x14ac:dyDescent="0.25">
      <c r="F241" s="1">
        <v>21.9</v>
      </c>
      <c r="H241">
        <v>3.9871543737357347</v>
      </c>
      <c r="I241" s="12">
        <f t="shared" si="14"/>
        <v>1.7147422627521645</v>
      </c>
      <c r="J241" s="12">
        <f>A_0*I241 + A_1*I242 + A_2*I243 + B_1*J242 + B_2*J243</f>
        <v>2.6847568602661003</v>
      </c>
      <c r="K241" s="22"/>
      <c r="L241" s="22"/>
    </row>
    <row r="242" spans="6:12" x14ac:dyDescent="0.25">
      <c r="F242" s="1">
        <v>22</v>
      </c>
      <c r="H242">
        <v>5.6640444913506816</v>
      </c>
      <c r="I242" s="12">
        <f t="shared" si="14"/>
        <v>1.9180807841398173</v>
      </c>
      <c r="J242" s="12">
        <f>A_0*I242 + A_1*I243 + A_2*I244 + B_1*J243 + B_2*J244</f>
        <v>2.7611994176755661</v>
      </c>
      <c r="K242" s="22"/>
      <c r="L242" s="22"/>
    </row>
    <row r="243" spans="6:12" x14ac:dyDescent="0.25">
      <c r="F243" s="1">
        <v>22.1</v>
      </c>
      <c r="H243">
        <v>6.6875182242742337</v>
      </c>
      <c r="I243" s="12">
        <f t="shared" si="14"/>
        <v>2.2212525057690109</v>
      </c>
      <c r="J243" s="12">
        <f>A_0*I243 + A_1*I244 + A_2*I245 + B_1*J244 + B_2*J245</f>
        <v>2.8285760894802054</v>
      </c>
      <c r="K243" s="22"/>
      <c r="L243" s="22"/>
    </row>
    <row r="244" spans="6:12" x14ac:dyDescent="0.25">
      <c r="F244" s="1">
        <v>22.2</v>
      </c>
      <c r="H244">
        <v>8.0407213606740537</v>
      </c>
      <c r="I244" s="12">
        <f t="shared" si="14"/>
        <v>2.621666125594083</v>
      </c>
      <c r="J244" s="12">
        <f>A_0*I244 + A_1*I245 + A_2*I246 + B_1*J245 + B_2*J246</f>
        <v>2.9140812094380806</v>
      </c>
      <c r="K244" s="22"/>
      <c r="L244" s="22"/>
    </row>
    <row r="245" spans="6:12" x14ac:dyDescent="0.25">
      <c r="F245" s="1">
        <v>22.3</v>
      </c>
      <c r="H245">
        <v>9.3471332503607751</v>
      </c>
      <c r="I245" s="12">
        <f t="shared" si="14"/>
        <v>3.1114373754285656</v>
      </c>
      <c r="J245" s="22">
        <f t="shared" ref="J245:J246" si="23">I245</f>
        <v>3.1114373754285656</v>
      </c>
      <c r="K245" s="22"/>
      <c r="L245" s="22"/>
    </row>
    <row r="246" spans="6:12" x14ac:dyDescent="0.25">
      <c r="F246" s="1">
        <v>22.4</v>
      </c>
      <c r="H246">
        <v>10.845040341096016</v>
      </c>
      <c r="I246" s="12">
        <f t="shared" si="14"/>
        <v>3.6889951270980639</v>
      </c>
      <c r="J246" s="22">
        <f t="shared" si="23"/>
        <v>3.6889951270980639</v>
      </c>
      <c r="K246" s="22"/>
      <c r="L246" s="22"/>
    </row>
    <row r="247" spans="6:12" x14ac:dyDescent="0.25">
      <c r="F247" s="1">
        <v>22.5</v>
      </c>
      <c r="H247">
        <v>11.750582964261817</v>
      </c>
      <c r="I247" s="12">
        <f t="shared" si="14"/>
        <v>4.3439163945775752</v>
      </c>
      <c r="J247" s="12">
        <f>A_0*I247 + A_1*I248 + A_2*I249 + B_1*J248 + B_2*J249</f>
        <v>6.358193348657144</v>
      </c>
      <c r="K247" s="22"/>
      <c r="L247" s="22"/>
    </row>
    <row r="248" spans="6:12" x14ac:dyDescent="0.25">
      <c r="F248" s="1">
        <v>22.6</v>
      </c>
      <c r="H248">
        <v>11.232003383190374</v>
      </c>
      <c r="I248" s="12">
        <f t="shared" si="14"/>
        <v>5.0282428440980045</v>
      </c>
      <c r="J248" s="12">
        <f>A_0*I248 + A_1*I249 + A_2*I250 + B_1*J249 + B_2*J250</f>
        <v>6.4825515856535532</v>
      </c>
      <c r="K248" s="22"/>
      <c r="L248" s="22"/>
    </row>
    <row r="249" spans="6:12" x14ac:dyDescent="0.25">
      <c r="F249" s="1">
        <v>22.7</v>
      </c>
      <c r="H249">
        <v>11.779053442446044</v>
      </c>
      <c r="I249" s="12">
        <f t="shared" si="14"/>
        <v>5.684908263336423</v>
      </c>
      <c r="J249" s="12">
        <f>A_0*I249 + A_1*I250 + A_2*I251 + B_1*J250 + B_2*J251</f>
        <v>6.5675343345560986</v>
      </c>
      <c r="K249" s="22"/>
      <c r="L249" s="22"/>
    </row>
    <row r="250" spans="6:12" x14ac:dyDescent="0.25">
      <c r="F250" s="1">
        <v>22.8</v>
      </c>
      <c r="H250">
        <v>10.867313375439211</v>
      </c>
      <c r="I250" s="12">
        <f t="shared" si="14"/>
        <v>6.283840959366124</v>
      </c>
      <c r="J250" s="12">
        <f>A_0*I250 + A_1*I251 + A_2*I252 + B_1*J251 + B_2*J252</f>
        <v>6.6448034231151443</v>
      </c>
      <c r="K250" s="22"/>
      <c r="L250" s="22"/>
    </row>
    <row r="251" spans="6:12" x14ac:dyDescent="0.25">
      <c r="F251" s="1">
        <v>22.9</v>
      </c>
      <c r="H251">
        <v>10.488593804700418</v>
      </c>
      <c r="I251" s="12">
        <f t="shared" si="14"/>
        <v>6.7969867782714104</v>
      </c>
      <c r="J251" s="22">
        <f t="shared" ref="J251:J252" si="24">I251</f>
        <v>6.7969867782714104</v>
      </c>
      <c r="K251" s="22"/>
      <c r="L251" s="22"/>
    </row>
    <row r="252" spans="6:12" x14ac:dyDescent="0.25">
      <c r="F252" s="1">
        <v>23</v>
      </c>
      <c r="H252">
        <v>11.44600366940357</v>
      </c>
      <c r="I252" s="12">
        <f t="shared" si="14"/>
        <v>7.2356245162804314</v>
      </c>
      <c r="J252" s="22">
        <f t="shared" si="24"/>
        <v>7.2356245162804314</v>
      </c>
      <c r="K252" s="22"/>
      <c r="L252" s="22"/>
    </row>
    <row r="253" spans="6:12" x14ac:dyDescent="0.25">
      <c r="F253" s="1">
        <v>23.1</v>
      </c>
      <c r="H253">
        <v>9.7636366175723683</v>
      </c>
      <c r="I253" s="12">
        <f t="shared" si="14"/>
        <v>7.6176876529162723</v>
      </c>
      <c r="J253" s="12">
        <f>A_0*I253 + A_1*I254 + A_2*I255 + B_1*J254 + B_2*J255</f>
        <v>8.0787436747238601</v>
      </c>
      <c r="K253" s="22"/>
      <c r="L253" s="22"/>
    </row>
    <row r="254" spans="6:12" x14ac:dyDescent="0.25">
      <c r="F254" s="1">
        <v>23.2</v>
      </c>
      <c r="H254">
        <v>8.3911203066098388</v>
      </c>
      <c r="I254" s="12">
        <f t="shared" si="14"/>
        <v>7.8939050212131416</v>
      </c>
      <c r="J254" s="12">
        <f>A_0*I254 + A_1*I255 + A_2*I256 + B_1*J255 + B_2*J256</f>
        <v>8.0966101694589998</v>
      </c>
      <c r="K254" s="22"/>
      <c r="L254" s="22"/>
    </row>
    <row r="255" spans="6:12" x14ac:dyDescent="0.25">
      <c r="F255" s="1">
        <v>23.3</v>
      </c>
      <c r="H255">
        <v>7.9180490021216716</v>
      </c>
      <c r="I255" s="12">
        <f t="shared" si="14"/>
        <v>8.0359727203706193</v>
      </c>
      <c r="J255" s="12">
        <f>A_0*I255 + A_1*I256 + A_2*I257 + B_1*J256 + B_2*J257</f>
        <v>8.1038442627991181</v>
      </c>
      <c r="K255" s="22"/>
      <c r="L255" s="22"/>
    </row>
    <row r="256" spans="6:12" x14ac:dyDescent="0.25">
      <c r="F256" s="1">
        <v>23.4</v>
      </c>
      <c r="H256">
        <v>8.2319013599532393</v>
      </c>
      <c r="I256" s="12">
        <f t="shared" si="14"/>
        <v>8.0899992159667384</v>
      </c>
      <c r="J256" s="12">
        <f>A_0*I256 + A_1*I257 + A_2*I258 + B_1*J257 + B_2*J258</f>
        <v>8.1078648941749361</v>
      </c>
      <c r="K256" s="22"/>
      <c r="L256" s="22"/>
    </row>
    <row r="257" spans="6:12" x14ac:dyDescent="0.25">
      <c r="F257" s="1">
        <v>23.5</v>
      </c>
      <c r="H257">
        <v>8.358642234238765</v>
      </c>
      <c r="I257" s="12">
        <f t="shared" si="14"/>
        <v>8.1147856192439285</v>
      </c>
      <c r="J257" s="22">
        <f t="shared" ref="J257:J258" si="25">I257</f>
        <v>8.1147856192439285</v>
      </c>
      <c r="K257" s="22"/>
      <c r="L257" s="22"/>
    </row>
    <row r="258" spans="6:12" x14ac:dyDescent="0.25">
      <c r="F258" s="1">
        <v>23.6</v>
      </c>
      <c r="H258">
        <v>8.2071371378818814</v>
      </c>
      <c r="I258" s="12">
        <f t="shared" si="14"/>
        <v>8.1346612316902469</v>
      </c>
      <c r="J258" s="22">
        <f t="shared" si="25"/>
        <v>8.1346612316902469</v>
      </c>
      <c r="K258" s="22"/>
      <c r="L258" s="22"/>
    </row>
    <row r="259" spans="6:12" x14ac:dyDescent="0.25">
      <c r="F259" s="1">
        <v>23.7</v>
      </c>
      <c r="H259">
        <v>8.1054857966688214</v>
      </c>
      <c r="I259" s="12">
        <f t="shared" si="14"/>
        <v>8.1470306152667362</v>
      </c>
      <c r="J259" s="12">
        <f>A_0*I259 + A_1*I260 + A_2*I261 + B_1*J260 + B_2*J261</f>
        <v>7.9504799320444519</v>
      </c>
      <c r="K259" s="22"/>
      <c r="L259" s="22"/>
    </row>
    <row r="260" spans="6:12" x14ac:dyDescent="0.25">
      <c r="F260" s="1">
        <v>23.8</v>
      </c>
      <c r="H260">
        <v>6.5239481910879702</v>
      </c>
      <c r="I260" s="12">
        <f t="shared" ref="I260:I323" si="26">A_0*H260 + A_1*H259 + A_2*H258 + B_1*I259 + B_2*I258</f>
        <v>8.1245029774874311</v>
      </c>
      <c r="J260" s="12">
        <f>A_0*I260 + A_1*I261 + A_2*I262 + B_1*J261 + B_2*J262</f>
        <v>7.9381569704869497</v>
      </c>
      <c r="K260" s="22"/>
      <c r="L260" s="22"/>
    </row>
    <row r="261" spans="6:12" x14ac:dyDescent="0.25">
      <c r="F261" s="1">
        <v>23.9</v>
      </c>
      <c r="H261">
        <v>6.8951722240999906</v>
      </c>
      <c r="I261" s="12">
        <f t="shared" si="26"/>
        <v>8.0443473484075536</v>
      </c>
      <c r="J261" s="12">
        <f>A_0*I261 + A_1*I262 + A_2*I263 + B_1*J262 + B_2*J263</f>
        <v>7.9348688095873392</v>
      </c>
      <c r="K261" s="22"/>
      <c r="L261" s="22"/>
    </row>
    <row r="262" spans="6:12" x14ac:dyDescent="0.25">
      <c r="F262" s="1">
        <v>24</v>
      </c>
      <c r="H262">
        <v>8.781332472922319</v>
      </c>
      <c r="I262" s="12">
        <f t="shared" si="26"/>
        <v>7.96661248280002</v>
      </c>
      <c r="J262" s="12">
        <f>A_0*I262 + A_1*I263 + A_2*I264 + B_1*J263 + B_2*J264</f>
        <v>7.9461332609637747</v>
      </c>
      <c r="K262" s="22"/>
      <c r="L262" s="22"/>
    </row>
    <row r="263" spans="6:12" x14ac:dyDescent="0.25">
      <c r="F263" s="1">
        <v>24.1</v>
      </c>
      <c r="H263">
        <v>10.32982574877234</v>
      </c>
      <c r="I263" s="12">
        <f t="shared" si="26"/>
        <v>7.9873918691377348</v>
      </c>
      <c r="J263" s="22">
        <f t="shared" ref="J263:J264" si="27">I263</f>
        <v>7.9873918691377348</v>
      </c>
      <c r="K263" s="22"/>
      <c r="L263" s="22"/>
    </row>
    <row r="264" spans="6:12" x14ac:dyDescent="0.25">
      <c r="F264" s="1">
        <v>24.2</v>
      </c>
      <c r="H264">
        <v>9.7381466409168436</v>
      </c>
      <c r="I264" s="12">
        <f t="shared" si="26"/>
        <v>8.1121839503746234</v>
      </c>
      <c r="J264" s="22">
        <f t="shared" si="27"/>
        <v>8.1121839503746234</v>
      </c>
      <c r="K264" s="22"/>
      <c r="L264" s="22"/>
    </row>
    <row r="265" spans="6:12" x14ac:dyDescent="0.25">
      <c r="F265" s="1">
        <v>24.3</v>
      </c>
      <c r="H265">
        <v>8.3530952347019234</v>
      </c>
      <c r="I265" s="12">
        <f t="shared" si="26"/>
        <v>8.2480565631461857</v>
      </c>
      <c r="J265" s="12">
        <f>A_0*I265 + A_1*I266 + A_2*I267 + B_1*J266 + B_2*J267</f>
        <v>8.3142487882823097</v>
      </c>
      <c r="K265" s="22"/>
      <c r="L265" s="22"/>
    </row>
    <row r="266" spans="6:12" x14ac:dyDescent="0.25">
      <c r="F266" s="1">
        <v>24.4</v>
      </c>
      <c r="H266">
        <v>8.3977794684071103</v>
      </c>
      <c r="I266" s="12">
        <f t="shared" si="26"/>
        <v>8.3249229972880538</v>
      </c>
      <c r="J266" s="12">
        <f>A_0*I266 + A_1*I267 + A_2*I268 + B_1*J267 + B_2*J268</f>
        <v>8.3127818694237767</v>
      </c>
      <c r="K266" s="22"/>
      <c r="L266" s="22"/>
    </row>
    <row r="267" spans="6:12" x14ac:dyDescent="0.25">
      <c r="F267" s="1">
        <v>24.5</v>
      </c>
      <c r="H267">
        <v>8.292201155302493</v>
      </c>
      <c r="I267" s="12">
        <f t="shared" si="26"/>
        <v>8.3536760189124077</v>
      </c>
      <c r="J267" s="12">
        <f>A_0*I267 + A_1*I268 + A_2*I269 + B_1*J268 + B_2*J269</f>
        <v>8.3085411448567221</v>
      </c>
      <c r="K267" s="22"/>
      <c r="L267" s="22"/>
    </row>
    <row r="268" spans="6:12" x14ac:dyDescent="0.25">
      <c r="F268" s="1">
        <v>24.6</v>
      </c>
      <c r="H268">
        <v>7.3402997214010268</v>
      </c>
      <c r="I268" s="12">
        <f t="shared" si="26"/>
        <v>8.3457995149356137</v>
      </c>
      <c r="J268" s="12">
        <f>A_0*I268 + A_1*I269 + A_2*I270 + B_1*J269 + B_2*J270</f>
        <v>8.3030236864759299</v>
      </c>
      <c r="K268" s="22"/>
      <c r="L268" s="22"/>
    </row>
    <row r="269" spans="6:12" x14ac:dyDescent="0.25">
      <c r="F269" s="1">
        <v>24.7</v>
      </c>
      <c r="H269">
        <v>7.3295361381195194</v>
      </c>
      <c r="I269" s="12">
        <f t="shared" si="26"/>
        <v>8.2929564730123992</v>
      </c>
      <c r="J269" s="22">
        <f t="shared" ref="J269:J270" si="28">I269</f>
        <v>8.2929564730123992</v>
      </c>
      <c r="K269" s="22"/>
      <c r="L269" s="22"/>
    </row>
    <row r="270" spans="6:12" x14ac:dyDescent="0.25">
      <c r="F270" s="1">
        <v>24.8</v>
      </c>
      <c r="H270">
        <v>10.564582339117813</v>
      </c>
      <c r="I270" s="12">
        <f t="shared" si="26"/>
        <v>8.2648775315827301</v>
      </c>
      <c r="J270" s="22">
        <f t="shared" si="28"/>
        <v>8.2648775315827301</v>
      </c>
      <c r="K270" s="22"/>
      <c r="L270" s="22"/>
    </row>
    <row r="271" spans="6:12" x14ac:dyDescent="0.25">
      <c r="F271" s="1">
        <v>24.9</v>
      </c>
      <c r="H271">
        <v>10.5606675925341</v>
      </c>
      <c r="I271" s="12">
        <f t="shared" si="26"/>
        <v>8.3521927156858222</v>
      </c>
      <c r="J271" s="12">
        <f>A_0*I271 + A_1*I272 + A_2*I273 + B_1*J272 + B_2*J273</f>
        <v>9.451171042257382</v>
      </c>
      <c r="K271" s="22"/>
      <c r="L271" s="22"/>
    </row>
    <row r="272" spans="6:12" x14ac:dyDescent="0.25">
      <c r="F272" s="1">
        <v>25</v>
      </c>
      <c r="H272">
        <v>12.39764493764844</v>
      </c>
      <c r="I272" s="12">
        <f t="shared" si="26"/>
        <v>8.5559462968528859</v>
      </c>
      <c r="J272" s="12">
        <f>A_0*I272 + A_1*I273 + A_2*I274 + B_1*J273 + B_2*J274</f>
        <v>9.5367443949511053</v>
      </c>
      <c r="K272" s="22"/>
      <c r="L272" s="22"/>
    </row>
    <row r="273" spans="6:12" x14ac:dyDescent="0.25">
      <c r="F273" s="1">
        <v>25.1</v>
      </c>
      <c r="H273">
        <v>12.901414651114814</v>
      </c>
      <c r="I273" s="12">
        <f t="shared" si="26"/>
        <v>8.8544304756657191</v>
      </c>
      <c r="J273" s="12">
        <f>A_0*I273 + A_1*I274 + A_2*I275 + B_1*J274 + B_2*J275</f>
        <v>9.6043721755103419</v>
      </c>
      <c r="K273" s="22"/>
      <c r="L273" s="22"/>
    </row>
    <row r="274" spans="6:12" x14ac:dyDescent="0.25">
      <c r="F274" s="1">
        <v>25.2</v>
      </c>
      <c r="H274">
        <v>17.362525737921889</v>
      </c>
      <c r="I274" s="12">
        <f t="shared" si="26"/>
        <v>9.2849692380972009</v>
      </c>
      <c r="J274" s="12">
        <f>A_0*I274 + A_1*I275 + A_2*I276 + B_1*J275 + B_2*J276</f>
        <v>9.6652821174826045</v>
      </c>
      <c r="K274" s="22"/>
      <c r="L274" s="22"/>
    </row>
    <row r="275" spans="6:12" x14ac:dyDescent="0.25">
      <c r="F275" s="1">
        <v>25.3</v>
      </c>
      <c r="H275">
        <v>10.401870024183152</v>
      </c>
      <c r="I275" s="12">
        <f t="shared" si="26"/>
        <v>9.7730518528465478</v>
      </c>
      <c r="J275" s="22">
        <f t="shared" ref="J275:J276" si="29">I275</f>
        <v>9.7730518528465478</v>
      </c>
      <c r="K275" s="22"/>
      <c r="L275" s="22"/>
    </row>
    <row r="276" spans="6:12" x14ac:dyDescent="0.25">
      <c r="F276" s="1">
        <v>25.4</v>
      </c>
      <c r="H276">
        <v>9.3113156965060515</v>
      </c>
      <c r="I276" s="12">
        <f t="shared" si="26"/>
        <v>10.077488490411529</v>
      </c>
      <c r="J276" s="22">
        <f t="shared" si="29"/>
        <v>10.077488490411529</v>
      </c>
      <c r="K276" s="22"/>
      <c r="L276" s="22"/>
    </row>
    <row r="277" spans="6:12" x14ac:dyDescent="0.25">
      <c r="F277" s="1">
        <v>25.5</v>
      </c>
      <c r="H277">
        <v>10.583430445748675</v>
      </c>
      <c r="I277" s="12">
        <f t="shared" si="26"/>
        <v>10.170846542772328</v>
      </c>
      <c r="J277" s="12">
        <f>A_0*I277 + A_1*I278 + A_2*I279 + B_1*J278 + B_2*J279</f>
        <v>10.995954871754584</v>
      </c>
      <c r="K277" s="22"/>
      <c r="L277" s="22"/>
    </row>
    <row r="278" spans="6:12" x14ac:dyDescent="0.25">
      <c r="F278" s="1">
        <v>25.6</v>
      </c>
      <c r="H278">
        <v>14.336181499967138</v>
      </c>
      <c r="I278" s="12">
        <f t="shared" si="26"/>
        <v>10.270198252660711</v>
      </c>
      <c r="J278" s="12">
        <f>A_0*I278 + A_1*I279 + A_2*I280 + B_1*J279 + B_2*J280</f>
        <v>11.066433911292011</v>
      </c>
      <c r="K278" s="22"/>
      <c r="L278" s="22"/>
    </row>
    <row r="279" spans="6:12" x14ac:dyDescent="0.25">
      <c r="F279" s="1">
        <v>25.7</v>
      </c>
      <c r="H279">
        <v>15.102513035915578</v>
      </c>
      <c r="I279" s="12">
        <f t="shared" si="26"/>
        <v>10.520446343028294</v>
      </c>
      <c r="J279" s="12">
        <f>A_0*I279 + A_1*I280 + A_2*I281 + B_1*J280 + B_2*J281</f>
        <v>11.127764138074344</v>
      </c>
      <c r="K279" s="22"/>
      <c r="L279" s="22"/>
    </row>
    <row r="280" spans="6:12" x14ac:dyDescent="0.25">
      <c r="F280" s="1">
        <v>25.8</v>
      </c>
      <c r="H280">
        <v>15.886755490030053</v>
      </c>
      <c r="I280" s="12">
        <f t="shared" si="26"/>
        <v>10.905107992378351</v>
      </c>
      <c r="J280" s="12">
        <f>A_0*I280 + A_1*I281 + A_2*I282 + B_1*J281 + B_2*J282</f>
        <v>11.197460132155761</v>
      </c>
      <c r="K280" s="22"/>
      <c r="L280" s="22"/>
    </row>
    <row r="281" spans="6:12" x14ac:dyDescent="0.25">
      <c r="F281" s="1">
        <v>25.9</v>
      </c>
      <c r="H281">
        <v>15.78890749862067</v>
      </c>
      <c r="I281" s="12">
        <f t="shared" si="26"/>
        <v>11.347395454819372</v>
      </c>
      <c r="J281" s="22">
        <f t="shared" ref="J281:J282" si="30">I281</f>
        <v>11.347395454819372</v>
      </c>
      <c r="K281" s="22"/>
      <c r="L281" s="22"/>
    </row>
    <row r="282" spans="6:12" x14ac:dyDescent="0.25">
      <c r="F282" s="1">
        <v>26</v>
      </c>
      <c r="H282">
        <v>15.32111614733078</v>
      </c>
      <c r="I282" s="12">
        <f t="shared" si="26"/>
        <v>11.782693800031726</v>
      </c>
      <c r="J282" s="22">
        <f t="shared" si="30"/>
        <v>11.782693800031726</v>
      </c>
      <c r="K282" s="22"/>
      <c r="L282" s="22"/>
    </row>
    <row r="283" spans="6:12" x14ac:dyDescent="0.25">
      <c r="F283" s="1">
        <v>26.1</v>
      </c>
      <c r="H283">
        <v>17.11378683985517</v>
      </c>
      <c r="I283" s="12">
        <f t="shared" si="26"/>
        <v>12.19960817355415</v>
      </c>
      <c r="J283" s="12">
        <f>A_0*I283 + A_1*I284 + A_2*I285 + B_1*J284 + B_2*J285</f>
        <v>13.593825366071648</v>
      </c>
      <c r="K283" s="22"/>
      <c r="L283" s="22"/>
    </row>
    <row r="284" spans="6:12" x14ac:dyDescent="0.25">
      <c r="F284" s="1">
        <v>26.2</v>
      </c>
      <c r="H284">
        <v>18.456112808497895</v>
      </c>
      <c r="I284" s="12">
        <f t="shared" si="26"/>
        <v>12.65563039575507</v>
      </c>
      <c r="J284" s="12">
        <f>A_0*I284 + A_1*I285 + A_2*I286 + B_1*J285 + B_2*J286</f>
        <v>13.689197430608393</v>
      </c>
      <c r="K284" s="22"/>
      <c r="L284" s="22"/>
    </row>
    <row r="285" spans="6:12" x14ac:dyDescent="0.25">
      <c r="F285" s="1">
        <v>26.3</v>
      </c>
      <c r="H285">
        <v>16.511211342599914</v>
      </c>
      <c r="I285" s="12">
        <f t="shared" si="26"/>
        <v>13.136638868585734</v>
      </c>
      <c r="J285" s="12">
        <f>A_0*I285 + A_1*I286 + A_2*I287 + B_1*J286 + B_2*J287</f>
        <v>13.772018298415411</v>
      </c>
      <c r="K285" s="22"/>
      <c r="L285" s="22"/>
    </row>
    <row r="286" spans="6:12" x14ac:dyDescent="0.25">
      <c r="F286" s="1">
        <v>26.4</v>
      </c>
      <c r="H286">
        <v>19.505814517727785</v>
      </c>
      <c r="I286" s="12">
        <f t="shared" si="26"/>
        <v>13.602214748910045</v>
      </c>
      <c r="J286" s="12">
        <f>A_0*I286 + A_1*I287 + A_2*I288 + B_1*J287 + B_2*J288</f>
        <v>13.891763020824845</v>
      </c>
      <c r="K286" s="22"/>
      <c r="L286" s="22"/>
    </row>
    <row r="287" spans="6:12" x14ac:dyDescent="0.25">
      <c r="F287" s="1">
        <v>26.5</v>
      </c>
      <c r="H287">
        <v>25.2054775792882</v>
      </c>
      <c r="I287" s="12">
        <f t="shared" si="26"/>
        <v>14.190730280778975</v>
      </c>
      <c r="J287" s="22">
        <f t="shared" ref="J287:J288" si="31">I287</f>
        <v>14.190730280778975</v>
      </c>
      <c r="K287" s="22"/>
      <c r="L287" s="22"/>
    </row>
    <row r="288" spans="6:12" x14ac:dyDescent="0.25">
      <c r="F288" s="1">
        <v>26.6</v>
      </c>
      <c r="H288">
        <v>28.634060138233977</v>
      </c>
      <c r="I288" s="12">
        <f t="shared" si="26"/>
        <v>15.073263576428118</v>
      </c>
      <c r="J288" s="22">
        <f t="shared" si="31"/>
        <v>15.073263576428118</v>
      </c>
      <c r="K288" s="22"/>
      <c r="L288" s="22"/>
    </row>
    <row r="289" spans="6:12" x14ac:dyDescent="0.25">
      <c r="F289" s="1">
        <v>26.7</v>
      </c>
      <c r="H289">
        <v>24.876117060345251</v>
      </c>
      <c r="I289" s="12">
        <f t="shared" si="26"/>
        <v>16.142725997370366</v>
      </c>
      <c r="J289" s="12">
        <f>A_0*I289 + A_1*I290 + A_2*I291 + B_1*J290 + B_2*J291</f>
        <v>18.625891240510249</v>
      </c>
      <c r="K289" s="22"/>
      <c r="L289" s="22"/>
    </row>
    <row r="290" spans="6:12" x14ac:dyDescent="0.25">
      <c r="F290" s="1">
        <v>26.8</v>
      </c>
      <c r="H290">
        <v>23.145317020943999</v>
      </c>
      <c r="I290" s="12">
        <f t="shared" si="26"/>
        <v>17.112243544871447</v>
      </c>
      <c r="J290" s="12">
        <f>A_0*I290 + A_1*I291 + A_2*I292 + B_1*J291 + B_2*J292</f>
        <v>18.769937449153574</v>
      </c>
      <c r="K290" s="22"/>
      <c r="L290" s="22"/>
    </row>
    <row r="291" spans="6:12" x14ac:dyDescent="0.25">
      <c r="F291" s="1">
        <v>26.9</v>
      </c>
      <c r="H291">
        <v>23.9088310044636</v>
      </c>
      <c r="I291" s="12">
        <f t="shared" si="26"/>
        <v>17.879204386494699</v>
      </c>
      <c r="J291" s="12">
        <f>A_0*I291 + A_1*I292 + A_2*I293 + B_1*J292 + B_2*J293</f>
        <v>18.865391516257912</v>
      </c>
      <c r="K291" s="22"/>
      <c r="L291" s="22"/>
    </row>
    <row r="292" spans="6:12" x14ac:dyDescent="0.25">
      <c r="F292" s="1">
        <v>27</v>
      </c>
      <c r="H292">
        <v>24.428960272594495</v>
      </c>
      <c r="I292" s="12">
        <f t="shared" si="26"/>
        <v>18.531676507965926</v>
      </c>
      <c r="J292" s="12">
        <f>A_0*I292 + A_1*I293 + A_2*I294 + B_1*J293 + B_2*J294</f>
        <v>18.950816633746079</v>
      </c>
      <c r="K292" s="22"/>
      <c r="L292" s="22"/>
    </row>
    <row r="293" spans="6:12" x14ac:dyDescent="0.25">
      <c r="F293" s="1">
        <v>27.1</v>
      </c>
      <c r="H293">
        <v>23.502740265764757</v>
      </c>
      <c r="I293" s="12">
        <f t="shared" si="26"/>
        <v>19.116554990107097</v>
      </c>
      <c r="J293" s="22">
        <f t="shared" ref="J293:J294" si="32">I293</f>
        <v>19.116554990107097</v>
      </c>
      <c r="K293" s="22"/>
      <c r="L293" s="22"/>
    </row>
    <row r="294" spans="6:12" x14ac:dyDescent="0.25">
      <c r="F294" s="1">
        <v>27.2</v>
      </c>
      <c r="H294">
        <v>21.938716917814496</v>
      </c>
      <c r="I294" s="12">
        <f t="shared" si="26"/>
        <v>19.592970735331015</v>
      </c>
      <c r="J294" s="22">
        <f t="shared" si="32"/>
        <v>19.592970735331015</v>
      </c>
      <c r="K294" s="22"/>
      <c r="L294" s="22"/>
    </row>
    <row r="295" spans="6:12" x14ac:dyDescent="0.25">
      <c r="F295" s="1">
        <v>27.3</v>
      </c>
      <c r="H295">
        <v>19.710837120731327</v>
      </c>
      <c r="I295" s="12">
        <f t="shared" si="26"/>
        <v>19.898822736570008</v>
      </c>
      <c r="J295" s="12">
        <f>A_0*I295 + A_1*I296 + A_2*I297 + B_1*J296 + B_2*J297</f>
        <v>19.112344089927284</v>
      </c>
      <c r="K295" s="22"/>
      <c r="L295" s="22"/>
    </row>
    <row r="296" spans="6:12" x14ac:dyDescent="0.25">
      <c r="F296" s="1">
        <v>27.4</v>
      </c>
      <c r="H296">
        <v>15.254340365941754</v>
      </c>
      <c r="I296" s="12">
        <f t="shared" si="26"/>
        <v>19.955591334603678</v>
      </c>
      <c r="J296" s="12">
        <f>A_0*I296 + A_1*I297 + A_2*I298 + B_1*J297 + B_2*J298</f>
        <v>19.029091168019107</v>
      </c>
      <c r="K296" s="22"/>
      <c r="L296" s="22"/>
    </row>
    <row r="297" spans="6:12" x14ac:dyDescent="0.25">
      <c r="F297" s="1">
        <v>27.5</v>
      </c>
      <c r="H297">
        <v>13.690573399240806</v>
      </c>
      <c r="I297" s="12">
        <f t="shared" si="26"/>
        <v>19.716203852155449</v>
      </c>
      <c r="J297" s="12">
        <f>A_0*I297 + A_1*I298 + A_2*I299 + B_1*J298 + B_2*J299</f>
        <v>18.94841401314239</v>
      </c>
      <c r="K297" s="22"/>
      <c r="L297" s="22"/>
    </row>
    <row r="298" spans="6:12" x14ac:dyDescent="0.25">
      <c r="F298" s="1">
        <v>27.6</v>
      </c>
      <c r="H298">
        <v>11.789541975836041</v>
      </c>
      <c r="I298" s="12">
        <f t="shared" si="26"/>
        <v>19.236124389801237</v>
      </c>
      <c r="J298" s="12">
        <f>A_0*I298 + A_1*I299 + A_2*I300 + B_1*J299 + B_2*J300</f>
        <v>18.847828986709178</v>
      </c>
      <c r="K298" s="22"/>
      <c r="L298" s="22"/>
    </row>
    <row r="299" spans="6:12" x14ac:dyDescent="0.25">
      <c r="F299" s="1">
        <v>27.7</v>
      </c>
      <c r="H299">
        <v>12.132118528929727</v>
      </c>
      <c r="I299" s="12">
        <f t="shared" si="26"/>
        <v>18.622711936616231</v>
      </c>
      <c r="J299" s="22">
        <f t="shared" ref="J299:J300" si="33">I299</f>
        <v>18.622711936616231</v>
      </c>
      <c r="K299" s="22"/>
      <c r="L299" s="22"/>
    </row>
    <row r="300" spans="6:12" x14ac:dyDescent="0.25">
      <c r="F300" s="1">
        <v>27.8</v>
      </c>
      <c r="H300">
        <v>11.0922765922961</v>
      </c>
      <c r="I300" s="12">
        <f t="shared" si="26"/>
        <v>17.966629477987681</v>
      </c>
      <c r="J300" s="22">
        <f t="shared" si="33"/>
        <v>17.966629477987681</v>
      </c>
      <c r="K300" s="22"/>
      <c r="L300" s="22"/>
    </row>
    <row r="301" spans="6:12" x14ac:dyDescent="0.25">
      <c r="F301" s="1">
        <v>27.9</v>
      </c>
      <c r="H301">
        <v>9.9393561159664667</v>
      </c>
      <c r="I301" s="12">
        <f t="shared" si="26"/>
        <v>17.291537332176048</v>
      </c>
      <c r="J301" s="12">
        <f>A_0*I301 + A_1*I302 + A_2*I303 + B_1*J302 + B_2*J303</f>
        <v>14.966307360136936</v>
      </c>
      <c r="K301" s="22"/>
      <c r="L301" s="22"/>
    </row>
    <row r="302" spans="6:12" x14ac:dyDescent="0.25">
      <c r="F302" s="1">
        <v>28</v>
      </c>
      <c r="H302">
        <v>9.5378718800369722</v>
      </c>
      <c r="I302" s="12">
        <f t="shared" si="26"/>
        <v>16.592868790867865</v>
      </c>
      <c r="J302" s="12">
        <f>A_0*I302 + A_1*I303 + A_2*I304 + B_1*J303 + B_2*J304</f>
        <v>14.811718899434167</v>
      </c>
      <c r="K302" s="22"/>
      <c r="L302" s="22"/>
    </row>
    <row r="303" spans="6:12" x14ac:dyDescent="0.25">
      <c r="F303" s="1">
        <v>28.1</v>
      </c>
      <c r="H303">
        <v>8.0282314366241341</v>
      </c>
      <c r="I303" s="12">
        <f t="shared" si="26"/>
        <v>15.875169466704248</v>
      </c>
      <c r="J303" s="12">
        <f>A_0*I303 + A_1*I304 + A_2*I305 + B_1*J304 + B_2*J305</f>
        <v>14.698505615718</v>
      </c>
      <c r="K303" s="22"/>
      <c r="L303" s="22"/>
    </row>
    <row r="304" spans="6:12" x14ac:dyDescent="0.25">
      <c r="F304" s="1">
        <v>28.2</v>
      </c>
      <c r="H304">
        <v>6.7561971552049895</v>
      </c>
      <c r="I304" s="12">
        <f t="shared" si="26"/>
        <v>15.121272293298807</v>
      </c>
      <c r="J304" s="12">
        <f>A_0*I304 + A_1*I305 + A_2*I306 + B_1*J305 + B_2*J306</f>
        <v>14.590379166789855</v>
      </c>
      <c r="K304" s="22"/>
      <c r="L304" s="22"/>
    </row>
    <row r="305" spans="6:12" x14ac:dyDescent="0.25">
      <c r="F305" s="1">
        <v>28.3</v>
      </c>
      <c r="H305">
        <v>9.1563857498469332</v>
      </c>
      <c r="I305" s="12">
        <f t="shared" si="26"/>
        <v>14.377080210051666</v>
      </c>
      <c r="J305" s="22">
        <f t="shared" ref="J305:J306" si="34">I305</f>
        <v>14.377080210051666</v>
      </c>
      <c r="K305" s="22"/>
      <c r="L305" s="22"/>
    </row>
    <row r="306" spans="6:12" x14ac:dyDescent="0.25">
      <c r="F306" s="1">
        <v>28.4</v>
      </c>
      <c r="H306">
        <v>10.474468960286245</v>
      </c>
      <c r="I306" s="12">
        <f t="shared" si="26"/>
        <v>13.763528271743326</v>
      </c>
      <c r="J306" s="22">
        <f t="shared" si="34"/>
        <v>13.763528271743326</v>
      </c>
      <c r="K306" s="22"/>
      <c r="L306" s="22"/>
    </row>
    <row r="307" spans="6:12" x14ac:dyDescent="0.25">
      <c r="F307" s="1">
        <v>28.5</v>
      </c>
      <c r="H307">
        <v>10.346158707462399</v>
      </c>
      <c r="I307" s="12">
        <f t="shared" si="26"/>
        <v>13.31473958006549</v>
      </c>
      <c r="J307" s="12">
        <f>A_0*I307 + A_1*I308 + A_2*I309 + B_1*J308 + B_2*J309</f>
        <v>12.441416449171774</v>
      </c>
      <c r="K307" s="22"/>
      <c r="L307" s="22"/>
    </row>
    <row r="308" spans="6:12" x14ac:dyDescent="0.25">
      <c r="F308" s="1">
        <v>28.6</v>
      </c>
      <c r="H308">
        <v>12.1181269179688</v>
      </c>
      <c r="I308" s="12">
        <f t="shared" si="26"/>
        <v>12.997976161112593</v>
      </c>
      <c r="J308" s="12">
        <f>A_0*I308 + A_1*I309 + A_2*I310 + B_1*J309 + B_2*J310</f>
        <v>12.387024845250789</v>
      </c>
      <c r="K308" s="22"/>
      <c r="L308" s="22"/>
    </row>
    <row r="309" spans="6:12" x14ac:dyDescent="0.25">
      <c r="F309" s="1">
        <v>28.7</v>
      </c>
      <c r="H309">
        <v>9.9427259843566045</v>
      </c>
      <c r="I309" s="12">
        <f t="shared" si="26"/>
        <v>12.767452088791558</v>
      </c>
      <c r="J309" s="12">
        <f>A_0*I309 + A_1*I310 + A_2*I311 + B_1*J310 + B_2*J311</f>
        <v>12.348607734663371</v>
      </c>
      <c r="K309" s="22"/>
      <c r="L309" s="22"/>
    </row>
    <row r="310" spans="6:12" x14ac:dyDescent="0.25">
      <c r="F310" s="1">
        <v>28.8</v>
      </c>
      <c r="H310">
        <v>8.7893458232111907</v>
      </c>
      <c r="I310" s="12">
        <f t="shared" si="26"/>
        <v>12.520883471197571</v>
      </c>
      <c r="J310" s="12">
        <f>A_0*I310 + A_1*I311 + A_2*I312 + B_1*J311 + B_2*J312</f>
        <v>12.315438384088093</v>
      </c>
      <c r="K310" s="22"/>
      <c r="L310" s="22"/>
    </row>
    <row r="311" spans="6:12" x14ac:dyDescent="0.25">
      <c r="F311" s="1">
        <v>28.9</v>
      </c>
      <c r="H311">
        <v>11.566965894304349</v>
      </c>
      <c r="I311" s="12">
        <f t="shared" si="26"/>
        <v>12.257104908859972</v>
      </c>
      <c r="J311" s="22">
        <f t="shared" ref="J311:J312" si="35">I311</f>
        <v>12.257104908859972</v>
      </c>
      <c r="K311" s="22"/>
      <c r="L311" s="22"/>
    </row>
    <row r="312" spans="6:12" x14ac:dyDescent="0.25">
      <c r="F312" s="1">
        <v>29</v>
      </c>
      <c r="H312">
        <v>12.556388812074911</v>
      </c>
      <c r="I312" s="12">
        <f t="shared" si="26"/>
        <v>12.092299448150877</v>
      </c>
      <c r="J312" s="22">
        <f t="shared" si="35"/>
        <v>12.092299448150877</v>
      </c>
      <c r="K312" s="22"/>
      <c r="L312" s="22"/>
    </row>
    <row r="313" spans="6:12" x14ac:dyDescent="0.25">
      <c r="F313" s="1">
        <v>29.1</v>
      </c>
      <c r="H313">
        <v>11.817897444131084</v>
      </c>
      <c r="I313" s="12">
        <f t="shared" si="26"/>
        <v>12.037666514136145</v>
      </c>
      <c r="J313" s="12">
        <f>A_0*I313 + A_1*I314 + A_2*I315 + B_1*J314 + B_2*J315</f>
        <v>11.751339442857883</v>
      </c>
      <c r="K313" s="22"/>
      <c r="L313" s="22"/>
    </row>
    <row r="314" spans="6:12" x14ac:dyDescent="0.25">
      <c r="F314" s="1">
        <v>29.2</v>
      </c>
      <c r="H314">
        <v>10.330701815462492</v>
      </c>
      <c r="I314" s="12">
        <f t="shared" si="26"/>
        <v>11.992375460096813</v>
      </c>
      <c r="J314" s="12">
        <f>A_0*I314 + A_1*I315 + A_2*I316 + B_1*J315 + B_2*J316</f>
        <v>11.734119243865322</v>
      </c>
      <c r="K314" s="22"/>
      <c r="L314" s="22"/>
    </row>
    <row r="315" spans="6:12" x14ac:dyDescent="0.25">
      <c r="F315" s="1">
        <v>29.3</v>
      </c>
      <c r="H315">
        <v>10.19176628460445</v>
      </c>
      <c r="I315" s="12">
        <f t="shared" si="26"/>
        <v>11.890570444905329</v>
      </c>
      <c r="J315" s="12">
        <f>A_0*I315 + A_1*I316 + A_2*I317 + B_1*J316 + B_2*J317</f>
        <v>11.730254095893937</v>
      </c>
      <c r="K315" s="22"/>
      <c r="L315" s="22"/>
    </row>
    <row r="316" spans="6:12" x14ac:dyDescent="0.25">
      <c r="F316" s="1">
        <v>29.4</v>
      </c>
      <c r="H316">
        <v>12.822718120585824</v>
      </c>
      <c r="I316" s="12">
        <f t="shared" si="26"/>
        <v>11.790030475563283</v>
      </c>
      <c r="J316" s="12">
        <f>A_0*I316 + A_1*I317 + A_2*I318 + B_1*J317 + B_2*J318</f>
        <v>11.749401481908434</v>
      </c>
      <c r="K316" s="22"/>
      <c r="L316" s="22"/>
    </row>
    <row r="317" spans="6:12" x14ac:dyDescent="0.25">
      <c r="F317" s="1">
        <v>29.5</v>
      </c>
      <c r="H317">
        <v>15.219464510947814</v>
      </c>
      <c r="I317" s="12">
        <f t="shared" si="26"/>
        <v>11.818831475399183</v>
      </c>
      <c r="J317" s="22">
        <f t="shared" ref="J317:J318" si="36">I317</f>
        <v>11.818831475399183</v>
      </c>
      <c r="K317" s="22"/>
      <c r="L317" s="22"/>
    </row>
    <row r="318" spans="6:12" x14ac:dyDescent="0.25">
      <c r="F318" s="1">
        <v>29.6</v>
      </c>
      <c r="H318">
        <v>16.328827269586753</v>
      </c>
      <c r="I318" s="12">
        <f t="shared" si="26"/>
        <v>12.029137620741171</v>
      </c>
      <c r="J318" s="22">
        <f t="shared" si="36"/>
        <v>12.029137620741171</v>
      </c>
      <c r="K318" s="22"/>
      <c r="L318" s="22"/>
    </row>
    <row r="319" spans="6:12" x14ac:dyDescent="0.25">
      <c r="F319" s="1">
        <v>29.7</v>
      </c>
      <c r="H319">
        <v>14.254364243978053</v>
      </c>
      <c r="I319" s="12">
        <f t="shared" si="26"/>
        <v>12.329573528496223</v>
      </c>
      <c r="J319" s="12">
        <f>A_0*I319 + A_1*I320 + A_2*I321 + B_1*J320 + B_2*J321</f>
        <v>13.143224967933898</v>
      </c>
      <c r="K319" s="22"/>
      <c r="L319" s="22"/>
    </row>
    <row r="320" spans="6:12" x14ac:dyDescent="0.25">
      <c r="F320" s="1">
        <v>29.8</v>
      </c>
      <c r="H320">
        <v>13.437220694771668</v>
      </c>
      <c r="I320" s="12">
        <f t="shared" si="26"/>
        <v>12.578718792338018</v>
      </c>
      <c r="J320" s="12">
        <f>A_0*I320 + A_1*I321 + A_2*I322 + B_1*J321 + B_2*J322</f>
        <v>13.198902465183437</v>
      </c>
      <c r="K320" s="22"/>
      <c r="L320" s="22"/>
    </row>
    <row r="321" spans="6:12" x14ac:dyDescent="0.25">
      <c r="F321" s="1">
        <v>29.9</v>
      </c>
      <c r="H321">
        <v>16.519839587598906</v>
      </c>
      <c r="I321" s="12">
        <f t="shared" si="26"/>
        <v>12.783805827394595</v>
      </c>
      <c r="J321" s="12">
        <f>A_0*I321 + A_1*I322 + A_2*I323 + B_1*J322 + B_2*J323</f>
        <v>13.241303955409746</v>
      </c>
      <c r="K321" s="22"/>
      <c r="L321" s="22"/>
    </row>
    <row r="322" spans="6:12" x14ac:dyDescent="0.25">
      <c r="F322" s="1">
        <v>30</v>
      </c>
      <c r="H322">
        <v>16.905203340983508</v>
      </c>
      <c r="I322" s="12">
        <f t="shared" si="26"/>
        <v>13.053675473700153</v>
      </c>
      <c r="J322" s="12">
        <f>A_0*I322 + A_1*I323 + A_2*I324 + B_1*J323 + B_2*J324</f>
        <v>13.281044078227781</v>
      </c>
      <c r="K322" s="22"/>
      <c r="L322" s="22"/>
    </row>
    <row r="323" spans="6:12" x14ac:dyDescent="0.25">
      <c r="F323" s="1">
        <v>30.1</v>
      </c>
      <c r="H323">
        <v>14.693879678287828</v>
      </c>
      <c r="I323" s="12">
        <f t="shared" si="26"/>
        <v>13.354995866929087</v>
      </c>
      <c r="J323" s="22">
        <f t="shared" ref="J323:J324" si="37">I323</f>
        <v>13.354995866929087</v>
      </c>
      <c r="K323" s="22"/>
      <c r="L323" s="22"/>
    </row>
    <row r="324" spans="6:12" x14ac:dyDescent="0.25">
      <c r="F324" s="1">
        <v>30.2</v>
      </c>
      <c r="H324">
        <v>13.694309036968605</v>
      </c>
      <c r="I324" s="12">
        <f t="shared" ref="I324:I387" si="38">A_0*H324 + A_1*H323 + A_2*H322 + B_1*I323 + B_2*I322</f>
        <v>13.565568339914226</v>
      </c>
      <c r="J324" s="22">
        <f t="shared" si="37"/>
        <v>13.565568339914226</v>
      </c>
      <c r="K324" s="22"/>
      <c r="L324" s="22"/>
    </row>
    <row r="325" spans="6:12" x14ac:dyDescent="0.25">
      <c r="F325" s="1">
        <v>30.3</v>
      </c>
      <c r="H325">
        <v>12.940204789724158</v>
      </c>
      <c r="I325" s="12">
        <f t="shared" si="38"/>
        <v>13.650417251730337</v>
      </c>
      <c r="J325" s="12">
        <f>A_0*I325 + A_1*I326 + A_2*I327 + B_1*J326 + B_2*J327</f>
        <v>13.727633395913195</v>
      </c>
      <c r="K325" s="22"/>
      <c r="L325" s="22"/>
    </row>
    <row r="326" spans="6:12" x14ac:dyDescent="0.25">
      <c r="F326" s="1">
        <v>30.4</v>
      </c>
      <c r="H326">
        <v>12.808454239290548</v>
      </c>
      <c r="I326" s="12">
        <f t="shared" si="38"/>
        <v>13.643521069208512</v>
      </c>
      <c r="J326" s="12">
        <f>A_0*I326 + A_1*I327 + A_2*I328 + B_1*J327 + B_2*J328</f>
        <v>13.743200904030532</v>
      </c>
      <c r="K326" s="22"/>
      <c r="L326" s="22"/>
    </row>
    <row r="327" spans="6:12" x14ac:dyDescent="0.25">
      <c r="F327" s="1">
        <v>30.5</v>
      </c>
      <c r="H327">
        <v>15.00224649844149</v>
      </c>
      <c r="I327" s="12">
        <f t="shared" si="38"/>
        <v>13.624635828718386</v>
      </c>
      <c r="J327" s="12">
        <f>A_0*I327 + A_1*I328 + A_2*I329 + B_1*J328 + B_2*J329</f>
        <v>13.769014089497933</v>
      </c>
      <c r="K327" s="22"/>
      <c r="L327" s="22"/>
    </row>
    <row r="328" spans="6:12" x14ac:dyDescent="0.25">
      <c r="F328" s="1">
        <v>30.6</v>
      </c>
      <c r="H328">
        <v>17.157508560394191</v>
      </c>
      <c r="I328" s="12">
        <f t="shared" si="38"/>
        <v>13.707175408908739</v>
      </c>
      <c r="J328" s="12">
        <f>A_0*I328 + A_1*I329 + A_2*I330 + B_1*J329 + B_2*J330</f>
        <v>13.821504515419228</v>
      </c>
      <c r="K328" s="22"/>
      <c r="L328" s="22"/>
    </row>
    <row r="329" spans="6:12" x14ac:dyDescent="0.25">
      <c r="F329" s="1">
        <v>30.7</v>
      </c>
      <c r="H329">
        <v>19.331427779654561</v>
      </c>
      <c r="I329" s="12">
        <f t="shared" si="38"/>
        <v>13.960464307518485</v>
      </c>
      <c r="J329" s="22">
        <f t="shared" ref="J329:J330" si="39">I329</f>
        <v>13.960464307518485</v>
      </c>
      <c r="K329" s="22"/>
      <c r="L329" s="22"/>
    </row>
    <row r="330" spans="6:12" x14ac:dyDescent="0.25">
      <c r="F330" s="1">
        <v>30.8</v>
      </c>
      <c r="H330">
        <v>19.93462816307342</v>
      </c>
      <c r="I330" s="12">
        <f t="shared" si="38"/>
        <v>14.371670239622837</v>
      </c>
      <c r="J330" s="22">
        <f t="shared" si="39"/>
        <v>14.371670239622837</v>
      </c>
      <c r="K330" s="22"/>
      <c r="L330" s="22"/>
    </row>
    <row r="331" spans="6:12" x14ac:dyDescent="0.25">
      <c r="F331" s="1">
        <v>30.9</v>
      </c>
      <c r="H331">
        <v>17.469344578432242</v>
      </c>
      <c r="I331" s="12">
        <f t="shared" si="38"/>
        <v>14.825353102564343</v>
      </c>
      <c r="J331" s="12">
        <f>A_0*I331 + A_1*I332 + A_2*I333 + B_1*J332 + B_2*J333</f>
        <v>15.430142012021799</v>
      </c>
      <c r="K331" s="22"/>
      <c r="L331" s="22"/>
    </row>
    <row r="332" spans="6:12" x14ac:dyDescent="0.25">
      <c r="F332" s="1">
        <v>31</v>
      </c>
      <c r="H332">
        <v>15.830461142998962</v>
      </c>
      <c r="I332" s="12">
        <f t="shared" si="38"/>
        <v>15.167042792461498</v>
      </c>
      <c r="J332" s="12">
        <f>A_0*I332 + A_1*I333 + A_2*I334 + B_1*J333 + B_2*J334</f>
        <v>15.455250621757745</v>
      </c>
      <c r="K332" s="22"/>
      <c r="L332" s="22"/>
    </row>
    <row r="333" spans="6:12" x14ac:dyDescent="0.25">
      <c r="F333" s="1">
        <v>31.1</v>
      </c>
      <c r="H333">
        <v>15.44955015526342</v>
      </c>
      <c r="I333" s="12">
        <f t="shared" si="38"/>
        <v>15.34829673711323</v>
      </c>
      <c r="J333" s="12">
        <f>A_0*I333 + A_1*I334 + A_2*I335 + B_1*J334 + B_2*J335</f>
        <v>15.466114054653138</v>
      </c>
      <c r="K333" s="22"/>
      <c r="L333" s="22"/>
    </row>
    <row r="334" spans="6:12" x14ac:dyDescent="0.25">
      <c r="F334" s="1">
        <v>31.2</v>
      </c>
      <c r="H334">
        <v>16.054996107131263</v>
      </c>
      <c r="I334" s="12">
        <f t="shared" si="38"/>
        <v>15.433321501263205</v>
      </c>
      <c r="J334" s="12">
        <f>A_0*I334 + A_1*I335 + A_2*I336 + B_1*J335 + B_2*J336</f>
        <v>15.47084713754988</v>
      </c>
      <c r="K334" s="22"/>
      <c r="L334" s="22"/>
    </row>
    <row r="335" spans="6:12" x14ac:dyDescent="0.25">
      <c r="F335" s="1">
        <v>31.3</v>
      </c>
      <c r="H335">
        <v>14.965901242491212</v>
      </c>
      <c r="I335" s="12">
        <f t="shared" si="38"/>
        <v>15.475475514779038</v>
      </c>
      <c r="J335" s="22">
        <f t="shared" ref="J335:J336" si="40">I335</f>
        <v>15.475475514779038</v>
      </c>
      <c r="K335" s="22"/>
      <c r="L335" s="22"/>
    </row>
    <row r="336" spans="6:12" x14ac:dyDescent="0.25">
      <c r="F336" s="1">
        <v>31.4</v>
      </c>
      <c r="H336">
        <v>15.762347540896313</v>
      </c>
      <c r="I336" s="12">
        <f t="shared" si="38"/>
        <v>15.487498481967961</v>
      </c>
      <c r="J336" s="22">
        <f t="shared" si="40"/>
        <v>15.487498481967961</v>
      </c>
      <c r="K336" s="22"/>
      <c r="L336" s="22"/>
    </row>
    <row r="337" spans="6:12" x14ac:dyDescent="0.25">
      <c r="F337" s="1">
        <v>31.5</v>
      </c>
      <c r="H337">
        <v>17.444156614752117</v>
      </c>
      <c r="I337" s="12">
        <f t="shared" si="38"/>
        <v>15.523932768640238</v>
      </c>
      <c r="J337" s="12">
        <f>A_0*I337 + A_1*I338 + A_2*I339 + B_1*J338 + B_2*J339</f>
        <v>15.955523773910469</v>
      </c>
      <c r="K337" s="22"/>
      <c r="L337" s="22"/>
    </row>
    <row r="338" spans="6:12" x14ac:dyDescent="0.25">
      <c r="F338" s="1">
        <v>31.6</v>
      </c>
      <c r="H338">
        <v>19.163353046896567</v>
      </c>
      <c r="I338" s="12">
        <f t="shared" si="38"/>
        <v>15.662065471698581</v>
      </c>
      <c r="J338" s="12">
        <f>A_0*I338 + A_1*I339 + A_2*I340 + B_1*J339 + B_2*J340</f>
        <v>15.975019946934443</v>
      </c>
      <c r="K338" s="22"/>
      <c r="L338" s="22"/>
    </row>
    <row r="339" spans="6:12" x14ac:dyDescent="0.25">
      <c r="F339" s="1">
        <v>31.7</v>
      </c>
      <c r="H339">
        <v>17.001308773150377</v>
      </c>
      <c r="I339" s="12">
        <f t="shared" si="38"/>
        <v>15.874345488577491</v>
      </c>
      <c r="J339" s="12">
        <f>A_0*I339 + A_1*I340 + A_2*I341 + B_1*J340 + B_2*J341</f>
        <v>15.975987444885911</v>
      </c>
      <c r="K339" s="22"/>
      <c r="L339" s="22"/>
    </row>
    <row r="340" spans="6:12" x14ac:dyDescent="0.25">
      <c r="F340" s="1">
        <v>31.8</v>
      </c>
      <c r="H340">
        <v>13.004287754429306</v>
      </c>
      <c r="I340" s="12">
        <f t="shared" si="38"/>
        <v>15.990901645078072</v>
      </c>
      <c r="J340" s="12">
        <f>A_0*I340 + A_1*I341 + A_2*I342 + B_1*J341 + B_2*J342</f>
        <v>15.955051262631944</v>
      </c>
      <c r="K340" s="22"/>
      <c r="L340" s="22"/>
    </row>
    <row r="341" spans="6:12" x14ac:dyDescent="0.25">
      <c r="F341" s="1">
        <v>31.9</v>
      </c>
      <c r="H341">
        <v>12.333989622178219</v>
      </c>
      <c r="I341" s="12">
        <f t="shared" si="38"/>
        <v>15.890756920312207</v>
      </c>
      <c r="J341" s="22">
        <f t="shared" ref="J341:J342" si="41">I341</f>
        <v>15.890756920312207</v>
      </c>
      <c r="K341" s="22"/>
      <c r="L341" s="22"/>
    </row>
    <row r="342" spans="6:12" x14ac:dyDescent="0.25">
      <c r="F342" s="1">
        <v>32</v>
      </c>
      <c r="H342">
        <v>16.264713339004778</v>
      </c>
      <c r="I342" s="12">
        <f t="shared" si="38"/>
        <v>15.69965292539767</v>
      </c>
      <c r="J342" s="22">
        <f t="shared" si="41"/>
        <v>15.69965292539767</v>
      </c>
      <c r="K342" s="22"/>
      <c r="L342" s="22"/>
    </row>
    <row r="343" spans="6:12" x14ac:dyDescent="0.25">
      <c r="F343" s="1">
        <v>32.1</v>
      </c>
      <c r="H343">
        <v>15.061766164696621</v>
      </c>
      <c r="I343" s="12">
        <f t="shared" si="38"/>
        <v>15.587121745122376</v>
      </c>
      <c r="J343" s="12">
        <f>A_0*I343 + A_1*I344 + A_2*I345 + B_1*J344 + B_2*J345</f>
        <v>15.252424771728094</v>
      </c>
      <c r="K343" s="22"/>
      <c r="L343" s="22"/>
    </row>
    <row r="344" spans="6:12" x14ac:dyDescent="0.25">
      <c r="F344" s="1">
        <v>32.200000000000003</v>
      </c>
      <c r="H344">
        <v>13.731554901029963</v>
      </c>
      <c r="I344" s="12">
        <f t="shared" si="38"/>
        <v>15.512125188683978</v>
      </c>
      <c r="J344" s="12">
        <f>A_0*I344 + A_1*I345 + A_2*I346 + B_1*J345 + B_2*J346</f>
        <v>15.228137597214534</v>
      </c>
      <c r="K344" s="22"/>
      <c r="L344" s="22"/>
    </row>
    <row r="345" spans="6:12" x14ac:dyDescent="0.25">
      <c r="F345" s="1">
        <v>32.299999999999997</v>
      </c>
      <c r="H345">
        <v>14.041114628119805</v>
      </c>
      <c r="I345" s="12">
        <f t="shared" si="38"/>
        <v>15.397100793423702</v>
      </c>
      <c r="J345" s="12">
        <f>A_0*I345 + A_1*I346 + A_2*I347 + B_1*J346 + B_2*J347</f>
        <v>15.209385249836465</v>
      </c>
      <c r="K345" s="22"/>
      <c r="L345" s="22"/>
    </row>
    <row r="346" spans="6:12" x14ac:dyDescent="0.25">
      <c r="F346" s="1">
        <v>32.4</v>
      </c>
      <c r="H346">
        <v>14.15325404279878</v>
      </c>
      <c r="I346" s="12">
        <f t="shared" si="38"/>
        <v>15.266040100488423</v>
      </c>
      <c r="J346" s="12">
        <f>A_0*I346 + A_1*I347 + A_2*I348 + B_1*J347 + B_2*J348</f>
        <v>15.18964221819768</v>
      </c>
      <c r="K346" s="22"/>
      <c r="L346" s="22"/>
    </row>
    <row r="347" spans="6:12" x14ac:dyDescent="0.25">
      <c r="F347" s="1">
        <v>32.5</v>
      </c>
      <c r="H347">
        <v>14.192177422791753</v>
      </c>
      <c r="I347" s="12">
        <f t="shared" si="38"/>
        <v>15.147310586780227</v>
      </c>
      <c r="J347" s="22">
        <f t="shared" ref="J347:J348" si="42">I347</f>
        <v>15.147310586780227</v>
      </c>
      <c r="K347" s="22"/>
      <c r="L347" s="22"/>
    </row>
    <row r="348" spans="6:12" x14ac:dyDescent="0.25">
      <c r="F348" s="1">
        <v>32.6</v>
      </c>
      <c r="H348">
        <v>12.991485673316967</v>
      </c>
      <c r="I348" s="12">
        <f t="shared" si="38"/>
        <v>15.02410684541011</v>
      </c>
      <c r="J348" s="22">
        <f t="shared" si="42"/>
        <v>15.02410684541011</v>
      </c>
      <c r="K348" s="22"/>
      <c r="L348" s="22"/>
    </row>
    <row r="349" spans="6:12" x14ac:dyDescent="0.25">
      <c r="F349" s="1">
        <v>32.700000000000003</v>
      </c>
      <c r="H349">
        <v>11.803190246708725</v>
      </c>
      <c r="I349" s="12">
        <f t="shared" si="38"/>
        <v>14.84960403107095</v>
      </c>
      <c r="J349" s="12">
        <f>A_0*I349 + A_1*I350 + A_2*I351 + B_1*J350 + B_2*J351</f>
        <v>13.94364476985664</v>
      </c>
      <c r="K349" s="22"/>
      <c r="L349" s="22"/>
    </row>
    <row r="350" spans="6:12" x14ac:dyDescent="0.25">
      <c r="F350" s="1">
        <v>32.799999999999997</v>
      </c>
      <c r="H350">
        <v>10.188738881726236</v>
      </c>
      <c r="I350" s="12">
        <f t="shared" si="38"/>
        <v>14.584322706742363</v>
      </c>
      <c r="J350" s="12">
        <f>A_0*I350 + A_1*I351 + A_2*I352 + B_1*J351 + B_2*J352</f>
        <v>13.88313709452623</v>
      </c>
      <c r="K350" s="22"/>
      <c r="L350" s="22"/>
    </row>
    <row r="351" spans="6:12" x14ac:dyDescent="0.25">
      <c r="F351" s="1">
        <v>32.9</v>
      </c>
      <c r="H351">
        <v>11.431487217330909</v>
      </c>
      <c r="I351" s="12">
        <f t="shared" si="38"/>
        <v>14.253408871170191</v>
      </c>
      <c r="J351" s="12">
        <f>A_0*I351 + A_1*I352 + A_2*I353 + B_1*J352 + B_2*J353</f>
        <v>13.836834204391073</v>
      </c>
      <c r="K351" s="22"/>
      <c r="L351" s="22"/>
    </row>
    <row r="352" spans="6:12" x14ac:dyDescent="0.25">
      <c r="F352" s="1">
        <v>33</v>
      </c>
      <c r="H352">
        <v>12.232187048929557</v>
      </c>
      <c r="I352" s="12">
        <f t="shared" si="38"/>
        <v>13.94864701382788</v>
      </c>
      <c r="J352" s="12">
        <f>A_0*I352 + A_1*I353 + A_2*I354 + B_1*J353 + B_2*J354</f>
        <v>13.782318890238754</v>
      </c>
      <c r="K352" s="22"/>
      <c r="L352" s="22"/>
    </row>
    <row r="353" spans="6:12" x14ac:dyDescent="0.25">
      <c r="F353" s="1">
        <v>33.1</v>
      </c>
      <c r="H353">
        <v>8.3574397993643963</v>
      </c>
      <c r="I353" s="12">
        <f t="shared" si="38"/>
        <v>13.655952629387478</v>
      </c>
      <c r="J353" s="22">
        <f t="shared" ref="J353:J354" si="43">I353</f>
        <v>13.655952629387478</v>
      </c>
      <c r="K353" s="22"/>
      <c r="L353" s="22"/>
    </row>
    <row r="354" spans="6:12" x14ac:dyDescent="0.25">
      <c r="F354" s="1">
        <v>33.200000000000003</v>
      </c>
      <c r="H354">
        <v>9.0774776232167049</v>
      </c>
      <c r="I354" s="12">
        <f t="shared" si="38"/>
        <v>13.285107679613256</v>
      </c>
      <c r="J354" s="22">
        <f t="shared" si="43"/>
        <v>13.285107679613256</v>
      </c>
      <c r="K354" s="22"/>
      <c r="L354" s="22"/>
    </row>
    <row r="355" spans="6:12" x14ac:dyDescent="0.25">
      <c r="F355" s="1">
        <v>33.299999999999997</v>
      </c>
      <c r="H355">
        <v>7.5592922949175598</v>
      </c>
      <c r="I355" s="12">
        <f t="shared" si="38"/>
        <v>12.847181170046783</v>
      </c>
      <c r="J355" s="12">
        <f>A_0*I355 + A_1*I356 + A_2*I357 + B_1*J356 + B_2*J357</f>
        <v>11.659702509823273</v>
      </c>
      <c r="K355" s="22"/>
      <c r="L355" s="22"/>
    </row>
    <row r="356" spans="6:12" x14ac:dyDescent="0.25">
      <c r="F356" s="1">
        <v>33.4</v>
      </c>
      <c r="H356">
        <v>7.7421508639395551</v>
      </c>
      <c r="I356" s="12">
        <f t="shared" si="38"/>
        <v>12.379954262887294</v>
      </c>
      <c r="J356" s="12">
        <f>A_0*I356 + A_1*I357 + A_2*I358 + B_1*J357 + B_2*J358</f>
        <v>11.59350262320617</v>
      </c>
      <c r="K356" s="22"/>
      <c r="L356" s="22"/>
    </row>
    <row r="357" spans="6:12" x14ac:dyDescent="0.25">
      <c r="F357" s="1">
        <v>33.5</v>
      </c>
      <c r="H357">
        <v>10.148901418380218</v>
      </c>
      <c r="I357" s="12">
        <f t="shared" si="38"/>
        <v>11.953463576030297</v>
      </c>
      <c r="J357" s="12">
        <f>A_0*I357 + A_1*I358 + A_2*I359 + B_1*J358 + B_2*J359</f>
        <v>11.551814922650479</v>
      </c>
      <c r="K357" s="22"/>
      <c r="L357" s="22"/>
    </row>
    <row r="358" spans="6:12" x14ac:dyDescent="0.25">
      <c r="F358" s="1">
        <v>33.6</v>
      </c>
      <c r="H358">
        <v>10.439928160672372</v>
      </c>
      <c r="I358" s="12">
        <f t="shared" si="38"/>
        <v>11.65479004328564</v>
      </c>
      <c r="J358" s="12">
        <f>A_0*I358 + A_1*I359 + A_2*I360 + B_1*J359 + B_2*J360</f>
        <v>11.512692611382306</v>
      </c>
      <c r="K358" s="22"/>
      <c r="L358" s="22"/>
    </row>
    <row r="359" spans="6:12" x14ac:dyDescent="0.25">
      <c r="F359" s="1">
        <v>33.700000000000003</v>
      </c>
      <c r="H359">
        <v>8.0540486713205297</v>
      </c>
      <c r="I359" s="12">
        <f t="shared" si="38"/>
        <v>11.429359835973131</v>
      </c>
      <c r="J359" s="22">
        <f t="shared" ref="J359:J360" si="44">I359</f>
        <v>11.429359835973131</v>
      </c>
      <c r="K359" s="22"/>
      <c r="L359" s="22"/>
    </row>
    <row r="360" spans="6:12" x14ac:dyDescent="0.25">
      <c r="F360" s="1">
        <v>33.799999999999997</v>
      </c>
      <c r="H360">
        <v>9.0073581032398167</v>
      </c>
      <c r="I360" s="12">
        <f t="shared" si="38"/>
        <v>11.186412923637814</v>
      </c>
      <c r="J360" s="22">
        <f t="shared" si="44"/>
        <v>11.186412923637814</v>
      </c>
      <c r="K360" s="22"/>
      <c r="L360" s="22"/>
    </row>
    <row r="361" spans="6:12" x14ac:dyDescent="0.25">
      <c r="F361" s="1">
        <v>33.9</v>
      </c>
      <c r="H361">
        <v>10.863047454558965</v>
      </c>
      <c r="I361" s="12">
        <f t="shared" si="38"/>
        <v>10.975647508170503</v>
      </c>
      <c r="J361" s="12">
        <f>A_0*I361 + A_1*I362 + A_2*I363 + B_1*J362 + B_2*J363</f>
        <v>10.766256098952475</v>
      </c>
      <c r="K361" s="22"/>
      <c r="L361" s="22"/>
    </row>
    <row r="362" spans="6:12" x14ac:dyDescent="0.25">
      <c r="F362" s="1">
        <v>34</v>
      </c>
      <c r="H362">
        <v>9.6861447439112744</v>
      </c>
      <c r="I362" s="12">
        <f t="shared" si="38"/>
        <v>10.846430359440399</v>
      </c>
      <c r="J362" s="12">
        <f>A_0*I362 + A_1*I363 + A_2*I364 + B_1*J363 + B_2*J364</f>
        <v>10.758912953078617</v>
      </c>
      <c r="K362" s="22"/>
      <c r="L362" s="22"/>
    </row>
    <row r="363" spans="6:12" x14ac:dyDescent="0.25">
      <c r="F363" s="1">
        <v>34.1</v>
      </c>
      <c r="H363">
        <v>11.745062792509879</v>
      </c>
      <c r="I363" s="12">
        <f t="shared" si="38"/>
        <v>10.779088679101907</v>
      </c>
      <c r="J363" s="12">
        <f>A_0*I363 + A_1*I364 + A_2*I365 + B_1*J364 + B_2*J365</f>
        <v>10.757053664700447</v>
      </c>
      <c r="K363" s="22"/>
      <c r="L363" s="22"/>
    </row>
    <row r="364" spans="6:12" x14ac:dyDescent="0.25">
      <c r="F364" s="1">
        <v>34.200000000000003</v>
      </c>
      <c r="H364">
        <v>10.324315957970292</v>
      </c>
      <c r="I364" s="12">
        <f t="shared" si="38"/>
        <v>10.76216318116599</v>
      </c>
      <c r="J364" s="12">
        <f>A_0*I364 + A_1*I365 + A_2*I366 + B_1*J365 + B_2*J366</f>
        <v>10.75820222519863</v>
      </c>
      <c r="K364" s="22"/>
      <c r="L364" s="22"/>
    </row>
    <row r="365" spans="6:12" x14ac:dyDescent="0.25">
      <c r="F365" s="1">
        <v>34.299999999999997</v>
      </c>
      <c r="H365">
        <v>11.072650992422728</v>
      </c>
      <c r="I365" s="12">
        <f t="shared" si="38"/>
        <v>10.763134483077465</v>
      </c>
      <c r="J365" s="22">
        <f t="shared" ref="J365:J366" si="45">I365</f>
        <v>10.763134483077465</v>
      </c>
      <c r="K365" s="22"/>
      <c r="L365" s="22"/>
    </row>
    <row r="366" spans="6:12" x14ac:dyDescent="0.25">
      <c r="F366" s="1">
        <v>34.4</v>
      </c>
      <c r="H366">
        <v>11.483788573463027</v>
      </c>
      <c r="I366" s="12">
        <f t="shared" si="38"/>
        <v>10.778127814382614</v>
      </c>
      <c r="J366" s="22">
        <f t="shared" si="45"/>
        <v>10.778127814382614</v>
      </c>
      <c r="K366" s="22"/>
      <c r="L366" s="22"/>
    </row>
    <row r="367" spans="6:12" x14ac:dyDescent="0.25">
      <c r="F367" s="1">
        <v>34.5</v>
      </c>
      <c r="H367">
        <v>10.094424203489766</v>
      </c>
      <c r="I367" s="12">
        <f t="shared" si="38"/>
        <v>10.799920626181361</v>
      </c>
      <c r="J367" s="12">
        <f>A_0*I367 + A_1*I368 + A_2*I369 + B_1*J368 + B_2*J369</f>
        <v>11.068061812489425</v>
      </c>
      <c r="K367" s="22"/>
      <c r="L367" s="22"/>
    </row>
    <row r="368" spans="6:12" x14ac:dyDescent="0.25">
      <c r="F368" s="1">
        <v>34.6</v>
      </c>
      <c r="H368">
        <v>11.201557927359927</v>
      </c>
      <c r="I368" s="12">
        <f t="shared" si="38"/>
        <v>10.80212493869951</v>
      </c>
      <c r="J368" s="12">
        <f>A_0*I368 + A_1*I369 + A_2*I370 + B_1*J369 + B_2*J370</f>
        <v>11.095360092397344</v>
      </c>
      <c r="K368" s="22"/>
      <c r="L368" s="22"/>
    </row>
    <row r="369" spans="6:12" x14ac:dyDescent="0.25">
      <c r="F369" s="1">
        <v>34.700000000000003</v>
      </c>
      <c r="H369">
        <v>13.887667190712772</v>
      </c>
      <c r="I369" s="12">
        <f t="shared" si="38"/>
        <v>10.854575336662531</v>
      </c>
      <c r="J369" s="12">
        <f>A_0*I369 + A_1*I370 + A_2*I371 + B_1*J370 + B_2*J371</f>
        <v>11.121595321099555</v>
      </c>
      <c r="K369" s="22"/>
      <c r="L369" s="22"/>
    </row>
    <row r="370" spans="6:12" x14ac:dyDescent="0.25">
      <c r="F370" s="1">
        <v>34.799999999999997</v>
      </c>
      <c r="H370">
        <v>13.285424343994437</v>
      </c>
      <c r="I370" s="12">
        <f t="shared" si="38"/>
        <v>11.016538524670228</v>
      </c>
      <c r="J370" s="12">
        <f>A_0*I370 + A_1*I371 + A_2*I372 + B_1*J371 + B_2*J372</f>
        <v>11.152501477976331</v>
      </c>
      <c r="K370" s="22"/>
      <c r="L370" s="22"/>
    </row>
    <row r="371" spans="6:12" x14ac:dyDescent="0.25">
      <c r="F371" s="1">
        <v>34.9</v>
      </c>
      <c r="H371">
        <v>12.591858480780349</v>
      </c>
      <c r="I371" s="12">
        <f t="shared" si="38"/>
        <v>11.21847540796022</v>
      </c>
      <c r="J371" s="22">
        <f t="shared" ref="J371:J372" si="46">I371</f>
        <v>11.21847540796022</v>
      </c>
      <c r="K371" s="22"/>
      <c r="L371" s="22"/>
    </row>
    <row r="372" spans="6:12" x14ac:dyDescent="0.25">
      <c r="F372" s="1">
        <v>35</v>
      </c>
      <c r="H372">
        <v>13.882089179946943</v>
      </c>
      <c r="I372" s="12">
        <f t="shared" si="38"/>
        <v>11.40965020013067</v>
      </c>
      <c r="J372" s="22">
        <f t="shared" si="46"/>
        <v>11.40965020013067</v>
      </c>
      <c r="K372" s="22"/>
      <c r="L372" s="22"/>
    </row>
    <row r="373" spans="6:12" x14ac:dyDescent="0.25">
      <c r="F373" s="1">
        <v>35.1</v>
      </c>
      <c r="H373">
        <v>13.39640996685306</v>
      </c>
      <c r="I373" s="12">
        <f t="shared" si="38"/>
        <v>11.60747835397455</v>
      </c>
      <c r="J373" s="12">
        <f>A_0*I373 + A_1*I374 + A_2*I375 + B_1*J374 + B_2*J375</f>
        <v>12.325043319446923</v>
      </c>
      <c r="K373" s="22"/>
      <c r="L373" s="22"/>
    </row>
    <row r="374" spans="6:12" x14ac:dyDescent="0.25">
      <c r="F374" s="1">
        <v>35.200000000000003</v>
      </c>
      <c r="H374">
        <v>14.569011634287344</v>
      </c>
      <c r="I374" s="12">
        <f t="shared" si="38"/>
        <v>11.818989569039863</v>
      </c>
      <c r="J374" s="12">
        <f>A_0*I374 + A_1*I375 + A_2*I376 + B_1*J375 + B_2*J376</f>
        <v>12.373629559900888</v>
      </c>
      <c r="K374" s="22"/>
      <c r="L374" s="22"/>
    </row>
    <row r="375" spans="6:12" x14ac:dyDescent="0.25">
      <c r="F375" s="1">
        <v>35.299999999999997</v>
      </c>
      <c r="H375">
        <v>14.440450131488285</v>
      </c>
      <c r="I375" s="12">
        <f t="shared" si="38"/>
        <v>12.049609713072874</v>
      </c>
      <c r="J375" s="12">
        <f>A_0*I375 + A_1*I376 + A_2*I377 + B_1*J376 + B_2*J377</f>
        <v>12.410809211306349</v>
      </c>
      <c r="K375" s="22"/>
      <c r="L375" s="22"/>
    </row>
    <row r="376" spans="6:12" x14ac:dyDescent="0.25">
      <c r="F376" s="1">
        <v>35.4</v>
      </c>
      <c r="H376">
        <v>14.956506945139298</v>
      </c>
      <c r="I376" s="12">
        <f t="shared" si="38"/>
        <v>12.295090189323565</v>
      </c>
      <c r="J376" s="12">
        <f>A_0*I376 + A_1*I377 + A_2*I378 + B_1*J377 + B_2*J378</f>
        <v>12.451228469959251</v>
      </c>
      <c r="K376" s="22"/>
      <c r="L376" s="22"/>
    </row>
    <row r="377" spans="6:12" x14ac:dyDescent="0.25">
      <c r="F377" s="1">
        <v>35.5</v>
      </c>
      <c r="H377">
        <v>14.628075744950188</v>
      </c>
      <c r="I377" s="12">
        <f t="shared" si="38"/>
        <v>12.539065807712614</v>
      </c>
      <c r="J377" s="22">
        <f t="shared" ref="J377:J378" si="47">I377</f>
        <v>12.539065807712614</v>
      </c>
      <c r="K377" s="22"/>
      <c r="L377" s="22"/>
    </row>
    <row r="378" spans="6:12" x14ac:dyDescent="0.25">
      <c r="F378" s="1">
        <v>35.6</v>
      </c>
      <c r="H378">
        <v>16.501057541866825</v>
      </c>
      <c r="I378" s="12">
        <f t="shared" si="38"/>
        <v>12.7948296468753</v>
      </c>
      <c r="J378" s="22">
        <f t="shared" si="47"/>
        <v>12.7948296468753</v>
      </c>
      <c r="K378" s="22"/>
      <c r="L378" s="22"/>
    </row>
    <row r="379" spans="6:12" x14ac:dyDescent="0.25">
      <c r="F379" s="1">
        <v>35.700000000000003</v>
      </c>
      <c r="H379">
        <v>18.132958942213484</v>
      </c>
      <c r="I379" s="12">
        <f t="shared" si="38"/>
        <v>13.120168420905275</v>
      </c>
      <c r="J379" s="12">
        <f>A_0*I379 + A_1*I380 + A_2*I381 + B_1*J380 + B_2*J381</f>
        <v>14.514961658588387</v>
      </c>
      <c r="K379" s="22"/>
      <c r="L379" s="22"/>
    </row>
    <row r="380" spans="6:12" x14ac:dyDescent="0.25">
      <c r="F380" s="1">
        <v>35.799999999999997</v>
      </c>
      <c r="H380">
        <v>17.283434265214769</v>
      </c>
      <c r="I380" s="12">
        <f t="shared" si="38"/>
        <v>13.518040547319302</v>
      </c>
      <c r="J380" s="12">
        <f>A_0*I380 + A_1*I381 + A_2*I382 + B_1*J381 + B_2*J382</f>
        <v>14.610205174471997</v>
      </c>
      <c r="K380" s="22"/>
      <c r="L380" s="22"/>
    </row>
    <row r="381" spans="6:12" x14ac:dyDescent="0.25">
      <c r="F381" s="1">
        <v>35.9</v>
      </c>
      <c r="H381">
        <v>18.957832154547631</v>
      </c>
      <c r="I381" s="12">
        <f t="shared" si="38"/>
        <v>13.941133776322864</v>
      </c>
      <c r="J381" s="12">
        <f>A_0*I381 + A_1*I382 + A_2*I383 + B_1*J382 + B_2*J383</f>
        <v>14.681582217767343</v>
      </c>
      <c r="K381" s="22"/>
      <c r="L381" s="22"/>
    </row>
    <row r="382" spans="6:12" x14ac:dyDescent="0.25">
      <c r="F382" s="1">
        <v>36</v>
      </c>
      <c r="H382">
        <v>20.421958769912351</v>
      </c>
      <c r="I382" s="12">
        <f t="shared" si="38"/>
        <v>14.409861991445229</v>
      </c>
      <c r="J382" s="12">
        <f>A_0*I382 + A_1*I383 + A_2*I384 + B_1*J383 + B_2*J384</f>
        <v>14.751094992981699</v>
      </c>
      <c r="K382" s="22"/>
      <c r="L382" s="22"/>
    </row>
    <row r="383" spans="6:12" x14ac:dyDescent="0.25">
      <c r="F383" s="1">
        <v>36.1</v>
      </c>
      <c r="H383">
        <v>17.37010650514268</v>
      </c>
      <c r="I383" s="12">
        <f t="shared" si="38"/>
        <v>14.889022903312542</v>
      </c>
      <c r="J383" s="22">
        <f t="shared" ref="J383:J384" si="48">I383</f>
        <v>14.889022903312542</v>
      </c>
      <c r="K383" s="22"/>
      <c r="L383" s="22"/>
    </row>
    <row r="384" spans="6:12" x14ac:dyDescent="0.25">
      <c r="F384" s="1">
        <v>36.200000000000003</v>
      </c>
      <c r="H384">
        <v>18.647281303181973</v>
      </c>
      <c r="I384" s="12">
        <f t="shared" si="38"/>
        <v>15.285873357642116</v>
      </c>
      <c r="J384" s="22">
        <f t="shared" si="48"/>
        <v>15.285873357642116</v>
      </c>
      <c r="K384" s="22"/>
      <c r="L384" s="22"/>
    </row>
    <row r="385" spans="6:12" x14ac:dyDescent="0.25">
      <c r="F385" s="1">
        <v>36.299999999999997</v>
      </c>
      <c r="H385">
        <v>17.413242087560835</v>
      </c>
      <c r="I385" s="12">
        <f t="shared" si="38"/>
        <v>15.600387886300709</v>
      </c>
      <c r="J385" s="12">
        <f>A_0*I385 + A_1*I386 + A_2*I387 + B_1*J386 + B_2*J387</f>
        <v>15.703383944930245</v>
      </c>
      <c r="K385" s="22"/>
      <c r="L385" s="22"/>
    </row>
    <row r="386" spans="6:12" x14ac:dyDescent="0.25">
      <c r="F386" s="1">
        <v>36.4</v>
      </c>
      <c r="H386">
        <v>14.969989979956567</v>
      </c>
      <c r="I386" s="12">
        <f t="shared" si="38"/>
        <v>15.806957308133608</v>
      </c>
      <c r="J386" s="12">
        <f>A_0*I386 + A_1*I387 + A_2*I388 + B_1*J387 + B_2*J388</f>
        <v>15.688426180124971</v>
      </c>
      <c r="K386" s="22"/>
      <c r="L386" s="22"/>
    </row>
    <row r="387" spans="6:12" x14ac:dyDescent="0.25">
      <c r="F387" s="1">
        <v>36.5</v>
      </c>
      <c r="H387">
        <v>14.412994137236023</v>
      </c>
      <c r="I387" s="12">
        <f t="shared" si="38"/>
        <v>15.854271142021691</v>
      </c>
      <c r="J387" s="12">
        <f>A_0*I387 + A_1*I388 + A_2*I389 + B_1*J388 + B_2*J389</f>
        <v>15.659853500532353</v>
      </c>
      <c r="K387" s="22"/>
      <c r="L387" s="22"/>
    </row>
    <row r="388" spans="6:12" x14ac:dyDescent="0.25">
      <c r="F388" s="1">
        <v>36.6</v>
      </c>
      <c r="H388">
        <v>11.928889302864704</v>
      </c>
      <c r="I388" s="12">
        <f t="shared" ref="I388:I451" si="49">A_0*H388 + A_1*H387 + A_2*H386 + B_1*I387 + B_2*I386</f>
        <v>15.745387128866081</v>
      </c>
      <c r="J388" s="12">
        <f>A_0*I388 + A_1*I389 + A_2*I390 + B_1*J389 + B_2*J390</f>
        <v>15.606218961414772</v>
      </c>
      <c r="K388" s="22"/>
      <c r="L388" s="22"/>
    </row>
    <row r="389" spans="6:12" x14ac:dyDescent="0.25">
      <c r="F389" s="1">
        <v>36.700000000000003</v>
      </c>
      <c r="H389">
        <v>10.014699196680846</v>
      </c>
      <c r="I389" s="12">
        <f t="shared" si="49"/>
        <v>15.468775190676249</v>
      </c>
      <c r="J389" s="22">
        <f t="shared" ref="J389:J390" si="50">I389</f>
        <v>15.468775190676249</v>
      </c>
      <c r="K389" s="22"/>
      <c r="L389" s="22"/>
    </row>
    <row r="390" spans="6:12" x14ac:dyDescent="0.25">
      <c r="F390" s="1">
        <v>36.799999999999997</v>
      </c>
      <c r="H390">
        <v>10.852248614918476</v>
      </c>
      <c r="I390" s="12">
        <f t="shared" si="49"/>
        <v>15.063349931132951</v>
      </c>
      <c r="J390" s="22">
        <f t="shared" si="50"/>
        <v>15.063349931132951</v>
      </c>
      <c r="K390" s="22"/>
      <c r="L390" s="22"/>
    </row>
    <row r="391" spans="6:12" x14ac:dyDescent="0.25">
      <c r="F391" s="1">
        <v>36.9</v>
      </c>
      <c r="H391">
        <v>8.8768631847066342</v>
      </c>
      <c r="I391" s="12">
        <f t="shared" si="49"/>
        <v>14.603943814775924</v>
      </c>
      <c r="J391" s="12">
        <f>A_0*I391 + A_1*I392 + A_2*I393 + B_1*J392 + B_2*J393</f>
        <v>13.740507577903941</v>
      </c>
      <c r="K391" s="22"/>
      <c r="L391" s="22"/>
    </row>
    <row r="392" spans="6:12" x14ac:dyDescent="0.25">
      <c r="F392" s="1">
        <v>37</v>
      </c>
      <c r="H392">
        <v>13.969985683600395</v>
      </c>
      <c r="I392" s="12">
        <f t="shared" si="49"/>
        <v>14.188077663563771</v>
      </c>
      <c r="J392" s="12">
        <f>A_0*I392 + A_1*I393 + A_2*I394 + B_1*J393 + B_2*J394</f>
        <v>13.699978970537092</v>
      </c>
      <c r="K392" s="22"/>
      <c r="L392" s="22"/>
    </row>
    <row r="393" spans="6:12" x14ac:dyDescent="0.25">
      <c r="F393" s="1">
        <v>37.1</v>
      </c>
      <c r="H393">
        <v>11.885120950162854</v>
      </c>
      <c r="I393" s="12">
        <f t="shared" si="49"/>
        <v>13.913948052394133</v>
      </c>
      <c r="J393" s="12">
        <f>A_0*I393 + A_1*I394 + A_2*I395 + B_1*J394 + B_2*J395</f>
        <v>13.681231051839854</v>
      </c>
      <c r="K393" s="22"/>
      <c r="L393" s="22"/>
    </row>
    <row r="394" spans="6:12" x14ac:dyDescent="0.25">
      <c r="F394" s="1">
        <v>37.200000000000003</v>
      </c>
      <c r="H394">
        <v>13.560180677262379</v>
      </c>
      <c r="I394" s="12">
        <f t="shared" si="49"/>
        <v>13.748726477931625</v>
      </c>
      <c r="J394" s="12">
        <f>A_0*I394 + A_1*I395 + A_2*I396 + B_1*J395 + B_2*J396</f>
        <v>13.675918228762358</v>
      </c>
      <c r="K394" s="22"/>
      <c r="L394" s="22"/>
    </row>
    <row r="395" spans="6:12" x14ac:dyDescent="0.25">
      <c r="F395" s="1">
        <v>37.299999999999997</v>
      </c>
      <c r="H395">
        <v>15.183984984186463</v>
      </c>
      <c r="I395" s="12">
        <f t="shared" si="49"/>
        <v>13.678754103684073</v>
      </c>
      <c r="J395" s="22">
        <f t="shared" ref="J395:J396" si="51">I395</f>
        <v>13.678754103684073</v>
      </c>
      <c r="K395" s="22"/>
      <c r="L395" s="22"/>
    </row>
    <row r="396" spans="6:12" x14ac:dyDescent="0.25">
      <c r="F396" s="1">
        <v>37.4</v>
      </c>
      <c r="H396">
        <v>13.011767750770838</v>
      </c>
      <c r="I396" s="12">
        <f t="shared" si="49"/>
        <v>13.690874750111764</v>
      </c>
      <c r="J396" s="22">
        <f t="shared" si="51"/>
        <v>13.690874750111764</v>
      </c>
      <c r="K396" s="22"/>
      <c r="L396" s="22"/>
    </row>
    <row r="397" spans="6:12" x14ac:dyDescent="0.25">
      <c r="F397" s="1">
        <v>37.5</v>
      </c>
      <c r="H397">
        <v>10.938857344348175</v>
      </c>
      <c r="I397" s="12">
        <f t="shared" si="49"/>
        <v>13.652460383445076</v>
      </c>
      <c r="J397" s="12">
        <f>A_0*I397 + A_1*I398 + A_2*I399 + B_1*J398 + B_2*J399</f>
        <v>14.362732871994396</v>
      </c>
      <c r="K397" s="22"/>
      <c r="L397" s="22"/>
    </row>
    <row r="398" spans="6:12" x14ac:dyDescent="0.25">
      <c r="F398" s="1">
        <v>37.6</v>
      </c>
      <c r="H398">
        <v>20.956132753921942</v>
      </c>
      <c r="I398" s="12">
        <f t="shared" si="49"/>
        <v>13.659347510302018</v>
      </c>
      <c r="J398" s="12">
        <f>A_0*I398 + A_1*I399 + A_2*I400 + B_1*J399 + B_2*J400</f>
        <v>14.42360240440112</v>
      </c>
      <c r="K398" s="22"/>
      <c r="L398" s="22"/>
    </row>
    <row r="399" spans="6:12" x14ac:dyDescent="0.25">
      <c r="F399" s="1">
        <v>37.700000000000003</v>
      </c>
      <c r="H399">
        <v>18.532833026820263</v>
      </c>
      <c r="I399" s="12">
        <f t="shared" si="49"/>
        <v>13.934219791536675</v>
      </c>
      <c r="J399" s="12">
        <f>A_0*I399 + A_1*I400 + A_2*I401 + B_1*J400 + B_2*J401</f>
        <v>14.468596335596597</v>
      </c>
      <c r="K399" s="22"/>
      <c r="L399" s="22"/>
    </row>
    <row r="400" spans="6:12" x14ac:dyDescent="0.25">
      <c r="F400" s="1">
        <v>37.799999999999997</v>
      </c>
      <c r="H400">
        <v>15.49232067832318</v>
      </c>
      <c r="I400" s="12">
        <f t="shared" si="49"/>
        <v>14.31809882140834</v>
      </c>
      <c r="J400" s="12">
        <f>A_0*I400 + A_1*I401 + A_2*I402 + B_1*J401 + B_2*J402</f>
        <v>14.503420929658958</v>
      </c>
      <c r="K400" s="22"/>
      <c r="L400" s="22"/>
    </row>
    <row r="401" spans="6:12" x14ac:dyDescent="0.25">
      <c r="F401" s="1">
        <v>37.9</v>
      </c>
      <c r="H401">
        <v>14.684651851508089</v>
      </c>
      <c r="I401" s="12">
        <f t="shared" si="49"/>
        <v>14.562984146762068</v>
      </c>
      <c r="J401" s="22">
        <f t="shared" ref="J401:J402" si="52">I401</f>
        <v>14.562984146762068</v>
      </c>
      <c r="K401" s="22"/>
      <c r="L401" s="22"/>
    </row>
    <row r="402" spans="6:12" x14ac:dyDescent="0.25">
      <c r="F402" s="1">
        <v>38</v>
      </c>
      <c r="H402">
        <v>18.626776425350684</v>
      </c>
      <c r="I402" s="12">
        <f t="shared" si="49"/>
        <v>14.732477411682506</v>
      </c>
      <c r="J402" s="22">
        <f t="shared" si="52"/>
        <v>14.732477411682506</v>
      </c>
      <c r="K402" s="22"/>
      <c r="L402" s="22"/>
    </row>
    <row r="403" spans="6:12" x14ac:dyDescent="0.25">
      <c r="F403" s="1">
        <v>38.1</v>
      </c>
      <c r="H403">
        <v>22.803703646557064</v>
      </c>
      <c r="I403" s="12">
        <f t="shared" si="49"/>
        <v>15.048108328004538</v>
      </c>
      <c r="J403" s="12">
        <f>A_0*I403 + A_1*I404 + A_2*I405 + B_1*J404 + B_2*J405</f>
        <v>16.675205115520285</v>
      </c>
      <c r="K403" s="22"/>
      <c r="L403" s="22"/>
    </row>
    <row r="404" spans="6:12" x14ac:dyDescent="0.25">
      <c r="F404" s="1">
        <v>38.200000000000003</v>
      </c>
      <c r="H404">
        <v>22.399792409752372</v>
      </c>
      <c r="I404" s="12">
        <f t="shared" si="49"/>
        <v>15.587002153016506</v>
      </c>
      <c r="J404" s="12">
        <f>A_0*I404 + A_1*I405 + A_2*I406 + B_1*J405 + B_2*J406</f>
        <v>16.769683954338635</v>
      </c>
      <c r="K404" s="22"/>
      <c r="L404" s="22"/>
    </row>
    <row r="405" spans="6:12" x14ac:dyDescent="0.25">
      <c r="F405" s="1">
        <v>38.299999999999997</v>
      </c>
      <c r="H405">
        <v>20.93031055670221</v>
      </c>
      <c r="I405" s="12">
        <f t="shared" si="49"/>
        <v>16.198574034947946</v>
      </c>
      <c r="J405" s="12">
        <f>A_0*I405 + A_1*I406 + A_2*I407 + B_1*J406 + B_2*J407</f>
        <v>16.823965152251144</v>
      </c>
      <c r="K405" s="22"/>
      <c r="L405" s="22"/>
    </row>
    <row r="406" spans="6:12" x14ac:dyDescent="0.25">
      <c r="F406" s="1">
        <v>38.4</v>
      </c>
      <c r="H406">
        <v>16.331132844968227</v>
      </c>
      <c r="I406" s="12">
        <f t="shared" si="49"/>
        <v>16.666120201052074</v>
      </c>
      <c r="J406" s="12">
        <f>A_0*I406 + A_1*I407 + A_2*I408 + B_1*J407 + B_2*J408</f>
        <v>16.856598755650573</v>
      </c>
      <c r="K406" s="22"/>
      <c r="L406" s="22"/>
    </row>
    <row r="407" spans="6:12" x14ac:dyDescent="0.25">
      <c r="F407" s="1">
        <v>38.5</v>
      </c>
      <c r="H407">
        <v>17.835876765665322</v>
      </c>
      <c r="I407" s="12">
        <f t="shared" si="49"/>
        <v>16.904560747323476</v>
      </c>
      <c r="J407" s="22">
        <f t="shared" ref="J407:J408" si="53">I407</f>
        <v>16.904560747323476</v>
      </c>
      <c r="K407" s="22"/>
      <c r="L407" s="22"/>
    </row>
    <row r="408" spans="6:12" x14ac:dyDescent="0.25">
      <c r="F408" s="1">
        <v>38.6</v>
      </c>
      <c r="H408">
        <v>18.833557815771293</v>
      </c>
      <c r="I408" s="12">
        <f t="shared" si="49"/>
        <v>17.038994453514562</v>
      </c>
      <c r="J408" s="22">
        <f t="shared" si="53"/>
        <v>17.038994453514562</v>
      </c>
      <c r="K408" s="22"/>
      <c r="L408" s="22"/>
    </row>
    <row r="409" spans="6:12" x14ac:dyDescent="0.25">
      <c r="F409" s="1">
        <v>38.700000000000003</v>
      </c>
      <c r="H409">
        <v>16.953834374559637</v>
      </c>
      <c r="I409" s="12">
        <f t="shared" si="49"/>
        <v>17.155247896420995</v>
      </c>
      <c r="J409" s="12">
        <f>A_0*I409 + A_1*I410 + A_2*I411 + B_1*J410 + B_2*J411</f>
        <v>16.861222677618112</v>
      </c>
      <c r="K409" s="22"/>
      <c r="L409" s="22"/>
    </row>
    <row r="410" spans="6:12" x14ac:dyDescent="0.25">
      <c r="F410" s="1">
        <v>38.799999999999997</v>
      </c>
      <c r="H410">
        <v>17.144905948998378</v>
      </c>
      <c r="I410" s="12">
        <f t="shared" si="49"/>
        <v>17.215846674167427</v>
      </c>
      <c r="J410" s="12">
        <f>A_0*I410 + A_1*I411 + A_2*I412 + B_1*J411 + B_2*J412</f>
        <v>16.820966071384696</v>
      </c>
      <c r="K410" s="22"/>
      <c r="L410" s="22"/>
    </row>
    <row r="411" spans="6:12" x14ac:dyDescent="0.25">
      <c r="F411" s="1">
        <v>38.9</v>
      </c>
      <c r="H411">
        <v>15.199006546481913</v>
      </c>
      <c r="I411" s="12">
        <f t="shared" si="49"/>
        <v>17.197313213178816</v>
      </c>
      <c r="J411" s="12">
        <f>A_0*I411 + A_1*I412 + A_2*I413 + B_1*J412 + B_2*J413</f>
        <v>16.774937723399834</v>
      </c>
      <c r="K411" s="22"/>
      <c r="L411" s="22"/>
    </row>
    <row r="412" spans="6:12" x14ac:dyDescent="0.25">
      <c r="F412" s="1">
        <v>39</v>
      </c>
      <c r="H412">
        <v>9.1143568067088534</v>
      </c>
      <c r="I412" s="12">
        <f t="shared" si="49"/>
        <v>16.993521549553666</v>
      </c>
      <c r="J412" s="12">
        <f>A_0*I412 + A_1*I413 + A_2*I414 + B_1*J413 + B_2*J414</f>
        <v>16.712322088051792</v>
      </c>
      <c r="K412" s="22"/>
      <c r="L412" s="22"/>
    </row>
    <row r="413" spans="6:12" x14ac:dyDescent="0.25">
      <c r="F413" s="1">
        <v>39.1</v>
      </c>
      <c r="H413">
        <v>13.034899309162308</v>
      </c>
      <c r="I413" s="12">
        <f t="shared" si="49"/>
        <v>16.573343426014432</v>
      </c>
      <c r="J413" s="22">
        <f t="shared" ref="J413:J414" si="54">I413</f>
        <v>16.573343426014432</v>
      </c>
      <c r="K413" s="22"/>
      <c r="L413" s="22"/>
    </row>
    <row r="414" spans="6:12" x14ac:dyDescent="0.25">
      <c r="F414" s="1">
        <v>39.200000000000003</v>
      </c>
      <c r="H414">
        <v>15.231473993018534</v>
      </c>
      <c r="I414" s="12">
        <f t="shared" si="49"/>
        <v>16.170361624455566</v>
      </c>
      <c r="J414" s="22">
        <f t="shared" si="54"/>
        <v>16.170361624455566</v>
      </c>
      <c r="K414" s="22"/>
      <c r="L414" s="22"/>
    </row>
    <row r="415" spans="6:12" x14ac:dyDescent="0.25">
      <c r="F415" s="1">
        <v>39.299999999999997</v>
      </c>
      <c r="H415">
        <v>12.95436991906592</v>
      </c>
      <c r="I415" s="12">
        <f t="shared" si="49"/>
        <v>15.897755908360594</v>
      </c>
      <c r="J415" s="12">
        <f>A_0*I415 + A_1*I416 + A_2*I417 + B_1*J416 + B_2*J417</f>
        <v>15.011285208321709</v>
      </c>
      <c r="K415" s="22"/>
      <c r="L415" s="22"/>
    </row>
    <row r="416" spans="6:12" x14ac:dyDescent="0.25">
      <c r="F416" s="1">
        <v>39.4</v>
      </c>
      <c r="H416">
        <v>12.315372507561433</v>
      </c>
      <c r="I416" s="12">
        <f t="shared" si="49"/>
        <v>15.639005201307663</v>
      </c>
      <c r="J416" s="12">
        <f>A_0*I416 + A_1*I417 + A_2*I418 + B_1*J417 + B_2*J418</f>
        <v>14.95070327187992</v>
      </c>
      <c r="K416" s="22"/>
      <c r="L416" s="22"/>
    </row>
    <row r="417" spans="6:12" x14ac:dyDescent="0.25">
      <c r="F417" s="1">
        <v>39.5</v>
      </c>
      <c r="H417">
        <v>12.791735613277817</v>
      </c>
      <c r="I417" s="12">
        <f t="shared" si="49"/>
        <v>15.351767295463446</v>
      </c>
      <c r="J417" s="12">
        <f>A_0*I417 + A_1*I418 + A_2*I419 + B_1*J418 + B_2*J419</f>
        <v>14.903504321626411</v>
      </c>
      <c r="K417" s="22"/>
      <c r="L417" s="22"/>
    </row>
    <row r="418" spans="6:12" x14ac:dyDescent="0.25">
      <c r="F418" s="1">
        <v>39.6</v>
      </c>
      <c r="H418">
        <v>11.319143077106146</v>
      </c>
      <c r="I418" s="12">
        <f t="shared" si="49"/>
        <v>15.05456333465099</v>
      </c>
      <c r="J418" s="12">
        <f>A_0*I418 + A_1*I419 + A_2*I420 + B_1*J419 + B_2*J420</f>
        <v>14.850670577695645</v>
      </c>
      <c r="K418" s="22"/>
      <c r="L418" s="22"/>
    </row>
    <row r="419" spans="6:12" x14ac:dyDescent="0.25">
      <c r="F419" s="1">
        <v>39.700000000000003</v>
      </c>
      <c r="H419">
        <v>11.414328714383513</v>
      </c>
      <c r="I419" s="12">
        <f t="shared" si="49"/>
        <v>14.734649720939359</v>
      </c>
      <c r="J419" s="22">
        <f t="shared" ref="J419:J420" si="55">I419</f>
        <v>14.734649720939359</v>
      </c>
      <c r="K419" s="22"/>
      <c r="L419" s="22"/>
    </row>
    <row r="420" spans="6:12" x14ac:dyDescent="0.25">
      <c r="F420" s="1">
        <v>39.799999999999997</v>
      </c>
      <c r="H420">
        <v>10.789147324974296</v>
      </c>
      <c r="I420" s="12">
        <f t="shared" si="49"/>
        <v>14.396705083131746</v>
      </c>
      <c r="J420" s="22">
        <f t="shared" si="55"/>
        <v>14.396705083131746</v>
      </c>
      <c r="K420" s="22"/>
      <c r="L420" s="22"/>
    </row>
    <row r="421" spans="6:12" x14ac:dyDescent="0.25">
      <c r="F421" s="1">
        <v>39.9</v>
      </c>
      <c r="H421">
        <v>9.9119725584769451</v>
      </c>
      <c r="I421" s="12">
        <f t="shared" si="49"/>
        <v>14.041480141746714</v>
      </c>
      <c r="J421" s="12">
        <f>A_0*I421 + A_1*I422 + A_2*I423 + B_1*J422 + B_2*J423</f>
        <v>13.118872511968076</v>
      </c>
      <c r="K421" s="22"/>
      <c r="L421" s="22"/>
    </row>
    <row r="422" spans="6:12" x14ac:dyDescent="0.25">
      <c r="F422" s="1">
        <v>40</v>
      </c>
      <c r="H422">
        <v>10.883946894394514</v>
      </c>
      <c r="I422" s="12">
        <f t="shared" si="49"/>
        <v>13.680524762835077</v>
      </c>
      <c r="J422" s="12">
        <f>A_0*I422 + A_1*I423 + A_2*I424 + B_1*J423 + B_2*J424</f>
        <v>13.067414957130502</v>
      </c>
      <c r="K422" s="22"/>
      <c r="L422" s="22"/>
    </row>
    <row r="423" spans="6:12" x14ac:dyDescent="0.25">
      <c r="F423" s="1">
        <v>40.1</v>
      </c>
      <c r="H423">
        <v>11.258991961983098</v>
      </c>
      <c r="I423" s="12">
        <f t="shared" si="49"/>
        <v>13.364552515913385</v>
      </c>
      <c r="J423" s="12">
        <f>A_0*I423 + A_1*I424 + A_2*I425 + B_1*J424 + B_2*J425</f>
        <v>13.035980258538256</v>
      </c>
      <c r="K423" s="22"/>
      <c r="L423" s="22"/>
    </row>
    <row r="424" spans="6:12" x14ac:dyDescent="0.25">
      <c r="F424" s="1">
        <v>40.200000000000003</v>
      </c>
      <c r="H424">
        <v>12.258751975629494</v>
      </c>
      <c r="I424" s="12">
        <f t="shared" si="49"/>
        <v>13.128918570425375</v>
      </c>
      <c r="J424" s="12">
        <f>A_0*I424 + A_1*I425 + A_2*I426 + B_1*J425 + B_2*J426</f>
        <v>13.010583250990642</v>
      </c>
      <c r="K424" s="22"/>
      <c r="L424" s="22"/>
    </row>
    <row r="425" spans="6:12" x14ac:dyDescent="0.25">
      <c r="F425" s="1">
        <v>40.299999999999997</v>
      </c>
      <c r="H425">
        <v>11.492406188435909</v>
      </c>
      <c r="I425" s="12">
        <f t="shared" si="49"/>
        <v>12.962441726200534</v>
      </c>
      <c r="J425" s="22">
        <f t="shared" ref="J425:J426" si="56">I425</f>
        <v>12.962441726200534</v>
      </c>
      <c r="K425" s="22"/>
      <c r="L425" s="22"/>
    </row>
    <row r="426" spans="6:12" x14ac:dyDescent="0.25">
      <c r="F426" s="1">
        <v>40.4</v>
      </c>
      <c r="H426">
        <v>11.612743000686789</v>
      </c>
      <c r="I426" s="12">
        <f t="shared" si="49"/>
        <v>12.82388939951424</v>
      </c>
      <c r="J426" s="22">
        <f t="shared" si="56"/>
        <v>12.82388939951424</v>
      </c>
      <c r="K426" s="22"/>
      <c r="L426" s="22"/>
    </row>
    <row r="427" spans="6:12" x14ac:dyDescent="0.25">
      <c r="F427" s="1">
        <v>40.5</v>
      </c>
      <c r="H427">
        <v>10.518735665468546</v>
      </c>
      <c r="I427" s="12">
        <f t="shared" si="49"/>
        <v>12.677610730727547</v>
      </c>
      <c r="J427" s="12">
        <f>A_0*I427 + A_1*I428 + A_2*I429 + B_1*J428 + B_2*J429</f>
        <v>12.359547501322666</v>
      </c>
      <c r="K427" s="22"/>
      <c r="L427" s="22"/>
    </row>
    <row r="428" spans="6:12" x14ac:dyDescent="0.25">
      <c r="F428" s="1">
        <v>40.6</v>
      </c>
      <c r="H428">
        <v>12.600988056497792</v>
      </c>
      <c r="I428" s="12">
        <f t="shared" si="49"/>
        <v>12.538431003814406</v>
      </c>
      <c r="J428" s="12">
        <f>A_0*I428 + A_1*I429 + A_2*I430 + B_1*J429 + B_2*J430</f>
        <v>12.342934489352009</v>
      </c>
      <c r="K428" s="22"/>
      <c r="L428" s="22"/>
    </row>
    <row r="429" spans="6:12" x14ac:dyDescent="0.25">
      <c r="F429" s="1">
        <v>40.700000000000003</v>
      </c>
      <c r="H429">
        <v>11.458420484517053</v>
      </c>
      <c r="I429" s="12">
        <f t="shared" si="49"/>
        <v>12.442125063960805</v>
      </c>
      <c r="J429" s="12">
        <f>A_0*I429 + A_1*I430 + A_2*I431 + B_1*J430 + B_2*J431</f>
        <v>12.333663776875913</v>
      </c>
      <c r="K429" s="22"/>
      <c r="L429" s="22"/>
    </row>
    <row r="430" spans="6:12" x14ac:dyDescent="0.25">
      <c r="F430" s="1">
        <v>40.799999999999997</v>
      </c>
      <c r="H430">
        <v>12.063254121504695</v>
      </c>
      <c r="I430" s="12">
        <f t="shared" si="49"/>
        <v>12.37338447190546</v>
      </c>
      <c r="J430" s="12">
        <f>A_0*I430 + A_1*I431 + A_2*I432 + B_1*J431 + B_2*J432</f>
        <v>12.328542660795556</v>
      </c>
      <c r="K430" s="22"/>
      <c r="L430" s="22"/>
    </row>
    <row r="431" spans="6:12" x14ac:dyDescent="0.25">
      <c r="F431" s="1">
        <v>40.9</v>
      </c>
      <c r="H431">
        <v>12.266951536547294</v>
      </c>
      <c r="I431" s="12">
        <f t="shared" si="49"/>
        <v>12.323012014999755</v>
      </c>
      <c r="J431" s="22">
        <f t="shared" ref="J431:J432" si="57">I431</f>
        <v>12.323012014999755</v>
      </c>
      <c r="K431" s="22"/>
      <c r="L431" s="22"/>
    </row>
    <row r="432" spans="6:12" x14ac:dyDescent="0.25">
      <c r="F432" s="1">
        <v>41</v>
      </c>
      <c r="H432">
        <v>12.877445398835905</v>
      </c>
      <c r="I432" s="12">
        <f t="shared" si="49"/>
        <v>12.308645298473675</v>
      </c>
      <c r="J432" s="22">
        <f t="shared" si="57"/>
        <v>12.308645298473675</v>
      </c>
      <c r="K432" s="22"/>
      <c r="L432" s="22"/>
    </row>
    <row r="433" spans="6:12" x14ac:dyDescent="0.25">
      <c r="F433" s="1">
        <v>41.1</v>
      </c>
      <c r="H433">
        <v>12.873154236627478</v>
      </c>
      <c r="I433" s="12">
        <f t="shared" si="49"/>
        <v>12.330718993455704</v>
      </c>
      <c r="J433" s="12">
        <f>A_0*I433 + A_1*I434 + A_2*I435 + B_1*J434 + B_2*J435</f>
        <v>12.69715133617103</v>
      </c>
      <c r="K433" s="22"/>
      <c r="L433" s="22"/>
    </row>
    <row r="434" spans="6:12" x14ac:dyDescent="0.25">
      <c r="F434" s="1">
        <v>41.2</v>
      </c>
      <c r="H434">
        <v>13.946831181311403</v>
      </c>
      <c r="I434" s="12">
        <f t="shared" si="49"/>
        <v>12.39116340852442</v>
      </c>
      <c r="J434" s="12">
        <f>A_0*I434 + A_1*I435 + A_2*I436 + B_1*J435 + B_2*J436</f>
        <v>12.727774602580087</v>
      </c>
      <c r="K434" s="22"/>
      <c r="L434" s="22"/>
    </row>
    <row r="435" spans="6:12" x14ac:dyDescent="0.25">
      <c r="F435" s="1">
        <v>41.3</v>
      </c>
      <c r="H435">
        <v>13.788549597401461</v>
      </c>
      <c r="I435" s="12">
        <f t="shared" si="49"/>
        <v>12.493176645727015</v>
      </c>
      <c r="J435" s="12">
        <f>A_0*I435 + A_1*I436 + A_2*I437 + B_1*J436 + B_2*J437</f>
        <v>12.755057277238826</v>
      </c>
      <c r="K435" s="22"/>
      <c r="L435" s="22"/>
    </row>
    <row r="436" spans="6:12" x14ac:dyDescent="0.25">
      <c r="F436" s="1">
        <v>41.4</v>
      </c>
      <c r="H436">
        <v>15.917405567491205</v>
      </c>
      <c r="I436" s="12">
        <f t="shared" si="49"/>
        <v>12.649818018176443</v>
      </c>
      <c r="J436" s="12">
        <f>A_0*I436 + A_1*I437 + A_2*I438 + B_1*J437 + B_2*J438</f>
        <v>12.787383817333613</v>
      </c>
      <c r="K436" s="22"/>
      <c r="L436" s="22"/>
    </row>
    <row r="437" spans="6:12" x14ac:dyDescent="0.25">
      <c r="F437" s="1">
        <v>41.5</v>
      </c>
      <c r="H437">
        <v>14.438964644322667</v>
      </c>
      <c r="I437" s="12">
        <f t="shared" si="49"/>
        <v>12.8577148525805</v>
      </c>
      <c r="J437" s="22">
        <f t="shared" ref="J437:J438" si="58">I437</f>
        <v>12.8577148525805</v>
      </c>
      <c r="K437" s="22"/>
      <c r="L437" s="22"/>
    </row>
    <row r="438" spans="6:12" x14ac:dyDescent="0.25">
      <c r="F438" s="1">
        <v>41.6</v>
      </c>
      <c r="H438">
        <v>14.785198679760784</v>
      </c>
      <c r="I438" s="12">
        <f t="shared" si="49"/>
        <v>13.06188142124533</v>
      </c>
      <c r="J438" s="22">
        <f t="shared" si="58"/>
        <v>13.06188142124533</v>
      </c>
      <c r="K438" s="22"/>
      <c r="L438" s="22"/>
    </row>
    <row r="439" spans="6:12" x14ac:dyDescent="0.25">
      <c r="F439" s="1">
        <v>41.7</v>
      </c>
      <c r="H439">
        <v>17.538087124883376</v>
      </c>
      <c r="I439" s="12">
        <f t="shared" si="49"/>
        <v>13.283481078298756</v>
      </c>
      <c r="J439" s="12">
        <f>A_0*I439 + A_1*I440 + A_2*I441 + B_1*J440 + B_2*J441</f>
        <v>14.70862162817334</v>
      </c>
      <c r="K439" s="22"/>
      <c r="L439" s="22"/>
    </row>
    <row r="440" spans="6:12" x14ac:dyDescent="0.25">
      <c r="F440" s="1">
        <v>41.8</v>
      </c>
      <c r="H440">
        <v>19.1268920632705</v>
      </c>
      <c r="I440" s="12">
        <f t="shared" si="49"/>
        <v>13.617735038812317</v>
      </c>
      <c r="J440" s="12">
        <f>A_0*I440 + A_1*I441 + A_2*I442 + B_1*J441 + B_2*J442</f>
        <v>14.814278470956115</v>
      </c>
      <c r="K440" s="22"/>
      <c r="L440" s="22"/>
    </row>
    <row r="441" spans="6:12" x14ac:dyDescent="0.25">
      <c r="F441" s="1">
        <v>41.9</v>
      </c>
      <c r="H441">
        <v>19.132911435534321</v>
      </c>
      <c r="I441" s="12">
        <f t="shared" si="49"/>
        <v>14.065606087796734</v>
      </c>
      <c r="J441" s="12">
        <f>A_0*I441 + A_1*I442 + A_2*I443 + B_1*J442 + B_2*J443</f>
        <v>14.900350859406084</v>
      </c>
      <c r="K441" s="22"/>
      <c r="L441" s="22"/>
    </row>
    <row r="442" spans="6:12" x14ac:dyDescent="0.25">
      <c r="F442" s="1">
        <v>42</v>
      </c>
      <c r="H442">
        <v>22.109606509388627</v>
      </c>
      <c r="I442" s="12">
        <f t="shared" si="49"/>
        <v>14.597916995101393</v>
      </c>
      <c r="J442" s="12">
        <f>A_0*I442 + A_1*I443 + A_2*I444 + B_1*J443 + B_2*J444</f>
        <v>14.996562297736739</v>
      </c>
      <c r="K442" s="22"/>
      <c r="L442" s="22"/>
    </row>
    <row r="443" spans="6:12" x14ac:dyDescent="0.25">
      <c r="F443" s="1">
        <v>42.1</v>
      </c>
      <c r="H443">
        <v>21.039888307688329</v>
      </c>
      <c r="I443" s="12">
        <f t="shared" si="49"/>
        <v>15.204208823048329</v>
      </c>
      <c r="J443" s="22">
        <f t="shared" ref="J443:J444" si="59">I443</f>
        <v>15.204208823048329</v>
      </c>
      <c r="K443" s="22"/>
      <c r="L443" s="22"/>
    </row>
    <row r="444" spans="6:12" x14ac:dyDescent="0.25">
      <c r="F444" s="1">
        <v>42.2</v>
      </c>
      <c r="H444">
        <v>20.870347385704918</v>
      </c>
      <c r="I444" s="12">
        <f t="shared" si="49"/>
        <v>15.807366106035118</v>
      </c>
      <c r="J444" s="22">
        <f t="shared" si="59"/>
        <v>15.807366106035118</v>
      </c>
      <c r="K444" s="22"/>
      <c r="L444" s="22"/>
    </row>
    <row r="445" spans="6:12" x14ac:dyDescent="0.25">
      <c r="F445" s="1">
        <v>42.3</v>
      </c>
      <c r="H445">
        <v>19.880538222090468</v>
      </c>
      <c r="I445" s="12">
        <f t="shared" si="49"/>
        <v>16.331155566485513</v>
      </c>
      <c r="J445" s="12">
        <f>A_0*I445 + A_1*I446 + A_2*I447 + B_1*J446 + B_2*J447</f>
        <v>16.986515028396845</v>
      </c>
      <c r="K445" s="22"/>
      <c r="L445" s="22"/>
    </row>
    <row r="446" spans="6:12" x14ac:dyDescent="0.25">
      <c r="F446" s="1">
        <v>42.4</v>
      </c>
      <c r="H446">
        <v>19.083760111676106</v>
      </c>
      <c r="I446" s="12">
        <f t="shared" si="49"/>
        <v>16.745598873270943</v>
      </c>
      <c r="J446" s="12">
        <f>A_0*I446 + A_1*I447 + A_2*I448 + B_1*J447 + B_2*J448</f>
        <v>17.001867609539318</v>
      </c>
      <c r="K446" s="22"/>
      <c r="L446" s="22"/>
    </row>
    <row r="447" spans="6:12" x14ac:dyDescent="0.25">
      <c r="F447" s="1">
        <v>42.5</v>
      </c>
      <c r="H447">
        <v>16.047619761198231</v>
      </c>
      <c r="I447" s="12">
        <f t="shared" si="49"/>
        <v>17.00399062771249</v>
      </c>
      <c r="J447" s="12">
        <f>A_0*I447 + A_1*I448 + A_2*I449 + B_1*J448 + B_2*J449</f>
        <v>16.990632743327915</v>
      </c>
      <c r="K447" s="22"/>
      <c r="L447" s="22"/>
    </row>
    <row r="448" spans="6:12" x14ac:dyDescent="0.25">
      <c r="F448" s="1">
        <v>42.6</v>
      </c>
      <c r="H448">
        <v>13.564730000998914</v>
      </c>
      <c r="I448" s="12">
        <f t="shared" si="49"/>
        <v>17.039678150656876</v>
      </c>
      <c r="J448" s="12">
        <f>A_0*I448 + A_1*I449 + A_2*I450 + B_1*J449 + B_2*J450</f>
        <v>16.949987638805961</v>
      </c>
      <c r="K448" s="22"/>
      <c r="L448" s="22"/>
    </row>
    <row r="449" spans="6:12" x14ac:dyDescent="0.25">
      <c r="F449" s="1">
        <v>42.7</v>
      </c>
      <c r="H449">
        <v>11.80912782554241</v>
      </c>
      <c r="I449" s="12">
        <f t="shared" si="49"/>
        <v>16.837616761386791</v>
      </c>
      <c r="J449" s="22">
        <f t="shared" ref="J449:J450" si="60">I449</f>
        <v>16.837616761386791</v>
      </c>
      <c r="K449" s="22"/>
      <c r="L449" s="22"/>
    </row>
    <row r="450" spans="6:12" x14ac:dyDescent="0.25">
      <c r="F450" s="1">
        <v>42.8</v>
      </c>
      <c r="H450">
        <v>13.997717671106242</v>
      </c>
      <c r="I450" s="12">
        <f t="shared" si="49"/>
        <v>16.504954912741574</v>
      </c>
      <c r="J450" s="22">
        <f t="shared" si="60"/>
        <v>16.504954912741574</v>
      </c>
      <c r="K450" s="22"/>
      <c r="L450" s="22"/>
    </row>
    <row r="451" spans="6:12" x14ac:dyDescent="0.25">
      <c r="F451" s="1">
        <v>42.9</v>
      </c>
      <c r="H451">
        <v>12.096305221016872</v>
      </c>
      <c r="I451" s="12">
        <f t="shared" si="49"/>
        <v>16.160713848353577</v>
      </c>
      <c r="J451" s="12">
        <f>A_0*I451 + A_1*I452 + A_2*I453 + B_1*J452 + B_2*J453</f>
        <v>14.940709301976504</v>
      </c>
      <c r="K451" s="22"/>
      <c r="L451" s="22"/>
    </row>
    <row r="452" spans="6:12" x14ac:dyDescent="0.25">
      <c r="F452" s="1">
        <v>43</v>
      </c>
      <c r="H452">
        <v>11.991496987449066</v>
      </c>
      <c r="I452" s="12">
        <f t="shared" ref="I452:I515" si="61">A_0*H452 + A_1*H451 + A_2*H450 + B_1*I451 + B_2*I450</f>
        <v>15.806921087701483</v>
      </c>
      <c r="J452" s="12">
        <f>A_0*I452 + A_1*I453 + A_2*I454 + B_1*J453 + B_2*J454</f>
        <v>14.863035883426054</v>
      </c>
      <c r="K452" s="22"/>
      <c r="L452" s="22"/>
    </row>
    <row r="453" spans="6:12" x14ac:dyDescent="0.25">
      <c r="F453" s="1">
        <v>43.1</v>
      </c>
      <c r="H453">
        <v>9.4578327327141913</v>
      </c>
      <c r="I453" s="12">
        <f t="shared" si="61"/>
        <v>15.397289691008039</v>
      </c>
      <c r="J453" s="12">
        <f>A_0*I453 + A_1*I454 + A_2*I455 + B_1*J454 + B_2*J455</f>
        <v>14.813219019888846</v>
      </c>
      <c r="K453" s="22"/>
      <c r="L453" s="22"/>
    </row>
    <row r="454" spans="6:12" x14ac:dyDescent="0.25">
      <c r="F454" s="1">
        <v>43.2</v>
      </c>
      <c r="H454">
        <v>14.143249273063104</v>
      </c>
      <c r="I454" s="12">
        <f t="shared" si="61"/>
        <v>14.987181971189717</v>
      </c>
      <c r="J454" s="12">
        <f>A_0*I454 + A_1*I455 + A_2*I456 + B_1*J455 + B_2*J456</f>
        <v>14.77891042706857</v>
      </c>
      <c r="K454" s="22"/>
      <c r="L454" s="22"/>
    </row>
    <row r="455" spans="6:12" x14ac:dyDescent="0.25">
      <c r="F455" s="1">
        <v>43.3</v>
      </c>
      <c r="H455">
        <v>14.805745506390418</v>
      </c>
      <c r="I455" s="12">
        <f t="shared" si="61"/>
        <v>14.725638901108915</v>
      </c>
      <c r="J455" s="22">
        <f t="shared" ref="J455:J456" si="62">I455</f>
        <v>14.725638901108915</v>
      </c>
      <c r="K455" s="22"/>
      <c r="L455" s="22"/>
    </row>
    <row r="456" spans="6:12" x14ac:dyDescent="0.25">
      <c r="F456" s="1">
        <v>43.4</v>
      </c>
      <c r="H456">
        <v>11.49364172053401</v>
      </c>
      <c r="I456" s="12">
        <f t="shared" si="61"/>
        <v>14.576159547729763</v>
      </c>
      <c r="J456" s="22">
        <f t="shared" si="62"/>
        <v>14.576159547729763</v>
      </c>
      <c r="K456" s="22"/>
      <c r="L456" s="22"/>
    </row>
    <row r="457" spans="6:12" x14ac:dyDescent="0.25">
      <c r="F457" s="1">
        <v>43.5</v>
      </c>
      <c r="H457">
        <v>8.9268639510188574</v>
      </c>
      <c r="I457" s="12">
        <f t="shared" si="61"/>
        <v>14.33620335449219</v>
      </c>
      <c r="J457" s="12">
        <f>A_0*I457 + A_1*I458 + A_2*I459 + B_1*J458 + B_2*J459</f>
        <v>13.982684090506414</v>
      </c>
      <c r="K457" s="22"/>
      <c r="L457" s="22"/>
    </row>
    <row r="458" spans="6:12" x14ac:dyDescent="0.25">
      <c r="F458" s="1">
        <v>43.6</v>
      </c>
      <c r="H458">
        <v>12.510935216841306</v>
      </c>
      <c r="I458" s="12">
        <f t="shared" si="61"/>
        <v>14.001616817794527</v>
      </c>
      <c r="J458" s="12">
        <f>A_0*I458 + A_1*I459 + A_2*I460 + B_1*J459 + B_2*J460</f>
        <v>13.991657138216583</v>
      </c>
      <c r="K458" s="22"/>
      <c r="L458" s="22"/>
    </row>
    <row r="459" spans="6:12" x14ac:dyDescent="0.25">
      <c r="F459" s="1">
        <v>43.7</v>
      </c>
      <c r="H459">
        <v>16.790798075136273</v>
      </c>
      <c r="I459" s="12">
        <f t="shared" si="61"/>
        <v>13.800754243499561</v>
      </c>
      <c r="J459" s="12">
        <f>A_0*I459 + A_1*I460 + A_2*I461 + B_1*J460 + B_2*J461</f>
        <v>14.025933475065543</v>
      </c>
      <c r="K459" s="22"/>
      <c r="L459" s="22"/>
    </row>
    <row r="460" spans="6:12" x14ac:dyDescent="0.25">
      <c r="F460" s="1">
        <v>43.8</v>
      </c>
      <c r="H460">
        <v>19.506168255195586</v>
      </c>
      <c r="I460" s="12">
        <f t="shared" si="61"/>
        <v>13.900780709709196</v>
      </c>
      <c r="J460" s="12">
        <f>A_0*I460 + A_1*I461 + A_2*I462 + B_1*J461 + B_2*J462</f>
        <v>14.097162992253281</v>
      </c>
      <c r="K460" s="22"/>
      <c r="L460" s="22"/>
    </row>
    <row r="461" spans="6:12" x14ac:dyDescent="0.25">
      <c r="F461" s="1">
        <v>43.9</v>
      </c>
      <c r="H461">
        <v>21.000619038495032</v>
      </c>
      <c r="I461" s="12">
        <f t="shared" si="61"/>
        <v>14.280186827262749</v>
      </c>
      <c r="J461" s="22">
        <f t="shared" ref="J461:J462" si="63">I461</f>
        <v>14.280186827262749</v>
      </c>
      <c r="K461" s="22"/>
      <c r="L461" s="22"/>
    </row>
    <row r="462" spans="6:12" x14ac:dyDescent="0.25">
      <c r="F462" s="1">
        <v>44</v>
      </c>
      <c r="H462">
        <v>20.732510701793935</v>
      </c>
      <c r="I462" s="12">
        <f t="shared" si="61"/>
        <v>14.819513098075682</v>
      </c>
      <c r="J462" s="22">
        <f t="shared" si="63"/>
        <v>14.819513098075682</v>
      </c>
      <c r="K462" s="22"/>
      <c r="L462" s="22"/>
    </row>
    <row r="463" spans="6:12" x14ac:dyDescent="0.25">
      <c r="F463" s="1">
        <v>44.1</v>
      </c>
      <c r="H463">
        <v>18.809981392866927</v>
      </c>
      <c r="I463" s="12">
        <f t="shared" si="61"/>
        <v>15.363085907238894</v>
      </c>
      <c r="J463" s="12">
        <f>A_0*I463 + A_1*I464 + A_2*I465 + B_1*J464 + B_2*J465</f>
        <v>16.456148467078702</v>
      </c>
      <c r="K463" s="22"/>
      <c r="L463" s="22"/>
    </row>
    <row r="464" spans="6:12" x14ac:dyDescent="0.25">
      <c r="F464" s="1">
        <v>44.2</v>
      </c>
      <c r="H464">
        <v>19.158254095819899</v>
      </c>
      <c r="I464" s="12">
        <f t="shared" si="61"/>
        <v>15.811477252236909</v>
      </c>
      <c r="J464" s="12">
        <f>A_0*I464 + A_1*I465 + A_2*I466 + B_1*J465 + B_2*J466</f>
        <v>16.517825230029082</v>
      </c>
      <c r="K464" s="22"/>
      <c r="L464" s="22"/>
    </row>
    <row r="465" spans="6:12" x14ac:dyDescent="0.25">
      <c r="F465" s="1">
        <v>44.3</v>
      </c>
      <c r="H465">
        <v>20.23819408939444</v>
      </c>
      <c r="I465" s="12">
        <f t="shared" si="61"/>
        <v>16.195547383397617</v>
      </c>
      <c r="J465" s="12">
        <f>A_0*I465 + A_1*I466 + A_2*I467 + B_1*J466 + B_2*J467</f>
        <v>16.560404667671612</v>
      </c>
      <c r="K465" s="22"/>
      <c r="L465" s="22"/>
    </row>
    <row r="466" spans="6:12" x14ac:dyDescent="0.25">
      <c r="F466" s="1">
        <v>44.4</v>
      </c>
      <c r="H466">
        <v>16.502754315568055</v>
      </c>
      <c r="I466" s="12">
        <f t="shared" si="61"/>
        <v>16.512510289541961</v>
      </c>
      <c r="J466" s="12">
        <f>A_0*I466 + A_1*I467 + A_2*I468 + B_1*J467 + B_2*J468</f>
        <v>16.611945742019351</v>
      </c>
      <c r="K466" s="22"/>
      <c r="L466" s="22"/>
    </row>
    <row r="467" spans="6:12" x14ac:dyDescent="0.25">
      <c r="F467" s="1">
        <v>44.5</v>
      </c>
      <c r="H467">
        <v>19.996042108377349</v>
      </c>
      <c r="I467" s="12">
        <f t="shared" si="61"/>
        <v>16.738594632720929</v>
      </c>
      <c r="J467" s="22">
        <f t="shared" ref="J467:J468" si="64">I467</f>
        <v>16.738594632720929</v>
      </c>
      <c r="K467" s="22"/>
      <c r="L467" s="22"/>
    </row>
    <row r="468" spans="6:12" x14ac:dyDescent="0.25">
      <c r="F468" s="1">
        <v>44.6</v>
      </c>
      <c r="H468">
        <v>28.723821124634515</v>
      </c>
      <c r="I468" s="12">
        <f t="shared" si="61"/>
        <v>17.113606940273222</v>
      </c>
      <c r="J468" s="22">
        <f t="shared" si="64"/>
        <v>17.113606940273222</v>
      </c>
      <c r="K468" s="22"/>
      <c r="L468" s="22"/>
    </row>
    <row r="469" spans="6:12" x14ac:dyDescent="0.25">
      <c r="F469" s="1">
        <v>44.7</v>
      </c>
      <c r="H469">
        <v>30.250224792553194</v>
      </c>
      <c r="I469" s="12">
        <f t="shared" si="61"/>
        <v>17.881188122716402</v>
      </c>
      <c r="J469" s="12">
        <f>A_0*I469 + A_1*I470 + A_2*I471 + B_1*J470 + B_2*J471</f>
        <v>19.240314734239625</v>
      </c>
      <c r="K469" s="22"/>
      <c r="L469" s="22"/>
    </row>
    <row r="470" spans="6:12" x14ac:dyDescent="0.25">
      <c r="F470" s="1">
        <v>44.8</v>
      </c>
      <c r="H470">
        <v>24.181019416062671</v>
      </c>
      <c r="I470" s="12">
        <f t="shared" si="61"/>
        <v>18.826859752943015</v>
      </c>
      <c r="J470" s="12">
        <f>A_0*I470 + A_1*I471 + A_2*I472 + B_1*J471 + B_2*J472</f>
        <v>19.259819678598497</v>
      </c>
      <c r="K470" s="22"/>
      <c r="L470" s="22"/>
    </row>
    <row r="471" spans="6:12" x14ac:dyDescent="0.25">
      <c r="F471" s="1">
        <v>44.9</v>
      </c>
      <c r="H471">
        <v>15.049076383619029</v>
      </c>
      <c r="I471" s="12">
        <f t="shared" si="61"/>
        <v>19.450998926121038</v>
      </c>
      <c r="J471" s="12">
        <f>A_0*I471 + A_1*I472 + A_2*I473 + B_1*J472 + B_2*J473</f>
        <v>19.219411507845507</v>
      </c>
      <c r="K471" s="22"/>
      <c r="L471" s="22"/>
    </row>
    <row r="472" spans="6:12" x14ac:dyDescent="0.25">
      <c r="F472" s="1">
        <v>45</v>
      </c>
      <c r="H472">
        <v>8.7425282384445282</v>
      </c>
      <c r="I472" s="12">
        <f t="shared" si="61"/>
        <v>19.425276976608053</v>
      </c>
      <c r="J472" s="12">
        <f>A_0*I472 + A_1*I473 + A_2*I474 + B_1*J473 + B_2*J474</f>
        <v>19.115079547890105</v>
      </c>
      <c r="K472" s="22"/>
      <c r="L472" s="22"/>
    </row>
    <row r="473" spans="6:12" x14ac:dyDescent="0.25">
      <c r="F473" s="1">
        <v>45.1</v>
      </c>
      <c r="H473">
        <v>10.010998951153676</v>
      </c>
      <c r="I473" s="12">
        <f t="shared" si="61"/>
        <v>18.844362262185651</v>
      </c>
      <c r="J473" s="22">
        <f t="shared" ref="J473:J474" si="65">I473</f>
        <v>18.844362262185651</v>
      </c>
      <c r="K473" s="22"/>
      <c r="L473" s="22"/>
    </row>
    <row r="474" spans="6:12" x14ac:dyDescent="0.25">
      <c r="F474" s="1">
        <v>45.2</v>
      </c>
      <c r="H474">
        <v>9.935512065313997</v>
      </c>
      <c r="I474" s="12">
        <f t="shared" si="61"/>
        <v>18.04760357881857</v>
      </c>
      <c r="J474" s="22">
        <f t="shared" si="65"/>
        <v>18.04760357881857</v>
      </c>
      <c r="K474" s="22"/>
      <c r="L474" s="22"/>
    </row>
    <row r="475" spans="6:12" x14ac:dyDescent="0.25">
      <c r="F475" s="1">
        <v>45.3</v>
      </c>
      <c r="H475">
        <v>11.224891981662898</v>
      </c>
      <c r="I475" s="12">
        <f t="shared" si="61"/>
        <v>17.267580126407346</v>
      </c>
      <c r="J475" s="12">
        <f>A_0*I475 + A_1*I476 + A_2*I477 + B_1*J476 + B_2*J477</f>
        <v>15.298051444520846</v>
      </c>
      <c r="K475" s="22"/>
      <c r="L475" s="22"/>
    </row>
    <row r="476" spans="6:12" x14ac:dyDescent="0.25">
      <c r="F476" s="1">
        <v>45.4</v>
      </c>
      <c r="H476">
        <v>10.62915800992722</v>
      </c>
      <c r="I476" s="12">
        <f t="shared" si="61"/>
        <v>16.575126792596564</v>
      </c>
      <c r="J476" s="12">
        <f>A_0*I476 + A_1*I477 + A_2*I478 + B_1*J477 + B_2*J478</f>
        <v>15.175211226600197</v>
      </c>
      <c r="K476" s="22"/>
      <c r="L476" s="22"/>
    </row>
    <row r="477" spans="6:12" x14ac:dyDescent="0.25">
      <c r="F477" s="1">
        <v>45.5</v>
      </c>
      <c r="H477">
        <v>11.01083103130731</v>
      </c>
      <c r="I477" s="12">
        <f t="shared" si="61"/>
        <v>15.965688012453636</v>
      </c>
      <c r="J477" s="12">
        <f>A_0*I477 + A_1*I478 + A_2*I479 + B_1*J478 + B_2*J479</f>
        <v>15.08696964890013</v>
      </c>
      <c r="K477" s="22"/>
      <c r="L477" s="22"/>
    </row>
    <row r="478" spans="6:12" x14ac:dyDescent="0.25">
      <c r="F478" s="1">
        <v>45.6</v>
      </c>
      <c r="H478">
        <v>8.802238351692143</v>
      </c>
      <c r="I478" s="12">
        <f t="shared" si="61"/>
        <v>15.391277653938392</v>
      </c>
      <c r="J478" s="12">
        <f>A_0*I478 + A_1*I479 + A_2*I480 + B_1*J479 + B_2*J480</f>
        <v>14.998419817032744</v>
      </c>
      <c r="K478" s="22"/>
      <c r="L478" s="22"/>
    </row>
    <row r="479" spans="6:12" x14ac:dyDescent="0.25">
      <c r="F479" s="1">
        <v>45.7</v>
      </c>
      <c r="H479">
        <v>9.7069305138133135</v>
      </c>
      <c r="I479" s="12">
        <f t="shared" si="61"/>
        <v>14.81536585561113</v>
      </c>
      <c r="J479" s="22">
        <f t="shared" ref="J479:J480" si="66">I479</f>
        <v>14.81536585561113</v>
      </c>
      <c r="K479" s="22"/>
      <c r="L479" s="22"/>
    </row>
    <row r="480" spans="6:12" x14ac:dyDescent="0.25">
      <c r="F480" s="1">
        <v>45.8</v>
      </c>
      <c r="H480">
        <v>10.676230608224982</v>
      </c>
      <c r="I480" s="12">
        <f t="shared" si="61"/>
        <v>14.28569906827882</v>
      </c>
      <c r="J480" s="22">
        <f t="shared" si="66"/>
        <v>14.28569906827882</v>
      </c>
      <c r="K480" s="22"/>
      <c r="L480" s="22"/>
    </row>
    <row r="481" spans="6:12" x14ac:dyDescent="0.25">
      <c r="F481" s="1">
        <v>45.9</v>
      </c>
      <c r="H481">
        <v>10.867064921127508</v>
      </c>
      <c r="I481" s="12">
        <f t="shared" si="61"/>
        <v>13.855795750298135</v>
      </c>
      <c r="J481" s="12">
        <f>A_0*I481 + A_1*I482 + A_2*I483 + B_1*J482 + B_2*J483</f>
        <v>13.000055892213448</v>
      </c>
      <c r="K481" s="22"/>
      <c r="L481" s="22"/>
    </row>
    <row r="482" spans="6:12" x14ac:dyDescent="0.25">
      <c r="F482" s="1">
        <v>46</v>
      </c>
      <c r="H482">
        <v>11.373491108714159</v>
      </c>
      <c r="I482" s="12">
        <f t="shared" si="61"/>
        <v>13.518434612090253</v>
      </c>
      <c r="J482" s="12">
        <f>A_0*I482 + A_1*I483 + A_2*I484 + B_1*J483 + B_2*J484</f>
        <v>12.95101390862688</v>
      </c>
      <c r="K482" s="22"/>
      <c r="L482" s="22"/>
    </row>
    <row r="483" spans="6:12" x14ac:dyDescent="0.25">
      <c r="F483" s="1">
        <v>46.1</v>
      </c>
      <c r="H483">
        <v>11.336401545464064</v>
      </c>
      <c r="I483" s="12">
        <f t="shared" si="61"/>
        <v>13.253866062861412</v>
      </c>
      <c r="J483" s="12">
        <f>A_0*I483 + A_1*I484 + A_2*I485 + B_1*J484 + B_2*J485</f>
        <v>12.919271983500273</v>
      </c>
      <c r="K483" s="22"/>
      <c r="L483" s="22"/>
    </row>
    <row r="484" spans="6:12" x14ac:dyDescent="0.25">
      <c r="F484" s="1">
        <v>46.2</v>
      </c>
      <c r="H484">
        <v>10.930960616524057</v>
      </c>
      <c r="I484" s="12">
        <f t="shared" si="61"/>
        <v>13.032007908926396</v>
      </c>
      <c r="J484" s="12">
        <f>A_0*I484 + A_1*I485 + A_2*I486 + B_1*J485 + B_2*J486</f>
        <v>12.892342177035419</v>
      </c>
      <c r="K484" s="22"/>
      <c r="L484" s="22"/>
    </row>
    <row r="485" spans="6:12" x14ac:dyDescent="0.25">
      <c r="F485" s="1">
        <v>46.3</v>
      </c>
      <c r="H485">
        <v>11.946568544983952</v>
      </c>
      <c r="I485" s="12">
        <f t="shared" si="61"/>
        <v>12.842018073204368</v>
      </c>
      <c r="J485" s="22">
        <f t="shared" ref="J485:J486" si="67">I485</f>
        <v>12.842018073204368</v>
      </c>
      <c r="K485" s="22"/>
      <c r="L485" s="22"/>
    </row>
    <row r="486" spans="6:12" x14ac:dyDescent="0.25">
      <c r="F486" s="1">
        <v>46.4</v>
      </c>
      <c r="H486">
        <v>11.71051237136958</v>
      </c>
      <c r="I486" s="12">
        <f t="shared" si="61"/>
        <v>12.697976505419451</v>
      </c>
      <c r="J486" s="22">
        <f t="shared" si="67"/>
        <v>12.697976505419451</v>
      </c>
      <c r="K486" s="22"/>
      <c r="L486" s="22"/>
    </row>
    <row r="487" spans="6:12" x14ac:dyDescent="0.25">
      <c r="F487" s="1">
        <v>46.5</v>
      </c>
      <c r="H487">
        <v>12.32797631405901</v>
      </c>
      <c r="I487" s="12">
        <f t="shared" si="61"/>
        <v>12.59801616846736</v>
      </c>
      <c r="J487" s="12">
        <f>A_0*I487 + A_1*I488 + A_2*I489 + B_1*J488 + B_2*J489</f>
        <v>12.515707475296656</v>
      </c>
      <c r="K487" s="22"/>
      <c r="L487" s="22"/>
    </row>
    <row r="488" spans="6:12" x14ac:dyDescent="0.25">
      <c r="F488" s="1">
        <v>46.6</v>
      </c>
      <c r="H488">
        <v>12.277805178451073</v>
      </c>
      <c r="I488" s="12">
        <f t="shared" si="61"/>
        <v>12.535171385751882</v>
      </c>
      <c r="J488" s="12">
        <f>A_0*I488 + A_1*I489 + A_2*I490 + B_1*J489 + B_2*J490</f>
        <v>12.514925929827033</v>
      </c>
      <c r="K488" s="22"/>
      <c r="L488" s="22"/>
    </row>
    <row r="489" spans="6:12" x14ac:dyDescent="0.25">
      <c r="F489" s="1">
        <v>46.7</v>
      </c>
      <c r="H489">
        <v>12.892862366441364</v>
      </c>
      <c r="I489" s="12">
        <f t="shared" si="61"/>
        <v>12.507614486003829</v>
      </c>
      <c r="J489" s="12">
        <f>A_0*I489 + A_1*I490 + A_2*I491 + B_1*J490 + B_2*J491</f>
        <v>12.518152156682746</v>
      </c>
      <c r="K489" s="22"/>
      <c r="L489" s="22"/>
    </row>
    <row r="490" spans="6:12" x14ac:dyDescent="0.25">
      <c r="F490" s="1">
        <v>46.8</v>
      </c>
      <c r="H490">
        <v>12.584097107063345</v>
      </c>
      <c r="I490" s="12">
        <f t="shared" si="61"/>
        <v>12.508172552934198</v>
      </c>
      <c r="J490" s="12">
        <f>A_0*I490 + A_1*I491 + A_2*I492 + B_1*J491 + B_2*J492</f>
        <v>12.5268622037749</v>
      </c>
      <c r="K490" s="22"/>
      <c r="L490" s="22"/>
    </row>
    <row r="491" spans="6:12" x14ac:dyDescent="0.25">
      <c r="F491" s="1">
        <v>46.9</v>
      </c>
      <c r="H491">
        <v>14.56809527700859</v>
      </c>
      <c r="I491" s="12">
        <f t="shared" si="61"/>
        <v>12.550614523017224</v>
      </c>
      <c r="J491" s="22">
        <f t="shared" ref="J491:J492" si="68">I491</f>
        <v>12.550614523017224</v>
      </c>
      <c r="K491" s="22"/>
      <c r="L491" s="22"/>
    </row>
    <row r="492" spans="6:12" x14ac:dyDescent="0.25">
      <c r="F492" s="1">
        <v>47</v>
      </c>
      <c r="H492">
        <v>11.906544418931968</v>
      </c>
      <c r="I492" s="12">
        <f t="shared" si="61"/>
        <v>12.620944029334172</v>
      </c>
      <c r="J492" s="22">
        <f t="shared" si="68"/>
        <v>12.620944029334172</v>
      </c>
      <c r="K492" s="22"/>
      <c r="L492" s="22"/>
    </row>
    <row r="493" spans="6:12" x14ac:dyDescent="0.25">
      <c r="F493" s="1">
        <v>47.1</v>
      </c>
      <c r="H493">
        <v>14.10204595085408</v>
      </c>
      <c r="I493" s="12">
        <f t="shared" si="61"/>
        <v>12.677685459972736</v>
      </c>
      <c r="J493" s="12">
        <f>A_0*I493 + A_1*I494 + A_2*I495 + B_1*J494 + B_2*J495</f>
        <v>12.926556873353201</v>
      </c>
      <c r="K493" s="22"/>
      <c r="L493" s="22"/>
    </row>
    <row r="494" spans="6:12" x14ac:dyDescent="0.25">
      <c r="F494" s="1">
        <v>47.2</v>
      </c>
      <c r="H494">
        <v>13.380605367471235</v>
      </c>
      <c r="I494" s="12">
        <f t="shared" si="61"/>
        <v>12.742459387743192</v>
      </c>
      <c r="J494" s="12">
        <f>A_0*I494 + A_1*I495 + A_2*I496 + B_1*J495 + B_2*J496</f>
        <v>12.945154266561122</v>
      </c>
      <c r="K494" s="22"/>
      <c r="L494" s="22"/>
    </row>
    <row r="495" spans="6:12" x14ac:dyDescent="0.25">
      <c r="F495" s="1">
        <v>47.3</v>
      </c>
      <c r="H495">
        <v>14.012312442990986</v>
      </c>
      <c r="I495" s="12">
        <f t="shared" si="61"/>
        <v>12.82830783932404</v>
      </c>
      <c r="J495" s="12">
        <f>A_0*I495 + A_1*I496 + A_2*I497 + B_1*J496 + B_2*J497</f>
        <v>12.961852529298795</v>
      </c>
      <c r="K495" s="22"/>
      <c r="L495" s="22"/>
    </row>
    <row r="496" spans="6:12" x14ac:dyDescent="0.25">
      <c r="F496" s="1">
        <v>47.4</v>
      </c>
      <c r="H496">
        <v>13.906692633404969</v>
      </c>
      <c r="I496" s="12">
        <f t="shared" si="61"/>
        <v>12.922922404068657</v>
      </c>
      <c r="J496" s="12">
        <f>A_0*I496 + A_1*I497 + A_2*I498 + B_1*J497 + B_2*J498</f>
        <v>12.985528106964114</v>
      </c>
      <c r="K496" s="22"/>
      <c r="L496" s="22"/>
    </row>
    <row r="497" spans="6:12" x14ac:dyDescent="0.25">
      <c r="F497" s="1">
        <v>47.5</v>
      </c>
      <c r="H497">
        <v>15.287995290423137</v>
      </c>
      <c r="I497" s="12">
        <f t="shared" si="61"/>
        <v>13.04371438039697</v>
      </c>
      <c r="J497" s="22">
        <f t="shared" ref="J497:J498" si="69">I497</f>
        <v>13.04371438039697</v>
      </c>
      <c r="K497" s="22"/>
      <c r="L497" s="22"/>
    </row>
    <row r="498" spans="6:12" x14ac:dyDescent="0.25">
      <c r="F498" s="1">
        <v>47.6</v>
      </c>
      <c r="H498">
        <v>15.673793414486488</v>
      </c>
      <c r="I498" s="12">
        <f t="shared" si="61"/>
        <v>13.215166468102154</v>
      </c>
      <c r="J498" s="22">
        <f t="shared" si="69"/>
        <v>13.215166468102154</v>
      </c>
      <c r="K498" s="22"/>
      <c r="L498" s="22"/>
    </row>
    <row r="499" spans="6:12" x14ac:dyDescent="0.25">
      <c r="F499" s="1">
        <v>47.7</v>
      </c>
      <c r="H499">
        <v>16.59549938989484</v>
      </c>
      <c r="I499" s="12">
        <f t="shared" si="61"/>
        <v>13.442925569465274</v>
      </c>
      <c r="J499" s="12">
        <f>A_0*I499 + A_1*I500 + A_2*I501 + B_1*J500 + B_2*J501</f>
        <v>14.562546249442271</v>
      </c>
      <c r="K499" s="22"/>
      <c r="L499" s="22"/>
    </row>
    <row r="500" spans="6:12" x14ac:dyDescent="0.25">
      <c r="F500" s="1">
        <v>47.8</v>
      </c>
      <c r="H500">
        <v>18.388251684159645</v>
      </c>
      <c r="I500" s="12">
        <f t="shared" si="61"/>
        <v>13.74068580845454</v>
      </c>
      <c r="J500" s="12">
        <f>A_0*I500 + A_1*I501 + A_2*I502 + B_1*J501 + B_2*J502</f>
        <v>14.643374932832977</v>
      </c>
      <c r="K500" s="22"/>
      <c r="L500" s="22"/>
    </row>
    <row r="501" spans="6:12" x14ac:dyDescent="0.25">
      <c r="F501" s="1">
        <v>47.9</v>
      </c>
      <c r="H501">
        <v>17.941293152947477</v>
      </c>
      <c r="I501" s="12">
        <f t="shared" si="61"/>
        <v>14.109227238097013</v>
      </c>
      <c r="J501" s="12">
        <f>A_0*I501 + A_1*I502 + A_2*I503 + B_1*J502 + B_2*J503</f>
        <v>14.71085631622708</v>
      </c>
      <c r="K501" s="22"/>
      <c r="L501" s="22"/>
    </row>
    <row r="502" spans="6:12" x14ac:dyDescent="0.25">
      <c r="F502" s="1">
        <v>48</v>
      </c>
      <c r="H502">
        <v>19.186740212969998</v>
      </c>
      <c r="I502" s="12">
        <f t="shared" si="61"/>
        <v>14.513034443763571</v>
      </c>
      <c r="J502" s="12">
        <f>A_0*I502 + A_1*I503 + A_2*I504 + B_1*J503 + B_2*J504</f>
        <v>14.794812474032668</v>
      </c>
      <c r="K502" s="22"/>
      <c r="L502" s="22"/>
    </row>
    <row r="503" spans="6:12" x14ac:dyDescent="0.25">
      <c r="F503" s="1">
        <v>48.1</v>
      </c>
      <c r="H503">
        <v>22.43798564934027</v>
      </c>
      <c r="I503" s="12">
        <f t="shared" si="61"/>
        <v>14.988860038487537</v>
      </c>
      <c r="J503" s="22">
        <f t="shared" ref="J503:J504" si="70">I503</f>
        <v>14.988860038487537</v>
      </c>
      <c r="K503" s="22"/>
      <c r="L503" s="22"/>
    </row>
    <row r="504" spans="6:12" x14ac:dyDescent="0.25">
      <c r="F504" s="1">
        <v>48.2</v>
      </c>
      <c r="H504">
        <v>20.744430577868364</v>
      </c>
      <c r="I504" s="12">
        <f t="shared" si="61"/>
        <v>15.55701983652078</v>
      </c>
      <c r="J504" s="22">
        <f t="shared" si="70"/>
        <v>15.55701983652078</v>
      </c>
      <c r="K504" s="22"/>
      <c r="L504" s="22"/>
    </row>
    <row r="505" spans="6:12" x14ac:dyDescent="0.25">
      <c r="F505" s="1">
        <v>48.3</v>
      </c>
      <c r="H505">
        <v>20.581822076774447</v>
      </c>
      <c r="I505" s="12">
        <f t="shared" si="61"/>
        <v>16.11512194190318</v>
      </c>
      <c r="J505" s="12">
        <f>A_0*I505 + A_1*I506 + A_2*I507 + B_1*J506 + B_2*J507</f>
        <v>17.425760550731546</v>
      </c>
      <c r="K505" s="22"/>
      <c r="L505" s="22"/>
    </row>
    <row r="506" spans="6:12" x14ac:dyDescent="0.25">
      <c r="F506" s="1">
        <v>48.4</v>
      </c>
      <c r="H506">
        <v>21.246649147571485</v>
      </c>
      <c r="I506" s="12">
        <f t="shared" si="61"/>
        <v>16.611404860769728</v>
      </c>
      <c r="J506" s="12">
        <f>A_0*I506 + A_1*I507 + A_2*I508 + B_1*J507 + B_2*J508</f>
        <v>17.497550950264941</v>
      </c>
      <c r="K506" s="22"/>
      <c r="L506" s="22"/>
    </row>
    <row r="507" spans="6:12" x14ac:dyDescent="0.25">
      <c r="F507" s="1">
        <v>48.5</v>
      </c>
      <c r="H507">
        <v>19.837794736310787</v>
      </c>
      <c r="I507" s="12">
        <f t="shared" si="61"/>
        <v>17.050173758861906</v>
      </c>
      <c r="J507" s="12">
        <f>A_0*I507 + A_1*I508 + A_2*I509 + B_1*J508 + B_2*J509</f>
        <v>17.535835064822518</v>
      </c>
      <c r="K507" s="22"/>
      <c r="L507" s="22"/>
    </row>
    <row r="508" spans="6:12" x14ac:dyDescent="0.25">
      <c r="F508" s="1">
        <v>48.6</v>
      </c>
      <c r="H508">
        <v>18.386476008196894</v>
      </c>
      <c r="I508" s="12">
        <f t="shared" si="61"/>
        <v>17.381940703225791</v>
      </c>
      <c r="J508" s="12">
        <f>A_0*I508 + A_1*I509 + A_2*I510 + B_1*J509 + B_2*J510</f>
        <v>17.550164841414265</v>
      </c>
      <c r="K508" s="22"/>
      <c r="L508" s="22"/>
    </row>
    <row r="509" spans="6:12" x14ac:dyDescent="0.25">
      <c r="F509" s="1">
        <v>48.7</v>
      </c>
      <c r="H509">
        <v>16.372577683431526</v>
      </c>
      <c r="I509" s="12">
        <f t="shared" si="61"/>
        <v>17.552357973452757</v>
      </c>
      <c r="J509" s="22">
        <f t="shared" ref="J509:J510" si="71">I509</f>
        <v>17.552357973452757</v>
      </c>
      <c r="K509" s="22"/>
      <c r="L509" s="22"/>
    </row>
    <row r="510" spans="6:12" x14ac:dyDescent="0.25">
      <c r="F510" s="1">
        <v>48.8</v>
      </c>
      <c r="H510">
        <v>15.364514310579427</v>
      </c>
      <c r="I510" s="12">
        <f t="shared" si="61"/>
        <v>17.550589449348013</v>
      </c>
      <c r="J510" s="22">
        <f t="shared" si="71"/>
        <v>17.550589449348013</v>
      </c>
      <c r="K510" s="22"/>
      <c r="L510" s="22"/>
    </row>
    <row r="511" spans="6:12" x14ac:dyDescent="0.25">
      <c r="F511" s="1">
        <v>48.9</v>
      </c>
      <c r="H511">
        <v>13.306310532976449</v>
      </c>
      <c r="I511" s="12">
        <f t="shared" si="61"/>
        <v>17.390604594731897</v>
      </c>
      <c r="J511" s="12">
        <f>A_0*I511 + A_1*I512 + A_2*I513 + B_1*J512 + B_2*J513</f>
        <v>16.223488011205777</v>
      </c>
      <c r="K511" s="22"/>
      <c r="L511" s="22"/>
    </row>
    <row r="512" spans="6:12" x14ac:dyDescent="0.25">
      <c r="F512" s="1">
        <v>49</v>
      </c>
      <c r="H512">
        <v>12.920808798213834</v>
      </c>
      <c r="I512" s="12">
        <f t="shared" si="61"/>
        <v>17.096918934328759</v>
      </c>
      <c r="J512" s="12">
        <f>A_0*I512 + A_1*I513 + A_2*I514 + B_1*J513 + B_2*J514</f>
        <v>16.14371299266454</v>
      </c>
      <c r="K512" s="22"/>
      <c r="L512" s="22"/>
    </row>
    <row r="513" spans="6:12" x14ac:dyDescent="0.25">
      <c r="F513" s="1">
        <v>49.1</v>
      </c>
      <c r="H513">
        <v>13.593480054790973</v>
      </c>
      <c r="I513" s="12">
        <f t="shared" si="61"/>
        <v>16.741240099616682</v>
      </c>
      <c r="J513" s="12">
        <f>A_0*I513 + A_1*I514 + A_2*I515 + B_1*J514 + B_2*J515</f>
        <v>16.089261726355897</v>
      </c>
      <c r="K513" s="22"/>
      <c r="L513" s="22"/>
    </row>
    <row r="514" spans="6:12" x14ac:dyDescent="0.25">
      <c r="F514" s="1">
        <v>49.2</v>
      </c>
      <c r="H514">
        <v>11.166113916667696</v>
      </c>
      <c r="I514" s="12">
        <f t="shared" si="61"/>
        <v>16.363495213898759</v>
      </c>
      <c r="J514" s="12">
        <f>A_0*I514 + A_1*I515 + A_2*I516 + B_1*J515 + B_2*J516</f>
        <v>16.053309499369433</v>
      </c>
      <c r="K514" s="22"/>
      <c r="L514" s="22"/>
    </row>
    <row r="515" spans="6:12" x14ac:dyDescent="0.25">
      <c r="F515" s="1">
        <v>49.3</v>
      </c>
      <c r="H515">
        <v>15.70763826932617</v>
      </c>
      <c r="I515" s="12">
        <f t="shared" si="61"/>
        <v>16.008591644718521</v>
      </c>
      <c r="J515" s="22">
        <f t="shared" ref="J515:J516" si="72">I515</f>
        <v>16.008591644718521</v>
      </c>
      <c r="K515" s="22"/>
      <c r="L515" s="22"/>
    </row>
    <row r="516" spans="6:12" x14ac:dyDescent="0.25">
      <c r="F516" s="1">
        <v>49.4</v>
      </c>
      <c r="H516">
        <v>21.661322674296695</v>
      </c>
      <c r="I516" s="12">
        <f t="shared" ref="I516:I579" si="73">A_0*H516 + A_1*H515 + A_2*H514 + B_1*I515 + B_2*I514</f>
        <v>15.88983067320957</v>
      </c>
      <c r="J516" s="22">
        <f t="shared" si="72"/>
        <v>15.88983067320957</v>
      </c>
      <c r="K516" s="22"/>
      <c r="L516" s="22"/>
    </row>
    <row r="517" spans="6:12" x14ac:dyDescent="0.25">
      <c r="F517" s="1">
        <v>49.5</v>
      </c>
      <c r="H517">
        <v>18.921326591970239</v>
      </c>
      <c r="I517" s="12">
        <f t="shared" si="73"/>
        <v>16.083148154128324</v>
      </c>
      <c r="J517" s="12">
        <f>A_0*I517 + A_1*I518 + A_2*I519 + B_1*J518 + B_2*J519</f>
        <v>15.675566348888687</v>
      </c>
      <c r="K517" s="22"/>
      <c r="L517" s="22"/>
    </row>
    <row r="518" spans="6:12" x14ac:dyDescent="0.25">
      <c r="F518" s="1">
        <v>49.6</v>
      </c>
      <c r="H518">
        <v>11.297986546283369</v>
      </c>
      <c r="I518" s="12">
        <f t="shared" si="73"/>
        <v>16.254954693598965</v>
      </c>
      <c r="J518" s="12">
        <f>A_0*I518 + A_1*I519 + A_2*I520 + B_1*J519 + B_2*J520</f>
        <v>15.632609083930511</v>
      </c>
      <c r="K518" s="22"/>
      <c r="L518" s="22"/>
    </row>
    <row r="519" spans="6:12" x14ac:dyDescent="0.25">
      <c r="F519" s="1">
        <v>49.7</v>
      </c>
      <c r="H519">
        <v>11.289433112428631</v>
      </c>
      <c r="I519" s="12">
        <f t="shared" si="73"/>
        <v>16.115354704663261</v>
      </c>
      <c r="J519" s="12">
        <f>A_0*I519 + A_1*I520 + A_2*I521 + B_1*J520 + B_2*J521</f>
        <v>15.610768814611564</v>
      </c>
      <c r="K519" s="22"/>
      <c r="L519" s="22"/>
    </row>
    <row r="520" spans="6:12" x14ac:dyDescent="0.25">
      <c r="F520" s="1">
        <v>49.8</v>
      </c>
      <c r="H520">
        <v>15.346458874932679</v>
      </c>
      <c r="I520" s="12">
        <f t="shared" si="73"/>
        <v>15.819350920627077</v>
      </c>
      <c r="J520" s="12">
        <f>A_0*I520 + A_1*I521 + A_2*I522 + B_1*J521 + B_2*J522</f>
        <v>15.635341345368973</v>
      </c>
      <c r="K520" s="22"/>
      <c r="L520" s="22"/>
    </row>
    <row r="521" spans="6:12" x14ac:dyDescent="0.25">
      <c r="F521" s="1">
        <v>49.9</v>
      </c>
      <c r="H521">
        <v>23.439151008515648</v>
      </c>
      <c r="I521" s="12">
        <f t="shared" si="73"/>
        <v>15.75236091166742</v>
      </c>
      <c r="J521" s="22">
        <f t="shared" ref="J521:J522" si="74">I521</f>
        <v>15.75236091166742</v>
      </c>
      <c r="K521" s="22"/>
      <c r="L521" s="22"/>
    </row>
    <row r="522" spans="6:12" x14ac:dyDescent="0.25">
      <c r="F522" s="1">
        <v>50</v>
      </c>
      <c r="H522">
        <v>24.337056107919054</v>
      </c>
      <c r="I522" s="12">
        <f t="shared" si="73"/>
        <v>16.112550864082927</v>
      </c>
      <c r="J522" s="22">
        <f t="shared" si="74"/>
        <v>16.112550864082927</v>
      </c>
      <c r="K522" s="22"/>
      <c r="L522" s="22"/>
    </row>
    <row r="523" spans="6:12" x14ac:dyDescent="0.25">
      <c r="F523" s="1">
        <v>50.1</v>
      </c>
      <c r="H523">
        <v>18.932440413216675</v>
      </c>
      <c r="I523" s="12">
        <f t="shared" si="73"/>
        <v>16.669286290886806</v>
      </c>
      <c r="J523" s="12">
        <f>A_0*I523 + A_1*I524 + A_2*I525 + B_1*J524 + B_2*J525</f>
        <v>17.30958127501173</v>
      </c>
      <c r="K523" s="22"/>
      <c r="L523" s="22"/>
    </row>
    <row r="524" spans="6:12" x14ac:dyDescent="0.25">
      <c r="F524" s="1">
        <v>50.2</v>
      </c>
      <c r="H524">
        <v>14.864141414827834</v>
      </c>
      <c r="I524" s="12">
        <f t="shared" si="73"/>
        <v>17.029954071792552</v>
      </c>
      <c r="J524" s="12">
        <f>A_0*I524 + A_1*I525 + A_2*I526 + B_1*J525 + B_2*J526</f>
        <v>17.350490211835435</v>
      </c>
      <c r="K524" s="22"/>
      <c r="L524" s="22"/>
    </row>
    <row r="525" spans="6:12" x14ac:dyDescent="0.25">
      <c r="F525" s="1">
        <v>50.3</v>
      </c>
      <c r="H525">
        <v>19.537394913345025</v>
      </c>
      <c r="I525" s="12">
        <f t="shared" si="73"/>
        <v>17.155363350664519</v>
      </c>
      <c r="J525" s="12">
        <f>A_0*I525 + A_1*I526 + A_2*I527 + B_1*J526 + B_2*J527</f>
        <v>17.397609539971466</v>
      </c>
      <c r="K525" s="22"/>
      <c r="L525" s="22"/>
    </row>
    <row r="526" spans="6:12" x14ac:dyDescent="0.25">
      <c r="F526" s="1">
        <v>50.4</v>
      </c>
      <c r="H526">
        <v>21.800243117910405</v>
      </c>
      <c r="I526" s="12">
        <f t="shared" si="73"/>
        <v>17.314347187523452</v>
      </c>
      <c r="J526" s="12">
        <f>A_0*I526 + A_1*I527 + A_2*I528 + B_1*J527 + B_2*J528</f>
        <v>17.490288098098137</v>
      </c>
      <c r="K526" s="22"/>
      <c r="L526" s="22"/>
    </row>
    <row r="527" spans="6:12" x14ac:dyDescent="0.25">
      <c r="F527" s="1">
        <v>50.5</v>
      </c>
      <c r="H527">
        <v>28.843945638556455</v>
      </c>
      <c r="I527" s="12">
        <f t="shared" si="73"/>
        <v>17.738840885626736</v>
      </c>
      <c r="J527" s="22">
        <f t="shared" ref="J527:J528" si="75">I527</f>
        <v>17.738840885626736</v>
      </c>
      <c r="K527" s="22"/>
      <c r="L527" s="22"/>
    </row>
    <row r="528" spans="6:12" x14ac:dyDescent="0.25">
      <c r="F528" s="1">
        <v>50.6</v>
      </c>
      <c r="H528">
        <v>27.776281248576097</v>
      </c>
      <c r="I528" s="12">
        <f t="shared" si="73"/>
        <v>18.475768392458022</v>
      </c>
      <c r="J528" s="22">
        <f t="shared" si="75"/>
        <v>18.475768392458022</v>
      </c>
      <c r="K528" s="22"/>
      <c r="L528" s="22"/>
    </row>
    <row r="529" spans="6:12" x14ac:dyDescent="0.25">
      <c r="F529" s="1">
        <v>50.7</v>
      </c>
      <c r="H529">
        <v>19.926374482077769</v>
      </c>
      <c r="I529" s="12">
        <f t="shared" si="73"/>
        <v>19.224399430614241</v>
      </c>
      <c r="J529" s="12">
        <f>A_0*I529 + A_1*I530 + A_2*I531 + B_1*J530 + B_2*J531</f>
        <v>19.190087551818809</v>
      </c>
      <c r="K529" s="22"/>
      <c r="L529" s="22"/>
    </row>
    <row r="530" spans="6:12" x14ac:dyDescent="0.25">
      <c r="F530" s="1">
        <v>50.8</v>
      </c>
      <c r="H530">
        <v>16.466453777301293</v>
      </c>
      <c r="I530" s="12">
        <f t="shared" si="73"/>
        <v>19.599189065009842</v>
      </c>
      <c r="J530" s="12">
        <f>A_0*I530 + A_1*I531 + A_2*I532 + B_1*J531 + B_2*J532</f>
        <v>19.148959934545108</v>
      </c>
      <c r="K530" s="22"/>
      <c r="L530" s="22"/>
    </row>
    <row r="531" spans="6:12" x14ac:dyDescent="0.25">
      <c r="F531" s="1">
        <v>50.9</v>
      </c>
      <c r="H531">
        <v>15.466887211071269</v>
      </c>
      <c r="I531" s="12">
        <f t="shared" si="73"/>
        <v>19.564315048288144</v>
      </c>
      <c r="J531" s="12">
        <f>A_0*I531 + A_1*I532 + A_2*I533 + B_1*J532 + B_2*J533</f>
        <v>19.095241151986464</v>
      </c>
      <c r="K531" s="22"/>
      <c r="L531" s="22"/>
    </row>
    <row r="532" spans="6:12" x14ac:dyDescent="0.25">
      <c r="F532" s="1">
        <v>51</v>
      </c>
      <c r="H532">
        <v>13.868922092217549</v>
      </c>
      <c r="I532" s="12">
        <f t="shared" si="73"/>
        <v>19.275879769929574</v>
      </c>
      <c r="J532" s="12">
        <f>A_0*I532 + A_1*I533 + A_2*I534 + B_1*J533 + B_2*J534</f>
        <v>19.015883346074133</v>
      </c>
      <c r="K532" s="22"/>
      <c r="L532" s="22"/>
    </row>
    <row r="533" spans="6:12" x14ac:dyDescent="0.25">
      <c r="F533" s="1">
        <v>51.1</v>
      </c>
      <c r="H533">
        <v>12.407126984116831</v>
      </c>
      <c r="I533" s="12">
        <f t="shared" si="73"/>
        <v>18.826891174110798</v>
      </c>
      <c r="J533" s="22">
        <f t="shared" ref="J533:J534" si="76">I533</f>
        <v>18.826891174110798</v>
      </c>
      <c r="K533" s="22"/>
      <c r="L533" s="22"/>
    </row>
    <row r="534" spans="6:12" x14ac:dyDescent="0.25">
      <c r="F534" s="1">
        <v>51.2</v>
      </c>
      <c r="H534">
        <v>12.070650355303975</v>
      </c>
      <c r="I534" s="12">
        <f t="shared" si="73"/>
        <v>18.272816667571291</v>
      </c>
      <c r="J534" s="22">
        <f t="shared" si="76"/>
        <v>18.272816667571291</v>
      </c>
      <c r="K534" s="22"/>
      <c r="L534" s="22"/>
    </row>
    <row r="535" spans="6:12" x14ac:dyDescent="0.25">
      <c r="F535" s="1">
        <v>51.3</v>
      </c>
      <c r="H535">
        <v>14.001560627301515</v>
      </c>
      <c r="I535" s="12">
        <f t="shared" si="73"/>
        <v>17.715320502114231</v>
      </c>
      <c r="J535" s="12">
        <f>A_0*I535 + A_1*I536 + A_2*I537 + B_1*J536 + B_2*J537</f>
        <v>16.242869455325618</v>
      </c>
      <c r="K535" s="22"/>
      <c r="L535" s="22"/>
    </row>
    <row r="536" spans="6:12" x14ac:dyDescent="0.25">
      <c r="F536" s="1">
        <v>51.4</v>
      </c>
      <c r="H536">
        <v>13.068266908813884</v>
      </c>
      <c r="I536" s="12">
        <f t="shared" si="73"/>
        <v>17.235111317798747</v>
      </c>
      <c r="J536" s="12">
        <f>A_0*I536 + A_1*I537 + A_2*I538 + B_1*J537 + B_2*J538</f>
        <v>16.146745658406395</v>
      </c>
      <c r="K536" s="22"/>
      <c r="L536" s="22"/>
    </row>
    <row r="537" spans="6:12" x14ac:dyDescent="0.25">
      <c r="F537" s="1">
        <v>51.5</v>
      </c>
      <c r="H537">
        <v>11.92820606797183</v>
      </c>
      <c r="I537" s="12">
        <f t="shared" si="73"/>
        <v>16.795254409471113</v>
      </c>
      <c r="J537" s="12">
        <f>A_0*I537 + A_1*I538 + A_2*I539 + B_1*J538 + B_2*J539</f>
        <v>16.075192739844752</v>
      </c>
      <c r="K537" s="22"/>
      <c r="L537" s="22"/>
    </row>
    <row r="538" spans="6:12" x14ac:dyDescent="0.25">
      <c r="F538" s="1">
        <v>51.6</v>
      </c>
      <c r="H538">
        <v>11.042649138680448</v>
      </c>
      <c r="I538" s="12">
        <f t="shared" si="73"/>
        <v>16.331216689582369</v>
      </c>
      <c r="J538" s="12">
        <f>A_0*I538 + A_1*I539 + A_2*I540 + B_1*J539 + B_2*J540</f>
        <v>16.002327914286344</v>
      </c>
      <c r="K538" s="22"/>
      <c r="L538" s="22"/>
    </row>
    <row r="539" spans="6:12" x14ac:dyDescent="0.25">
      <c r="F539" s="1">
        <v>51.7</v>
      </c>
      <c r="H539">
        <v>11.682893477217021</v>
      </c>
      <c r="I539" s="12">
        <f t="shared" si="73"/>
        <v>15.852107049213663</v>
      </c>
      <c r="J539" s="22">
        <f t="shared" ref="J539:J600" si="77">I539</f>
        <v>15.852107049213663</v>
      </c>
      <c r="K539" s="22"/>
      <c r="L539" s="22"/>
    </row>
    <row r="540" spans="6:12" x14ac:dyDescent="0.25">
      <c r="F540" s="1">
        <v>51.8</v>
      </c>
      <c r="H540">
        <v>12.441515181038039</v>
      </c>
      <c r="I540" s="12">
        <f t="shared" si="73"/>
        <v>15.417765163300849</v>
      </c>
      <c r="J540" s="22">
        <f t="shared" si="77"/>
        <v>15.417765163300849</v>
      </c>
      <c r="K540" s="22"/>
      <c r="L540" s="22"/>
    </row>
    <row r="541" spans="6:12" x14ac:dyDescent="0.25">
      <c r="F541" s="1">
        <v>51.9</v>
      </c>
      <c r="H541">
        <v>12.74541878480264</v>
      </c>
      <c r="I541" s="12">
        <f t="shared" si="73"/>
        <v>15.067154147120961</v>
      </c>
      <c r="J541" s="12">
        <f>A_0*I541 + A_1*I542 + A_2*I543 + B_1*J542 + B_2*J543</f>
        <v>14.382741233641651</v>
      </c>
      <c r="K541" s="22"/>
      <c r="L541" s="22"/>
    </row>
    <row r="542" spans="6:12" x14ac:dyDescent="0.25">
      <c r="F542" s="1">
        <v>52</v>
      </c>
      <c r="H542">
        <v>13.22564176136644</v>
      </c>
      <c r="I542" s="12">
        <f t="shared" si="73"/>
        <v>14.798231366240802</v>
      </c>
      <c r="J542" s="12">
        <f>A_0*I542 + A_1*I543 + A_2*I544 + B_1*J543 + B_2*J544</f>
        <v>14.343080352633853</v>
      </c>
      <c r="K542" s="22"/>
      <c r="L542" s="22"/>
    </row>
    <row r="543" spans="6:12" x14ac:dyDescent="0.25">
      <c r="F543" s="1">
        <v>52.1</v>
      </c>
      <c r="H543">
        <v>12.979576264269957</v>
      </c>
      <c r="I543" s="12">
        <f t="shared" si="73"/>
        <v>14.591497538633661</v>
      </c>
      <c r="J543" s="12">
        <f>A_0*I543 + A_1*I544 + A_2*I545 + B_1*J544 + B_2*J545</f>
        <v>14.316861976551236</v>
      </c>
      <c r="K543" s="22"/>
      <c r="L543" s="22"/>
    </row>
    <row r="544" spans="6:12" x14ac:dyDescent="0.25">
      <c r="F544" s="1">
        <v>52.2</v>
      </c>
      <c r="H544">
        <v>12.329428210586247</v>
      </c>
      <c r="I544" s="12">
        <f t="shared" si="73"/>
        <v>14.408850924312073</v>
      </c>
      <c r="J544" s="12">
        <f>A_0*I544 + A_1*I545 + A_2*I546 + B_1*J545 + B_2*J546</f>
        <v>14.293761272341477</v>
      </c>
      <c r="K544" s="22"/>
      <c r="L544" s="22"/>
    </row>
    <row r="545" spans="6:12" x14ac:dyDescent="0.25">
      <c r="F545" s="1">
        <v>52.3</v>
      </c>
      <c r="H545">
        <v>14.067967159472614</v>
      </c>
      <c r="I545" s="12">
        <f t="shared" si="73"/>
        <v>14.249509989354884</v>
      </c>
      <c r="J545" s="22">
        <f t="shared" si="77"/>
        <v>14.249509989354884</v>
      </c>
      <c r="K545" s="22"/>
      <c r="L545" s="22"/>
    </row>
    <row r="546" spans="6:12" x14ac:dyDescent="0.25">
      <c r="F546" s="1">
        <v>52.4</v>
      </c>
      <c r="H546">
        <v>12.095606640429407</v>
      </c>
      <c r="I546" s="12">
        <f t="shared" si="73"/>
        <v>14.122467325740853</v>
      </c>
      <c r="J546" s="22">
        <f t="shared" si="77"/>
        <v>14.122467325740853</v>
      </c>
      <c r="K546" s="22"/>
      <c r="L546" s="22"/>
    </row>
    <row r="547" spans="6:12" x14ac:dyDescent="0.25">
      <c r="F547" s="1">
        <v>52.5</v>
      </c>
      <c r="H547">
        <v>14.524355407383831</v>
      </c>
      <c r="I547" s="12">
        <f t="shared" si="73"/>
        <v>14.018431760296265</v>
      </c>
      <c r="J547" s="12">
        <f>A_0*I547 + A_1*I548 + A_2*I549 + B_1*J548 + B_2*J549</f>
        <v>13.745010528108704</v>
      </c>
      <c r="K547" s="22"/>
      <c r="L547" s="22"/>
    </row>
    <row r="548" spans="6:12" x14ac:dyDescent="0.25">
      <c r="F548" s="1">
        <v>52.6</v>
      </c>
      <c r="H548">
        <v>12.720149370192159</v>
      </c>
      <c r="I548" s="12">
        <f t="shared" si="73"/>
        <v>13.946675341555451</v>
      </c>
      <c r="J548" s="12">
        <f>A_0*I548 + A_1*I549 + A_2*I550 + B_1*J549 + B_2*J550</f>
        <v>13.726835193287998</v>
      </c>
      <c r="K548" s="22"/>
      <c r="L548" s="22"/>
    </row>
    <row r="549" spans="6:12" x14ac:dyDescent="0.25">
      <c r="F549" s="1">
        <v>52.7</v>
      </c>
      <c r="H549">
        <v>12.116703347032972</v>
      </c>
      <c r="I549" s="12">
        <f t="shared" si="73"/>
        <v>13.861684376028869</v>
      </c>
      <c r="J549" s="12">
        <f>A_0*I549 + A_1*I550 + A_2*I551 + B_1*J550 + B_2*J551</f>
        <v>13.71497620926529</v>
      </c>
      <c r="K549" s="22"/>
      <c r="L549" s="22"/>
    </row>
    <row r="550" spans="6:12" x14ac:dyDescent="0.25">
      <c r="F550" s="1">
        <v>52.8</v>
      </c>
      <c r="H550">
        <v>13.981122987800372</v>
      </c>
      <c r="I550" s="12">
        <f t="shared" si="73"/>
        <v>13.759011382105696</v>
      </c>
      <c r="J550" s="12">
        <f>A_0*I550 + A_1*I551 + A_2*I552 + B_1*J551 + B_2*J552</f>
        <v>13.70742871935802</v>
      </c>
      <c r="K550" s="22"/>
      <c r="L550" s="22"/>
    </row>
    <row r="551" spans="6:12" x14ac:dyDescent="0.25">
      <c r="F551" s="1">
        <v>52.9</v>
      </c>
      <c r="H551">
        <v>13.329321062979913</v>
      </c>
      <c r="I551" s="12">
        <f t="shared" si="73"/>
        <v>13.697185920700003</v>
      </c>
      <c r="J551" s="22">
        <f t="shared" si="77"/>
        <v>13.697185920700003</v>
      </c>
      <c r="K551" s="22"/>
      <c r="L551" s="22"/>
    </row>
    <row r="552" spans="6:12" x14ac:dyDescent="0.25">
      <c r="F552" s="1">
        <v>53</v>
      </c>
      <c r="H552">
        <v>13.725585597707662</v>
      </c>
      <c r="I552" s="12">
        <f t="shared" si="73"/>
        <v>13.669017252229985</v>
      </c>
      <c r="J552" s="22">
        <f t="shared" si="77"/>
        <v>13.669017252229985</v>
      </c>
      <c r="K552" s="22"/>
      <c r="L552" s="22"/>
    </row>
    <row r="553" spans="6:12" x14ac:dyDescent="0.25">
      <c r="F553" s="1">
        <v>53.1</v>
      </c>
      <c r="H553">
        <v>17.040698342497588</v>
      </c>
      <c r="I553" s="12">
        <f t="shared" si="73"/>
        <v>13.710499865910764</v>
      </c>
      <c r="J553" s="12">
        <f>A_0*I553 + A_1*I554 + A_2*I555 + B_1*J554 + B_2*J555</f>
        <v>14.006352839411864</v>
      </c>
      <c r="K553" s="22"/>
      <c r="L553" s="22"/>
    </row>
    <row r="554" spans="6:12" x14ac:dyDescent="0.25">
      <c r="F554" s="1">
        <v>53.2</v>
      </c>
      <c r="H554">
        <v>15.222118774993184</v>
      </c>
      <c r="I554" s="12">
        <f t="shared" si="73"/>
        <v>13.857998778325985</v>
      </c>
      <c r="J554" s="12">
        <f>A_0*I554 + A_1*I555 + A_2*I556 + B_1*J555 + B_2*J556</f>
        <v>14.020464037860735</v>
      </c>
      <c r="K554" s="22"/>
      <c r="L554" s="22"/>
    </row>
    <row r="555" spans="6:12" x14ac:dyDescent="0.25">
      <c r="F555" s="1">
        <v>53.3</v>
      </c>
      <c r="H555">
        <v>13.311536350098736</v>
      </c>
      <c r="I555" s="12">
        <f t="shared" si="73"/>
        <v>13.99605649041688</v>
      </c>
      <c r="J555" s="12">
        <f>A_0*I555 + A_1*I556 + A_2*I557 + B_1*J556 + B_2*J557</f>
        <v>14.03029305203434</v>
      </c>
      <c r="K555" s="22"/>
      <c r="L555" s="22"/>
    </row>
    <row r="556" spans="6:12" x14ac:dyDescent="0.25">
      <c r="F556" s="1">
        <v>53.4</v>
      </c>
      <c r="H556">
        <v>14.507604902257299</v>
      </c>
      <c r="I556" s="12">
        <f t="shared" si="73"/>
        <v>14.049570803530848</v>
      </c>
      <c r="J556" s="12">
        <f>A_0*I556 + A_1*I557 + A_2*I558 + B_1*J557 + B_2*J558</f>
        <v>14.048379187977591</v>
      </c>
      <c r="K556" s="22"/>
      <c r="L556" s="22"/>
    </row>
    <row r="557" spans="6:12" x14ac:dyDescent="0.25">
      <c r="F557" s="1">
        <v>53.5</v>
      </c>
      <c r="H557">
        <v>15.903694539320101</v>
      </c>
      <c r="I557" s="12">
        <f t="shared" si="73"/>
        <v>14.101056912650236</v>
      </c>
      <c r="J557" s="22">
        <f t="shared" si="77"/>
        <v>14.101056912650236</v>
      </c>
      <c r="K557" s="22"/>
      <c r="L557" s="22"/>
    </row>
    <row r="558" spans="6:12" x14ac:dyDescent="0.25">
      <c r="F558" s="1">
        <v>53.6</v>
      </c>
      <c r="H558">
        <v>18.715760737944905</v>
      </c>
      <c r="I558" s="12">
        <f t="shared" si="73"/>
        <v>14.259149219154612</v>
      </c>
      <c r="J558" s="22">
        <f t="shared" si="77"/>
        <v>14.259149219154612</v>
      </c>
      <c r="K558" s="22"/>
      <c r="L558" s="22"/>
    </row>
    <row r="559" spans="6:12" x14ac:dyDescent="0.25">
      <c r="F559" s="1">
        <v>53.700000000000102</v>
      </c>
      <c r="H559">
        <v>17.204807467681817</v>
      </c>
      <c r="I559" s="12">
        <f t="shared" si="73"/>
        <v>14.533290812480695</v>
      </c>
      <c r="J559" s="12">
        <f>A_0*I559 + A_1*I560 + A_2*I561 + B_1*J560 + B_2*J561</f>
        <v>15.727467475681248</v>
      </c>
      <c r="K559" s="22"/>
      <c r="L559" s="22"/>
    </row>
    <row r="560" spans="6:12" x14ac:dyDescent="0.25">
      <c r="F560" s="1">
        <v>53.8</v>
      </c>
      <c r="H560">
        <v>19.185111414844584</v>
      </c>
      <c r="I560" s="12">
        <f t="shared" si="73"/>
        <v>14.85834013793573</v>
      </c>
      <c r="J560" s="12">
        <f>A_0*I560 + A_1*I561 + A_2*I562 + B_1*J561 + B_2*J562</f>
        <v>15.812567405499415</v>
      </c>
      <c r="K560" s="22"/>
      <c r="L560" s="22"/>
    </row>
    <row r="561" spans="6:12" x14ac:dyDescent="0.25">
      <c r="F561" s="1">
        <v>53.9</v>
      </c>
      <c r="H561">
        <v>19.225441477375753</v>
      </c>
      <c r="I561" s="12">
        <f t="shared" si="73"/>
        <v>15.220271302053062</v>
      </c>
      <c r="J561" s="12">
        <f>A_0*I561 + A_1*I562 + A_2*I563 + B_1*J562 + B_2*J563</f>
        <v>15.881109556704022</v>
      </c>
      <c r="K561" s="22"/>
      <c r="L561" s="22"/>
    </row>
    <row r="562" spans="6:12" x14ac:dyDescent="0.25">
      <c r="F562" s="1">
        <v>54</v>
      </c>
      <c r="H562">
        <v>21.525705563349138</v>
      </c>
      <c r="I562" s="12">
        <f t="shared" si="73"/>
        <v>15.642305340995325</v>
      </c>
      <c r="J562" s="12">
        <f>A_0*I562 + A_1*I563 + A_2*I564 + B_1*J563 + B_2*J564</f>
        <v>15.958124863493405</v>
      </c>
      <c r="K562" s="22"/>
      <c r="L562" s="22"/>
    </row>
    <row r="563" spans="6:12" x14ac:dyDescent="0.25">
      <c r="F563" s="1">
        <v>54.100000000000101</v>
      </c>
      <c r="H563">
        <v>21.031638072199701</v>
      </c>
      <c r="I563" s="12">
        <f t="shared" si="73"/>
        <v>16.125033154743125</v>
      </c>
      <c r="J563" s="22">
        <f t="shared" si="77"/>
        <v>16.125033154743125</v>
      </c>
      <c r="K563" s="22"/>
      <c r="L563" s="22"/>
    </row>
    <row r="564" spans="6:12" x14ac:dyDescent="0.25">
      <c r="F564" s="1">
        <v>54.200000000000102</v>
      </c>
      <c r="H564">
        <v>20.509524616626294</v>
      </c>
      <c r="I564" s="12">
        <f t="shared" si="73"/>
        <v>16.610085865114346</v>
      </c>
      <c r="J564" s="22">
        <f t="shared" si="77"/>
        <v>16.610085865114346</v>
      </c>
      <c r="K564" s="22"/>
      <c r="L564" s="22"/>
    </row>
    <row r="565" spans="6:12" x14ac:dyDescent="0.25">
      <c r="F565" s="1">
        <v>54.3</v>
      </c>
      <c r="H565">
        <v>21.424591011265534</v>
      </c>
      <c r="I565" s="12">
        <f t="shared" si="73"/>
        <v>17.054226218223096</v>
      </c>
      <c r="J565" s="12">
        <f>A_0*I565 + A_1*I566 + A_2*I567 + B_1*J566 + B_2*J567</f>
        <v>18.463431632413972</v>
      </c>
      <c r="K565" s="22"/>
      <c r="L565" s="22"/>
    </row>
    <row r="566" spans="6:12" x14ac:dyDescent="0.25">
      <c r="F566" s="1">
        <v>54.400000000000098</v>
      </c>
      <c r="H566">
        <v>22.034754366681742</v>
      </c>
      <c r="I566" s="12">
        <f t="shared" si="73"/>
        <v>17.486589774960905</v>
      </c>
      <c r="J566" s="12">
        <f>A_0*I566 + A_1*I567 + A_2*I568 + B_1*J567 + B_2*J568</f>
        <v>18.554163952502243</v>
      </c>
      <c r="K566" s="22"/>
      <c r="L566" s="22"/>
    </row>
    <row r="567" spans="6:12" x14ac:dyDescent="0.25">
      <c r="F567" s="1">
        <v>54.500000000000099</v>
      </c>
      <c r="H567">
        <v>22.243279884045879</v>
      </c>
      <c r="I567" s="12">
        <f t="shared" si="73"/>
        <v>17.924898605933514</v>
      </c>
      <c r="J567" s="12">
        <f>A_0*I567 + A_1*I568 + A_2*I569 + B_1*J568 + B_2*J569</f>
        <v>18.616172968810439</v>
      </c>
      <c r="K567" s="22"/>
      <c r="L567" s="22"/>
    </row>
    <row r="568" spans="6:12" x14ac:dyDescent="0.25">
      <c r="F568" s="1">
        <v>54.600000000000101</v>
      </c>
      <c r="H568">
        <v>22.819774319655313</v>
      </c>
      <c r="I568" s="12">
        <f t="shared" si="73"/>
        <v>18.362820579009171</v>
      </c>
      <c r="J568" s="12">
        <f>A_0*I568 + A_1*I569 + A_2*I570 + B_1*J569 + B_2*J570</f>
        <v>18.665591002442817</v>
      </c>
      <c r="K568" s="22"/>
      <c r="L568" s="22"/>
    </row>
    <row r="569" spans="6:12" x14ac:dyDescent="0.25">
      <c r="F569" s="1">
        <v>54.700000000000102</v>
      </c>
      <c r="H569">
        <v>20.068547530900187</v>
      </c>
      <c r="I569" s="12">
        <f t="shared" si="73"/>
        <v>18.749492210658268</v>
      </c>
      <c r="J569" s="22">
        <f t="shared" si="77"/>
        <v>18.749492210658268</v>
      </c>
      <c r="K569" s="22"/>
      <c r="L569" s="22"/>
    </row>
    <row r="570" spans="6:12" x14ac:dyDescent="0.25">
      <c r="F570" s="1">
        <v>54.800000000000097</v>
      </c>
      <c r="H570">
        <v>18.407444146322977</v>
      </c>
      <c r="I570" s="12">
        <f t="shared" si="73"/>
        <v>18.986171217749238</v>
      </c>
      <c r="J570" s="22">
        <f t="shared" si="77"/>
        <v>18.986171217749238</v>
      </c>
      <c r="K570" s="22"/>
      <c r="L570" s="22"/>
    </row>
    <row r="571" spans="6:12" x14ac:dyDescent="0.25">
      <c r="F571" s="1">
        <v>54.900000000000098</v>
      </c>
      <c r="H571">
        <v>14.767352504765368</v>
      </c>
      <c r="I571" s="12">
        <f t="shared" si="73"/>
        <v>18.997760999457299</v>
      </c>
      <c r="J571" s="12">
        <f>A_0*I571 + A_1*I572 + A_2*I573 + B_1*J572 + B_2*J573</f>
        <v>17.907873920437019</v>
      </c>
      <c r="K571" s="22"/>
      <c r="L571" s="22"/>
    </row>
    <row r="572" spans="6:12" x14ac:dyDescent="0.25">
      <c r="F572" s="1">
        <v>55.000000000000099</v>
      </c>
      <c r="H572">
        <v>14.328059882621931</v>
      </c>
      <c r="I572" s="12">
        <f t="shared" si="73"/>
        <v>18.778483133932166</v>
      </c>
      <c r="J572" s="12">
        <f>A_0*I572 + A_1*I573 + A_2*I574 + B_1*J573 + B_2*J574</f>
        <v>17.828462495982251</v>
      </c>
      <c r="K572" s="22"/>
      <c r="L572" s="22"/>
    </row>
    <row r="573" spans="6:12" x14ac:dyDescent="0.25">
      <c r="F573" s="1">
        <v>55.100000000000101</v>
      </c>
      <c r="H573">
        <v>12.895472073561326</v>
      </c>
      <c r="I573" s="12">
        <f t="shared" si="73"/>
        <v>18.397177768855205</v>
      </c>
      <c r="J573" s="12">
        <f>A_0*I573 + A_1*I574 + A_2*I575 + B_1*J574 + B_2*J575</f>
        <v>17.769735864372972</v>
      </c>
      <c r="K573" s="22"/>
      <c r="L573" s="22"/>
    </row>
    <row r="574" spans="6:12" x14ac:dyDescent="0.25">
      <c r="F574" s="1">
        <v>55.200000000000102</v>
      </c>
      <c r="H574">
        <v>15.287887362222421</v>
      </c>
      <c r="I574" s="12">
        <f t="shared" si="73"/>
        <v>17.970083093433885</v>
      </c>
      <c r="J574" s="12">
        <f>A_0*I574 + A_1*I575 + A_2*I576 + B_1*J575 + B_2*J576</f>
        <v>17.715600108358657</v>
      </c>
      <c r="K574" s="22"/>
      <c r="L574" s="22"/>
    </row>
    <row r="575" spans="6:12" x14ac:dyDescent="0.25">
      <c r="F575" s="1">
        <v>55.300000000000097</v>
      </c>
      <c r="H575">
        <v>15.288512027009038</v>
      </c>
      <c r="I575" s="12">
        <f t="shared" si="73"/>
        <v>17.609585712213992</v>
      </c>
      <c r="J575" s="22">
        <f t="shared" si="77"/>
        <v>17.609585712213992</v>
      </c>
      <c r="K575" s="22"/>
      <c r="L575" s="22"/>
    </row>
    <row r="576" spans="6:12" x14ac:dyDescent="0.25">
      <c r="F576" s="1">
        <v>55.400000000000098</v>
      </c>
      <c r="H576">
        <v>13.429311225822417</v>
      </c>
      <c r="I576" s="12">
        <f t="shared" si="73"/>
        <v>17.304170935372341</v>
      </c>
      <c r="J576" s="22">
        <f t="shared" si="77"/>
        <v>17.304170935372341</v>
      </c>
      <c r="K576" s="22"/>
      <c r="L576" s="22"/>
    </row>
    <row r="577" spans="6:12" x14ac:dyDescent="0.25">
      <c r="F577" s="1">
        <v>55.500000000000099</v>
      </c>
      <c r="H577">
        <v>10.512725621835662</v>
      </c>
      <c r="I577" s="12">
        <f t="shared" si="73"/>
        <v>16.929638493591138</v>
      </c>
      <c r="J577" s="12">
        <f>A_0*I577 + A_1*I578 + A_2*I579 + B_1*J578 + B_2*J579</f>
        <v>16.935969205713477</v>
      </c>
      <c r="K577" s="22"/>
      <c r="L577" s="22"/>
    </row>
    <row r="578" spans="6:12" x14ac:dyDescent="0.25">
      <c r="F578" s="1">
        <v>55.600000000000101</v>
      </c>
      <c r="H578">
        <v>16.011561447903823</v>
      </c>
      <c r="I578" s="12">
        <f t="shared" si="73"/>
        <v>16.520001311450226</v>
      </c>
      <c r="J578" s="12">
        <f>A_0*I578 + A_1*I579 + A_2*I580 + B_1*J579 + B_2*J580</f>
        <v>16.991400056021231</v>
      </c>
      <c r="K578" s="22"/>
      <c r="L578" s="22"/>
    </row>
    <row r="579" spans="6:12" x14ac:dyDescent="0.25">
      <c r="F579" s="1">
        <v>55.700000000000102</v>
      </c>
      <c r="H579">
        <v>22.895855520159103</v>
      </c>
      <c r="I579" s="12">
        <f t="shared" si="73"/>
        <v>16.368462586875332</v>
      </c>
      <c r="J579" s="12">
        <f>A_0*I579 + A_1*I580 + A_2*I581 + B_1*J580 + B_2*J581</f>
        <v>17.075507034229098</v>
      </c>
      <c r="K579" s="22"/>
      <c r="L579" s="22"/>
    </row>
    <row r="580" spans="6:12" x14ac:dyDescent="0.25">
      <c r="F580" s="1">
        <v>55.800000000000097</v>
      </c>
      <c r="H580">
        <v>29.062173008913149</v>
      </c>
      <c r="I580" s="12">
        <f t="shared" ref="I580:I643" si="78">A_0*H580 + A_1*H579 + A_2*H578 + B_1*I579 + B_2*I578</f>
        <v>16.729480452032334</v>
      </c>
      <c r="J580" s="12">
        <f>A_0*I580 + A_1*I581 + A_2*I582 + B_1*J581 + B_2*J582</f>
        <v>17.210397963730941</v>
      </c>
      <c r="K580" s="22"/>
      <c r="L580" s="22"/>
    </row>
    <row r="581" spans="6:12" x14ac:dyDescent="0.25">
      <c r="F581" s="1">
        <v>55.900000000000098</v>
      </c>
      <c r="H581">
        <v>27.595987027102328</v>
      </c>
      <c r="I581" s="12">
        <f t="shared" si="78"/>
        <v>17.532254618778943</v>
      </c>
      <c r="J581" s="22">
        <f t="shared" si="77"/>
        <v>17.532254618778943</v>
      </c>
      <c r="K581" s="22"/>
      <c r="L581" s="22"/>
    </row>
    <row r="582" spans="6:12" x14ac:dyDescent="0.25">
      <c r="F582" s="1">
        <v>56.000000000000099</v>
      </c>
      <c r="H582">
        <v>26.767252380474169</v>
      </c>
      <c r="I582" s="12">
        <f t="shared" si="78"/>
        <v>18.473959631702655</v>
      </c>
      <c r="J582" s="22">
        <f t="shared" si="77"/>
        <v>18.473959631702655</v>
      </c>
      <c r="K582" s="22"/>
      <c r="L582" s="22"/>
    </row>
    <row r="583" spans="6:12" x14ac:dyDescent="0.25">
      <c r="F583" s="1">
        <v>56.100000000000101</v>
      </c>
      <c r="H583">
        <v>29.816064461964125</v>
      </c>
      <c r="I583" s="12">
        <f t="shared" si="78"/>
        <v>19.400970114434539</v>
      </c>
      <c r="J583" s="12">
        <f>A_0*I583 + A_1*I584 + A_2*I585 + B_1*J584 + B_2*J585</f>
        <v>23.141071299100975</v>
      </c>
      <c r="K583" s="22"/>
      <c r="L583" s="22"/>
    </row>
    <row r="584" spans="6:12" x14ac:dyDescent="0.25">
      <c r="F584" s="1">
        <v>56.200000000000102</v>
      </c>
      <c r="H584">
        <v>35.090000000000003</v>
      </c>
      <c r="I584" s="12">
        <f t="shared" si="78"/>
        <v>20.434139314669473</v>
      </c>
      <c r="J584" s="12">
        <f>A_0*I584 + A_1*I585 + A_2*I586 + B_1*J585 + B_2*J586</f>
        <v>23.382074545205928</v>
      </c>
      <c r="K584" s="22"/>
      <c r="L584" s="22"/>
    </row>
    <row r="585" spans="6:12" x14ac:dyDescent="0.25">
      <c r="F585" s="1">
        <v>56.300000000000097</v>
      </c>
      <c r="H585">
        <v>35.223527648434079</v>
      </c>
      <c r="I585" s="12">
        <f t="shared" si="78"/>
        <v>21.660018442268012</v>
      </c>
      <c r="J585" s="12">
        <f>A_0*I585 + A_1*I586 + A_2*I587 + B_1*J586 + B_2*J587</f>
        <v>23.533920657589302</v>
      </c>
      <c r="K585" s="22"/>
      <c r="L585" s="22"/>
    </row>
    <row r="586" spans="6:12" x14ac:dyDescent="0.25">
      <c r="F586" s="1">
        <v>56.400000000000098</v>
      </c>
      <c r="H586">
        <v>29.847492356980343</v>
      </c>
      <c r="I586" s="12">
        <f t="shared" si="78"/>
        <v>22.875118386303345</v>
      </c>
      <c r="J586" s="12">
        <f>A_0*I586 + A_1*I587 + A_2*I588 + B_1*J587 + B_2*J588</f>
        <v>23.620216388679118</v>
      </c>
      <c r="K586" s="22"/>
      <c r="L586" s="22"/>
    </row>
    <row r="587" spans="6:12" x14ac:dyDescent="0.25">
      <c r="F587" s="1">
        <v>56.500000000000099</v>
      </c>
      <c r="H587">
        <v>22.3211693242088</v>
      </c>
      <c r="I587" s="12">
        <f t="shared" si="78"/>
        <v>23.712164260061915</v>
      </c>
      <c r="J587" s="22">
        <f t="shared" si="77"/>
        <v>23.712164260061915</v>
      </c>
      <c r="K587" s="22"/>
      <c r="L587" s="22"/>
    </row>
    <row r="588" spans="6:12" x14ac:dyDescent="0.25">
      <c r="F588" s="1">
        <v>56.600000000000101</v>
      </c>
      <c r="H588">
        <v>17.33361185673661</v>
      </c>
      <c r="I588" s="12">
        <f t="shared" si="78"/>
        <v>23.951033283363479</v>
      </c>
      <c r="J588" s="22">
        <f t="shared" si="77"/>
        <v>23.951033283363479</v>
      </c>
      <c r="K588" s="22"/>
      <c r="L588" s="22"/>
    </row>
    <row r="589" spans="6:12" x14ac:dyDescent="0.25">
      <c r="F589" s="1">
        <v>56.700000000000102</v>
      </c>
      <c r="H589">
        <v>11.461391713051254</v>
      </c>
      <c r="I589" s="12">
        <f t="shared" si="78"/>
        <v>23.588134758262314</v>
      </c>
      <c r="J589" s="12">
        <f>A_0*I589 + A_1*I590 + A_2*I591 + B_1*J590 + B_2*J591</f>
        <v>21.036984401007143</v>
      </c>
      <c r="K589" s="22"/>
      <c r="L589" s="22"/>
    </row>
    <row r="590" spans="6:12" x14ac:dyDescent="0.25">
      <c r="F590" s="1">
        <v>56.800000000000097</v>
      </c>
      <c r="H590">
        <v>14.5276873589708</v>
      </c>
      <c r="I590" s="12">
        <f t="shared" si="78"/>
        <v>22.819369799020123</v>
      </c>
      <c r="J590" s="12">
        <f>A_0*I590 + A_1*I591 + A_2*I592 + B_1*J591 + B_2*J592</f>
        <v>20.866185081694699</v>
      </c>
      <c r="K590" s="22"/>
      <c r="L590" s="22"/>
    </row>
    <row r="591" spans="6:12" x14ac:dyDescent="0.25">
      <c r="F591" s="1">
        <v>56.900000000000098</v>
      </c>
      <c r="H591">
        <v>15.042107565098716</v>
      </c>
      <c r="I591" s="12">
        <f t="shared" si="78"/>
        <v>21.973558339998316</v>
      </c>
      <c r="J591" s="12">
        <f>A_0*I591 + A_1*I592 + A_2*I593 + B_1*J592 + B_2*J593</f>
        <v>20.735662838064542</v>
      </c>
      <c r="K591" s="22"/>
      <c r="L591" s="22"/>
    </row>
    <row r="592" spans="6:12" x14ac:dyDescent="0.25">
      <c r="F592" s="1">
        <v>57.000000000000099</v>
      </c>
      <c r="H592">
        <v>10.849949308637344</v>
      </c>
      <c r="I592" s="12">
        <f t="shared" si="78"/>
        <v>21.154702681277623</v>
      </c>
      <c r="J592" s="12">
        <f>A_0*I592 + A_1*I593 + A_2*I594 + B_1*J593 + B_2*J594</f>
        <v>20.591811489679102</v>
      </c>
      <c r="K592" s="22"/>
      <c r="L592" s="22"/>
    </row>
    <row r="593" spans="6:12" x14ac:dyDescent="0.25">
      <c r="F593" s="1">
        <v>57.100000000000101</v>
      </c>
      <c r="H593">
        <v>11.291758056210734</v>
      </c>
      <c r="I593" s="12">
        <f t="shared" si="78"/>
        <v>20.277552112362077</v>
      </c>
      <c r="J593" s="22">
        <f t="shared" si="77"/>
        <v>20.277552112362077</v>
      </c>
      <c r="K593" s="22"/>
      <c r="L593" s="22"/>
    </row>
    <row r="594" spans="6:12" x14ac:dyDescent="0.25">
      <c r="F594" s="1">
        <v>57.200000000000102</v>
      </c>
      <c r="H594">
        <v>10.008201636657807</v>
      </c>
      <c r="I594" s="12">
        <f t="shared" si="78"/>
        <v>19.362706777753463</v>
      </c>
      <c r="J594" s="22">
        <f t="shared" si="77"/>
        <v>19.362706777753463</v>
      </c>
      <c r="K594" s="22"/>
      <c r="L594" s="22"/>
    </row>
    <row r="595" spans="6:12" x14ac:dyDescent="0.25">
      <c r="F595" s="1">
        <v>57.300000000000097</v>
      </c>
      <c r="H595">
        <v>10.50583647312293</v>
      </c>
      <c r="I595" s="12">
        <f t="shared" si="78"/>
        <v>18.467947836049824</v>
      </c>
      <c r="J595" s="12">
        <f>A_0*I595 + A_1*I596 + A_2*I597 + B_1*J596 + B_2*J597</f>
        <v>16.091621744593262</v>
      </c>
      <c r="K595" s="22"/>
      <c r="L595" s="22"/>
    </row>
    <row r="596" spans="6:12" x14ac:dyDescent="0.25">
      <c r="F596" s="1">
        <v>57.400000000000098</v>
      </c>
      <c r="H596">
        <v>10.479837785004117</v>
      </c>
      <c r="I596" s="12">
        <f t="shared" si="78"/>
        <v>17.633226614030704</v>
      </c>
      <c r="J596" s="12">
        <f>A_0*I596 + A_1*I597 + A_2*I598 + B_1*J597 + B_2*J598</f>
        <v>15.948182235845138</v>
      </c>
      <c r="K596" s="22"/>
      <c r="L596" s="22"/>
    </row>
    <row r="597" spans="6:12" x14ac:dyDescent="0.25">
      <c r="F597" s="1">
        <v>57.500000000000099</v>
      </c>
      <c r="H597">
        <v>9.865672810305437</v>
      </c>
      <c r="I597" s="12">
        <f t="shared" si="78"/>
        <v>16.870757643351272</v>
      </c>
      <c r="J597" s="12">
        <f>A_0*I597 + A_1*I598 + A_2*I599 + B_1*J598 + B_2*J599</f>
        <v>15.853502676838426</v>
      </c>
      <c r="K597" s="22"/>
      <c r="L597" s="22"/>
    </row>
    <row r="598" spans="6:12" x14ac:dyDescent="0.25">
      <c r="F598" s="1">
        <v>57.600000000000101</v>
      </c>
      <c r="H598">
        <v>11.432519407374736</v>
      </c>
      <c r="I598" s="12">
        <f t="shared" si="78"/>
        <v>16.187869776031039</v>
      </c>
      <c r="J598" s="12">
        <f>A_0*I598 + A_1*I599 + A_2*I600 + B_1*J599 + B_2*J600</f>
        <v>15.774552761056457</v>
      </c>
      <c r="K598" s="22"/>
      <c r="L598" s="22"/>
    </row>
    <row r="599" spans="6:12" x14ac:dyDescent="0.25">
      <c r="F599" s="1">
        <v>57.700000000000102</v>
      </c>
      <c r="H599">
        <v>12.132209197009422</v>
      </c>
      <c r="I599" s="12">
        <f t="shared" si="78"/>
        <v>15.629203784070629</v>
      </c>
      <c r="J599" s="22">
        <f t="shared" si="77"/>
        <v>15.629203784070629</v>
      </c>
      <c r="K599" s="22"/>
      <c r="L599" s="22"/>
    </row>
    <row r="600" spans="6:12" x14ac:dyDescent="0.25">
      <c r="F600" s="1">
        <v>57.800000000000097</v>
      </c>
      <c r="H600">
        <v>13.099824426304346</v>
      </c>
      <c r="I600" s="12">
        <f t="shared" si="78"/>
        <v>15.213667212112883</v>
      </c>
      <c r="J600" s="22">
        <f t="shared" si="77"/>
        <v>15.213667212112883</v>
      </c>
      <c r="K600" s="22"/>
      <c r="L600" s="22"/>
    </row>
    <row r="601" spans="6:12" x14ac:dyDescent="0.25">
      <c r="F601" s="1">
        <v>57.900000000000098</v>
      </c>
      <c r="H601">
        <v>14.179146659795856</v>
      </c>
      <c r="I601" s="12">
        <f t="shared" si="78"/>
        <v>14.934878281667414</v>
      </c>
      <c r="J601" s="12">
        <f>A_0*I601 + A_1*I602 + A_2*I603 + B_1*J602 + B_2*J603</f>
        <v>14.415768031824976</v>
      </c>
      <c r="K601" s="22"/>
      <c r="L601" s="22"/>
    </row>
    <row r="602" spans="6:12" x14ac:dyDescent="0.25">
      <c r="F602" s="1">
        <v>58.000000000000099</v>
      </c>
      <c r="H602">
        <v>15.155296104002719</v>
      </c>
      <c r="I602" s="12">
        <f t="shared" si="78"/>
        <v>14.788056104131785</v>
      </c>
      <c r="J602" s="12">
        <f>A_0*I602 + A_1*I603 + A_2*I604 + B_1*J603 + B_2*J604</f>
        <v>14.377130269740769</v>
      </c>
      <c r="K602" s="22"/>
      <c r="L602" s="22"/>
    </row>
    <row r="603" spans="6:12" x14ac:dyDescent="0.25">
      <c r="F603" s="1">
        <v>58.100000000000101</v>
      </c>
      <c r="H603">
        <v>10.626085826869648</v>
      </c>
      <c r="I603" s="12">
        <f t="shared" si="78"/>
        <v>14.671841925238862</v>
      </c>
      <c r="J603" s="12">
        <f>A_0*I603 + A_1*I604 + A_2*I605 + B_1*J604 + B_2*J605</f>
        <v>14.344027975787686</v>
      </c>
      <c r="K603" s="22"/>
      <c r="L603" s="22"/>
    </row>
    <row r="604" spans="6:12" x14ac:dyDescent="0.25">
      <c r="F604" s="1">
        <v>58.200000000000102</v>
      </c>
      <c r="H604">
        <v>12.036403117210723</v>
      </c>
      <c r="I604" s="12">
        <f t="shared" si="78"/>
        <v>14.465159920894436</v>
      </c>
      <c r="J604" s="12">
        <f>A_0*I604 + A_1*I605 + A_2*I606 + B_1*J605 + B_2*J606</f>
        <v>14.305567137826241</v>
      </c>
      <c r="K604" s="22"/>
      <c r="L604" s="22"/>
    </row>
    <row r="605" spans="6:12" x14ac:dyDescent="0.25">
      <c r="F605" s="1">
        <v>58.300000000000097</v>
      </c>
      <c r="H605">
        <v>12.60794194149069</v>
      </c>
      <c r="I605" s="12">
        <f t="shared" si="78"/>
        <v>14.222291195548147</v>
      </c>
      <c r="J605" s="22">
        <f t="shared" ref="J605:J666" si="79">I605</f>
        <v>14.222291195548147</v>
      </c>
      <c r="K605" s="22"/>
      <c r="L605" s="22"/>
    </row>
    <row r="606" spans="6:12" x14ac:dyDescent="0.25">
      <c r="F606" s="1">
        <v>58.400000000000098</v>
      </c>
      <c r="H606">
        <v>9.9075072546024412</v>
      </c>
      <c r="I606" s="12">
        <f t="shared" si="78"/>
        <v>13.980382968333295</v>
      </c>
      <c r="J606" s="22">
        <f t="shared" si="79"/>
        <v>13.980382968333295</v>
      </c>
      <c r="K606" s="22"/>
      <c r="L606" s="22"/>
    </row>
    <row r="607" spans="6:12" x14ac:dyDescent="0.25">
      <c r="F607" s="1">
        <v>58.500000000000099</v>
      </c>
      <c r="H607">
        <v>13.589326694137572</v>
      </c>
      <c r="I607" s="12">
        <f t="shared" si="78"/>
        <v>13.735878329924432</v>
      </c>
      <c r="J607" s="12">
        <f>A_0*I607 + A_1*I608 + A_2*I609 + B_1*J608 + B_2*J609</f>
        <v>13.309744576424453</v>
      </c>
      <c r="K607" s="22"/>
      <c r="L607" s="22"/>
    </row>
    <row r="608" spans="6:12" x14ac:dyDescent="0.25">
      <c r="F608" s="1">
        <v>58.600000000000101</v>
      </c>
      <c r="H608">
        <v>13.801336891765231</v>
      </c>
      <c r="I608" s="12">
        <f t="shared" si="78"/>
        <v>13.585724470015347</v>
      </c>
      <c r="J608" s="12">
        <f>A_0*I608 + A_1*I609 + A_2*I610 + B_1*J609 + B_2*J610</f>
        <v>13.281498143903013</v>
      </c>
      <c r="K608" s="22"/>
      <c r="L608" s="22"/>
    </row>
    <row r="609" spans="6:12" x14ac:dyDescent="0.25">
      <c r="F609" s="1">
        <v>58.700000000000102</v>
      </c>
      <c r="H609">
        <v>11.163520949951231</v>
      </c>
      <c r="I609" s="12">
        <f t="shared" si="78"/>
        <v>13.501705507662326</v>
      </c>
      <c r="J609" s="12">
        <f>A_0*I609 + A_1*I610 + A_2*I611 + B_1*J610 + B_2*J611</f>
        <v>13.260088884380064</v>
      </c>
      <c r="K609" s="22"/>
      <c r="L609" s="22"/>
    </row>
    <row r="610" spans="6:12" x14ac:dyDescent="0.25">
      <c r="F610" s="1">
        <v>58.800000000000097</v>
      </c>
      <c r="H610">
        <v>11.090599623104245</v>
      </c>
      <c r="I610" s="12">
        <f t="shared" si="78"/>
        <v>13.362335246382948</v>
      </c>
      <c r="J610" s="12">
        <f>A_0*I610 + A_1*I611 + A_2*I612 + B_1*J611 + B_2*J612</f>
        <v>13.240960894562306</v>
      </c>
      <c r="K610" s="22"/>
      <c r="L610" s="22"/>
    </row>
    <row r="611" spans="6:12" x14ac:dyDescent="0.25">
      <c r="F611" s="1">
        <v>58.900000000000098</v>
      </c>
      <c r="H611">
        <v>13.544090962482494</v>
      </c>
      <c r="I611" s="12">
        <f t="shared" si="78"/>
        <v>13.207612971006728</v>
      </c>
      <c r="J611" s="22">
        <f t="shared" si="79"/>
        <v>13.207612971006728</v>
      </c>
      <c r="K611" s="22"/>
      <c r="L611" s="22"/>
    </row>
    <row r="612" spans="6:12" x14ac:dyDescent="0.25">
      <c r="F612" s="1">
        <v>59.000000000000099</v>
      </c>
      <c r="H612">
        <v>12.14626691621751</v>
      </c>
      <c r="I612" s="12">
        <f t="shared" si="78"/>
        <v>13.113592256345452</v>
      </c>
      <c r="J612" s="22">
        <f t="shared" si="79"/>
        <v>13.113592256345452</v>
      </c>
      <c r="K612" s="22"/>
      <c r="L612" s="22"/>
    </row>
    <row r="613" spans="6:12" x14ac:dyDescent="0.25">
      <c r="F613" s="1">
        <v>59.100000000000101</v>
      </c>
      <c r="H613">
        <v>13.013492997654396</v>
      </c>
      <c r="I613" s="12">
        <f t="shared" si="78"/>
        <v>13.05512753206115</v>
      </c>
      <c r="J613" s="12">
        <f>A_0*I613 + A_1*I614 + A_2*I615 + B_1*J614 + B_2*J615</f>
        <v>13.093318607270238</v>
      </c>
      <c r="K613" s="22"/>
      <c r="L613" s="22"/>
    </row>
    <row r="614" spans="6:12" x14ac:dyDescent="0.25">
      <c r="F614" s="1">
        <v>59.200000000000102</v>
      </c>
      <c r="H614">
        <v>14.570126972679407</v>
      </c>
      <c r="I614" s="12">
        <f t="shared" si="78"/>
        <v>13.043513252277609</v>
      </c>
      <c r="J614" s="12">
        <f>A_0*I614 + A_1*I615 + A_2*I616 + B_1*J615 + B_2*J616</f>
        <v>13.097321075216001</v>
      </c>
      <c r="K614" s="22"/>
      <c r="L614" s="22"/>
    </row>
    <row r="615" spans="6:12" x14ac:dyDescent="0.25">
      <c r="F615" s="1">
        <v>59.300000000000097</v>
      </c>
      <c r="H615">
        <v>13.03560125195612</v>
      </c>
      <c r="I615" s="12">
        <f t="shared" si="78"/>
        <v>13.08858102989954</v>
      </c>
      <c r="J615" s="12">
        <f>A_0*I615 + A_1*I616 + A_2*I617 + B_1*J616 + B_2*J617</f>
        <v>13.101454181511338</v>
      </c>
      <c r="K615" s="22"/>
      <c r="L615" s="22"/>
    </row>
    <row r="616" spans="6:12" x14ac:dyDescent="0.25">
      <c r="F616" s="1">
        <v>59.400000000000098</v>
      </c>
      <c r="H616">
        <v>12.782531048270526</v>
      </c>
      <c r="I616" s="12">
        <f t="shared" si="78"/>
        <v>13.121496128388628</v>
      </c>
      <c r="J616" s="12">
        <f>A_0*I616 + A_1*I617 + A_2*I618 + B_1*J617 + B_2*J618</f>
        <v>13.110453690398774</v>
      </c>
      <c r="K616" s="22"/>
      <c r="L616" s="22"/>
    </row>
    <row r="617" spans="6:12" x14ac:dyDescent="0.25">
      <c r="F617" s="1">
        <v>59.500000000000099</v>
      </c>
      <c r="H617">
        <v>14.197785038519212</v>
      </c>
      <c r="I617" s="12">
        <f t="shared" si="78"/>
        <v>13.137909337786695</v>
      </c>
      <c r="J617" s="22">
        <f t="shared" si="79"/>
        <v>13.137909337786695</v>
      </c>
      <c r="K617" s="22"/>
      <c r="L617" s="22"/>
    </row>
    <row r="618" spans="6:12" x14ac:dyDescent="0.25">
      <c r="F618" s="1">
        <v>59.600000000000101</v>
      </c>
      <c r="H618">
        <v>16.121895049900306</v>
      </c>
      <c r="I618" s="12">
        <f t="shared" si="78"/>
        <v>13.220824247634337</v>
      </c>
      <c r="J618" s="22">
        <f t="shared" si="79"/>
        <v>13.220824247634337</v>
      </c>
      <c r="K618" s="22"/>
      <c r="L618" s="22"/>
    </row>
    <row r="619" spans="6:12" x14ac:dyDescent="0.25">
      <c r="F619" s="1">
        <v>59.700000000000102</v>
      </c>
      <c r="H619">
        <v>16.038993110541572</v>
      </c>
      <c r="I619" s="12">
        <f t="shared" si="78"/>
        <v>13.405529813234301</v>
      </c>
      <c r="J619" s="12">
        <f>A_0*I619 + A_1*I620 + A_2*I621 + B_1*J620 + B_2*J621</f>
        <v>14.130368985319041</v>
      </c>
      <c r="K619" s="22"/>
      <c r="L619" s="22"/>
    </row>
    <row r="620" spans="6:12" x14ac:dyDescent="0.25">
      <c r="F620" s="1">
        <v>59.800000000000097</v>
      </c>
      <c r="H620">
        <v>15.022935798305202</v>
      </c>
      <c r="I620" s="12">
        <f t="shared" si="78"/>
        <v>13.625325586815052</v>
      </c>
      <c r="J620" s="12">
        <f>A_0*I620 + A_1*I621 + A_2*I622 + B_1*J621 + B_2*J622</f>
        <v>14.181477060003097</v>
      </c>
      <c r="K620" s="22"/>
      <c r="L620" s="22"/>
    </row>
    <row r="621" spans="6:12" x14ac:dyDescent="0.25">
      <c r="F621" s="1">
        <v>59.900000000000098</v>
      </c>
      <c r="H621">
        <v>16.897295641610821</v>
      </c>
      <c r="I621" s="12">
        <f t="shared" si="78"/>
        <v>13.838976607513942</v>
      </c>
      <c r="J621" s="12">
        <f>A_0*I621 + A_1*I622 + A_2*I623 + B_1*J622 + B_2*J623</f>
        <v>14.224503987548573</v>
      </c>
      <c r="K621" s="22"/>
      <c r="L621" s="22"/>
    </row>
    <row r="622" spans="6:12" x14ac:dyDescent="0.25">
      <c r="F622" s="1">
        <v>60.000000000000099</v>
      </c>
      <c r="H622">
        <v>17.742573094114618</v>
      </c>
      <c r="I622" s="12">
        <f t="shared" si="78"/>
        <v>14.094827120887446</v>
      </c>
      <c r="J622" s="12">
        <f>A_0*I622 + A_1*I623 + A_2*I624 + B_1*J623 + B_2*J624</f>
        <v>14.278604050794655</v>
      </c>
      <c r="K622" s="22"/>
      <c r="L622" s="22"/>
    </row>
    <row r="623" spans="6:12" x14ac:dyDescent="0.25">
      <c r="F623" s="1">
        <v>60.100000000000101</v>
      </c>
      <c r="H623">
        <v>17.55672235925601</v>
      </c>
      <c r="I623" s="12">
        <f t="shared" si="78"/>
        <v>14.40353349114282</v>
      </c>
      <c r="J623" s="22">
        <f t="shared" si="79"/>
        <v>14.40353349114282</v>
      </c>
      <c r="K623" s="22"/>
      <c r="L623" s="22"/>
    </row>
    <row r="624" spans="6:12" x14ac:dyDescent="0.25">
      <c r="F624" s="1">
        <v>60.200000000000102</v>
      </c>
      <c r="H624">
        <v>20.70059177898062</v>
      </c>
      <c r="I624" s="12">
        <f t="shared" si="78"/>
        <v>14.769202103412439</v>
      </c>
      <c r="J624" s="22">
        <f t="shared" si="79"/>
        <v>14.769202103412439</v>
      </c>
      <c r="K624" s="22"/>
      <c r="L624" s="22"/>
    </row>
    <row r="625" spans="6:12" x14ac:dyDescent="0.25">
      <c r="F625" s="1">
        <v>60.300000000000097</v>
      </c>
      <c r="H625">
        <v>18.764482406930387</v>
      </c>
      <c r="I625" s="12">
        <f t="shared" si="78"/>
        <v>15.198461253945876</v>
      </c>
      <c r="J625" s="12">
        <f>A_0*I625 + A_1*I626 + A_2*I627 + B_1*J626 + B_2*J627</f>
        <v>16.394006595450726</v>
      </c>
      <c r="K625" s="22"/>
      <c r="L625" s="22"/>
    </row>
    <row r="626" spans="6:12" x14ac:dyDescent="0.25">
      <c r="F626" s="1">
        <v>60.400000000000098</v>
      </c>
      <c r="H626">
        <v>19.241047268794908</v>
      </c>
      <c r="I626" s="12">
        <f t="shared" si="78"/>
        <v>15.61757022409482</v>
      </c>
      <c r="J626" s="12">
        <f>A_0*I626 + A_1*I627 + A_2*I628 + B_1*J627 + B_2*J628</f>
        <v>16.466961235983121</v>
      </c>
      <c r="K626" s="22"/>
      <c r="L626" s="22"/>
    </row>
    <row r="627" spans="6:12" x14ac:dyDescent="0.25">
      <c r="F627" s="1">
        <v>60.500000000000099</v>
      </c>
      <c r="H627">
        <v>19.17407103355988</v>
      </c>
      <c r="I627" s="12">
        <f t="shared" si="78"/>
        <v>15.988821560705373</v>
      </c>
      <c r="J627" s="12">
        <f>A_0*I627 + A_1*I628 + A_2*I629 + B_1*J628 + B_2*J629</f>
        <v>16.516035301661567</v>
      </c>
      <c r="K627" s="22"/>
      <c r="L627" s="22"/>
    </row>
    <row r="628" spans="6:12" x14ac:dyDescent="0.25">
      <c r="F628" s="1">
        <v>60.600000000000101</v>
      </c>
      <c r="H628">
        <v>19.487290730114331</v>
      </c>
      <c r="I628" s="12">
        <f t="shared" si="78"/>
        <v>16.330108796416283</v>
      </c>
      <c r="J628" s="12">
        <f>A_0*I628 + A_1*I629 + A_2*I630 + B_1*J629 + B_2*J630</f>
        <v>16.557498842109741</v>
      </c>
      <c r="K628" s="22"/>
      <c r="L628" s="22"/>
    </row>
    <row r="629" spans="6:12" x14ac:dyDescent="0.25">
      <c r="F629" s="1">
        <v>60.700000000000102</v>
      </c>
      <c r="H629">
        <v>18.57692654881318</v>
      </c>
      <c r="I629" s="12">
        <f t="shared" si="78"/>
        <v>16.633159202402403</v>
      </c>
      <c r="J629" s="22">
        <f t="shared" si="79"/>
        <v>16.633159202402403</v>
      </c>
      <c r="K629" s="22"/>
      <c r="L629" s="22"/>
    </row>
    <row r="630" spans="6:12" x14ac:dyDescent="0.25">
      <c r="F630" s="1">
        <v>60.800000000000097</v>
      </c>
      <c r="H630">
        <v>16.737123408758148</v>
      </c>
      <c r="I630" s="12">
        <f t="shared" si="78"/>
        <v>16.848856326169582</v>
      </c>
      <c r="J630" s="22">
        <f t="shared" si="79"/>
        <v>16.848856326169582</v>
      </c>
      <c r="K630" s="22"/>
      <c r="L630" s="22"/>
    </row>
    <row r="631" spans="6:12" x14ac:dyDescent="0.25">
      <c r="F631" s="1">
        <v>60.900000000000098</v>
      </c>
      <c r="H631">
        <v>16.141356820292401</v>
      </c>
      <c r="I631" s="12">
        <f t="shared" si="78"/>
        <v>16.936065838277347</v>
      </c>
      <c r="J631" s="12">
        <f>A_0*I631 + A_1*I632 + A_2*I633 + B_1*J632 + B_2*J633</f>
        <v>16.374505288297613</v>
      </c>
      <c r="K631" s="22"/>
      <c r="L631" s="22"/>
    </row>
    <row r="632" spans="6:12" x14ac:dyDescent="0.25">
      <c r="F632" s="1">
        <v>61.000000000000099</v>
      </c>
      <c r="H632">
        <v>14.711227005250105</v>
      </c>
      <c r="I632" s="12">
        <f t="shared" si="78"/>
        <v>16.900778534288246</v>
      </c>
      <c r="J632" s="12">
        <f>A_0*I632 + A_1*I633 + A_2*I634 + B_1*J633 + B_2*J634</f>
        <v>16.326438531490609</v>
      </c>
      <c r="K632" s="22"/>
      <c r="L632" s="22"/>
    </row>
    <row r="633" spans="6:12" x14ac:dyDescent="0.25">
      <c r="F633" s="1">
        <v>61.1000000000002</v>
      </c>
      <c r="H633">
        <v>12.959479156200684</v>
      </c>
      <c r="I633" s="12">
        <f t="shared" si="78"/>
        <v>16.740885458013835</v>
      </c>
      <c r="J633" s="12">
        <f>A_0*I633 + A_1*I634 + A_2*I635 + B_1*J634 + B_2*J635</f>
        <v>16.289506048042</v>
      </c>
      <c r="K633" s="22"/>
      <c r="L633" s="22"/>
    </row>
    <row r="634" spans="6:12" x14ac:dyDescent="0.25">
      <c r="F634" s="1">
        <v>61.200000000000202</v>
      </c>
      <c r="H634">
        <v>13.292986872783707</v>
      </c>
      <c r="I634" s="12">
        <f t="shared" si="78"/>
        <v>16.473658984289798</v>
      </c>
      <c r="J634" s="12">
        <f>A_0*I634 + A_1*I635 + A_2*I636 + B_1*J635 + B_2*J636</f>
        <v>16.262487002723262</v>
      </c>
      <c r="K634" s="22"/>
      <c r="L634" s="22"/>
    </row>
    <row r="635" spans="6:12" x14ac:dyDescent="0.25">
      <c r="F635" s="1">
        <v>61.300000000000203</v>
      </c>
      <c r="H635">
        <v>16.707082330556702</v>
      </c>
      <c r="I635" s="12">
        <f t="shared" si="78"/>
        <v>16.224787336698327</v>
      </c>
      <c r="J635" s="22">
        <f t="shared" si="79"/>
        <v>16.224787336698327</v>
      </c>
      <c r="K635" s="22"/>
      <c r="L635" s="22"/>
    </row>
    <row r="636" spans="6:12" x14ac:dyDescent="0.25">
      <c r="F636" s="1">
        <v>61.400000000000198</v>
      </c>
      <c r="H636">
        <v>17.149548099002494</v>
      </c>
      <c r="I636" s="12">
        <f t="shared" si="78"/>
        <v>16.122167493837782</v>
      </c>
      <c r="J636" s="22">
        <f t="shared" si="79"/>
        <v>16.122167493837782</v>
      </c>
      <c r="K636" s="22"/>
      <c r="L636" s="22"/>
    </row>
    <row r="637" spans="6:12" x14ac:dyDescent="0.25">
      <c r="F637" s="1">
        <v>61.500000000000199</v>
      </c>
      <c r="H637">
        <v>15.662177370978787</v>
      </c>
      <c r="I637" s="12">
        <f t="shared" si="78"/>
        <v>16.12231572833776</v>
      </c>
      <c r="J637" s="12">
        <f>A_0*I637 + A_1*I638 + A_2*I639 + B_1*J638 + B_2*J639</f>
        <v>15.458172390363139</v>
      </c>
      <c r="K637" s="22"/>
      <c r="L637" s="22"/>
    </row>
    <row r="638" spans="6:12" x14ac:dyDescent="0.25">
      <c r="F638" s="1">
        <v>61.6000000000002</v>
      </c>
      <c r="H638">
        <v>11.854994727961712</v>
      </c>
      <c r="I638" s="12">
        <f t="shared" si="78"/>
        <v>16.054668850507909</v>
      </c>
      <c r="J638" s="12">
        <f>A_0*I638 + A_1*I639 + A_2*I640 + B_1*J639 + B_2*J640</f>
        <v>15.414480283904972</v>
      </c>
      <c r="K638" s="22"/>
      <c r="L638" s="22"/>
    </row>
    <row r="639" spans="6:12" x14ac:dyDescent="0.25">
      <c r="F639" s="1">
        <v>61.700000000000202</v>
      </c>
      <c r="H639">
        <v>12.350117408348797</v>
      </c>
      <c r="I639" s="12">
        <f t="shared" si="78"/>
        <v>15.828043477046133</v>
      </c>
      <c r="J639" s="12">
        <f>A_0*I639 + A_1*I640 + A_2*I641 + B_1*J640 + B_2*J641</f>
        <v>15.401085715236256</v>
      </c>
      <c r="K639" s="22"/>
      <c r="L639" s="22"/>
    </row>
    <row r="640" spans="6:12" x14ac:dyDescent="0.25">
      <c r="F640" s="1">
        <v>61.800000000000203</v>
      </c>
      <c r="H640">
        <v>16.119320705290281</v>
      </c>
      <c r="I640" s="12">
        <f t="shared" si="78"/>
        <v>15.576946720101251</v>
      </c>
      <c r="J640" s="12">
        <f>A_0*I640 + A_1*I641 + A_2*I642 + B_1*J641 + B_2*J642</f>
        <v>15.441753905531794</v>
      </c>
      <c r="K640" s="22"/>
      <c r="L640" s="22"/>
    </row>
    <row r="641" spans="6:12" x14ac:dyDescent="0.25">
      <c r="F641" s="1">
        <v>61.900000000000198</v>
      </c>
      <c r="H641">
        <v>24.346285137572835</v>
      </c>
      <c r="I641" s="12">
        <f t="shared" si="78"/>
        <v>15.598363302196834</v>
      </c>
      <c r="J641" s="22">
        <f t="shared" si="79"/>
        <v>15.598363302196834</v>
      </c>
      <c r="K641" s="22"/>
      <c r="L641" s="22"/>
    </row>
    <row r="642" spans="6:12" x14ac:dyDescent="0.25">
      <c r="F642" s="1">
        <v>62.000000000000199</v>
      </c>
      <c r="H642">
        <v>26.414083364750706</v>
      </c>
      <c r="I642" s="12">
        <f t="shared" si="78"/>
        <v>16.074900272766047</v>
      </c>
      <c r="J642" s="22">
        <f t="shared" si="79"/>
        <v>16.074900272766047</v>
      </c>
      <c r="K642" s="22"/>
      <c r="L642" s="22"/>
    </row>
    <row r="643" spans="6:12" x14ac:dyDescent="0.25">
      <c r="F643" s="1">
        <v>62.1000000000002</v>
      </c>
      <c r="H643">
        <v>23.835110656340575</v>
      </c>
      <c r="I643" s="12">
        <f t="shared" si="78"/>
        <v>16.836263744428543</v>
      </c>
      <c r="J643" s="12">
        <f>A_0*I643 + A_1*I644 + A_2*I645 + B_1*J644 + B_2*J645</f>
        <v>18.482121014463491</v>
      </c>
      <c r="K643" s="22"/>
      <c r="L643" s="22"/>
    </row>
    <row r="644" spans="6:12" x14ac:dyDescent="0.25">
      <c r="F644" s="1">
        <v>62.200000000000202</v>
      </c>
      <c r="H644">
        <v>18.735981426122304</v>
      </c>
      <c r="I644" s="12">
        <f t="shared" ref="I644:I707" si="80">A_0*H644 + A_1*H643 + A_2*H642 + B_1*I643 + B_2*I642</f>
        <v>17.512846501257929</v>
      </c>
      <c r="J644" s="12">
        <f>A_0*I644 + A_1*I645 + A_2*I646 + B_1*J645 + B_2*J646</f>
        <v>18.580042390004522</v>
      </c>
      <c r="K644" s="22"/>
      <c r="L644" s="22"/>
    </row>
    <row r="645" spans="6:12" x14ac:dyDescent="0.25">
      <c r="F645" s="1">
        <v>62.300000000000203</v>
      </c>
      <c r="H645">
        <v>21.938944824216136</v>
      </c>
      <c r="I645" s="12">
        <f t="shared" si="80"/>
        <v>17.960418132430181</v>
      </c>
      <c r="J645" s="12">
        <f>A_0*I645 + A_1*I646 + A_2*I647 + B_1*J646 + B_2*J647</f>
        <v>18.65190214978837</v>
      </c>
      <c r="K645" s="22"/>
      <c r="L645" s="22"/>
    </row>
    <row r="646" spans="6:12" x14ac:dyDescent="0.25">
      <c r="F646" s="1">
        <v>62.400000000000198</v>
      </c>
      <c r="H646">
        <v>25.649134488321433</v>
      </c>
      <c r="I646" s="12">
        <f t="shared" si="80"/>
        <v>18.381673602473409</v>
      </c>
      <c r="J646" s="12">
        <f>A_0*I646 + A_1*I647 + A_2*I648 + B_1*J647 + B_2*J648</f>
        <v>18.728675447266095</v>
      </c>
      <c r="K646" s="22"/>
      <c r="L646" s="22"/>
    </row>
    <row r="647" spans="6:12" x14ac:dyDescent="0.25">
      <c r="F647" s="1">
        <v>62.500000000000199</v>
      </c>
      <c r="H647">
        <v>22.63325871367179</v>
      </c>
      <c r="I647" s="12">
        <f t="shared" si="80"/>
        <v>18.890242181156104</v>
      </c>
      <c r="J647" s="22">
        <f t="shared" si="79"/>
        <v>18.890242181156104</v>
      </c>
      <c r="K647" s="22"/>
      <c r="L647" s="22"/>
    </row>
    <row r="648" spans="6:12" x14ac:dyDescent="0.25">
      <c r="F648" s="1">
        <v>62.6000000000002</v>
      </c>
      <c r="H648">
        <v>22.617227946855028</v>
      </c>
      <c r="I648" s="12">
        <f t="shared" si="80"/>
        <v>19.357722834265545</v>
      </c>
      <c r="J648" s="22">
        <f t="shared" si="79"/>
        <v>19.357722834265545</v>
      </c>
      <c r="K648" s="22"/>
      <c r="L648" s="22"/>
    </row>
    <row r="649" spans="6:12" x14ac:dyDescent="0.25">
      <c r="F649" s="1">
        <v>62.700000000000202</v>
      </c>
      <c r="H649">
        <v>21.292947189151622</v>
      </c>
      <c r="I649" s="12">
        <f t="shared" si="80"/>
        <v>19.709489025479648</v>
      </c>
      <c r="J649" s="12">
        <f>A_0*I649 + A_1*I650 + A_2*I651 + B_1*J650 + B_2*J651</f>
        <v>18.859316112523846</v>
      </c>
      <c r="K649" s="22"/>
      <c r="L649" s="22"/>
    </row>
    <row r="650" spans="6:12" x14ac:dyDescent="0.25">
      <c r="F650" s="1">
        <v>62.800000000000203</v>
      </c>
      <c r="H650">
        <v>13.756994584574059</v>
      </c>
      <c r="I650" s="12">
        <f t="shared" si="80"/>
        <v>19.832548219936932</v>
      </c>
      <c r="J650" s="12">
        <f>A_0*I650 + A_1*I651 + A_2*I652 + B_1*J651 + B_2*J652</f>
        <v>18.762150646386111</v>
      </c>
      <c r="K650" s="22"/>
      <c r="L650" s="22"/>
    </row>
    <row r="651" spans="6:12" x14ac:dyDescent="0.25">
      <c r="F651" s="1">
        <v>62.900000000000198</v>
      </c>
      <c r="H651">
        <v>12.698476286547139</v>
      </c>
      <c r="I651" s="12">
        <f t="shared" si="80"/>
        <v>19.584856229081332</v>
      </c>
      <c r="J651" s="12">
        <f>A_0*I651 + A_1*I652 + A_2*I653 + B_1*J652 + B_2*J653</f>
        <v>18.664737232013152</v>
      </c>
      <c r="K651" s="22"/>
      <c r="L651" s="22"/>
    </row>
    <row r="652" spans="6:12" x14ac:dyDescent="0.25">
      <c r="F652" s="1">
        <v>63.000000000000199</v>
      </c>
      <c r="H652">
        <v>9.7593954730813124</v>
      </c>
      <c r="I652" s="12">
        <f t="shared" si="80"/>
        <v>19.020780982217602</v>
      </c>
      <c r="J652" s="12">
        <f>A_0*I652 + A_1*I653 + A_2*I654 + B_1*J653 + B_2*J654</f>
        <v>18.540754508420537</v>
      </c>
      <c r="K652" s="22"/>
      <c r="L652" s="22"/>
    </row>
    <row r="653" spans="6:12" x14ac:dyDescent="0.25">
      <c r="F653" s="1">
        <v>63.1000000000002</v>
      </c>
      <c r="H653">
        <v>9.1727912872800061</v>
      </c>
      <c r="I653" s="12">
        <f t="shared" si="80"/>
        <v>18.262107605601944</v>
      </c>
      <c r="J653" s="22">
        <f t="shared" si="79"/>
        <v>18.262107605601944</v>
      </c>
      <c r="K653" s="22"/>
      <c r="L653" s="22"/>
    </row>
    <row r="654" spans="6:12" x14ac:dyDescent="0.25">
      <c r="F654" s="1">
        <v>63.200000000000202</v>
      </c>
      <c r="H654">
        <v>11.08189965664732</v>
      </c>
      <c r="I654" s="12">
        <f t="shared" si="80"/>
        <v>17.4499876326839</v>
      </c>
      <c r="J654" s="22">
        <f t="shared" si="79"/>
        <v>17.4499876326839</v>
      </c>
      <c r="K654" s="22"/>
      <c r="L654" s="22"/>
    </row>
    <row r="655" spans="6:12" x14ac:dyDescent="0.25">
      <c r="F655" s="1">
        <v>63.300000000000203</v>
      </c>
      <c r="H655">
        <v>11.906309251821069</v>
      </c>
      <c r="I655" s="12">
        <f t="shared" si="80"/>
        <v>16.738331951837228</v>
      </c>
      <c r="J655" s="12">
        <f>A_0*I655 + A_1*I656 + A_2*I657 + B_1*J656 + B_2*J657</f>
        <v>15.124816781637987</v>
      </c>
      <c r="K655" s="22"/>
      <c r="L655" s="22"/>
    </row>
    <row r="656" spans="6:12" x14ac:dyDescent="0.25">
      <c r="F656" s="1">
        <v>63.400000000000198</v>
      </c>
      <c r="H656">
        <v>10.989949954390147</v>
      </c>
      <c r="I656" s="12">
        <f t="shared" si="80"/>
        <v>16.150558626211186</v>
      </c>
      <c r="J656" s="12">
        <f>A_0*I656 + A_1*I657 + A_2*I658 + B_1*J657 + B_2*J658</f>
        <v>15.025214494703249</v>
      </c>
      <c r="K656" s="22"/>
      <c r="L656" s="22"/>
    </row>
    <row r="657" spans="6:12" x14ac:dyDescent="0.25">
      <c r="F657" s="1">
        <v>63.500000000000199</v>
      </c>
      <c r="H657">
        <v>12.134702303723811</v>
      </c>
      <c r="I657" s="12">
        <f t="shared" si="80"/>
        <v>15.645900758370377</v>
      </c>
      <c r="J657" s="12">
        <f>A_0*I657 + A_1*I658 + A_2*I659 + B_1*J658 + B_2*J659</f>
        <v>14.952569788779019</v>
      </c>
      <c r="K657" s="22"/>
      <c r="L657" s="22"/>
    </row>
    <row r="658" spans="6:12" x14ac:dyDescent="0.25">
      <c r="F658" s="1">
        <v>63.6000000000002</v>
      </c>
      <c r="H658">
        <v>10.002369719221541</v>
      </c>
      <c r="I658" s="12">
        <f t="shared" si="80"/>
        <v>15.190343493756322</v>
      </c>
      <c r="J658" s="12">
        <f>A_0*I658 + A_1*I659 + A_2*I660 + B_1*J659 + B_2*J660</f>
        <v>14.874942348303691</v>
      </c>
      <c r="K658" s="22"/>
      <c r="L658" s="22"/>
    </row>
    <row r="659" spans="6:12" x14ac:dyDescent="0.25">
      <c r="F659" s="1">
        <v>63.700000000000202</v>
      </c>
      <c r="H659">
        <v>8.6011278330228293</v>
      </c>
      <c r="I659" s="12">
        <f t="shared" si="80"/>
        <v>14.707768544921532</v>
      </c>
      <c r="J659" s="22">
        <f t="shared" si="79"/>
        <v>14.707768544921532</v>
      </c>
      <c r="K659" s="22"/>
      <c r="L659" s="22"/>
    </row>
    <row r="660" spans="6:12" x14ac:dyDescent="0.25">
      <c r="F660" s="1">
        <v>63.800000000000203</v>
      </c>
      <c r="H660">
        <v>11.974614816352132</v>
      </c>
      <c r="I660" s="12">
        <f t="shared" si="80"/>
        <v>14.221898536696063</v>
      </c>
      <c r="J660" s="22">
        <f t="shared" si="79"/>
        <v>14.221898536696063</v>
      </c>
      <c r="K660" s="22"/>
      <c r="L660" s="22"/>
    </row>
    <row r="661" spans="6:12" x14ac:dyDescent="0.25">
      <c r="F661" s="1">
        <v>63.900000000000198</v>
      </c>
      <c r="H661">
        <v>11.337380649867939</v>
      </c>
      <c r="I661" s="12">
        <f t="shared" si="80"/>
        <v>13.843136106985902</v>
      </c>
      <c r="J661" s="12">
        <f>A_0*I661 + A_1*I662 + A_2*I663 + B_1*J662 + B_2*J663</f>
        <v>13.195555927722365</v>
      </c>
      <c r="K661" s="22"/>
      <c r="L661" s="22"/>
    </row>
    <row r="662" spans="6:12" x14ac:dyDescent="0.25">
      <c r="F662" s="1">
        <v>64.000000000000199</v>
      </c>
      <c r="H662">
        <v>11.746905975617581</v>
      </c>
      <c r="I662" s="12">
        <f t="shared" si="80"/>
        <v>13.566710448771531</v>
      </c>
      <c r="J662" s="12">
        <f>A_0*I662 + A_1*I663 + A_2*I664 + B_1*J663 + B_2*J664</f>
        <v>13.160208588096207</v>
      </c>
      <c r="K662" s="22"/>
      <c r="L662" s="22"/>
    </row>
    <row r="663" spans="6:12" x14ac:dyDescent="0.25">
      <c r="F663" s="1">
        <v>64.100000000000193</v>
      </c>
      <c r="H663">
        <v>12.288433586100387</v>
      </c>
      <c r="I663" s="12">
        <f t="shared" si="80"/>
        <v>13.355269642620001</v>
      </c>
      <c r="J663" s="12">
        <f>A_0*I663 + A_1*I664 + A_2*I665 + B_1*J664 + B_2*J665</f>
        <v>13.137455071626484</v>
      </c>
      <c r="K663" s="22"/>
      <c r="L663" s="22"/>
    </row>
    <row r="664" spans="6:12" x14ac:dyDescent="0.25">
      <c r="F664" s="1">
        <v>64.200000000000202</v>
      </c>
      <c r="H664">
        <v>12.436084592829047</v>
      </c>
      <c r="I664" s="12">
        <f t="shared" si="80"/>
        <v>13.206647779469304</v>
      </c>
      <c r="J664" s="12">
        <f>A_0*I664 + A_1*I665 + A_2*I666 + B_1*J665 + B_2*J666</f>
        <v>13.115507009733438</v>
      </c>
      <c r="K664" s="22"/>
      <c r="L664" s="22"/>
    </row>
    <row r="665" spans="6:12" x14ac:dyDescent="0.25">
      <c r="F665" s="1">
        <v>64.300000000000196</v>
      </c>
      <c r="H665">
        <v>10.382234826856884</v>
      </c>
      <c r="I665" s="12">
        <f t="shared" si="80"/>
        <v>13.069517111593239</v>
      </c>
      <c r="J665" s="22">
        <f t="shared" si="79"/>
        <v>13.069517111593239</v>
      </c>
      <c r="K665" s="22"/>
      <c r="L665" s="22"/>
    </row>
    <row r="666" spans="6:12" x14ac:dyDescent="0.25">
      <c r="F666" s="1">
        <v>64.400000000000205</v>
      </c>
      <c r="H666">
        <v>13.777086048943731</v>
      </c>
      <c r="I666" s="12">
        <f t="shared" si="80"/>
        <v>12.936070168085539</v>
      </c>
      <c r="J666" s="22">
        <f t="shared" si="79"/>
        <v>12.936070168085539</v>
      </c>
      <c r="K666" s="22"/>
      <c r="L666" s="22"/>
    </row>
    <row r="667" spans="6:12" x14ac:dyDescent="0.25">
      <c r="F667" s="1">
        <v>64.500000000000199</v>
      </c>
      <c r="H667">
        <v>14.524685883006214</v>
      </c>
      <c r="I667" s="12">
        <f t="shared" si="80"/>
        <v>12.901804253476961</v>
      </c>
      <c r="J667" s="12">
        <f>A_0*I667 + A_1*I668 + A_2*I669 + B_1*J668 + B_2*J669</f>
        <v>12.767275453239279</v>
      </c>
      <c r="K667" s="22"/>
      <c r="L667" s="22"/>
    </row>
    <row r="668" spans="6:12" x14ac:dyDescent="0.25">
      <c r="F668" s="1">
        <v>64.600000000000193</v>
      </c>
      <c r="H668">
        <v>11.719389915861662</v>
      </c>
      <c r="I668" s="12">
        <f t="shared" si="80"/>
        <v>12.937828267444125</v>
      </c>
      <c r="J668" s="12">
        <f>A_0*I668 + A_1*I669 + A_2*I670 + B_1*J669 + B_2*J670</f>
        <v>12.749567693432038</v>
      </c>
      <c r="K668" s="22"/>
      <c r="L668" s="22"/>
    </row>
    <row r="669" spans="6:12" x14ac:dyDescent="0.25">
      <c r="F669" s="1">
        <v>64.700000000000202</v>
      </c>
      <c r="H669">
        <v>12.016875633874221</v>
      </c>
      <c r="I669" s="12">
        <f t="shared" si="80"/>
        <v>12.921409627146353</v>
      </c>
      <c r="J669" s="12">
        <f>A_0*I669 + A_1*I670 + A_2*I671 + B_1*J670 + B_2*J671</f>
        <v>12.731241515565308</v>
      </c>
      <c r="K669" s="22"/>
      <c r="L669" s="22"/>
    </row>
    <row r="670" spans="6:12" x14ac:dyDescent="0.25">
      <c r="F670" s="1">
        <v>64.800000000000196</v>
      </c>
      <c r="H670">
        <v>10.098168150709315</v>
      </c>
      <c r="I670" s="12">
        <f t="shared" si="80"/>
        <v>12.820821825650174</v>
      </c>
      <c r="J670" s="12">
        <f>A_0*I670 + A_1*I671 + A_2*I672 + B_1*J671 + B_2*J672</f>
        <v>12.709979338041755</v>
      </c>
      <c r="K670" s="22"/>
      <c r="L670" s="22"/>
    </row>
    <row r="671" spans="6:12" x14ac:dyDescent="0.25">
      <c r="F671" s="1">
        <v>64.900000000000205</v>
      </c>
      <c r="H671">
        <v>11.721864186212022</v>
      </c>
      <c r="I671" s="12">
        <f t="shared" si="80"/>
        <v>12.666630518798465</v>
      </c>
      <c r="J671" s="22">
        <f t="shared" ref="J671:J732" si="81">I671</f>
        <v>12.666630518798465</v>
      </c>
      <c r="K671" s="22"/>
      <c r="L671" s="22"/>
    </row>
    <row r="672" spans="6:12" x14ac:dyDescent="0.25">
      <c r="F672" s="1">
        <v>65.000000000000199</v>
      </c>
      <c r="H672">
        <v>12.732061891147088</v>
      </c>
      <c r="I672" s="12">
        <f t="shared" si="80"/>
        <v>12.542084485998867</v>
      </c>
      <c r="J672" s="22">
        <f t="shared" si="81"/>
        <v>12.542084485998867</v>
      </c>
      <c r="K672" s="22"/>
      <c r="L672" s="22"/>
    </row>
    <row r="673" spans="6:12" x14ac:dyDescent="0.25">
      <c r="F673" s="1">
        <v>65.100000000000193</v>
      </c>
      <c r="H673">
        <v>11.931215361395502</v>
      </c>
      <c r="I673" s="12">
        <f t="shared" si="80"/>
        <v>12.48211388602239</v>
      </c>
      <c r="J673" s="12">
        <f>A_0*I673 + A_1*I674 + A_2*I675 + B_1*J674 + B_2*J675</f>
        <v>12.474570612030902</v>
      </c>
      <c r="K673" s="22"/>
      <c r="L673" s="22"/>
    </row>
    <row r="674" spans="6:12" x14ac:dyDescent="0.25">
      <c r="F674" s="1">
        <v>65.200000000000202</v>
      </c>
      <c r="H674">
        <v>12.876179557617236</v>
      </c>
      <c r="I674" s="12">
        <f t="shared" si="80"/>
        <v>12.454024022177265</v>
      </c>
      <c r="J674" s="12">
        <f>A_0*I674 + A_1*I675 + A_2*I676 + B_1*J675 + B_2*J676</f>
        <v>12.479512090393619</v>
      </c>
      <c r="K674" s="22"/>
      <c r="L674" s="22"/>
    </row>
    <row r="675" spans="6:12" x14ac:dyDescent="0.25">
      <c r="F675" s="1">
        <v>65.300000000000196</v>
      </c>
      <c r="H675">
        <v>11.890504615027909</v>
      </c>
      <c r="I675" s="12">
        <f t="shared" si="80"/>
        <v>12.440417887703493</v>
      </c>
      <c r="J675" s="12">
        <f>A_0*I675 + A_1*I676 + A_2*I677 + B_1*J676 + B_2*J677</f>
        <v>12.489733970782709</v>
      </c>
      <c r="K675" s="22"/>
      <c r="L675" s="22"/>
    </row>
    <row r="676" spans="6:12" x14ac:dyDescent="0.25">
      <c r="F676" s="1">
        <v>65.400000000000205</v>
      </c>
      <c r="H676">
        <v>14.885553399185399</v>
      </c>
      <c r="I676" s="12">
        <f t="shared" si="80"/>
        <v>12.464716675802146</v>
      </c>
      <c r="J676" s="12">
        <f>A_0*I676 + A_1*I677 + A_2*I678 + B_1*J677 + B_2*J678</f>
        <v>12.511898932191279</v>
      </c>
      <c r="K676" s="22"/>
      <c r="L676" s="22"/>
    </row>
    <row r="677" spans="6:12" x14ac:dyDescent="0.25">
      <c r="F677" s="1">
        <v>65.500000000000199</v>
      </c>
      <c r="H677">
        <v>14.231138394380121</v>
      </c>
      <c r="I677" s="12">
        <f t="shared" si="80"/>
        <v>12.571263839920579</v>
      </c>
      <c r="J677" s="22">
        <f t="shared" si="81"/>
        <v>12.571263839920579</v>
      </c>
      <c r="K677" s="22"/>
      <c r="L677" s="22"/>
    </row>
    <row r="678" spans="6:12" x14ac:dyDescent="0.25">
      <c r="F678" s="1">
        <v>65.600000000000193</v>
      </c>
      <c r="H678">
        <v>15.484479326086493</v>
      </c>
      <c r="I678" s="12">
        <f t="shared" si="80"/>
        <v>12.74701720046939</v>
      </c>
      <c r="J678" s="22">
        <f t="shared" si="81"/>
        <v>12.74701720046939</v>
      </c>
      <c r="K678" s="22"/>
      <c r="L678" s="22"/>
    </row>
    <row r="679" spans="6:12" x14ac:dyDescent="0.25">
      <c r="F679" s="1">
        <v>65.700000000000202</v>
      </c>
      <c r="H679">
        <v>13.739235786607637</v>
      </c>
      <c r="I679" s="12">
        <f t="shared" si="80"/>
        <v>12.936892033536395</v>
      </c>
      <c r="J679" s="12">
        <f>A_0*I679 + A_1*I680 + A_2*I681 + B_1*J680 + B_2*J681</f>
        <v>13.46593544890105</v>
      </c>
      <c r="K679" s="22"/>
      <c r="L679" s="22"/>
    </row>
    <row r="680" spans="6:12" x14ac:dyDescent="0.25">
      <c r="F680" s="1">
        <v>65.800000000000196</v>
      </c>
      <c r="H680">
        <v>14.104017158242542</v>
      </c>
      <c r="I680" s="12">
        <f t="shared" si="80"/>
        <v>13.088801248455109</v>
      </c>
      <c r="J680" s="12">
        <f>A_0*I680 + A_1*I681 + A_2*I682 + B_1*J681 + B_2*J682</f>
        <v>13.507819515526052</v>
      </c>
      <c r="K680" s="22"/>
      <c r="L680" s="22"/>
    </row>
    <row r="681" spans="6:12" x14ac:dyDescent="0.25">
      <c r="F681" s="1">
        <v>65.900000000000205</v>
      </c>
      <c r="H681">
        <v>15.265287419501803</v>
      </c>
      <c r="I681" s="12">
        <f t="shared" si="80"/>
        <v>13.220124920428624</v>
      </c>
      <c r="J681" s="12">
        <f>A_0*I681 + A_1*I682 + A_2*I683 + B_1*J682 + B_2*J683</f>
        <v>13.549297239808467</v>
      </c>
      <c r="K681" s="22"/>
      <c r="L681" s="22"/>
    </row>
    <row r="682" spans="6:12" x14ac:dyDescent="0.25">
      <c r="F682" s="1">
        <v>66.000000000000199</v>
      </c>
      <c r="H682">
        <v>17.99437689946501</v>
      </c>
      <c r="I682" s="12">
        <f t="shared" si="80"/>
        <v>13.423952190546295</v>
      </c>
      <c r="J682" s="12">
        <f>A_0*I682 + A_1*I683 + A_2*I684 + B_1*J683 + B_2*J684</f>
        <v>13.610986236952822</v>
      </c>
      <c r="K682" s="22"/>
      <c r="L682" s="22"/>
    </row>
    <row r="683" spans="6:12" x14ac:dyDescent="0.25">
      <c r="F683" s="1">
        <v>66.100000000000193</v>
      </c>
      <c r="H683">
        <v>18.85329148981684</v>
      </c>
      <c r="I683" s="12">
        <f t="shared" si="80"/>
        <v>13.761155770031593</v>
      </c>
      <c r="J683" s="22">
        <f t="shared" si="81"/>
        <v>13.761155770031593</v>
      </c>
      <c r="K683" s="22"/>
      <c r="L683" s="22"/>
    </row>
    <row r="684" spans="6:12" x14ac:dyDescent="0.25">
      <c r="F684" s="1">
        <v>66.200000000000202</v>
      </c>
      <c r="H684">
        <v>19.32682332924891</v>
      </c>
      <c r="I684" s="12">
        <f t="shared" si="80"/>
        <v>14.202383030010177</v>
      </c>
      <c r="J684" s="22">
        <f t="shared" si="81"/>
        <v>14.202383030010177</v>
      </c>
      <c r="K684" s="22"/>
      <c r="L684" s="22"/>
    </row>
    <row r="685" spans="6:12" x14ac:dyDescent="0.25">
      <c r="F685" s="1">
        <v>66.300000000000196</v>
      </c>
      <c r="H685">
        <v>20.689096161988324</v>
      </c>
      <c r="I685" s="12">
        <f t="shared" si="80"/>
        <v>14.7022486341708</v>
      </c>
      <c r="J685" s="12">
        <f>A_0*I685 + A_1*I686 + A_2*I687 + B_1*J686 + B_2*J687</f>
        <v>16.37737571274652</v>
      </c>
      <c r="K685" s="22"/>
      <c r="L685" s="22"/>
    </row>
    <row r="686" spans="6:12" x14ac:dyDescent="0.25">
      <c r="F686" s="1">
        <v>66.400000000000205</v>
      </c>
      <c r="H686">
        <v>19.193889652699372</v>
      </c>
      <c r="I686" s="12">
        <f t="shared" si="80"/>
        <v>15.217470299444496</v>
      </c>
      <c r="J686" s="12">
        <f>A_0*I686 + A_1*I687 + A_2*I688 + B_1*J687 + B_2*J688</f>
        <v>16.488625943576249</v>
      </c>
      <c r="K686" s="22"/>
      <c r="L686" s="22"/>
    </row>
    <row r="687" spans="6:12" x14ac:dyDescent="0.25">
      <c r="F687" s="1">
        <v>66.500000000000199</v>
      </c>
      <c r="H687">
        <v>21.588110153508111</v>
      </c>
      <c r="I687" s="12">
        <f t="shared" si="80"/>
        <v>15.716908011901427</v>
      </c>
      <c r="J687" s="12">
        <f>A_0*I687 + A_1*I688 + A_2*I689 + B_1*J688 + B_2*J689</f>
        <v>16.570721853870527</v>
      </c>
      <c r="K687" s="22"/>
      <c r="L687" s="22"/>
    </row>
    <row r="688" spans="6:12" x14ac:dyDescent="0.25">
      <c r="F688" s="1">
        <v>66.600000000000193</v>
      </c>
      <c r="H688">
        <v>22.487963447142121</v>
      </c>
      <c r="I688" s="12">
        <f t="shared" si="80"/>
        <v>16.246635932186408</v>
      </c>
      <c r="J688" s="12">
        <f>A_0*I688 + A_1*I689 + A_2*I690 + B_1*J689 + B_2*J690</f>
        <v>16.649213617540834</v>
      </c>
      <c r="K688" s="22"/>
      <c r="L688" s="22"/>
    </row>
    <row r="689" spans="6:12" x14ac:dyDescent="0.25">
      <c r="F689" s="1">
        <v>66.700000000000202</v>
      </c>
      <c r="H689">
        <v>21.370131024399452</v>
      </c>
      <c r="I689" s="12">
        <f t="shared" si="80"/>
        <v>16.802364559713538</v>
      </c>
      <c r="J689" s="22">
        <f t="shared" si="81"/>
        <v>16.802364559713538</v>
      </c>
      <c r="K689" s="22"/>
      <c r="L689" s="22"/>
    </row>
    <row r="690" spans="6:12" x14ac:dyDescent="0.25">
      <c r="F690" s="1">
        <v>66.800000000000196</v>
      </c>
      <c r="H690">
        <v>17.234572811648103</v>
      </c>
      <c r="I690" s="12">
        <f t="shared" si="80"/>
        <v>17.241839953528068</v>
      </c>
      <c r="J690" s="22">
        <f t="shared" si="81"/>
        <v>17.241839953528068</v>
      </c>
      <c r="K690" s="22"/>
      <c r="L690" s="22"/>
    </row>
    <row r="691" spans="6:12" x14ac:dyDescent="0.25">
      <c r="F691" s="1">
        <v>66.900000000000205</v>
      </c>
      <c r="H691">
        <v>14.555085022080771</v>
      </c>
      <c r="I691" s="12">
        <f t="shared" si="80"/>
        <v>17.416319533540026</v>
      </c>
      <c r="J691" s="12">
        <f>A_0*I691 + A_1*I692 + A_2*I693 + B_1*J692 + B_2*J693</f>
        <v>16.756343112102726</v>
      </c>
      <c r="K691" s="22"/>
      <c r="L691" s="22"/>
    </row>
    <row r="692" spans="6:12" x14ac:dyDescent="0.25">
      <c r="F692" s="1">
        <v>67.000000000000199</v>
      </c>
      <c r="H692">
        <v>14.101166618404308</v>
      </c>
      <c r="I692" s="12">
        <f t="shared" si="80"/>
        <v>17.326353634858226</v>
      </c>
      <c r="J692" s="12">
        <f>A_0*I692 + A_1*I693 + A_2*I694 + B_1*J693 + B_2*J694</f>
        <v>16.702083527477509</v>
      </c>
      <c r="K692" s="22"/>
      <c r="L692" s="22"/>
    </row>
    <row r="693" spans="6:12" x14ac:dyDescent="0.25">
      <c r="F693" s="1">
        <v>67.100000000000193</v>
      </c>
      <c r="H693">
        <v>14.88597326344502</v>
      </c>
      <c r="I693" s="12">
        <f t="shared" si="80"/>
        <v>17.105623394765008</v>
      </c>
      <c r="J693" s="12">
        <f>A_0*I693 + A_1*I694 + A_2*I695 + B_1*J694 + B_2*J695</f>
        <v>16.656309284240933</v>
      </c>
      <c r="K693" s="22"/>
      <c r="L693" s="22"/>
    </row>
    <row r="694" spans="6:12" x14ac:dyDescent="0.25">
      <c r="F694" s="1">
        <v>67.200000000000202</v>
      </c>
      <c r="H694">
        <v>12.016713360981862</v>
      </c>
      <c r="I694" s="12">
        <f t="shared" si="80"/>
        <v>16.825719289645122</v>
      </c>
      <c r="J694" s="12">
        <f>A_0*I694 + A_1*I695 + A_2*I696 + B_1*J695 + B_2*J696</f>
        <v>16.605487296996003</v>
      </c>
      <c r="K694" s="22"/>
      <c r="L694" s="22"/>
    </row>
    <row r="695" spans="6:12" x14ac:dyDescent="0.25">
      <c r="F695" s="1">
        <v>67.300000000000196</v>
      </c>
      <c r="H695">
        <v>14.113288064799073</v>
      </c>
      <c r="I695" s="12">
        <f t="shared" si="80"/>
        <v>16.497175501468323</v>
      </c>
      <c r="J695" s="22">
        <f t="shared" si="81"/>
        <v>16.497175501468323</v>
      </c>
      <c r="K695" s="22"/>
      <c r="L695" s="22"/>
    </row>
    <row r="696" spans="6:12" x14ac:dyDescent="0.25">
      <c r="F696" s="1">
        <v>67.400000000000205</v>
      </c>
      <c r="H696">
        <v>13.397410197497127</v>
      </c>
      <c r="I696" s="12">
        <f t="shared" si="80"/>
        <v>16.183168862236123</v>
      </c>
      <c r="J696" s="22">
        <f t="shared" si="81"/>
        <v>16.183168862236123</v>
      </c>
      <c r="K696" s="22"/>
      <c r="L696" s="22"/>
    </row>
    <row r="697" spans="6:12" x14ac:dyDescent="0.25">
      <c r="F697" s="1">
        <v>67.500000000000199</v>
      </c>
      <c r="H697">
        <v>14.294082691799428</v>
      </c>
      <c r="I697" s="12">
        <f t="shared" si="80"/>
        <v>15.920012585450362</v>
      </c>
      <c r="J697" s="12">
        <f>A_0*I697 + A_1*I698 + A_2*I699 + B_1*J698 + B_2*J699</f>
        <v>15.054931814834671</v>
      </c>
      <c r="K697" s="22"/>
      <c r="L697" s="22"/>
    </row>
    <row r="698" spans="6:12" x14ac:dyDescent="0.25">
      <c r="F698" s="1">
        <v>67.600000000000193</v>
      </c>
      <c r="H698">
        <v>12.869937839787729</v>
      </c>
      <c r="I698" s="12">
        <f t="shared" si="80"/>
        <v>15.685845306834338</v>
      </c>
      <c r="J698" s="12">
        <f>A_0*I698 + A_1*I699 + A_2*I700 + B_1*J699 + B_2*J700</f>
        <v>15.002863965191386</v>
      </c>
      <c r="K698" s="22"/>
      <c r="L698" s="22"/>
    </row>
    <row r="699" spans="6:12" x14ac:dyDescent="0.25">
      <c r="F699" s="1">
        <v>67.700000000000202</v>
      </c>
      <c r="H699">
        <v>10.869563008695428</v>
      </c>
      <c r="I699" s="12">
        <f t="shared" si="80"/>
        <v>15.412589854144855</v>
      </c>
      <c r="J699" s="12">
        <f>A_0*I699 + A_1*I700 + A_2*I701 + B_1*J700 + B_2*J701</f>
        <v>14.978894852271186</v>
      </c>
      <c r="K699" s="22"/>
      <c r="L699" s="22"/>
    </row>
    <row r="700" spans="6:12" x14ac:dyDescent="0.25">
      <c r="F700" s="1">
        <v>67.800000000000196</v>
      </c>
      <c r="H700">
        <v>15.543545284136435</v>
      </c>
      <c r="I700" s="12">
        <f t="shared" si="80"/>
        <v>15.131447821396851</v>
      </c>
      <c r="J700" s="12">
        <f>A_0*I700 + A_1*I701 + A_2*I702 + B_1*J701 + B_2*J702</f>
        <v>14.99089746607838</v>
      </c>
      <c r="K700" s="22"/>
      <c r="L700" s="22"/>
    </row>
    <row r="701" spans="6:12" x14ac:dyDescent="0.25">
      <c r="F701" s="1">
        <v>67.900000000000205</v>
      </c>
      <c r="H701">
        <v>20.270959523416742</v>
      </c>
      <c r="I701" s="12">
        <f t="shared" si="80"/>
        <v>15.062376183713393</v>
      </c>
      <c r="J701" s="22">
        <f t="shared" si="81"/>
        <v>15.062376183713393</v>
      </c>
      <c r="K701" s="22"/>
      <c r="L701" s="22"/>
    </row>
    <row r="702" spans="6:12" x14ac:dyDescent="0.25">
      <c r="F702" s="1">
        <v>68.000000000000199</v>
      </c>
      <c r="H702">
        <v>19.231788788357676</v>
      </c>
      <c r="I702" s="12">
        <f t="shared" si="80"/>
        <v>15.283786978698675</v>
      </c>
      <c r="J702" s="22">
        <f t="shared" si="81"/>
        <v>15.283786978698675</v>
      </c>
      <c r="K702" s="22"/>
      <c r="L702" s="22"/>
    </row>
    <row r="703" spans="6:12" x14ac:dyDescent="0.25">
      <c r="F703" s="1">
        <v>68.100000000000307</v>
      </c>
      <c r="H703">
        <v>15.243939779466462</v>
      </c>
      <c r="I703" s="12">
        <f t="shared" si="80"/>
        <v>15.568980440758629</v>
      </c>
      <c r="J703" s="12">
        <f>A_0*I703 + A_1*I704 + A_2*I705 + B_1*J704 + B_2*J705</f>
        <v>16.632428518305517</v>
      </c>
      <c r="K703" s="22"/>
      <c r="L703" s="22"/>
    </row>
    <row r="704" spans="6:12" x14ac:dyDescent="0.25">
      <c r="F704" s="1">
        <v>68.200000000000301</v>
      </c>
      <c r="H704">
        <v>23.24176843529769</v>
      </c>
      <c r="I704" s="12">
        <f t="shared" si="80"/>
        <v>15.841014537797168</v>
      </c>
      <c r="J704" s="12">
        <f>A_0*I704 + A_1*I705 + A_2*I706 + B_1*J705 + B_2*J706</f>
        <v>16.700612108738191</v>
      </c>
      <c r="K704" s="22"/>
      <c r="L704" s="22"/>
    </row>
    <row r="705" spans="6:12" x14ac:dyDescent="0.25">
      <c r="F705" s="1">
        <v>68.300000000000296</v>
      </c>
      <c r="H705">
        <v>21.406720907229115</v>
      </c>
      <c r="I705" s="12">
        <f t="shared" si="80"/>
        <v>16.256345378562454</v>
      </c>
      <c r="J705" s="12">
        <f>A_0*I705 + A_1*I706 + A_2*I707 + B_1*J706 + B_2*J707</f>
        <v>16.742931320892186</v>
      </c>
      <c r="K705" s="22"/>
      <c r="L705" s="22"/>
    </row>
    <row r="706" spans="6:12" x14ac:dyDescent="0.25">
      <c r="F706" s="1">
        <v>68.400000000000304</v>
      </c>
      <c r="H706">
        <v>13.736644422856697</v>
      </c>
      <c r="I706" s="12">
        <f t="shared" si="80"/>
        <v>16.639576116222621</v>
      </c>
      <c r="J706" s="12">
        <f>A_0*I706 + A_1*I707 + A_2*I708 + B_1*J707 + B_2*J708</f>
        <v>16.772351178296262</v>
      </c>
      <c r="K706" s="22"/>
      <c r="L706" s="22"/>
    </row>
    <row r="707" spans="6:12" x14ac:dyDescent="0.25">
      <c r="F707" s="1">
        <v>68.500000000000298</v>
      </c>
      <c r="H707">
        <v>20.862264977705557</v>
      </c>
      <c r="I707" s="12">
        <f t="shared" si="80"/>
        <v>16.823286904208466</v>
      </c>
      <c r="J707" s="22">
        <f t="shared" si="81"/>
        <v>16.823286904208466</v>
      </c>
      <c r="K707" s="22"/>
      <c r="L707" s="22"/>
    </row>
    <row r="708" spans="6:12" x14ac:dyDescent="0.25">
      <c r="F708" s="1">
        <v>68.600000000000307</v>
      </c>
      <c r="H708">
        <v>16.932022915174667</v>
      </c>
      <c r="I708" s="12">
        <f t="shared" ref="I708:I771" si="82">A_0*H708 + A_1*H707 + A_2*H706 + B_1*I707 + B_2*I706</f>
        <v>16.969505279426226</v>
      </c>
      <c r="J708" s="22">
        <f t="shared" si="81"/>
        <v>16.969505279426226</v>
      </c>
      <c r="K708" s="22"/>
      <c r="L708" s="22"/>
    </row>
    <row r="709" spans="6:12" x14ac:dyDescent="0.25">
      <c r="F709" s="1">
        <v>68.700000000000301</v>
      </c>
      <c r="H709">
        <v>18.080868341979595</v>
      </c>
      <c r="I709" s="12">
        <f t="shared" si="82"/>
        <v>17.100038696827891</v>
      </c>
      <c r="J709" s="12">
        <f>A_0*I709 + A_1*I710 + A_2*I711 + B_1*J710 + B_2*J711</f>
        <v>17.622144757282886</v>
      </c>
      <c r="K709" s="22"/>
      <c r="L709" s="22"/>
    </row>
    <row r="710" spans="6:12" x14ac:dyDescent="0.25">
      <c r="F710" s="1">
        <v>68.800000000000296</v>
      </c>
      <c r="H710">
        <v>20.225469092211434</v>
      </c>
      <c r="I710" s="12">
        <f t="shared" si="82"/>
        <v>17.225009553464126</v>
      </c>
      <c r="J710" s="12">
        <f>A_0*I710 + A_1*I711 + A_2*I712 + B_1*J711 + B_2*J712</f>
        <v>17.654352857958486</v>
      </c>
      <c r="K710" s="22"/>
      <c r="L710" s="22"/>
    </row>
    <row r="711" spans="6:12" x14ac:dyDescent="0.25">
      <c r="F711" s="1">
        <v>68.900000000000304</v>
      </c>
      <c r="H711">
        <v>18.086467316753705</v>
      </c>
      <c r="I711" s="12">
        <f t="shared" si="82"/>
        <v>17.393614130722742</v>
      </c>
      <c r="J711" s="12">
        <f>A_0*I711 + A_1*I712 + A_2*I713 + B_1*J712 + B_2*J713</f>
        <v>17.66880116207323</v>
      </c>
      <c r="K711" s="22"/>
      <c r="L711" s="22"/>
    </row>
    <row r="712" spans="6:12" x14ac:dyDescent="0.25">
      <c r="F712" s="1">
        <v>69.000000000000298</v>
      </c>
      <c r="H712">
        <v>18.841969111533967</v>
      </c>
      <c r="I712" s="12">
        <f t="shared" si="82"/>
        <v>17.543841069899759</v>
      </c>
      <c r="J712" s="12">
        <f>A_0*I712 + A_1*I713 + A_2*I714 + B_1*J713 + B_2*J714</f>
        <v>17.657870220941788</v>
      </c>
      <c r="K712" s="22"/>
      <c r="L712" s="22"/>
    </row>
    <row r="713" spans="6:12" x14ac:dyDescent="0.25">
      <c r="F713" s="1">
        <v>69.100000000000307</v>
      </c>
      <c r="H713">
        <v>14.685074054971599</v>
      </c>
      <c r="I713" s="12">
        <f t="shared" si="82"/>
        <v>17.600104454068902</v>
      </c>
      <c r="J713" s="22">
        <f t="shared" si="81"/>
        <v>17.600104454068902</v>
      </c>
      <c r="K713" s="22"/>
      <c r="L713" s="22"/>
    </row>
    <row r="714" spans="6:12" x14ac:dyDescent="0.25">
      <c r="F714" s="1">
        <v>69.200000000000301</v>
      </c>
      <c r="H714">
        <v>10.000529985955744</v>
      </c>
      <c r="I714" s="12">
        <f t="shared" si="82"/>
        <v>17.42114859418562</v>
      </c>
      <c r="J714" s="22">
        <f t="shared" si="81"/>
        <v>17.42114859418562</v>
      </c>
      <c r="K714" s="22"/>
      <c r="L714" s="22"/>
    </row>
    <row r="715" spans="6:12" x14ac:dyDescent="0.25">
      <c r="F715" s="1">
        <v>69.300000000000296</v>
      </c>
      <c r="H715">
        <v>7.5524896557360481</v>
      </c>
      <c r="I715" s="12">
        <f t="shared" si="82"/>
        <v>16.912951626956524</v>
      </c>
      <c r="J715" s="12">
        <f>A_0*I715 + A_1*I716 + A_2*I717 + B_1*J716 + B_2*J717</f>
        <v>14.251054221856659</v>
      </c>
      <c r="K715" s="22"/>
      <c r="L715" s="22"/>
    </row>
    <row r="716" spans="6:12" x14ac:dyDescent="0.25">
      <c r="F716" s="1">
        <v>69.400000000000304</v>
      </c>
      <c r="H716">
        <v>7.4462742361532719</v>
      </c>
      <c r="I716" s="12">
        <f t="shared" si="82"/>
        <v>16.166888459192428</v>
      </c>
      <c r="J716" s="12">
        <f>A_0*I716 + A_1*I717 + A_2*I718 + B_1*J717 + B_2*J718</f>
        <v>14.074244389218137</v>
      </c>
      <c r="K716" s="22"/>
      <c r="L716" s="22"/>
    </row>
    <row r="717" spans="6:12" x14ac:dyDescent="0.25">
      <c r="F717" s="1">
        <v>69.500000000000298</v>
      </c>
      <c r="H717">
        <v>4.6051601492239111</v>
      </c>
      <c r="I717" s="12">
        <f t="shared" si="82"/>
        <v>15.29799387136358</v>
      </c>
      <c r="J717" s="12">
        <f>A_0*I717 + A_1*I718 + A_2*I719 + B_1*J718 + B_2*J719</f>
        <v>13.950467594384538</v>
      </c>
      <c r="K717" s="22"/>
      <c r="L717" s="22"/>
    </row>
    <row r="718" spans="6:12" x14ac:dyDescent="0.25">
      <c r="F718" s="1">
        <v>69.600000000000307</v>
      </c>
      <c r="H718">
        <v>7.974710026076183</v>
      </c>
      <c r="I718" s="12">
        <f t="shared" si="82"/>
        <v>14.404017475315873</v>
      </c>
      <c r="J718" s="12">
        <f>A_0*I718 + A_1*I719 + A_2*I720 + B_1*J719 + B_2*J720</f>
        <v>13.844486917671684</v>
      </c>
      <c r="K718" s="22"/>
      <c r="L718" s="22"/>
    </row>
    <row r="719" spans="6:12" x14ac:dyDescent="0.25">
      <c r="F719" s="1">
        <v>69.700000000000301</v>
      </c>
      <c r="H719">
        <v>9.5677426804863437</v>
      </c>
      <c r="I719" s="12">
        <f t="shared" si="82"/>
        <v>13.648946315702588</v>
      </c>
      <c r="J719" s="22">
        <f t="shared" si="81"/>
        <v>13.648946315702588</v>
      </c>
      <c r="K719" s="22"/>
      <c r="L719" s="22"/>
    </row>
    <row r="720" spans="6:12" x14ac:dyDescent="0.25">
      <c r="F720" s="1">
        <v>69.800000000000296</v>
      </c>
      <c r="H720">
        <v>9.112162202243768</v>
      </c>
      <c r="I720" s="12">
        <f t="shared" si="82"/>
        <v>13.090090539725882</v>
      </c>
      <c r="J720" s="22">
        <f t="shared" si="81"/>
        <v>13.090090539725882</v>
      </c>
      <c r="K720" s="22"/>
      <c r="L720" s="22"/>
    </row>
    <row r="721" spans="6:12" x14ac:dyDescent="0.25">
      <c r="F721" s="1">
        <v>69.900000000000304</v>
      </c>
      <c r="H721">
        <v>9.7385265825996488</v>
      </c>
      <c r="I721" s="12">
        <f t="shared" si="82"/>
        <v>12.656431240312919</v>
      </c>
      <c r="J721" s="12">
        <f>A_0*I721 + A_1*I722 + A_2*I723 + B_1*J722 + B_2*J723</f>
        <v>11.706081930789594</v>
      </c>
      <c r="K721" s="22"/>
      <c r="L721" s="22"/>
    </row>
    <row r="722" spans="6:12" x14ac:dyDescent="0.25">
      <c r="F722" s="1">
        <v>70.000000000000298</v>
      </c>
      <c r="H722">
        <v>6.6741965808627484</v>
      </c>
      <c r="I722" s="12">
        <f t="shared" si="82"/>
        <v>12.25719661999107</v>
      </c>
      <c r="J722" s="12">
        <f>A_0*I722 + A_1*I723 + A_2*I724 + B_1*J723 + B_2*J724</f>
        <v>11.657505155769355</v>
      </c>
      <c r="K722" s="22"/>
      <c r="L722" s="22"/>
    </row>
    <row r="723" spans="6:12" x14ac:dyDescent="0.25">
      <c r="F723" s="1">
        <v>70.100000000000307</v>
      </c>
      <c r="H723">
        <v>10.444467434962876</v>
      </c>
      <c r="I723" s="12">
        <f t="shared" si="82"/>
        <v>11.867612195886935</v>
      </c>
      <c r="J723" s="12">
        <f>A_0*I723 + A_1*I724 + A_2*I725 + B_1*J724 + B_2*J725</f>
        <v>11.630232390425418</v>
      </c>
      <c r="K723" s="22"/>
      <c r="L723" s="22"/>
    </row>
    <row r="724" spans="6:12" x14ac:dyDescent="0.25">
      <c r="F724" s="1">
        <v>70.200000000000301</v>
      </c>
      <c r="H724">
        <v>13.616743369837003</v>
      </c>
      <c r="I724" s="12">
        <f t="shared" si="82"/>
        <v>11.631163608872185</v>
      </c>
      <c r="J724" s="12">
        <f>A_0*I724 + A_1*I725 + A_2*I726 + B_1*J725 + B_2*J726</f>
        <v>11.603123872871732</v>
      </c>
      <c r="K724" s="22"/>
      <c r="L724" s="22"/>
    </row>
    <row r="725" spans="6:12" x14ac:dyDescent="0.25">
      <c r="F725" s="1">
        <v>70.300000000000296</v>
      </c>
      <c r="H725">
        <v>8.0218825720649889</v>
      </c>
      <c r="I725" s="12">
        <f t="shared" si="82"/>
        <v>11.536360883363141</v>
      </c>
      <c r="J725" s="22">
        <f t="shared" si="81"/>
        <v>11.536360883363141</v>
      </c>
      <c r="K725" s="22"/>
      <c r="L725" s="22"/>
    </row>
    <row r="726" spans="6:12" x14ac:dyDescent="0.25">
      <c r="F726" s="1">
        <v>70.400000000000304</v>
      </c>
      <c r="H726">
        <v>6.2669450292786202</v>
      </c>
      <c r="I726" s="12">
        <f t="shared" si="82"/>
        <v>11.337463352960622</v>
      </c>
      <c r="J726" s="22">
        <f t="shared" si="81"/>
        <v>11.337463352960622</v>
      </c>
      <c r="K726" s="22"/>
      <c r="L726" s="22"/>
    </row>
    <row r="727" spans="6:12" x14ac:dyDescent="0.25">
      <c r="F727" s="1">
        <v>70.500000000000298</v>
      </c>
      <c r="H727">
        <v>5.54906298396405</v>
      </c>
      <c r="I727" s="12">
        <f t="shared" si="82"/>
        <v>10.955849591694056</v>
      </c>
      <c r="J727" s="12">
        <f>A_0*I727 + A_1*I728 + A_2*I729 + B_1*J728 + B_2*J729</f>
        <v>9.749072839946578</v>
      </c>
      <c r="K727" s="22"/>
      <c r="L727" s="22"/>
    </row>
    <row r="728" spans="6:12" x14ac:dyDescent="0.25">
      <c r="F728" s="1">
        <v>70.600000000000307</v>
      </c>
      <c r="H728">
        <v>7.7446949584860985</v>
      </c>
      <c r="I728" s="12">
        <f t="shared" si="82"/>
        <v>10.519995060049435</v>
      </c>
      <c r="J728" s="12">
        <f>A_0*I728 + A_1*I729 + A_2*I730 + B_1*J729 + B_2*J730</f>
        <v>9.6730698146014547</v>
      </c>
      <c r="K728" s="22"/>
      <c r="L728" s="22"/>
    </row>
    <row r="729" spans="6:12" x14ac:dyDescent="0.25">
      <c r="F729" s="1">
        <v>70.700000000000301</v>
      </c>
      <c r="H729">
        <v>6.3009999206475165</v>
      </c>
      <c r="I729" s="12">
        <f t="shared" si="82"/>
        <v>10.130122641449555</v>
      </c>
      <c r="J729" s="12">
        <f>A_0*I729 + A_1*I730 + A_2*I731 + B_1*J730 + B_2*J731</f>
        <v>9.6145838623894644</v>
      </c>
      <c r="K729" s="22"/>
      <c r="L729" s="22"/>
    </row>
    <row r="730" spans="6:12" x14ac:dyDescent="0.25">
      <c r="F730" s="1">
        <v>70.800000000000296</v>
      </c>
      <c r="H730">
        <v>6.6091527444900224</v>
      </c>
      <c r="I730" s="12">
        <f t="shared" si="82"/>
        <v>9.7752105241657379</v>
      </c>
      <c r="J730" s="12">
        <f>A_0*I730 + A_1*I731 + A_2*I732 + B_1*J731 + B_2*J732</f>
        <v>9.5438029545927634</v>
      </c>
      <c r="K730" s="22"/>
      <c r="L730" s="22"/>
    </row>
    <row r="731" spans="6:12" x14ac:dyDescent="0.25">
      <c r="F731" s="1">
        <v>70.900000000000304</v>
      </c>
      <c r="H731">
        <v>2.801499598429384</v>
      </c>
      <c r="I731" s="12">
        <f t="shared" si="82"/>
        <v>9.3800098658999875</v>
      </c>
      <c r="J731" s="22">
        <f t="shared" si="81"/>
        <v>9.3800098658999875</v>
      </c>
      <c r="K731" s="22"/>
      <c r="L731" s="22"/>
    </row>
    <row r="732" spans="6:12" x14ac:dyDescent="0.25">
      <c r="F732" s="1">
        <v>71.000000000000298</v>
      </c>
      <c r="H732">
        <v>4.1750808375407535</v>
      </c>
      <c r="I732" s="12">
        <f t="shared" si="82"/>
        <v>8.900113921715608</v>
      </c>
      <c r="J732" s="22">
        <f t="shared" si="81"/>
        <v>8.900113921715608</v>
      </c>
      <c r="K732" s="22"/>
      <c r="L732" s="22"/>
    </row>
    <row r="733" spans="6:12" x14ac:dyDescent="0.25">
      <c r="F733" s="1">
        <v>71.100000000000307</v>
      </c>
      <c r="H733">
        <v>5.4128458319076485</v>
      </c>
      <c r="I733" s="12">
        <f t="shared" si="82"/>
        <v>8.4251877282684777</v>
      </c>
      <c r="J733" s="12">
        <f>A_0*I733 + A_1*I734 + A_2*I735 + B_1*J734 + B_2*J735</f>
        <v>1.8031921351052373</v>
      </c>
      <c r="K733" s="22"/>
      <c r="L733" s="22"/>
    </row>
    <row r="734" spans="6:12" x14ac:dyDescent="0.25">
      <c r="F734" s="1">
        <v>71.200000000000301</v>
      </c>
      <c r="H734">
        <v>6.9393155282059347</v>
      </c>
      <c r="I734" s="12">
        <f t="shared" si="82"/>
        <v>8.0703562358020378</v>
      </c>
      <c r="J734" s="12">
        <f>A_0*I734 + A_1*I735 + A_2*I736 + B_1*J735 + B_2*J736</f>
        <v>1.1397502114104359</v>
      </c>
      <c r="K734" s="22"/>
      <c r="L734" s="22"/>
    </row>
    <row r="735" spans="6:12" x14ac:dyDescent="0.25">
      <c r="F735" s="1">
        <v>71.300000000000296</v>
      </c>
      <c r="H735">
        <v>4.3624878223325734</v>
      </c>
      <c r="I735" s="12">
        <f t="shared" si="82"/>
        <v>7.807842905226563</v>
      </c>
      <c r="J735" s="12">
        <f>A_0*I735 + A_1*I736 + A_2*I737 + B_1*J736 + B_2*J737</f>
        <v>0.52717340026821846</v>
      </c>
      <c r="K735" s="22"/>
      <c r="L735" s="22"/>
    </row>
    <row r="736" spans="6:12" x14ac:dyDescent="0.25">
      <c r="F736" s="1">
        <v>71.400000000000304</v>
      </c>
      <c r="H736">
        <v>2.1324633642808495</v>
      </c>
      <c r="I736" s="12">
        <f t="shared" si="82"/>
        <v>7.4988812130744513</v>
      </c>
      <c r="J736" s="12">
        <f>A_0*I736 + A_1*I737 + A_2*I738 + B_1*J737 + B_2*J738</f>
        <v>0.12202257466812895</v>
      </c>
      <c r="K736" s="22"/>
      <c r="L736" s="22"/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22" r:id="rId4" name="Cutoff_f">
          <controlPr defaultSize="0" autoLine="0" linkedCell="D2" r:id="rId5">
            <anchor moveWithCells="1">
              <from>
                <xdr:col>0</xdr:col>
                <xdr:colOff>38100</xdr:colOff>
                <xdr:row>1</xdr:row>
                <xdr:rowOff>0</xdr:rowOff>
              </from>
              <to>
                <xdr:col>1</xdr:col>
                <xdr:colOff>895350</xdr:colOff>
                <xdr:row>2</xdr:row>
                <xdr:rowOff>9525</xdr:rowOff>
              </to>
            </anchor>
          </controlPr>
        </control>
      </mc:Choice>
      <mc:Fallback>
        <control shapeId="9222" r:id="rId4" name="Cutoff_f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1242"/>
  <sheetViews>
    <sheetView topLeftCell="A13" workbookViewId="0">
      <selection activeCell="C21" sqref="C21"/>
    </sheetView>
  </sheetViews>
  <sheetFormatPr defaultRowHeight="15.75" x14ac:dyDescent="0.25"/>
  <cols>
    <col min="1" max="1" width="9" style="18"/>
    <col min="2" max="2" width="12.125" style="6" customWidth="1"/>
    <col min="6" max="7" width="9" style="1"/>
    <col min="8" max="9" width="9" style="12"/>
    <col min="10" max="10" width="13.875" style="1" customWidth="1"/>
    <col min="11" max="11" width="9" style="12"/>
  </cols>
  <sheetData>
    <row r="1" spans="1:19" ht="16.5" thickBot="1" x14ac:dyDescent="0.3">
      <c r="A1" s="5"/>
      <c r="C1" t="s">
        <v>26</v>
      </c>
      <c r="D1" s="7"/>
      <c r="F1" s="1" t="s">
        <v>24</v>
      </c>
      <c r="G1" s="9" t="s">
        <v>28</v>
      </c>
      <c r="H1" s="8" t="s">
        <v>186</v>
      </c>
      <c r="I1" s="8"/>
      <c r="J1" s="1" t="s">
        <v>26</v>
      </c>
      <c r="K1" s="8" t="s">
        <v>187</v>
      </c>
      <c r="M1" s="21" t="s">
        <v>188</v>
      </c>
      <c r="O1" s="34" t="s">
        <v>189</v>
      </c>
      <c r="P1" s="35" t="s">
        <v>190</v>
      </c>
      <c r="R1" s="35" t="s">
        <v>192</v>
      </c>
      <c r="S1" s="35" t="s">
        <v>191</v>
      </c>
    </row>
    <row r="2" spans="1:19" ht="16.5" thickBot="1" x14ac:dyDescent="0.3">
      <c r="A2" s="5"/>
      <c r="C2" s="10" t="s">
        <v>30</v>
      </c>
      <c r="D2" s="25">
        <v>16</v>
      </c>
      <c r="F2" s="1">
        <f t="shared" ref="F2:F21" si="0">F3 - 1/240</f>
        <v>-8.3333333333333329E-2</v>
      </c>
      <c r="G2" s="1" t="s">
        <v>32</v>
      </c>
      <c r="H2" s="13">
        <f t="shared" ref="H2:H21" si="1">TREND(H$22:H$31,$F$22:$F$31,$F2,TRUE)</f>
        <v>1.3226105465515965</v>
      </c>
      <c r="I2" s="13"/>
      <c r="J2" s="1" t="s">
        <v>31</v>
      </c>
      <c r="K2" s="12">
        <f>H2</f>
        <v>1.3226105465515965</v>
      </c>
      <c r="M2" s="12">
        <f t="shared" ref="M2:M33" si="2">A_0*K2 + A_1*K3 + A_2*K4 + B_1*M3 + B_2*M4</f>
        <v>1.3709468972408776</v>
      </c>
    </row>
    <row r="3" spans="1:19" x14ac:dyDescent="0.25">
      <c r="A3" s="5"/>
      <c r="C3" s="15" t="s">
        <v>33</v>
      </c>
      <c r="D3" s="16">
        <v>240</v>
      </c>
      <c r="F3" s="1">
        <f t="shared" si="0"/>
        <v>-7.9166666666666663E-2</v>
      </c>
      <c r="G3" s="1" t="s">
        <v>32</v>
      </c>
      <c r="H3" s="13">
        <f t="shared" si="1"/>
        <v>1.353125065526271</v>
      </c>
      <c r="I3" s="13"/>
      <c r="J3" s="1" t="s">
        <v>31</v>
      </c>
      <c r="K3" s="12">
        <f>H3</f>
        <v>1.353125065526271</v>
      </c>
      <c r="M3" s="12">
        <f t="shared" si="2"/>
        <v>1.3862046136073927</v>
      </c>
    </row>
    <row r="4" spans="1:19" x14ac:dyDescent="0.25">
      <c r="A4" s="5"/>
      <c r="C4" s="15" t="s">
        <v>34</v>
      </c>
      <c r="D4" s="17">
        <f>TAN(PI()*D$2/D$3)/0.802</f>
        <v>0.26503311928930434</v>
      </c>
      <c r="F4" s="1">
        <f t="shared" si="0"/>
        <v>-7.4999999999999997E-2</v>
      </c>
      <c r="G4" s="1" t="s">
        <v>32</v>
      </c>
      <c r="H4" s="13">
        <f t="shared" si="1"/>
        <v>1.3836395845009455</v>
      </c>
      <c r="I4" s="13"/>
      <c r="J4" s="1" t="s">
        <v>31</v>
      </c>
      <c r="K4" s="12">
        <f t="shared" ref="K4:K35" si="3">A_0*H4 + A_1*H3 + A_2*H2 + B_1*K3 + B_2*K2</f>
        <v>1.3678100918225184</v>
      </c>
      <c r="M4" s="12">
        <f t="shared" si="2"/>
        <v>1.4029453312175475</v>
      </c>
    </row>
    <row r="5" spans="1:19" x14ac:dyDescent="0.25">
      <c r="A5" s="5" t="s">
        <v>35</v>
      </c>
      <c r="B5" s="6">
        <f>SQRT(2)*D4</f>
        <v>0.37481343177698057</v>
      </c>
      <c r="C5" s="15"/>
      <c r="D5" s="17"/>
      <c r="F5" s="1">
        <f t="shared" si="0"/>
        <v>-7.0833333333333331E-2</v>
      </c>
      <c r="G5" s="1" t="s">
        <v>32</v>
      </c>
      <c r="H5" s="13">
        <f t="shared" si="1"/>
        <v>1.41415410347562</v>
      </c>
      <c r="I5" s="13"/>
      <c r="J5" s="1" t="s">
        <v>31</v>
      </c>
      <c r="K5" s="12">
        <f t="shared" si="3"/>
        <v>1.3779550350566012</v>
      </c>
      <c r="M5" s="12">
        <f t="shared" si="2"/>
        <v>1.4230773775499872</v>
      </c>
    </row>
    <row r="6" spans="1:19" x14ac:dyDescent="0.25">
      <c r="A6" s="5" t="s">
        <v>36</v>
      </c>
      <c r="B6" s="6">
        <f>D4^2</f>
        <v>7.0242554320218628E-2</v>
      </c>
      <c r="C6" s="15" t="s">
        <v>14</v>
      </c>
      <c r="D6" s="23">
        <f>k_2 / (1 + k_1 + k_2)</f>
        <v>4.8608880898745953E-2</v>
      </c>
      <c r="F6" s="1">
        <f t="shared" si="0"/>
        <v>-6.6666666666666666E-2</v>
      </c>
      <c r="G6" s="1" t="s">
        <v>32</v>
      </c>
      <c r="H6" s="13">
        <f t="shared" si="1"/>
        <v>1.4446686224502945</v>
      </c>
      <c r="I6" s="13"/>
      <c r="J6" s="1" t="s">
        <v>31</v>
      </c>
      <c r="K6" s="12">
        <f t="shared" si="3"/>
        <v>1.389875645231097</v>
      </c>
      <c r="M6" s="12">
        <f t="shared" si="2"/>
        <v>1.4468592793080313</v>
      </c>
    </row>
    <row r="7" spans="1:19" x14ac:dyDescent="0.25">
      <c r="A7" s="5" t="s">
        <v>37</v>
      </c>
      <c r="B7" s="6">
        <f>A_1/k_2</f>
        <v>1.3840294211725261</v>
      </c>
      <c r="C7" s="15" t="s">
        <v>0</v>
      </c>
      <c r="D7" s="23">
        <f>2*A_0</f>
        <v>9.7217761797491906E-2</v>
      </c>
      <c r="F7" s="1">
        <f t="shared" si="0"/>
        <v>-6.2499999999999993E-2</v>
      </c>
      <c r="G7" s="1" t="s">
        <v>32</v>
      </c>
      <c r="H7" s="13">
        <f t="shared" si="1"/>
        <v>1.475183141424969</v>
      </c>
      <c r="I7" s="13"/>
      <c r="J7" s="1" t="s">
        <v>31</v>
      </c>
      <c r="K7" s="12">
        <f t="shared" si="3"/>
        <v>1.4062661065117994</v>
      </c>
      <c r="M7" s="12">
        <f t="shared" si="2"/>
        <v>1.4737052203279335</v>
      </c>
    </row>
    <row r="8" spans="1:19" x14ac:dyDescent="0.25">
      <c r="A8" s="5"/>
      <c r="C8" s="15" t="s">
        <v>2</v>
      </c>
      <c r="D8" s="23">
        <f>A_0</f>
        <v>4.8608880898745953E-2</v>
      </c>
      <c r="F8" s="1">
        <f t="shared" si="0"/>
        <v>-5.8333333333333327E-2</v>
      </c>
      <c r="G8" s="1" t="s">
        <v>32</v>
      </c>
      <c r="H8" s="13">
        <f t="shared" si="1"/>
        <v>1.5056976603996435</v>
      </c>
      <c r="I8" s="13"/>
      <c r="J8" s="1" t="s">
        <v>31</v>
      </c>
      <c r="K8" s="12">
        <f t="shared" si="3"/>
        <v>1.4275538895986726</v>
      </c>
      <c r="M8" s="12">
        <f t="shared" si="2"/>
        <v>1.5027369434030788</v>
      </c>
    </row>
    <row r="9" spans="1:19" x14ac:dyDescent="0.25">
      <c r="A9" s="5"/>
      <c r="C9" s="15"/>
      <c r="D9" s="23"/>
      <c r="F9" s="1">
        <f t="shared" si="0"/>
        <v>-5.4166666666666662E-2</v>
      </c>
      <c r="G9" s="1" t="s">
        <v>32</v>
      </c>
      <c r="H9" s="13">
        <f t="shared" si="1"/>
        <v>1.536212179374318</v>
      </c>
      <c r="I9" s="13"/>
      <c r="J9" s="1" t="s">
        <v>31</v>
      </c>
      <c r="K9" s="12">
        <f t="shared" si="3"/>
        <v>1.4529925002322805</v>
      </c>
      <c r="M9" s="12">
        <f t="shared" si="2"/>
        <v>1.533106438004312</v>
      </c>
    </row>
    <row r="10" spans="1:19" x14ac:dyDescent="0.25">
      <c r="C10" s="15" t="s">
        <v>38</v>
      </c>
      <c r="D10" s="23">
        <f xml:space="preserve"> -2 * A_0 + k_3</f>
        <v>1.2868116593750343</v>
      </c>
      <c r="F10" s="1">
        <f t="shared" si="0"/>
        <v>-4.9999999999999996E-2</v>
      </c>
      <c r="G10" s="1" t="s">
        <v>32</v>
      </c>
      <c r="H10" s="13">
        <f t="shared" si="1"/>
        <v>1.5667266983489925</v>
      </c>
      <c r="I10" s="13"/>
      <c r="J10" s="1" t="s">
        <v>31</v>
      </c>
      <c r="K10" s="12">
        <f t="shared" si="3"/>
        <v>1.4814156218257639</v>
      </c>
      <c r="M10" s="12">
        <f t="shared" si="2"/>
        <v>1.5641457322166428</v>
      </c>
    </row>
    <row r="11" spans="1:19" x14ac:dyDescent="0.25">
      <c r="C11" s="15" t="s">
        <v>39</v>
      </c>
      <c r="D11" s="23">
        <f xml:space="preserve"> 1 - 2 * A_0 - k_3</f>
        <v>-0.48124718297001801</v>
      </c>
      <c r="F11" s="1">
        <f t="shared" si="0"/>
        <v>-4.583333333333333E-2</v>
      </c>
      <c r="G11" s="1" t="s">
        <v>32</v>
      </c>
      <c r="H11" s="13">
        <f t="shared" si="1"/>
        <v>1.597241217323667</v>
      </c>
      <c r="I11" s="13"/>
      <c r="J11" s="1" t="s">
        <v>31</v>
      </c>
      <c r="K11" s="12">
        <f t="shared" si="3"/>
        <v>1.5116816728560876</v>
      </c>
      <c r="M11" s="12">
        <f t="shared" si="2"/>
        <v>1.5954045221924527</v>
      </c>
    </row>
    <row r="12" spans="1:19" ht="16.5" thickBot="1" x14ac:dyDescent="0.3">
      <c r="C12" s="19"/>
      <c r="D12" s="20"/>
      <c r="F12" s="1">
        <f t="shared" si="0"/>
        <v>-4.1666666666666664E-2</v>
      </c>
      <c r="G12" s="1" t="s">
        <v>32</v>
      </c>
      <c r="H12" s="13">
        <f t="shared" si="1"/>
        <v>1.6277557362983415</v>
      </c>
      <c r="I12" s="13"/>
      <c r="J12" s="1" t="s">
        <v>31</v>
      </c>
      <c r="K12" s="12">
        <f t="shared" si="3"/>
        <v>1.5428829394811601</v>
      </c>
      <c r="M12" s="12">
        <f t="shared" si="2"/>
        <v>1.6266266347437606</v>
      </c>
    </row>
    <row r="13" spans="1:19" x14ac:dyDescent="0.25">
      <c r="D13" s="14"/>
      <c r="F13" s="1">
        <f t="shared" si="0"/>
        <v>-3.7499999999999999E-2</v>
      </c>
      <c r="G13" s="1" t="s">
        <v>32</v>
      </c>
      <c r="H13" s="13">
        <f t="shared" si="1"/>
        <v>1.6582702552730157</v>
      </c>
      <c r="I13" s="13"/>
      <c r="J13" s="1" t="s">
        <v>31</v>
      </c>
      <c r="K13" s="12">
        <f t="shared" si="3"/>
        <v>1.5744007478376922</v>
      </c>
      <c r="M13" s="12">
        <f t="shared" si="2"/>
        <v>1.657701621951325</v>
      </c>
    </row>
    <row r="14" spans="1:19" x14ac:dyDescent="0.25">
      <c r="F14" s="1">
        <f t="shared" si="0"/>
        <v>-3.3333333333333333E-2</v>
      </c>
      <c r="G14" s="1" t="s">
        <v>32</v>
      </c>
      <c r="H14" s="13">
        <f t="shared" si="1"/>
        <v>1.6887847742476902</v>
      </c>
      <c r="I14" s="13"/>
      <c r="J14" s="1" t="s">
        <v>31</v>
      </c>
      <c r="K14" s="12">
        <f t="shared" si="3"/>
        <v>1.6058758159145028</v>
      </c>
      <c r="M14" s="12">
        <f t="shared" si="2"/>
        <v>1.688613513184402</v>
      </c>
    </row>
    <row r="15" spans="1:19" x14ac:dyDescent="0.25">
      <c r="A15" s="18">
        <f>1/0.802</f>
        <v>1.2468827930174562</v>
      </c>
      <c r="F15" s="1">
        <f t="shared" si="0"/>
        <v>-2.9166666666666664E-2</v>
      </c>
      <c r="G15" s="1" t="s">
        <v>32</v>
      </c>
      <c r="H15" s="13">
        <f t="shared" si="1"/>
        <v>1.7192992932223647</v>
      </c>
      <c r="I15" s="13"/>
      <c r="J15" s="1" t="s">
        <v>31</v>
      </c>
      <c r="K15" s="12">
        <f t="shared" si="3"/>
        <v>1.6371435504844851</v>
      </c>
      <c r="M15" s="12">
        <f t="shared" si="2"/>
        <v>1.7193974138863091</v>
      </c>
    </row>
    <row r="16" spans="1:19" x14ac:dyDescent="0.25">
      <c r="F16" s="1">
        <f t="shared" si="0"/>
        <v>-2.4999999999999998E-2</v>
      </c>
      <c r="G16" s="1" t="s">
        <v>32</v>
      </c>
      <c r="H16" s="13">
        <f t="shared" si="1"/>
        <v>1.7498138121970392</v>
      </c>
      <c r="I16" s="13"/>
      <c r="J16" s="1" t="s">
        <v>31</v>
      </c>
      <c r="K16" s="12">
        <f t="shared" si="3"/>
        <v>1.6681650545197182</v>
      </c>
      <c r="M16" s="12">
        <f t="shared" si="2"/>
        <v>1.7501069104525397</v>
      </c>
    </row>
    <row r="17" spans="3:19" x14ac:dyDescent="0.25">
      <c r="C17" t="s">
        <v>169</v>
      </c>
      <c r="D17" s="7" t="s">
        <v>170</v>
      </c>
      <c r="F17" s="1">
        <f t="shared" si="0"/>
        <v>-2.0833333333333332E-2</v>
      </c>
      <c r="G17" s="1" t="s">
        <v>32</v>
      </c>
      <c r="H17" s="13">
        <f t="shared" si="1"/>
        <v>1.7803283311717137</v>
      </c>
      <c r="I17" s="13"/>
      <c r="J17" s="1" t="s">
        <v>31</v>
      </c>
      <c r="K17" s="12">
        <f t="shared" si="3"/>
        <v>1.698969484898037</v>
      </c>
      <c r="M17" s="12">
        <f t="shared" si="2"/>
        <v>1.7807908037169549</v>
      </c>
    </row>
    <row r="18" spans="3:19" x14ac:dyDescent="0.25">
      <c r="C18">
        <f>D2/0.802</f>
        <v>19.950124688279299</v>
      </c>
      <c r="D18">
        <f>D3/C18</f>
        <v>12.030000000000001</v>
      </c>
      <c r="F18" s="1">
        <f t="shared" si="0"/>
        <v>-1.6666666666666666E-2</v>
      </c>
      <c r="G18" s="1" t="s">
        <v>32</v>
      </c>
      <c r="H18" s="13">
        <f t="shared" si="1"/>
        <v>1.8108428501463882</v>
      </c>
      <c r="I18" s="13"/>
      <c r="J18" s="1" t="s">
        <v>31</v>
      </c>
      <c r="K18" s="12">
        <f t="shared" si="3"/>
        <v>1.729613080114905</v>
      </c>
      <c r="M18" s="12">
        <f t="shared" si="2"/>
        <v>1.8114758753474711</v>
      </c>
    </row>
    <row r="19" spans="3:19" x14ac:dyDescent="0.25">
      <c r="F19" s="1">
        <f t="shared" si="0"/>
        <v>-1.2500000000000001E-2</v>
      </c>
      <c r="G19" s="1" t="s">
        <v>32</v>
      </c>
      <c r="H19" s="13">
        <f t="shared" si="1"/>
        <v>1.8413573691210627</v>
      </c>
      <c r="I19" s="13"/>
      <c r="J19" s="1" t="s">
        <v>31</v>
      </c>
      <c r="K19" s="12">
        <f t="shared" si="3"/>
        <v>1.760154176856668</v>
      </c>
      <c r="M19" s="12">
        <f t="shared" si="2"/>
        <v>1.8421525304278072</v>
      </c>
    </row>
    <row r="20" spans="3:19" x14ac:dyDescent="0.25">
      <c r="F20" s="1">
        <f t="shared" si="0"/>
        <v>-8.3333333333333332E-3</v>
      </c>
      <c r="G20" s="1" t="s">
        <v>32</v>
      </c>
      <c r="H20" s="13">
        <f t="shared" si="1"/>
        <v>1.8718718880957372</v>
      </c>
      <c r="I20" s="13"/>
      <c r="J20" s="1" t="s">
        <v>31</v>
      </c>
      <c r="K20" s="12">
        <f t="shared" si="3"/>
        <v>1.7906407788339678</v>
      </c>
      <c r="M20" s="12">
        <f t="shared" si="2"/>
        <v>1.872761776282255</v>
      </c>
    </row>
    <row r="21" spans="3:19" x14ac:dyDescent="0.25">
      <c r="F21" s="1">
        <f t="shared" si="0"/>
        <v>-4.1666666666666666E-3</v>
      </c>
      <c r="G21" s="1" t="s">
        <v>32</v>
      </c>
      <c r="H21" s="13">
        <f t="shared" si="1"/>
        <v>1.9023864070704117</v>
      </c>
      <c r="I21" s="13"/>
      <c r="J21" s="1" t="s">
        <v>31</v>
      </c>
      <c r="K21" s="12">
        <f t="shared" si="3"/>
        <v>1.8211065834153848</v>
      </c>
      <c r="M21" s="12">
        <f t="shared" si="2"/>
        <v>1.9031848027381217</v>
      </c>
    </row>
    <row r="22" spans="3:19" x14ac:dyDescent="0.25">
      <c r="F22" s="1">
        <v>0</v>
      </c>
      <c r="G22" s="1" t="s">
        <v>40</v>
      </c>
      <c r="H22">
        <v>1.9408582539405135</v>
      </c>
      <c r="J22" s="1" t="s">
        <v>40</v>
      </c>
      <c r="K22" s="12">
        <f t="shared" si="3"/>
        <v>1.8519586479211212</v>
      </c>
      <c r="M22" s="12">
        <f t="shared" si="2"/>
        <v>1.9332792761839346</v>
      </c>
    </row>
    <row r="23" spans="3:19" x14ac:dyDescent="0.25">
      <c r="F23" s="1">
        <v>4.1666666666666666E-3</v>
      </c>
      <c r="G23" s="1" t="s">
        <v>41</v>
      </c>
      <c r="H23">
        <v>1.9647733357114312</v>
      </c>
      <c r="J23" s="1" t="s">
        <v>41</v>
      </c>
      <c r="K23" s="12">
        <f t="shared" si="3"/>
        <v>1.8833837704361072</v>
      </c>
      <c r="M23" s="12">
        <f t="shared" si="2"/>
        <v>1.9630159909646037</v>
      </c>
      <c r="O23">
        <f>(H24-H22)/(F24-F22)</f>
        <v>5.8519110685521625</v>
      </c>
      <c r="P23">
        <f>(M24-M22)/(F24-F22)</f>
        <v>7.1172882887219835</v>
      </c>
    </row>
    <row r="24" spans="3:19" x14ac:dyDescent="0.25">
      <c r="F24" s="1">
        <v>8.3333333333333332E-3</v>
      </c>
      <c r="G24" s="1" t="s">
        <v>42</v>
      </c>
      <c r="H24">
        <v>1.9896241795117815</v>
      </c>
      <c r="J24" s="1" t="s">
        <v>42</v>
      </c>
      <c r="K24" s="12">
        <f t="shared" si="3"/>
        <v>1.9143775312054458</v>
      </c>
      <c r="M24" s="12">
        <f t="shared" si="2"/>
        <v>1.9925900119232844</v>
      </c>
      <c r="O24">
        <f>(H25-H23)/(F25-F23)</f>
        <v>6.7514993582742724</v>
      </c>
      <c r="P24">
        <f>(M25-M23)/(F25-F23)</f>
        <v>7.1175794774060268</v>
      </c>
      <c r="R24">
        <f>(O25-O23)/(F24-F22)</f>
        <v>155.2200097658698</v>
      </c>
      <c r="S24">
        <f>(P25-P23)/(F24-F22)</f>
        <v>8.6800646469079368</v>
      </c>
    </row>
    <row r="25" spans="3:19" x14ac:dyDescent="0.25">
      <c r="F25" s="1">
        <v>1.2500000000000001E-2</v>
      </c>
      <c r="G25" s="1" t="s">
        <v>43</v>
      </c>
      <c r="H25">
        <v>2.0210358303637168</v>
      </c>
      <c r="J25" s="1" t="s">
        <v>43</v>
      </c>
      <c r="K25" s="12">
        <f t="shared" si="3"/>
        <v>1.9442427262161173</v>
      </c>
      <c r="M25" s="12">
        <f t="shared" si="2"/>
        <v>2.0223291532763206</v>
      </c>
      <c r="O25">
        <f>(H26-H24)/(F26-F24)</f>
        <v>7.1454111499344108</v>
      </c>
      <c r="P25">
        <f>(M26-M24)/(F26-F24)</f>
        <v>7.1896221607795496</v>
      </c>
      <c r="R25">
        <f>(O26-O24)/(F25-F23)</f>
        <v>141.73073307071206</v>
      </c>
      <c r="S25">
        <f>(P26-P24)/(F25-F23)</f>
        <v>23.129131066160792</v>
      </c>
    </row>
    <row r="26" spans="3:19" x14ac:dyDescent="0.25">
      <c r="F26" s="1">
        <v>1.6666666666666666E-2</v>
      </c>
      <c r="G26" s="1" t="s">
        <v>44</v>
      </c>
      <c r="H26">
        <v>2.0491692724279016</v>
      </c>
      <c r="J26" s="1" t="s">
        <v>44</v>
      </c>
      <c r="K26" s="12">
        <f t="shared" si="3"/>
        <v>1.9733872245367508</v>
      </c>
      <c r="M26" s="12">
        <f t="shared" si="2"/>
        <v>2.0525035299297807</v>
      </c>
      <c r="O26">
        <f>(H27-H25)/(F27-F25)</f>
        <v>7.9325888005302065</v>
      </c>
      <c r="P26">
        <f>(M27-M25)/(F27-F25)</f>
        <v>7.3103222362907001</v>
      </c>
      <c r="R26">
        <f>(O27-O25)/(F26-F24)</f>
        <v>53.950842332203095</v>
      </c>
      <c r="S26">
        <f>(P27-P25)/(F26-F24)</f>
        <v>31.819101908963674</v>
      </c>
    </row>
    <row r="27" spans="3:19" x14ac:dyDescent="0.25">
      <c r="F27" s="1">
        <v>2.0833333333333332E-2</v>
      </c>
      <c r="G27" s="1" t="s">
        <v>45</v>
      </c>
      <c r="H27">
        <v>2.0871407370348019</v>
      </c>
      <c r="J27" s="1" t="s">
        <v>45</v>
      </c>
      <c r="K27" s="12">
        <f t="shared" si="3"/>
        <v>2.0026258696795036</v>
      </c>
      <c r="M27" s="12">
        <f t="shared" si="2"/>
        <v>2.0832485052454097</v>
      </c>
      <c r="O27">
        <f>(H28-H26)/(F28-F26)</f>
        <v>7.59500150270277</v>
      </c>
      <c r="P27">
        <f>(M28-M26)/(F28-F26)</f>
        <v>7.4547813433542469</v>
      </c>
      <c r="R27">
        <f>(O28-O26)/(F27-F25)</f>
        <v>-94.474055430720242</v>
      </c>
      <c r="S27">
        <f>(P28-P26)/(F27-F25)</f>
        <v>36.477012896158108</v>
      </c>
    </row>
    <row r="28" spans="3:19" x14ac:dyDescent="0.25">
      <c r="F28" s="1">
        <v>2.5000000000000001E-2</v>
      </c>
      <c r="G28" s="1" t="s">
        <v>46</v>
      </c>
      <c r="H28">
        <v>2.1124609516170914</v>
      </c>
      <c r="J28" s="1" t="s">
        <v>46</v>
      </c>
      <c r="K28" s="12">
        <f t="shared" si="3"/>
        <v>2.0325146146684352</v>
      </c>
      <c r="M28" s="12">
        <f t="shared" si="2"/>
        <v>2.1146267077910661</v>
      </c>
      <c r="O28">
        <f t="shared" ref="O28:O91" si="4">(H29-H27)/(F29-F27)</f>
        <v>7.1453050052742046</v>
      </c>
      <c r="P28">
        <f t="shared" ref="P28:P91" si="5">(M29-M27)/(F29-F27)</f>
        <v>7.6142973437586843</v>
      </c>
      <c r="R28">
        <f t="shared" ref="R28:R91" si="6">(O29-O27)/(F28-F26)</f>
        <v>26.98635324293306</v>
      </c>
      <c r="S28">
        <f t="shared" ref="S28:S91" si="7">(P29-P27)/(F28-F26)</f>
        <v>39.900671136696239</v>
      </c>
    </row>
    <row r="29" spans="3:19" x14ac:dyDescent="0.25">
      <c r="F29" s="1">
        <v>2.9166666666666664E-2</v>
      </c>
      <c r="G29" s="1" t="s">
        <v>47</v>
      </c>
      <c r="H29">
        <v>2.1466849454120869</v>
      </c>
      <c r="J29" s="1" t="s">
        <v>47</v>
      </c>
      <c r="K29" s="12">
        <f t="shared" si="3"/>
        <v>2.0628756996242803</v>
      </c>
      <c r="M29" s="12">
        <f t="shared" si="2"/>
        <v>2.1467009831100654</v>
      </c>
      <c r="O29">
        <f t="shared" si="4"/>
        <v>7.8198877797272122</v>
      </c>
      <c r="P29">
        <f t="shared" si="5"/>
        <v>7.787286936160049</v>
      </c>
      <c r="R29">
        <f t="shared" si="6"/>
        <v>94.453507982893413</v>
      </c>
      <c r="S29">
        <f t="shared" si="7"/>
        <v>42.036917627054329</v>
      </c>
    </row>
    <row r="30" spans="3:19" x14ac:dyDescent="0.25">
      <c r="F30" s="1">
        <v>3.3333333333333333E-2</v>
      </c>
      <c r="G30" s="1" t="s">
        <v>48</v>
      </c>
      <c r="H30">
        <v>2.1776266831148181</v>
      </c>
      <c r="J30" s="1" t="s">
        <v>48</v>
      </c>
      <c r="K30" s="12">
        <f t="shared" si="3"/>
        <v>2.0936228340225789</v>
      </c>
      <c r="M30" s="12">
        <f t="shared" si="2"/>
        <v>2.1795207655923998</v>
      </c>
      <c r="O30">
        <f t="shared" si="4"/>
        <v>7.9324175717983163</v>
      </c>
      <c r="P30">
        <f t="shared" si="5"/>
        <v>7.9646049906508036</v>
      </c>
      <c r="R30">
        <f t="shared" si="6"/>
        <v>-107.92091540634632</v>
      </c>
      <c r="S30">
        <f t="shared" si="7"/>
        <v>40.278296028078138</v>
      </c>
    </row>
    <row r="31" spans="3:19" x14ac:dyDescent="0.25">
      <c r="F31" s="1">
        <v>3.7499999999999999E-2</v>
      </c>
      <c r="G31" s="1" t="s">
        <v>49</v>
      </c>
      <c r="H31">
        <v>2.2127884251770729</v>
      </c>
      <c r="J31" s="1" t="s">
        <v>49</v>
      </c>
      <c r="K31" s="12">
        <f t="shared" si="3"/>
        <v>2.1249582679077084</v>
      </c>
      <c r="M31" s="12">
        <f t="shared" si="2"/>
        <v>2.2130726913654888</v>
      </c>
      <c r="O31">
        <f t="shared" si="4"/>
        <v>6.9205468180076597</v>
      </c>
      <c r="P31">
        <f t="shared" si="5"/>
        <v>8.1229394030607001</v>
      </c>
      <c r="R31">
        <f t="shared" si="6"/>
        <v>47.23768606827192</v>
      </c>
      <c r="S31">
        <f t="shared" si="7"/>
        <v>29.82912809068565</v>
      </c>
    </row>
    <row r="32" spans="3:19" x14ac:dyDescent="0.25">
      <c r="F32" s="1">
        <v>4.1666666666666664E-2</v>
      </c>
      <c r="G32" s="1" t="s">
        <v>50</v>
      </c>
      <c r="H32">
        <v>2.2352979065982153</v>
      </c>
      <c r="J32" s="1" t="s">
        <v>50</v>
      </c>
      <c r="K32" s="12">
        <f t="shared" si="3"/>
        <v>2.1565006475775657</v>
      </c>
      <c r="M32" s="12">
        <f t="shared" si="2"/>
        <v>2.2472119272845723</v>
      </c>
      <c r="O32">
        <f t="shared" si="4"/>
        <v>8.3260649557005824</v>
      </c>
      <c r="P32">
        <f t="shared" si="5"/>
        <v>8.2131810580731841</v>
      </c>
      <c r="R32">
        <f t="shared" si="6"/>
        <v>371.11543366323252</v>
      </c>
      <c r="S32">
        <f t="shared" si="7"/>
        <v>4.6290356679121212</v>
      </c>
    </row>
    <row r="33" spans="6:19" x14ac:dyDescent="0.25">
      <c r="F33" s="1">
        <v>4.583333333333333E-2</v>
      </c>
      <c r="G33" s="1" t="s">
        <v>51</v>
      </c>
      <c r="H33">
        <v>2.282172299807911</v>
      </c>
      <c r="J33" s="1" t="s">
        <v>51</v>
      </c>
      <c r="K33" s="12">
        <f t="shared" si="3"/>
        <v>2.1881856663486232</v>
      </c>
      <c r="M33" s="12">
        <f t="shared" si="2"/>
        <v>2.281515866849432</v>
      </c>
      <c r="O33">
        <f t="shared" si="4"/>
        <v>10.01317543186793</v>
      </c>
      <c r="P33">
        <f t="shared" si="5"/>
        <v>8.1615147002933011</v>
      </c>
      <c r="R33">
        <f t="shared" si="6"/>
        <v>-6.7162731341241528</v>
      </c>
      <c r="S33">
        <f t="shared" si="7"/>
        <v>-36.154989027109259</v>
      </c>
    </row>
    <row r="34" spans="6:19" x14ac:dyDescent="0.25">
      <c r="F34" s="1">
        <v>0.05</v>
      </c>
      <c r="G34" s="1" t="s">
        <v>52</v>
      </c>
      <c r="H34">
        <v>2.3187410351971147</v>
      </c>
      <c r="J34" s="1" t="s">
        <v>52</v>
      </c>
      <c r="K34" s="12">
        <f t="shared" si="3"/>
        <v>2.2212073861685537</v>
      </c>
      <c r="M34" s="12">
        <f t="shared" ref="M34:M65" si="8">A_0*K34 + A_1*K35 + A_2*K36 + B_1*M35 + B_2*M36</f>
        <v>2.3152245497870165</v>
      </c>
      <c r="O34">
        <f t="shared" si="4"/>
        <v>8.2700960129162144</v>
      </c>
      <c r="P34">
        <f t="shared" si="5"/>
        <v>7.9118894828472737</v>
      </c>
      <c r="R34">
        <f t="shared" si="6"/>
        <v>-269.93290495096539</v>
      </c>
      <c r="S34">
        <f t="shared" si="7"/>
        <v>-83.234264937025188</v>
      </c>
    </row>
    <row r="35" spans="6:19" x14ac:dyDescent="0.25">
      <c r="F35" s="1">
        <v>5.4166666666666662E-2</v>
      </c>
      <c r="G35" s="1" t="s">
        <v>53</v>
      </c>
      <c r="H35">
        <v>2.3510897665822128</v>
      </c>
      <c r="J35" s="1" t="s">
        <v>53</v>
      </c>
      <c r="K35" s="12">
        <f t="shared" si="3"/>
        <v>2.2558578722536908</v>
      </c>
      <c r="M35" s="12">
        <f t="shared" si="8"/>
        <v>2.3474482792064926</v>
      </c>
      <c r="O35">
        <f t="shared" si="4"/>
        <v>7.7637345572765506</v>
      </c>
      <c r="P35">
        <f t="shared" si="5"/>
        <v>7.4678958258180907</v>
      </c>
      <c r="R35">
        <f t="shared" si="6"/>
        <v>-242.94138014916126</v>
      </c>
      <c r="S35">
        <f t="shared" si="7"/>
        <v>-123.40420561611799</v>
      </c>
    </row>
    <row r="36" spans="6:19" x14ac:dyDescent="0.25">
      <c r="F36" s="1">
        <v>5.8333333333333327E-2</v>
      </c>
      <c r="G36" s="1" t="s">
        <v>54</v>
      </c>
      <c r="H36">
        <v>2.3834388231744192</v>
      </c>
      <c r="J36" s="1" t="s">
        <v>54</v>
      </c>
      <c r="K36" s="12">
        <f t="shared" ref="K36:K67" si="9">A_0*H36 + A_1*H35 + A_2*H34 + B_1*K35 + B_2*K34</f>
        <v>2.291049800115367</v>
      </c>
      <c r="M36" s="12">
        <f t="shared" si="8"/>
        <v>2.3774570150021672</v>
      </c>
      <c r="O36">
        <f t="shared" si="4"/>
        <v>6.2455845116732043</v>
      </c>
      <c r="P36">
        <f t="shared" si="5"/>
        <v>6.8835211027129573</v>
      </c>
      <c r="R36">
        <f t="shared" si="6"/>
        <v>-269.91030793251718</v>
      </c>
      <c r="S36">
        <f t="shared" si="7"/>
        <v>-149.55106325421792</v>
      </c>
    </row>
    <row r="37" spans="6:19" x14ac:dyDescent="0.25">
      <c r="F37" s="1">
        <v>6.25E-2</v>
      </c>
      <c r="G37" s="1" t="s">
        <v>55</v>
      </c>
      <c r="H37">
        <v>2.4031363041794895</v>
      </c>
      <c r="J37" s="1" t="s">
        <v>55</v>
      </c>
      <c r="K37" s="12">
        <f t="shared" si="9"/>
        <v>2.3253345454041021</v>
      </c>
      <c r="M37" s="12">
        <f t="shared" si="8"/>
        <v>2.4048109550624339</v>
      </c>
      <c r="O37">
        <f t="shared" si="4"/>
        <v>5.5144819911722429</v>
      </c>
      <c r="P37">
        <f t="shared" si="5"/>
        <v>6.221636965366276</v>
      </c>
      <c r="R37">
        <f t="shared" si="6"/>
        <v>-40.5102314510154</v>
      </c>
      <c r="S37">
        <f t="shared" si="7"/>
        <v>-163.4083624400574</v>
      </c>
    </row>
    <row r="38" spans="6:19" x14ac:dyDescent="0.25">
      <c r="F38" s="1">
        <v>6.6666666666666666E-2</v>
      </c>
      <c r="G38" s="1" t="s">
        <v>56</v>
      </c>
      <c r="H38">
        <v>2.4293928397675213</v>
      </c>
      <c r="J38" s="1" t="s">
        <v>56</v>
      </c>
      <c r="K38" s="12">
        <f t="shared" si="9"/>
        <v>2.3572802365002854</v>
      </c>
      <c r="M38" s="12">
        <f t="shared" si="8"/>
        <v>2.4293039897135529</v>
      </c>
      <c r="O38">
        <f t="shared" si="4"/>
        <v>5.9079992495814091</v>
      </c>
      <c r="P38">
        <f t="shared" si="5"/>
        <v>5.5217847490458114</v>
      </c>
      <c r="R38">
        <f t="shared" si="6"/>
        <v>-60.756881294019536</v>
      </c>
      <c r="S38">
        <f t="shared" si="7"/>
        <v>-170.58569961834147</v>
      </c>
    </row>
    <row r="39" spans="6:19" x14ac:dyDescent="0.25">
      <c r="F39" s="1">
        <v>7.0833333333333331E-2</v>
      </c>
      <c r="G39" s="1" t="s">
        <v>57</v>
      </c>
      <c r="H39">
        <v>2.4523696312593346</v>
      </c>
      <c r="J39" s="1" t="s">
        <v>57</v>
      </c>
      <c r="K39" s="12">
        <f t="shared" si="9"/>
        <v>2.386515837432265</v>
      </c>
      <c r="M39" s="12">
        <f t="shared" si="8"/>
        <v>2.450825827971149</v>
      </c>
      <c r="O39">
        <f t="shared" si="4"/>
        <v>5.0081746470554132</v>
      </c>
      <c r="P39">
        <f t="shared" si="5"/>
        <v>4.800089468546763</v>
      </c>
      <c r="R39">
        <f t="shared" si="6"/>
        <v>-229.43780510065329</v>
      </c>
      <c r="S39">
        <f t="shared" si="7"/>
        <v>-174.12492507338516</v>
      </c>
    </row>
    <row r="40" spans="6:19" x14ac:dyDescent="0.25">
      <c r="F40" s="1">
        <v>7.4999999999999997E-2</v>
      </c>
      <c r="G40" s="1" t="s">
        <v>58</v>
      </c>
      <c r="H40">
        <v>2.4711276284929831</v>
      </c>
      <c r="J40" s="1" t="s">
        <v>58</v>
      </c>
      <c r="K40" s="12">
        <f t="shared" si="9"/>
        <v>2.4131846340390668</v>
      </c>
      <c r="M40" s="12">
        <f t="shared" si="8"/>
        <v>2.4693047352847759</v>
      </c>
      <c r="O40">
        <f t="shared" si="4"/>
        <v>3.9960175404092988</v>
      </c>
      <c r="P40">
        <f t="shared" si="5"/>
        <v>4.070743706767602</v>
      </c>
      <c r="R40">
        <f t="shared" si="6"/>
        <v>-256.41634825494617</v>
      </c>
      <c r="S40">
        <f t="shared" si="7"/>
        <v>-173.48567476116162</v>
      </c>
    </row>
    <row r="41" spans="6:19" x14ac:dyDescent="0.25">
      <c r="F41" s="1">
        <v>7.9166666666666663E-2</v>
      </c>
      <c r="G41" s="1" t="s">
        <v>59</v>
      </c>
      <c r="H41">
        <v>2.4856697774294121</v>
      </c>
      <c r="J41" s="1" t="s">
        <v>59</v>
      </c>
      <c r="K41" s="12">
        <f t="shared" si="9"/>
        <v>2.4370801660768326</v>
      </c>
      <c r="M41" s="12">
        <f t="shared" si="8"/>
        <v>2.4847486921942123</v>
      </c>
      <c r="O41">
        <f t="shared" si="4"/>
        <v>2.8713717449308622</v>
      </c>
      <c r="P41">
        <f t="shared" si="5"/>
        <v>3.3543755122037497</v>
      </c>
      <c r="R41">
        <f t="shared" si="6"/>
        <v>-101.25930777446544</v>
      </c>
      <c r="S41">
        <f t="shared" si="7"/>
        <v>-168.29706225724487</v>
      </c>
    </row>
    <row r="42" spans="6:19" x14ac:dyDescent="0.25">
      <c r="F42" s="1">
        <v>8.3333333333333329E-2</v>
      </c>
      <c r="G42" s="1" t="s">
        <v>60</v>
      </c>
      <c r="H42">
        <v>2.4950557263674069</v>
      </c>
      <c r="J42" s="1" t="s">
        <v>60</v>
      </c>
      <c r="K42" s="12">
        <f t="shared" si="9"/>
        <v>2.4577767329685791</v>
      </c>
      <c r="M42" s="12">
        <f t="shared" si="8"/>
        <v>2.4972578645531405</v>
      </c>
      <c r="O42">
        <f t="shared" si="4"/>
        <v>3.152189975622087</v>
      </c>
      <c r="P42">
        <f t="shared" si="5"/>
        <v>2.6682681879572283</v>
      </c>
      <c r="R42">
        <f t="shared" si="6"/>
        <v>-141.74948035420701</v>
      </c>
      <c r="S42">
        <f t="shared" si="7"/>
        <v>-159.78102096849022</v>
      </c>
    </row>
    <row r="43" spans="6:19" x14ac:dyDescent="0.25">
      <c r="F43" s="1">
        <v>8.7499999999999994E-2</v>
      </c>
      <c r="G43" s="1" t="s">
        <v>61</v>
      </c>
      <c r="H43">
        <v>2.5119380272262628</v>
      </c>
      <c r="J43" s="1" t="s">
        <v>61</v>
      </c>
      <c r="K43" s="12">
        <f t="shared" si="9"/>
        <v>2.4753496473606744</v>
      </c>
      <c r="M43" s="12">
        <f t="shared" si="8"/>
        <v>2.5069842604271892</v>
      </c>
      <c r="O43">
        <f t="shared" si="4"/>
        <v>1.6901260753124707</v>
      </c>
      <c r="P43">
        <f t="shared" si="5"/>
        <v>2.0228670041329981</v>
      </c>
      <c r="R43">
        <f t="shared" si="6"/>
        <v>-276.6819794336472</v>
      </c>
      <c r="S43">
        <f t="shared" si="7"/>
        <v>-149.35688433149613</v>
      </c>
    </row>
    <row r="44" spans="6:19" x14ac:dyDescent="0.25">
      <c r="F44" s="1">
        <v>9.166666666666666E-2</v>
      </c>
      <c r="G44" s="1" t="s">
        <v>62</v>
      </c>
      <c r="H44">
        <v>2.5091401103283442</v>
      </c>
      <c r="J44" s="1" t="s">
        <v>62</v>
      </c>
      <c r="K44" s="12">
        <f t="shared" si="9"/>
        <v>2.4899640103441012</v>
      </c>
      <c r="M44" s="12">
        <f t="shared" si="8"/>
        <v>2.5141150895875821</v>
      </c>
      <c r="O44">
        <f t="shared" si="4"/>
        <v>0.84650681367502778</v>
      </c>
      <c r="P44">
        <f t="shared" si="5"/>
        <v>1.4236274851947608</v>
      </c>
      <c r="R44">
        <f t="shared" si="6"/>
        <v>-47.221821602792879</v>
      </c>
      <c r="S44">
        <f t="shared" si="7"/>
        <v>-139.0560827466511</v>
      </c>
    </row>
    <row r="45" spans="6:19" x14ac:dyDescent="0.25">
      <c r="F45" s="1">
        <v>9.5833333333333326E-2</v>
      </c>
      <c r="G45" s="1" t="s">
        <v>63</v>
      </c>
      <c r="H45">
        <v>2.5189922506735547</v>
      </c>
      <c r="J45" s="1" t="s">
        <v>63</v>
      </c>
      <c r="K45" s="12">
        <f t="shared" si="9"/>
        <v>2.5013405515276164</v>
      </c>
      <c r="M45" s="12">
        <f t="shared" si="8"/>
        <v>2.5188478228038123</v>
      </c>
      <c r="O45">
        <f t="shared" si="4"/>
        <v>1.2966108952891968</v>
      </c>
      <c r="P45">
        <f t="shared" si="5"/>
        <v>0.86406631457757277</v>
      </c>
      <c r="R45">
        <f t="shared" si="6"/>
        <v>-33.715129684041777</v>
      </c>
      <c r="S45">
        <f t="shared" si="7"/>
        <v>-131.69686373107658</v>
      </c>
    </row>
    <row r="46" spans="6:19" x14ac:dyDescent="0.25">
      <c r="F46" s="1">
        <v>0.1</v>
      </c>
      <c r="G46" s="1" t="s">
        <v>64</v>
      </c>
      <c r="H46">
        <v>2.5199452011224208</v>
      </c>
      <c r="J46" s="1" t="s">
        <v>64</v>
      </c>
      <c r="K46" s="12">
        <f t="shared" si="9"/>
        <v>2.5098150176281404</v>
      </c>
      <c r="M46" s="12">
        <f t="shared" si="8"/>
        <v>2.5213156422090619</v>
      </c>
      <c r="O46">
        <f t="shared" si="4"/>
        <v>0.56554739964134637</v>
      </c>
      <c r="P46">
        <f t="shared" si="5"/>
        <v>0.32615362076912296</v>
      </c>
      <c r="R46">
        <f t="shared" si="6"/>
        <v>-128.29012730755477</v>
      </c>
      <c r="S46">
        <f t="shared" si="7"/>
        <v>-127.87102671243076</v>
      </c>
    </row>
    <row r="47" spans="6:19" x14ac:dyDescent="0.25">
      <c r="F47" s="1">
        <v>0.10416666666666666</v>
      </c>
      <c r="G47" s="1" t="s">
        <v>65</v>
      </c>
      <c r="H47">
        <v>2.5237051456705659</v>
      </c>
      <c r="J47" s="1" t="s">
        <v>65</v>
      </c>
      <c r="K47" s="12">
        <f t="shared" si="9"/>
        <v>2.5159994429398713</v>
      </c>
      <c r="M47" s="12">
        <f t="shared" si="8"/>
        <v>2.5215657696435549</v>
      </c>
      <c r="O47">
        <f t="shared" si="4"/>
        <v>0.22752650105957214</v>
      </c>
      <c r="P47">
        <f t="shared" si="5"/>
        <v>-0.20152557469268512</v>
      </c>
      <c r="R47">
        <f t="shared" si="6"/>
        <v>-195.71618203384548</v>
      </c>
      <c r="S47">
        <f t="shared" si="7"/>
        <v>-124.44540985470161</v>
      </c>
    </row>
    <row r="48" spans="6:19" x14ac:dyDescent="0.25">
      <c r="F48" s="1">
        <v>0.10833333333333332</v>
      </c>
      <c r="G48" s="1" t="s">
        <v>66</v>
      </c>
      <c r="H48">
        <v>2.5218412552979173</v>
      </c>
      <c r="J48" s="1" t="s">
        <v>66</v>
      </c>
      <c r="K48" s="12">
        <f t="shared" si="9"/>
        <v>2.5202005742226814</v>
      </c>
      <c r="M48" s="12">
        <f t="shared" si="8"/>
        <v>2.5196362624199562</v>
      </c>
      <c r="O48">
        <f t="shared" si="4"/>
        <v>-1.0654207839740322</v>
      </c>
      <c r="P48">
        <f t="shared" si="5"/>
        <v>-0.71089146135339021</v>
      </c>
      <c r="R48">
        <f t="shared" si="6"/>
        <v>-155.16773338713713</v>
      </c>
      <c r="S48">
        <f t="shared" si="7"/>
        <v>-117.50480686211893</v>
      </c>
    </row>
    <row r="49" spans="6:19" x14ac:dyDescent="0.25">
      <c r="F49" s="1">
        <v>0.1125</v>
      </c>
      <c r="G49" s="1" t="s">
        <v>67</v>
      </c>
      <c r="H49">
        <v>2.514826639137449</v>
      </c>
      <c r="J49" s="1" t="s">
        <v>67</v>
      </c>
      <c r="K49" s="12">
        <f t="shared" si="9"/>
        <v>2.5222909924853751</v>
      </c>
      <c r="M49" s="12">
        <f t="shared" si="8"/>
        <v>2.5156416741322767</v>
      </c>
      <c r="O49">
        <f t="shared" si="4"/>
        <v>-1.0655379438332349</v>
      </c>
      <c r="P49">
        <f t="shared" si="5"/>
        <v>-1.1807322985436743</v>
      </c>
      <c r="R49">
        <f t="shared" si="6"/>
        <v>-94.516477268245097</v>
      </c>
      <c r="S49">
        <f t="shared" si="7"/>
        <v>-105.45807827311256</v>
      </c>
    </row>
    <row r="50" spans="6:19" x14ac:dyDescent="0.25">
      <c r="F50" s="1">
        <v>0.11666666666666665</v>
      </c>
      <c r="G50" s="1" t="s">
        <v>68</v>
      </c>
      <c r="H50">
        <v>2.5129617724326403</v>
      </c>
      <c r="J50" s="1" t="s">
        <v>68</v>
      </c>
      <c r="K50" s="12">
        <f t="shared" si="9"/>
        <v>2.5220959884919729</v>
      </c>
      <c r="M50" s="12">
        <f t="shared" si="8"/>
        <v>2.5097968265987589</v>
      </c>
      <c r="O50">
        <f t="shared" si="4"/>
        <v>-1.8530580945427424</v>
      </c>
      <c r="P50">
        <f t="shared" si="5"/>
        <v>-1.5897087802959962</v>
      </c>
      <c r="R50">
        <f t="shared" si="6"/>
        <v>-202.45925682826521</v>
      </c>
      <c r="S50">
        <f t="shared" si="7"/>
        <v>-89.57874426007173</v>
      </c>
    </row>
    <row r="51" spans="6:19" x14ac:dyDescent="0.25">
      <c r="F51" s="1">
        <v>0.12083333333333332</v>
      </c>
      <c r="G51" s="1" t="s">
        <v>69</v>
      </c>
      <c r="H51">
        <v>2.4993844883495928</v>
      </c>
      <c r="J51" s="1" t="s">
        <v>69</v>
      </c>
      <c r="K51" s="12">
        <f t="shared" si="9"/>
        <v>2.5196567997859791</v>
      </c>
      <c r="M51" s="12">
        <f t="shared" si="8"/>
        <v>2.5023941009631434</v>
      </c>
      <c r="O51">
        <f t="shared" si="4"/>
        <v>-2.7526984174021112</v>
      </c>
      <c r="P51">
        <f t="shared" si="5"/>
        <v>-1.9272218340442719</v>
      </c>
      <c r="R51">
        <f t="shared" si="6"/>
        <v>-6.7350204175934127</v>
      </c>
      <c r="S51">
        <f t="shared" si="7"/>
        <v>-73.808254693281398</v>
      </c>
    </row>
    <row r="52" spans="6:19" x14ac:dyDescent="0.25">
      <c r="F52" s="1">
        <v>0.125</v>
      </c>
      <c r="G52" s="1" t="s">
        <v>70</v>
      </c>
      <c r="H52">
        <v>2.4900226189542893</v>
      </c>
      <c r="J52" s="1" t="s">
        <v>70</v>
      </c>
      <c r="K52" s="12">
        <f t="shared" si="9"/>
        <v>2.5147461961943685</v>
      </c>
      <c r="M52" s="12">
        <f t="shared" si="8"/>
        <v>2.49373664464839</v>
      </c>
      <c r="O52">
        <f t="shared" si="4"/>
        <v>-1.9091832646893541</v>
      </c>
      <c r="P52">
        <f t="shared" si="5"/>
        <v>-2.2047775694066734</v>
      </c>
      <c r="R52">
        <f t="shared" si="6"/>
        <v>101.22181832553071</v>
      </c>
      <c r="S52">
        <f t="shared" si="7"/>
        <v>-63.264331482993747</v>
      </c>
    </row>
    <row r="53" spans="6:19" x14ac:dyDescent="0.25">
      <c r="F53" s="1">
        <v>0.12916666666666665</v>
      </c>
      <c r="G53" s="1" t="s">
        <v>71</v>
      </c>
      <c r="H53">
        <v>2.4834746278105149</v>
      </c>
      <c r="J53" s="1" t="s">
        <v>71</v>
      </c>
      <c r="K53" s="12">
        <f t="shared" si="9"/>
        <v>2.5077126198361999</v>
      </c>
      <c r="M53" s="12">
        <f t="shared" si="8"/>
        <v>2.4840209545514211</v>
      </c>
      <c r="O53">
        <f t="shared" si="4"/>
        <v>-1.9091832646893541</v>
      </c>
      <c r="P53">
        <f t="shared" si="5"/>
        <v>-2.4544245964025539</v>
      </c>
      <c r="R53">
        <f t="shared" si="6"/>
        <v>-53.974511768264698</v>
      </c>
      <c r="S53">
        <f t="shared" si="7"/>
        <v>-59.976959432615132</v>
      </c>
    </row>
    <row r="54" spans="6:19" x14ac:dyDescent="0.25">
      <c r="F54" s="1">
        <v>0.13333333333333333</v>
      </c>
      <c r="G54" s="1" t="s">
        <v>72</v>
      </c>
      <c r="H54">
        <v>2.4741127584152114</v>
      </c>
      <c r="J54" s="1" t="s">
        <v>72</v>
      </c>
      <c r="K54" s="12">
        <f t="shared" si="9"/>
        <v>2.4994782248844296</v>
      </c>
      <c r="M54" s="12">
        <f t="shared" si="8"/>
        <v>2.4732831063450353</v>
      </c>
      <c r="O54">
        <f t="shared" si="4"/>
        <v>-2.3589708627582264</v>
      </c>
      <c r="P54">
        <f t="shared" si="5"/>
        <v>-2.704585564678466</v>
      </c>
      <c r="R54">
        <f t="shared" si="6"/>
        <v>-155.20570629452686</v>
      </c>
      <c r="S54">
        <f t="shared" si="7"/>
        <v>-60.687740183684276</v>
      </c>
    </row>
    <row r="55" spans="6:19" x14ac:dyDescent="0.25">
      <c r="F55" s="1">
        <v>0.13750000000000001</v>
      </c>
      <c r="G55" s="1" t="s">
        <v>73</v>
      </c>
      <c r="H55">
        <v>2.4638165372875296</v>
      </c>
      <c r="J55" s="1" t="s">
        <v>73</v>
      </c>
      <c r="K55" s="12">
        <f t="shared" si="9"/>
        <v>2.4905380799641783</v>
      </c>
      <c r="M55" s="12">
        <f t="shared" si="8"/>
        <v>2.4614827415124338</v>
      </c>
      <c r="O55">
        <f t="shared" si="4"/>
        <v>-3.2025641504770777</v>
      </c>
      <c r="P55">
        <f t="shared" si="5"/>
        <v>-2.9601557645999228</v>
      </c>
      <c r="R55">
        <f t="shared" si="6"/>
        <v>-81.0097802314625</v>
      </c>
      <c r="S55">
        <f t="shared" si="7"/>
        <v>-60.350673582609822</v>
      </c>
    </row>
    <row r="56" spans="6:19" x14ac:dyDescent="0.25">
      <c r="F56" s="1">
        <v>0.14166666666666669</v>
      </c>
      <c r="G56" s="1" t="s">
        <v>74</v>
      </c>
      <c r="H56">
        <v>2.4474247238279023</v>
      </c>
      <c r="J56" s="1" t="s">
        <v>74</v>
      </c>
      <c r="K56" s="12">
        <f t="shared" si="9"/>
        <v>2.4807437433426927</v>
      </c>
      <c r="M56" s="12">
        <f t="shared" si="8"/>
        <v>2.4486151416400359</v>
      </c>
      <c r="O56">
        <f t="shared" si="4"/>
        <v>-3.0340523646870827</v>
      </c>
      <c r="P56">
        <f t="shared" si="5"/>
        <v>-3.2075078445335494</v>
      </c>
      <c r="R56">
        <f t="shared" si="6"/>
        <v>-40.483679196991012</v>
      </c>
      <c r="S56">
        <f t="shared" si="7"/>
        <v>-56.118423996994231</v>
      </c>
    </row>
    <row r="57" spans="6:19" x14ac:dyDescent="0.25">
      <c r="F57" s="1">
        <v>0.14583333333333337</v>
      </c>
      <c r="G57" s="1" t="s">
        <v>75</v>
      </c>
      <c r="H57">
        <v>2.4385327675818038</v>
      </c>
      <c r="J57" s="1" t="s">
        <v>75</v>
      </c>
      <c r="K57" s="12">
        <f t="shared" si="9"/>
        <v>2.4699164050955629</v>
      </c>
      <c r="M57" s="12">
        <f t="shared" si="8"/>
        <v>2.4347535094746542</v>
      </c>
      <c r="O57">
        <f t="shared" si="4"/>
        <v>-3.5399281437853372</v>
      </c>
      <c r="P57">
        <f t="shared" si="5"/>
        <v>-3.4278092979082095</v>
      </c>
      <c r="R57">
        <f t="shared" si="6"/>
        <v>-195.68314151505626</v>
      </c>
      <c r="S57">
        <f t="shared" si="7"/>
        <v>-48.011094598872404</v>
      </c>
    </row>
    <row r="58" spans="6:19" x14ac:dyDescent="0.25">
      <c r="F58" s="1">
        <v>0.15</v>
      </c>
      <c r="G58" s="1" t="s">
        <v>76</v>
      </c>
      <c r="H58">
        <v>2.4179253226296913</v>
      </c>
      <c r="J58" s="1" t="s">
        <v>76</v>
      </c>
      <c r="K58" s="12">
        <f t="shared" si="9"/>
        <v>2.4580342082775841</v>
      </c>
      <c r="M58" s="12">
        <f t="shared" si="8"/>
        <v>2.4200500641574676</v>
      </c>
      <c r="O58">
        <f t="shared" si="4"/>
        <v>-4.66474521064589</v>
      </c>
      <c r="P58">
        <f t="shared" si="5"/>
        <v>-3.6076002995241541</v>
      </c>
      <c r="R58">
        <f t="shared" si="6"/>
        <v>26.962928095151788</v>
      </c>
      <c r="S58">
        <f t="shared" si="7"/>
        <v>-39.048781088042936</v>
      </c>
    </row>
    <row r="59" spans="6:19" x14ac:dyDescent="0.25">
      <c r="F59" s="1">
        <v>0.15416666666666673</v>
      </c>
      <c r="G59" s="1" t="s">
        <v>77</v>
      </c>
      <c r="H59">
        <v>2.3996598908264213</v>
      </c>
      <c r="J59" s="1" t="s">
        <v>77</v>
      </c>
      <c r="K59" s="12">
        <f t="shared" si="9"/>
        <v>2.4446311849878923</v>
      </c>
      <c r="M59" s="12">
        <f t="shared" si="8"/>
        <v>2.4046901736452861</v>
      </c>
      <c r="O59">
        <f t="shared" si="4"/>
        <v>-3.3152370763257397</v>
      </c>
      <c r="P59">
        <f t="shared" si="5"/>
        <v>-3.7532158069752328</v>
      </c>
      <c r="R59">
        <f t="shared" si="6"/>
        <v>168.68561190698091</v>
      </c>
      <c r="S59">
        <f t="shared" si="7"/>
        <v>-34.113216838518831</v>
      </c>
    </row>
    <row r="60" spans="6:19" x14ac:dyDescent="0.25">
      <c r="F60" s="1">
        <v>0.15833333333333341</v>
      </c>
      <c r="G60" s="1" t="s">
        <v>78</v>
      </c>
      <c r="H60">
        <v>2.3902983469936432</v>
      </c>
      <c r="J60" s="1" t="s">
        <v>78</v>
      </c>
      <c r="K60" s="12">
        <f t="shared" si="9"/>
        <v>2.4298698086893102</v>
      </c>
      <c r="M60" s="12">
        <f t="shared" si="8"/>
        <v>2.388773265766007</v>
      </c>
      <c r="O60">
        <f t="shared" si="4"/>
        <v>-3.2590317780877114</v>
      </c>
      <c r="P60">
        <f t="shared" si="5"/>
        <v>-3.8918771065118118</v>
      </c>
      <c r="R60">
        <f t="shared" si="6"/>
        <v>-60.719157792847952</v>
      </c>
      <c r="S60">
        <f t="shared" si="7"/>
        <v>-35.093228950746635</v>
      </c>
    </row>
    <row r="61" spans="6:19" x14ac:dyDescent="0.25">
      <c r="F61" s="1">
        <v>0.16250000000000001</v>
      </c>
      <c r="G61" s="1" t="s">
        <v>79</v>
      </c>
      <c r="H61">
        <v>2.3725012926756905</v>
      </c>
      <c r="J61" s="1" t="s">
        <v>79</v>
      </c>
      <c r="K61" s="12">
        <f t="shared" si="9"/>
        <v>2.4146617993301476</v>
      </c>
      <c r="M61" s="12">
        <f t="shared" si="8"/>
        <v>2.3722578644243546</v>
      </c>
      <c r="O61">
        <f t="shared" si="4"/>
        <v>-3.8212300579328109</v>
      </c>
      <c r="P61">
        <f t="shared" si="5"/>
        <v>-4.045659381564791</v>
      </c>
      <c r="R61">
        <f t="shared" si="6"/>
        <v>-134.94812949269581</v>
      </c>
      <c r="S61">
        <f t="shared" si="7"/>
        <v>-38.28247780316088</v>
      </c>
    </row>
    <row r="62" spans="6:19" x14ac:dyDescent="0.25">
      <c r="F62" s="1">
        <v>0.16666666666666677</v>
      </c>
      <c r="G62" s="1" t="s">
        <v>80</v>
      </c>
      <c r="H62">
        <v>2.3584547631775363</v>
      </c>
      <c r="J62" s="1" t="s">
        <v>80</v>
      </c>
      <c r="K62" s="12">
        <f t="shared" si="9"/>
        <v>2.3993277962953536</v>
      </c>
      <c r="M62" s="12">
        <f t="shared" si="8"/>
        <v>2.3550594375863003</v>
      </c>
      <c r="O62">
        <f t="shared" si="4"/>
        <v>-4.3835995238601688</v>
      </c>
      <c r="P62">
        <f t="shared" si="5"/>
        <v>-4.2108977548714837</v>
      </c>
      <c r="R62">
        <f t="shared" si="6"/>
        <v>-60.749066087460093</v>
      </c>
      <c r="S62">
        <f t="shared" si="7"/>
        <v>-38.42305896632466</v>
      </c>
    </row>
    <row r="63" spans="6:19" x14ac:dyDescent="0.25">
      <c r="F63" s="1">
        <v>0.17083333333333345</v>
      </c>
      <c r="G63" s="1" t="s">
        <v>81</v>
      </c>
      <c r="H63">
        <v>2.335971296643522</v>
      </c>
      <c r="J63" s="1" t="s">
        <v>81</v>
      </c>
      <c r="K63" s="12">
        <f t="shared" si="9"/>
        <v>2.3835910708685013</v>
      </c>
      <c r="M63" s="12">
        <f t="shared" si="8"/>
        <v>2.3371670498004251</v>
      </c>
      <c r="O63">
        <f t="shared" si="4"/>
        <v>-4.3274722753283132</v>
      </c>
      <c r="P63">
        <f t="shared" si="5"/>
        <v>-4.3658515396174975</v>
      </c>
      <c r="R63">
        <f t="shared" si="6"/>
        <v>-13.511380019134194</v>
      </c>
      <c r="S63">
        <f t="shared" si="7"/>
        <v>-32.968535379036929</v>
      </c>
    </row>
    <row r="64" spans="6:19" x14ac:dyDescent="0.25">
      <c r="F64" s="1">
        <v>0.17499999999999999</v>
      </c>
      <c r="G64" s="1" t="s">
        <v>82</v>
      </c>
      <c r="H64">
        <v>2.3223924942164675</v>
      </c>
      <c r="J64" s="1" t="s">
        <v>82</v>
      </c>
      <c r="K64" s="12">
        <f t="shared" si="9"/>
        <v>2.3671916861097655</v>
      </c>
      <c r="M64" s="12">
        <f t="shared" si="8"/>
        <v>2.3186773414228217</v>
      </c>
      <c r="O64">
        <f t="shared" si="4"/>
        <v>-4.4961943573529553</v>
      </c>
      <c r="P64">
        <f t="shared" si="5"/>
        <v>-4.485635549696795</v>
      </c>
      <c r="R64">
        <f t="shared" si="6"/>
        <v>-128.19880560371257</v>
      </c>
      <c r="S64">
        <f t="shared" si="7"/>
        <v>-22.206609250059177</v>
      </c>
    </row>
    <row r="65" spans="6:19" x14ac:dyDescent="0.25">
      <c r="F65" s="1">
        <v>0.17916666666666681</v>
      </c>
      <c r="G65" s="1" t="s">
        <v>83</v>
      </c>
      <c r="H65">
        <v>2.2985030103322472</v>
      </c>
      <c r="J65" s="1" t="s">
        <v>83</v>
      </c>
      <c r="K65" s="12">
        <f t="shared" si="9"/>
        <v>2.3500877833728411</v>
      </c>
      <c r="M65" s="12">
        <f t="shared" si="8"/>
        <v>2.2997867535529517</v>
      </c>
      <c r="O65">
        <f t="shared" si="4"/>
        <v>-5.3957956553592368</v>
      </c>
      <c r="P65">
        <f t="shared" si="5"/>
        <v>-4.5509066167013215</v>
      </c>
      <c r="R65">
        <f t="shared" si="6"/>
        <v>-13.470285123461807</v>
      </c>
      <c r="S65">
        <f t="shared" si="7"/>
        <v>-8.881060964447876</v>
      </c>
    </row>
    <row r="66" spans="6:19" x14ac:dyDescent="0.25">
      <c r="F66" s="1">
        <v>0.18333333333333349</v>
      </c>
      <c r="G66" s="1" t="s">
        <v>84</v>
      </c>
      <c r="H66">
        <v>2.2774275304218063</v>
      </c>
      <c r="J66" s="1" t="s">
        <v>84</v>
      </c>
      <c r="K66" s="12">
        <f t="shared" si="9"/>
        <v>2.3319634515912369</v>
      </c>
      <c r="M66" s="12">
        <f t="shared" ref="M66:M97" si="10">A_0*K66 + A_1*K67 + A_2*K68 + B_1*M67 + B_2*M68</f>
        <v>2.2807531196169766</v>
      </c>
      <c r="O66">
        <f t="shared" si="4"/>
        <v>-4.608446733381804</v>
      </c>
      <c r="P66">
        <f t="shared" si="5"/>
        <v>-4.5596443910671942</v>
      </c>
      <c r="R66">
        <f t="shared" si="6"/>
        <v>134.94500238644952</v>
      </c>
      <c r="S66">
        <f t="shared" si="7"/>
        <v>1.9659241978176534</v>
      </c>
    </row>
    <row r="67" spans="6:19" x14ac:dyDescent="0.25">
      <c r="F67" s="1">
        <v>0.1875</v>
      </c>
      <c r="G67" s="1" t="s">
        <v>85</v>
      </c>
      <c r="H67">
        <v>2.2600992875540662</v>
      </c>
      <c r="J67" s="1" t="s">
        <v>85</v>
      </c>
      <c r="K67" s="12">
        <f t="shared" si="9"/>
        <v>2.3128195965899212</v>
      </c>
      <c r="M67" s="12">
        <f t="shared" si="10"/>
        <v>2.2617897169607257</v>
      </c>
      <c r="O67">
        <f t="shared" si="4"/>
        <v>-4.2712539688054685</v>
      </c>
      <c r="P67">
        <f t="shared" si="5"/>
        <v>-4.5345239150528407</v>
      </c>
      <c r="R67">
        <f t="shared" si="6"/>
        <v>94.462879065641204</v>
      </c>
      <c r="S67">
        <f t="shared" si="7"/>
        <v>6.2203082058259067</v>
      </c>
    </row>
    <row r="68" spans="6:19" x14ac:dyDescent="0.25">
      <c r="F68" s="1">
        <v>0.19166666666666685</v>
      </c>
      <c r="G68" s="1" t="s">
        <v>86</v>
      </c>
      <c r="H68">
        <v>2.2418337473484273</v>
      </c>
      <c r="J68" s="1" t="s">
        <v>86</v>
      </c>
      <c r="K68" s="12">
        <f t="shared" ref="K68:K99" si="11">A_0*H68 + A_1*H67 + A_2*H66 + B_1*K67 + B_2*K66</f>
        <v>2.2933104084332112</v>
      </c>
      <c r="M68" s="12">
        <f t="shared" si="10"/>
        <v>2.2429654203248695</v>
      </c>
      <c r="O68">
        <f t="shared" si="4"/>
        <v>-3.8212560745014739</v>
      </c>
      <c r="P68">
        <f t="shared" si="5"/>
        <v>-4.5078084893519792</v>
      </c>
      <c r="R68">
        <f t="shared" si="6"/>
        <v>-26.989724637474971</v>
      </c>
      <c r="S68">
        <f t="shared" si="7"/>
        <v>4.6765575292008634</v>
      </c>
    </row>
    <row r="69" spans="6:19" x14ac:dyDescent="0.25">
      <c r="F69" s="1">
        <v>0.19583333333333353</v>
      </c>
      <c r="G69" s="1" t="s">
        <v>87</v>
      </c>
      <c r="H69">
        <v>2.2282554869332198</v>
      </c>
      <c r="J69" s="1" t="s">
        <v>87</v>
      </c>
      <c r="K69" s="12">
        <f t="shared" si="11"/>
        <v>2.2741406184648936</v>
      </c>
      <c r="M69" s="12">
        <f t="shared" si="10"/>
        <v>2.224224646216125</v>
      </c>
      <c r="O69">
        <f t="shared" si="4"/>
        <v>-4.4961683407844273</v>
      </c>
      <c r="P69">
        <f t="shared" si="5"/>
        <v>-4.4955526023095</v>
      </c>
      <c r="R69">
        <f t="shared" si="6"/>
        <v>-67.484335911283097</v>
      </c>
      <c r="S69">
        <f t="shared" si="7"/>
        <v>2.3736725425108127</v>
      </c>
    </row>
    <row r="70" spans="6:19" x14ac:dyDescent="0.25">
      <c r="F70" s="1">
        <v>0.2</v>
      </c>
      <c r="G70" s="1" t="s">
        <v>88</v>
      </c>
      <c r="H70">
        <v>2.2043656778418912</v>
      </c>
      <c r="J70" s="1" t="s">
        <v>88</v>
      </c>
      <c r="K70" s="12">
        <f t="shared" si="11"/>
        <v>2.2554922786284486</v>
      </c>
      <c r="M70" s="12">
        <f t="shared" si="10"/>
        <v>2.205502481972291</v>
      </c>
      <c r="O70">
        <f t="shared" si="4"/>
        <v>-4.383625540428846</v>
      </c>
      <c r="P70">
        <f t="shared" si="5"/>
        <v>-4.4880278848310553</v>
      </c>
      <c r="R70">
        <f t="shared" si="6"/>
        <v>-13.486149588866093</v>
      </c>
      <c r="S70">
        <f t="shared" si="7"/>
        <v>4.344186598064236</v>
      </c>
    </row>
    <row r="71" spans="6:19" x14ac:dyDescent="0.25">
      <c r="F71" s="1">
        <v>0.20416666666666689</v>
      </c>
      <c r="G71" s="1" t="s">
        <v>89</v>
      </c>
      <c r="H71">
        <v>2.1917252740963127</v>
      </c>
      <c r="J71" s="1" t="s">
        <v>89</v>
      </c>
      <c r="K71" s="12">
        <f t="shared" si="11"/>
        <v>2.2371238112261596</v>
      </c>
      <c r="M71" s="12">
        <f t="shared" si="10"/>
        <v>2.1868244138425328</v>
      </c>
      <c r="O71">
        <f t="shared" si="4"/>
        <v>-4.6085529206916425</v>
      </c>
      <c r="P71">
        <f t="shared" si="5"/>
        <v>-4.4593510473256321</v>
      </c>
      <c r="R71">
        <f t="shared" si="6"/>
        <v>-114.73632545094577</v>
      </c>
      <c r="S71">
        <f t="shared" si="7"/>
        <v>12.383858380433988</v>
      </c>
    </row>
    <row r="72" spans="6:19" x14ac:dyDescent="0.25">
      <c r="F72" s="1">
        <v>0.20833333333333356</v>
      </c>
      <c r="G72" s="1" t="s">
        <v>90</v>
      </c>
      <c r="H72">
        <v>2.1659610701694598</v>
      </c>
      <c r="J72" s="1" t="s">
        <v>90</v>
      </c>
      <c r="K72" s="12">
        <f t="shared" si="11"/>
        <v>2.2188190164560933</v>
      </c>
      <c r="M72" s="12">
        <f t="shared" si="10"/>
        <v>2.1683412232445765</v>
      </c>
      <c r="O72">
        <f t="shared" si="4"/>
        <v>-5.3397615858533971</v>
      </c>
      <c r="P72">
        <f t="shared" si="5"/>
        <v>-4.3848290649941051</v>
      </c>
      <c r="R72">
        <f t="shared" si="6"/>
        <v>47.248867551324693</v>
      </c>
      <c r="S72">
        <f t="shared" si="7"/>
        <v>23.832316679456095</v>
      </c>
    </row>
    <row r="73" spans="6:19" x14ac:dyDescent="0.25">
      <c r="F73" s="1">
        <v>0.21249999999999999</v>
      </c>
      <c r="G73" s="1" t="s">
        <v>91</v>
      </c>
      <c r="H73">
        <v>2.1472272608808689</v>
      </c>
      <c r="J73" s="1" t="s">
        <v>91</v>
      </c>
      <c r="K73" s="12">
        <f t="shared" si="11"/>
        <v>2.2000741626914002</v>
      </c>
      <c r="M73" s="12">
        <f t="shared" si="10"/>
        <v>2.1502841716342496</v>
      </c>
      <c r="O73">
        <f t="shared" si="4"/>
        <v>-4.2148123577639263</v>
      </c>
      <c r="P73">
        <f t="shared" si="5"/>
        <v>-4.2607484083301594</v>
      </c>
      <c r="R73">
        <f t="shared" si="6"/>
        <v>188.98741071079175</v>
      </c>
      <c r="S73">
        <f t="shared" si="7"/>
        <v>32.802102044071646</v>
      </c>
    </row>
    <row r="74" spans="6:19" x14ac:dyDescent="0.25">
      <c r="F74" s="1">
        <v>0.21666666666666692</v>
      </c>
      <c r="G74" s="1" t="s">
        <v>92</v>
      </c>
      <c r="H74">
        <v>2.1308376338547603</v>
      </c>
      <c r="J74" s="1" t="s">
        <v>92</v>
      </c>
      <c r="K74" s="12">
        <f t="shared" si="11"/>
        <v>2.1808918876744556</v>
      </c>
      <c r="M74" s="12">
        <f t="shared" si="10"/>
        <v>2.1328349865084917</v>
      </c>
      <c r="O74">
        <f t="shared" si="4"/>
        <v>-3.7648664965968415</v>
      </c>
      <c r="P74">
        <f t="shared" si="5"/>
        <v>-4.1114782146268487</v>
      </c>
      <c r="R74">
        <f t="shared" si="6"/>
        <v>74.222727723410074</v>
      </c>
      <c r="S74">
        <f t="shared" si="7"/>
        <v>34.779251706485574</v>
      </c>
    </row>
    <row r="75" spans="6:19" x14ac:dyDescent="0.25">
      <c r="F75" s="1">
        <v>0.2208333333333336</v>
      </c>
      <c r="G75" s="1" t="s">
        <v>93</v>
      </c>
      <c r="H75">
        <v>2.1158533734092275</v>
      </c>
      <c r="J75" s="1" t="s">
        <v>93</v>
      </c>
      <c r="K75" s="12">
        <f t="shared" si="11"/>
        <v>2.161996460106741</v>
      </c>
      <c r="M75" s="12">
        <f t="shared" si="10"/>
        <v>2.1160218531790247</v>
      </c>
      <c r="O75">
        <f t="shared" si="4"/>
        <v>-3.5962896267355071</v>
      </c>
      <c r="P75">
        <f t="shared" si="5"/>
        <v>-3.9709213107761121</v>
      </c>
      <c r="R75">
        <f t="shared" si="6"/>
        <v>-33.753346879772529</v>
      </c>
      <c r="S75">
        <f t="shared" si="7"/>
        <v>30.171518391804618</v>
      </c>
    </row>
    <row r="76" spans="6:19" x14ac:dyDescent="0.25">
      <c r="F76" s="1">
        <v>0.22500000000000001</v>
      </c>
      <c r="G76" s="1" t="s">
        <v>94</v>
      </c>
      <c r="H76">
        <v>2.1008685536319653</v>
      </c>
      <c r="J76" s="1" t="s">
        <v>94</v>
      </c>
      <c r="K76" s="12">
        <f t="shared" si="11"/>
        <v>2.1439312064079559</v>
      </c>
      <c r="M76" s="12">
        <f t="shared" si="10"/>
        <v>2.0997439755853584</v>
      </c>
      <c r="O76">
        <f t="shared" si="4"/>
        <v>-4.0461443872616218</v>
      </c>
      <c r="P76">
        <f t="shared" si="5"/>
        <v>-3.8600488946951352</v>
      </c>
      <c r="R76">
        <f t="shared" si="6"/>
        <v>-33.756473985972384</v>
      </c>
      <c r="S76">
        <f t="shared" si="7"/>
        <v>22.214577116794803</v>
      </c>
    </row>
    <row r="77" spans="6:19" x14ac:dyDescent="0.25">
      <c r="F77" s="1">
        <v>0.22916666666666696</v>
      </c>
      <c r="G77" s="1" t="s">
        <v>95</v>
      </c>
      <c r="H77">
        <v>2.0821355035153806</v>
      </c>
      <c r="J77" s="1" t="s">
        <v>95</v>
      </c>
      <c r="K77" s="12">
        <f t="shared" si="11"/>
        <v>2.126682247233743</v>
      </c>
      <c r="M77" s="12">
        <f t="shared" si="10"/>
        <v>2.0838547790565651</v>
      </c>
      <c r="O77">
        <f t="shared" si="4"/>
        <v>-3.8775935766186018</v>
      </c>
      <c r="P77">
        <f t="shared" si="5"/>
        <v>-3.7857998348028277</v>
      </c>
      <c r="R77">
        <f t="shared" si="6"/>
        <v>40.488367297310376</v>
      </c>
      <c r="S77">
        <f t="shared" si="7"/>
        <v>12.832550707328153</v>
      </c>
    </row>
    <row r="78" spans="6:19" x14ac:dyDescent="0.25">
      <c r="F78" s="1">
        <v>0.23333333333333364</v>
      </c>
      <c r="G78" s="1" t="s">
        <v>96</v>
      </c>
      <c r="H78">
        <v>2.0685552738268091</v>
      </c>
      <c r="J78" s="1" t="s">
        <v>96</v>
      </c>
      <c r="K78" s="12">
        <f t="shared" si="11"/>
        <v>2.1099702376171345</v>
      </c>
      <c r="M78" s="12">
        <f t="shared" si="10"/>
        <v>2.068195643628667</v>
      </c>
      <c r="O78">
        <f t="shared" si="4"/>
        <v>-3.708741326450701</v>
      </c>
      <c r="P78">
        <f t="shared" si="5"/>
        <v>-3.753110972134067</v>
      </c>
      <c r="R78">
        <f t="shared" si="6"/>
        <v>3.1271062000647301E-3</v>
      </c>
      <c r="S78">
        <f t="shared" si="7"/>
        <v>1.7627140711465541</v>
      </c>
    </row>
    <row r="79" spans="6:19" x14ac:dyDescent="0.25">
      <c r="F79" s="1">
        <v>0.23749999999999999</v>
      </c>
      <c r="G79" s="1" t="s">
        <v>97</v>
      </c>
      <c r="H79">
        <v>2.0512293257949592</v>
      </c>
      <c r="J79" s="1" t="s">
        <v>97</v>
      </c>
      <c r="K79" s="12">
        <f t="shared" si="11"/>
        <v>2.093693014721306</v>
      </c>
      <c r="M79" s="12">
        <f t="shared" si="10"/>
        <v>2.0525788542887824</v>
      </c>
      <c r="O79">
        <f t="shared" si="4"/>
        <v>-3.8775675174002679</v>
      </c>
      <c r="P79">
        <f t="shared" si="5"/>
        <v>-3.7711105508766058</v>
      </c>
      <c r="R79">
        <f t="shared" si="6"/>
        <v>26.986597531269645</v>
      </c>
      <c r="S79">
        <f t="shared" si="7"/>
        <v>-11.702820144201921</v>
      </c>
    </row>
    <row r="80" spans="6:19" x14ac:dyDescent="0.25">
      <c r="F80" s="1">
        <v>0.241666666666667</v>
      </c>
      <c r="G80" s="1" t="s">
        <v>98</v>
      </c>
      <c r="H80">
        <v>2.0362422111818068</v>
      </c>
      <c r="J80" s="1" t="s">
        <v>98</v>
      </c>
      <c r="K80" s="12">
        <f t="shared" si="11"/>
        <v>2.0777168855410357</v>
      </c>
      <c r="M80" s="12">
        <f t="shared" si="10"/>
        <v>2.0367697223713619</v>
      </c>
      <c r="O80">
        <f t="shared" si="4"/>
        <v>-3.4838530136901289</v>
      </c>
      <c r="P80">
        <f t="shared" si="5"/>
        <v>-3.850634473335746</v>
      </c>
      <c r="R80">
        <f t="shared" si="6"/>
        <v>-6.7303374352154997</v>
      </c>
      <c r="S80">
        <f t="shared" si="7"/>
        <v>-27.189850882223951</v>
      </c>
    </row>
    <row r="81" spans="6:19" x14ac:dyDescent="0.25">
      <c r="F81" s="1">
        <v>0.24583333333333368</v>
      </c>
      <c r="G81" s="1" t="s">
        <v>99</v>
      </c>
      <c r="H81">
        <v>2.0221972173475402</v>
      </c>
      <c r="J81" s="1" t="s">
        <v>99</v>
      </c>
      <c r="K81" s="12">
        <f t="shared" si="11"/>
        <v>2.0620100637900309</v>
      </c>
      <c r="M81" s="12">
        <f t="shared" si="10"/>
        <v>2.0204902336776498</v>
      </c>
      <c r="O81">
        <f t="shared" si="4"/>
        <v>-3.9336536626937306</v>
      </c>
      <c r="P81">
        <f t="shared" si="5"/>
        <v>-3.9976926415618061</v>
      </c>
      <c r="R81">
        <f t="shared" si="6"/>
        <v>-60.764935670965819</v>
      </c>
      <c r="S81">
        <f t="shared" si="7"/>
        <v>-42.762120702304436</v>
      </c>
    </row>
    <row r="82" spans="6:19" x14ac:dyDescent="0.25">
      <c r="F82" s="1">
        <v>0.25</v>
      </c>
      <c r="G82" s="1" t="s">
        <v>100</v>
      </c>
      <c r="H82">
        <v>2.0034617639926937</v>
      </c>
      <c r="J82" s="1" t="s">
        <v>100</v>
      </c>
      <c r="K82" s="12">
        <f t="shared" si="11"/>
        <v>2.046482170436899</v>
      </c>
      <c r="M82" s="12">
        <f t="shared" si="10"/>
        <v>2.0034556170250148</v>
      </c>
      <c r="O82">
        <f t="shared" si="4"/>
        <v>-3.9902274776148658</v>
      </c>
      <c r="P82">
        <f t="shared" si="5"/>
        <v>-4.2069854791882983</v>
      </c>
      <c r="R82">
        <f t="shared" si="6"/>
        <v>-67.506444353228915</v>
      </c>
      <c r="S82">
        <f t="shared" si="7"/>
        <v>-55.537153069867912</v>
      </c>
    </row>
    <row r="83" spans="6:19" x14ac:dyDescent="0.25">
      <c r="F83" s="1">
        <v>0.25416666666666698</v>
      </c>
      <c r="G83" s="1" t="s">
        <v>101</v>
      </c>
      <c r="H83">
        <v>1.9889453217007498</v>
      </c>
      <c r="J83" s="1" t="s">
        <v>101</v>
      </c>
      <c r="K83" s="12">
        <f t="shared" si="11"/>
        <v>2.0308498016572645</v>
      </c>
      <c r="M83" s="12">
        <f t="shared" si="10"/>
        <v>1.9854320213510808</v>
      </c>
      <c r="O83">
        <f t="shared" si="4"/>
        <v>-4.4962073656372823</v>
      </c>
      <c r="P83">
        <f t="shared" si="5"/>
        <v>-4.4605022504773535</v>
      </c>
      <c r="R83">
        <f t="shared" si="6"/>
        <v>-148.43895694597285</v>
      </c>
      <c r="S83">
        <f t="shared" si="7"/>
        <v>-63.227405948018266</v>
      </c>
    </row>
    <row r="84" spans="6:19" x14ac:dyDescent="0.25">
      <c r="F84" s="1">
        <v>0.25833333333333364</v>
      </c>
      <c r="G84" s="1" t="s">
        <v>102</v>
      </c>
      <c r="H84">
        <v>1.9659933692790483</v>
      </c>
      <c r="J84" s="1" t="s">
        <v>102</v>
      </c>
      <c r="K84" s="12">
        <f t="shared" si="11"/>
        <v>2.0147690080103793</v>
      </c>
      <c r="M84" s="12">
        <f t="shared" si="10"/>
        <v>1.9662847649377022</v>
      </c>
      <c r="O84">
        <f t="shared" si="4"/>
        <v>-5.2272187854979686</v>
      </c>
      <c r="P84">
        <f t="shared" si="5"/>
        <v>-4.7338805287551153</v>
      </c>
      <c r="R84">
        <f t="shared" si="6"/>
        <v>-33.721623066789675</v>
      </c>
      <c r="S84">
        <f t="shared" si="7"/>
        <v>-65.678101526549838</v>
      </c>
    </row>
    <row r="85" spans="6:19" x14ac:dyDescent="0.25">
      <c r="F85" s="1">
        <v>0.26250000000000001</v>
      </c>
      <c r="G85" s="1" t="s">
        <v>103</v>
      </c>
      <c r="H85">
        <v>1.945385165154935</v>
      </c>
      <c r="J85" s="1" t="s">
        <v>103</v>
      </c>
      <c r="K85" s="12">
        <f t="shared" si="11"/>
        <v>1.9976603814943419</v>
      </c>
      <c r="M85" s="12">
        <f t="shared" si="10"/>
        <v>1.9459830169447896</v>
      </c>
      <c r="O85">
        <f t="shared" si="4"/>
        <v>-4.7772208911938732</v>
      </c>
      <c r="P85">
        <f t="shared" si="5"/>
        <v>-5.0078197631986221</v>
      </c>
      <c r="R85">
        <f t="shared" si="6"/>
        <v>-26.980109266419134</v>
      </c>
      <c r="S85">
        <f t="shared" si="7"/>
        <v>-64.764999629670257</v>
      </c>
    </row>
    <row r="86" spans="6:19" x14ac:dyDescent="0.25">
      <c r="F86" s="1">
        <v>0.26666666666666694</v>
      </c>
      <c r="G86" s="1" t="s">
        <v>104</v>
      </c>
      <c r="H86">
        <v>1.9261831951857662</v>
      </c>
      <c r="J86" s="1" t="s">
        <v>104</v>
      </c>
      <c r="K86" s="12">
        <f t="shared" si="11"/>
        <v>1.9793310995875726</v>
      </c>
      <c r="M86" s="12">
        <f t="shared" si="10"/>
        <v>1.9245529335777138</v>
      </c>
      <c r="O86">
        <f t="shared" si="4"/>
        <v>-5.4520530293847864</v>
      </c>
      <c r="P86">
        <f t="shared" si="5"/>
        <v>-5.2735888590023476</v>
      </c>
      <c r="R86">
        <f t="shared" si="6"/>
        <v>-101.24212148513884</v>
      </c>
      <c r="S86">
        <f t="shared" si="7"/>
        <v>-62.603533144247344</v>
      </c>
    </row>
    <row r="87" spans="6:19" x14ac:dyDescent="0.25">
      <c r="F87" s="1">
        <v>0.27083333333333359</v>
      </c>
      <c r="G87" s="1" t="s">
        <v>105</v>
      </c>
      <c r="H87">
        <v>1.8999513899100604</v>
      </c>
      <c r="J87" s="1" t="s">
        <v>105</v>
      </c>
      <c r="K87" s="12">
        <f t="shared" si="11"/>
        <v>1.959834631256582</v>
      </c>
      <c r="M87" s="12">
        <f t="shared" si="10"/>
        <v>1.9020364431197687</v>
      </c>
      <c r="O87">
        <f t="shared" si="4"/>
        <v>-5.6209052369033605</v>
      </c>
      <c r="P87">
        <f t="shared" si="5"/>
        <v>-5.5295158727340148</v>
      </c>
      <c r="R87">
        <f t="shared" si="6"/>
        <v>6.7053461752571542</v>
      </c>
      <c r="S87">
        <f t="shared" si="7"/>
        <v>-60.411704458176608</v>
      </c>
    </row>
    <row r="88" spans="6:19" x14ac:dyDescent="0.25">
      <c r="F88" s="1">
        <v>0.27500000000000002</v>
      </c>
      <c r="G88" s="1" t="s">
        <v>106</v>
      </c>
      <c r="H88">
        <v>1.8793423182115729</v>
      </c>
      <c r="J88" s="1" t="s">
        <v>106</v>
      </c>
      <c r="K88" s="12">
        <f t="shared" si="11"/>
        <v>1.9390818961954337</v>
      </c>
      <c r="M88" s="12">
        <f t="shared" si="10"/>
        <v>1.8784736346382651</v>
      </c>
      <c r="O88">
        <f t="shared" si="4"/>
        <v>-5.3961751445909751</v>
      </c>
      <c r="P88">
        <f t="shared" si="5"/>
        <v>-5.7770197294871677</v>
      </c>
      <c r="R88">
        <f t="shared" si="6"/>
        <v>26.995968613970543</v>
      </c>
      <c r="S88">
        <f t="shared" si="7"/>
        <v>-57.904451078376951</v>
      </c>
    </row>
    <row r="89" spans="6:19" x14ac:dyDescent="0.25">
      <c r="F89" s="1">
        <v>0.2791666666666669</v>
      </c>
      <c r="G89" s="1" t="s">
        <v>107</v>
      </c>
      <c r="H89">
        <v>1.8549832637051358</v>
      </c>
      <c r="J89" s="1" t="s">
        <v>107</v>
      </c>
      <c r="K89" s="12">
        <f t="shared" si="11"/>
        <v>1.9172969223160137</v>
      </c>
      <c r="M89" s="12">
        <f t="shared" si="10"/>
        <v>1.8538946120407092</v>
      </c>
      <c r="O89">
        <f t="shared" si="4"/>
        <v>-5.3959388317869461</v>
      </c>
      <c r="P89">
        <f t="shared" si="5"/>
        <v>-6.0120529650538082</v>
      </c>
      <c r="R89">
        <f t="shared" si="6"/>
        <v>-94.42983854678792</v>
      </c>
      <c r="S89">
        <f t="shared" si="7"/>
        <v>-51.92005687173517</v>
      </c>
    </row>
    <row r="90" spans="6:19" x14ac:dyDescent="0.25">
      <c r="F90" s="1">
        <v>0.28333333333333355</v>
      </c>
      <c r="G90" s="1" t="s">
        <v>108</v>
      </c>
      <c r="H90">
        <v>1.834376161280014</v>
      </c>
      <c r="J90" s="1" t="s">
        <v>108</v>
      </c>
      <c r="K90" s="12">
        <f t="shared" si="11"/>
        <v>1.894879354358201</v>
      </c>
      <c r="M90" s="12">
        <f t="shared" si="10"/>
        <v>1.8283731932628156</v>
      </c>
      <c r="O90">
        <f t="shared" si="4"/>
        <v>-6.183090465814205</v>
      </c>
      <c r="P90">
        <f t="shared" si="5"/>
        <v>-6.2096868700849592</v>
      </c>
      <c r="R90">
        <f t="shared" si="6"/>
        <v>-256.41815353740981</v>
      </c>
      <c r="S90">
        <f t="shared" si="7"/>
        <v>-37.568207290980332</v>
      </c>
    </row>
    <row r="91" spans="6:19" x14ac:dyDescent="0.25">
      <c r="F91" s="1">
        <v>0.28749999999999998</v>
      </c>
      <c r="G91" s="1" t="s">
        <v>109</v>
      </c>
      <c r="H91">
        <v>1.8034575098233523</v>
      </c>
      <c r="J91" s="1" t="s">
        <v>109</v>
      </c>
      <c r="K91" s="12">
        <f t="shared" si="11"/>
        <v>1.8718257600453834</v>
      </c>
      <c r="M91" s="12">
        <f t="shared" si="10"/>
        <v>1.8021472214566694</v>
      </c>
      <c r="O91">
        <f t="shared" si="4"/>
        <v>-7.532756777932077</v>
      </c>
      <c r="P91">
        <f t="shared" si="5"/>
        <v>-6.3251213591453181</v>
      </c>
      <c r="R91">
        <f t="shared" si="6"/>
        <v>-33.745536791119498</v>
      </c>
      <c r="S91">
        <f t="shared" si="7"/>
        <v>-13.628787959783985</v>
      </c>
    </row>
    <row r="92" spans="6:19" x14ac:dyDescent="0.25">
      <c r="F92" s="1">
        <v>0.29166666666666685</v>
      </c>
      <c r="G92" s="1" t="s">
        <v>110</v>
      </c>
      <c r="H92">
        <v>1.7716031881305803</v>
      </c>
      <c r="J92" s="1" t="s">
        <v>110</v>
      </c>
      <c r="K92" s="12">
        <f t="shared" si="11"/>
        <v>1.8473925843127454</v>
      </c>
      <c r="M92" s="12">
        <f t="shared" si="10"/>
        <v>1.7756638486032714</v>
      </c>
      <c r="O92">
        <f t="shared" ref="O92:O136" si="12">(H93-H91)/(F93-F91)</f>
        <v>-6.464303272406859</v>
      </c>
      <c r="P92">
        <f t="shared" ref="P92:P136" si="13">(M93-M91)/(F93-F91)</f>
        <v>-6.3232601030831557</v>
      </c>
      <c r="R92">
        <f t="shared" ref="R92:R135" si="14">(O93-O91)/(F92-F90)</f>
        <v>161.94878108906232</v>
      </c>
      <c r="S92">
        <f t="shared" ref="S92:S135" si="15">(P93-P91)/(F92-F90)</f>
        <v>14.549628688699714</v>
      </c>
    </row>
    <row r="93" spans="6:19" x14ac:dyDescent="0.25">
      <c r="F93" s="1">
        <v>0.2958333333333335</v>
      </c>
      <c r="G93" s="1" t="s">
        <v>111</v>
      </c>
      <c r="H93">
        <v>1.7495883158866272</v>
      </c>
      <c r="J93" s="1" t="s">
        <v>111</v>
      </c>
      <c r="K93" s="12">
        <f t="shared" si="11"/>
        <v>1.8213763210171421</v>
      </c>
      <c r="M93" s="12">
        <f t="shared" si="10"/>
        <v>1.7494533872643085</v>
      </c>
      <c r="O93">
        <f t="shared" si="12"/>
        <v>-6.1831836021898958</v>
      </c>
      <c r="P93">
        <f t="shared" si="13"/>
        <v>-6.2038744534061543</v>
      </c>
      <c r="R93">
        <f t="shared" si="14"/>
        <v>33.76115696828915</v>
      </c>
      <c r="S93">
        <f t="shared" si="15"/>
        <v>39.375330056187977</v>
      </c>
    </row>
    <row r="94" spans="6:19" x14ac:dyDescent="0.25">
      <c r="F94" s="1">
        <v>0.3</v>
      </c>
      <c r="G94" s="1" t="s">
        <v>112</v>
      </c>
      <c r="H94">
        <v>1.7200766581123323</v>
      </c>
      <c r="J94" s="1" t="s">
        <v>112</v>
      </c>
      <c r="K94" s="12">
        <f t="shared" si="11"/>
        <v>1.7945335188743681</v>
      </c>
      <c r="M94" s="12">
        <f t="shared" si="10"/>
        <v>1.723964894824888</v>
      </c>
      <c r="O94">
        <f t="shared" si="12"/>
        <v>-6.1829602976711096</v>
      </c>
      <c r="P94">
        <f t="shared" si="13"/>
        <v>-5.995132352614915</v>
      </c>
      <c r="R94">
        <f t="shared" si="14"/>
        <v>87.726053365591852</v>
      </c>
      <c r="S94">
        <f t="shared" si="15"/>
        <v>56.188194504217648</v>
      </c>
    </row>
    <row r="95" spans="6:19" x14ac:dyDescent="0.25">
      <c r="F95" s="1">
        <v>0.30416666666666681</v>
      </c>
      <c r="G95" s="1" t="s">
        <v>113</v>
      </c>
      <c r="H95">
        <v>1.6980636467393682</v>
      </c>
      <c r="J95" s="1" t="s">
        <v>113</v>
      </c>
      <c r="K95" s="12">
        <f t="shared" si="11"/>
        <v>1.7675029380624554</v>
      </c>
      <c r="M95" s="12">
        <f t="shared" si="10"/>
        <v>1.6994939509925178</v>
      </c>
      <c r="O95">
        <f t="shared" si="12"/>
        <v>-5.4521331574766476</v>
      </c>
      <c r="P95">
        <f t="shared" si="13"/>
        <v>-5.7356394992043516</v>
      </c>
      <c r="R95">
        <f t="shared" si="14"/>
        <v>107.93473030124352</v>
      </c>
      <c r="S95">
        <f t="shared" si="15"/>
        <v>63.811857091971063</v>
      </c>
    </row>
    <row r="96" spans="6:19" x14ac:dyDescent="0.25">
      <c r="F96" s="1">
        <v>0.30833333333333346</v>
      </c>
      <c r="G96" s="1" t="s">
        <v>114</v>
      </c>
      <c r="H96">
        <v>1.6746422151333595</v>
      </c>
      <c r="J96" s="1" t="s">
        <v>114</v>
      </c>
      <c r="K96" s="12">
        <f t="shared" si="11"/>
        <v>1.7409246204948468</v>
      </c>
      <c r="M96" s="12">
        <f t="shared" si="10"/>
        <v>1.6761678989981843</v>
      </c>
      <c r="O96">
        <f t="shared" si="12"/>
        <v>-5.2835042118274167</v>
      </c>
      <c r="P96">
        <f t="shared" si="13"/>
        <v>-5.4633668768484913</v>
      </c>
      <c r="R96">
        <f t="shared" si="14"/>
        <v>94.510228173753191</v>
      </c>
      <c r="S96">
        <f t="shared" si="15"/>
        <v>63.643181357739905</v>
      </c>
    </row>
    <row r="97" spans="6:19" x14ac:dyDescent="0.25">
      <c r="F97" s="1">
        <v>0.3125</v>
      </c>
      <c r="G97" s="1" t="s">
        <v>115</v>
      </c>
      <c r="H97">
        <v>1.6540344449741404</v>
      </c>
      <c r="J97" s="1" t="s">
        <v>115</v>
      </c>
      <c r="K97" s="12">
        <f t="shared" si="11"/>
        <v>1.7153829947799135</v>
      </c>
      <c r="M97" s="12">
        <f t="shared" si="10"/>
        <v>1.6539658936854478</v>
      </c>
      <c r="O97">
        <f t="shared" si="12"/>
        <v>-4.6645479226953581</v>
      </c>
      <c r="P97">
        <f t="shared" si="13"/>
        <v>-5.2052796545565103</v>
      </c>
      <c r="R97">
        <f t="shared" si="14"/>
        <v>-67.459105481110981</v>
      </c>
      <c r="S97">
        <f t="shared" si="15"/>
        <v>58.965395065256665</v>
      </c>
    </row>
    <row r="98" spans="6:19" x14ac:dyDescent="0.25">
      <c r="F98" s="1">
        <v>0.31666666666666676</v>
      </c>
      <c r="G98" s="1" t="s">
        <v>116</v>
      </c>
      <c r="H98">
        <v>1.6357709824442317</v>
      </c>
      <c r="J98" s="1" t="s">
        <v>116</v>
      </c>
      <c r="K98" s="12">
        <f t="shared" si="11"/>
        <v>1.6912767761231922</v>
      </c>
      <c r="M98" s="12">
        <f t="shared" ref="M98:M129" si="16">A_0*K98 + A_1*K99 + A_2*K100 + B_1*M99 + B_2*M100</f>
        <v>1.6327905685435469</v>
      </c>
      <c r="O98">
        <f t="shared" si="12"/>
        <v>-5.8456634241699987</v>
      </c>
      <c r="P98">
        <f t="shared" si="13"/>
        <v>-4.9719885846380274</v>
      </c>
      <c r="R98">
        <f t="shared" si="14"/>
        <v>-80.981661865285091</v>
      </c>
      <c r="S98">
        <f t="shared" si="15"/>
        <v>51.851414479803395</v>
      </c>
    </row>
    <row r="99" spans="6:19" x14ac:dyDescent="0.25">
      <c r="F99" s="1">
        <v>0.32083333333333341</v>
      </c>
      <c r="G99" s="1" t="s">
        <v>117</v>
      </c>
      <c r="H99">
        <v>1.6053205831060566</v>
      </c>
      <c r="J99" s="1" t="s">
        <v>117</v>
      </c>
      <c r="K99" s="12">
        <f t="shared" si="11"/>
        <v>1.6682910348862283</v>
      </c>
      <c r="M99" s="12">
        <f t="shared" si="16"/>
        <v>1.6125326554801305</v>
      </c>
      <c r="O99">
        <f t="shared" si="12"/>
        <v>-5.3393951049060648</v>
      </c>
      <c r="P99">
        <f t="shared" si="13"/>
        <v>-4.7731845338914836</v>
      </c>
      <c r="R99">
        <f t="shared" si="14"/>
        <v>377.927233143053</v>
      </c>
      <c r="S99">
        <f t="shared" si="15"/>
        <v>40.501630671757269</v>
      </c>
    </row>
    <row r="100" spans="6:19" x14ac:dyDescent="0.25">
      <c r="F100" s="1">
        <v>0.32500000000000001</v>
      </c>
      <c r="G100" s="1" t="s">
        <v>118</v>
      </c>
      <c r="H100">
        <v>1.5912760232366816</v>
      </c>
      <c r="J100" s="1" t="s">
        <v>118</v>
      </c>
      <c r="K100" s="12">
        <f t="shared" ref="K100:K131" si="17">A_0*H100 + A_1*H99 + A_2*H98 + B_1*K99 + B_2*K98</f>
        <v>1.6457829884013544</v>
      </c>
      <c r="M100" s="12">
        <f t="shared" si="16"/>
        <v>1.5930140307611182</v>
      </c>
      <c r="O100">
        <f t="shared" si="12"/>
        <v>-2.6962698146445261</v>
      </c>
      <c r="P100">
        <f t="shared" si="13"/>
        <v>-4.6344749957067135</v>
      </c>
      <c r="R100">
        <f t="shared" si="14"/>
        <v>121.4369835258375</v>
      </c>
      <c r="S100">
        <f t="shared" si="15"/>
        <v>23.981508272735748</v>
      </c>
    </row>
    <row r="101" spans="6:19" x14ac:dyDescent="0.25">
      <c r="F101" s="1">
        <v>0.32916666666666672</v>
      </c>
      <c r="G101" s="1" t="s">
        <v>119</v>
      </c>
      <c r="H101">
        <v>1.582851667984019</v>
      </c>
      <c r="J101" s="1" t="s">
        <v>119</v>
      </c>
      <c r="K101" s="12">
        <f t="shared" si="17"/>
        <v>1.624626155981824</v>
      </c>
      <c r="M101" s="12">
        <f t="shared" si="16"/>
        <v>1.573912030515908</v>
      </c>
      <c r="O101">
        <f t="shared" si="12"/>
        <v>-4.3274202421907626</v>
      </c>
      <c r="P101">
        <f t="shared" si="13"/>
        <v>-4.5733386316186877</v>
      </c>
      <c r="R101">
        <f t="shared" si="14"/>
        <v>-350.95937265929211</v>
      </c>
      <c r="S101">
        <f t="shared" si="15"/>
        <v>8.2513459133573921</v>
      </c>
    </row>
    <row r="102" spans="6:19" x14ac:dyDescent="0.25">
      <c r="F102" s="1">
        <v>0.33333333333333337</v>
      </c>
      <c r="G102" s="1" t="s">
        <v>120</v>
      </c>
      <c r="H102">
        <v>1.5552141878850918</v>
      </c>
      <c r="J102" s="1" t="s">
        <v>120</v>
      </c>
      <c r="K102" s="12">
        <f t="shared" si="17"/>
        <v>1.605388117035246</v>
      </c>
      <c r="M102" s="12">
        <f t="shared" si="16"/>
        <v>1.5549028754976291</v>
      </c>
      <c r="O102">
        <f t="shared" si="12"/>
        <v>-5.6209312534719498</v>
      </c>
      <c r="P102">
        <f t="shared" si="13"/>
        <v>-4.5657137797620688</v>
      </c>
      <c r="R102">
        <f t="shared" si="14"/>
        <v>-6.7667442305498469</v>
      </c>
      <c r="S102">
        <f t="shared" si="15"/>
        <v>1.032688131906593</v>
      </c>
    </row>
    <row r="103" spans="6:19" x14ac:dyDescent="0.25">
      <c r="F103" s="1">
        <v>0.33750000000000002</v>
      </c>
      <c r="G103" s="1" t="s">
        <v>121</v>
      </c>
      <c r="H103">
        <v>1.5360105742050862</v>
      </c>
      <c r="J103" s="1" t="s">
        <v>121</v>
      </c>
      <c r="K103" s="12">
        <f t="shared" si="17"/>
        <v>1.5867842316094833</v>
      </c>
      <c r="M103" s="12">
        <f t="shared" si="16"/>
        <v>1.5358644156845576</v>
      </c>
      <c r="O103">
        <f t="shared" si="12"/>
        <v>-4.3838097774453448</v>
      </c>
      <c r="P103">
        <f t="shared" si="13"/>
        <v>-4.5647328971861327</v>
      </c>
      <c r="R103">
        <f t="shared" si="14"/>
        <v>188.93356821980365</v>
      </c>
      <c r="S103">
        <f t="shared" si="15"/>
        <v>3.7609357656592257</v>
      </c>
    </row>
    <row r="104" spans="6:19" x14ac:dyDescent="0.25">
      <c r="F104" s="1">
        <v>0.34166666666666667</v>
      </c>
      <c r="G104" s="1" t="s">
        <v>122</v>
      </c>
      <c r="H104">
        <v>1.5186824397397141</v>
      </c>
      <c r="J104" s="1" t="s">
        <v>122</v>
      </c>
      <c r="K104" s="12">
        <f t="shared" si="17"/>
        <v>1.5680501264395545</v>
      </c>
      <c r="M104" s="12">
        <f t="shared" si="16"/>
        <v>1.5168634346877448</v>
      </c>
      <c r="O104">
        <f t="shared" si="12"/>
        <v>-4.0464848516402583</v>
      </c>
      <c r="P104">
        <f t="shared" si="13"/>
        <v>-4.5343726483815754</v>
      </c>
      <c r="R104">
        <f t="shared" si="14"/>
        <v>-80.94993805232825</v>
      </c>
      <c r="S104">
        <f t="shared" si="15"/>
        <v>14.217058766588458</v>
      </c>
    </row>
    <row r="105" spans="6:19" x14ac:dyDescent="0.25">
      <c r="F105" s="1">
        <v>0.34583333333333333</v>
      </c>
      <c r="G105" s="1" t="s">
        <v>123</v>
      </c>
      <c r="H105">
        <v>1.5022898671080842</v>
      </c>
      <c r="J105" s="1" t="s">
        <v>123</v>
      </c>
      <c r="K105" s="12">
        <f t="shared" si="17"/>
        <v>1.5494810357026556</v>
      </c>
      <c r="M105" s="12">
        <f t="shared" si="16"/>
        <v>1.4980779769480446</v>
      </c>
      <c r="O105">
        <f t="shared" si="12"/>
        <v>-5.0583925945480779</v>
      </c>
      <c r="P105">
        <f t="shared" si="13"/>
        <v>-4.4462574074645627</v>
      </c>
      <c r="R105">
        <f t="shared" si="14"/>
        <v>-47.184337271928129</v>
      </c>
      <c r="S105">
        <f t="shared" si="15"/>
        <v>31.471303927598843</v>
      </c>
    </row>
    <row r="106" spans="6:19" x14ac:dyDescent="0.25">
      <c r="F106" s="1">
        <v>0.35</v>
      </c>
      <c r="G106" s="1" t="s">
        <v>124</v>
      </c>
      <c r="H106">
        <v>1.4765291681184802</v>
      </c>
      <c r="J106" s="1" t="s">
        <v>124</v>
      </c>
      <c r="K106" s="12">
        <f t="shared" si="17"/>
        <v>1.5309136993820847</v>
      </c>
      <c r="M106" s="12">
        <f t="shared" si="16"/>
        <v>1.4798112896255402</v>
      </c>
      <c r="O106">
        <f t="shared" si="12"/>
        <v>-4.4396876622396579</v>
      </c>
      <c r="P106">
        <f t="shared" si="13"/>
        <v>-4.2721117823182526</v>
      </c>
      <c r="R106">
        <f t="shared" si="14"/>
        <v>128.23340711663124</v>
      </c>
      <c r="S106">
        <f t="shared" si="15"/>
        <v>54.205583197386581</v>
      </c>
    </row>
    <row r="107" spans="6:19" x14ac:dyDescent="0.25">
      <c r="F107" s="1">
        <v>0.35416666666666663</v>
      </c>
      <c r="G107" s="1" t="s">
        <v>125</v>
      </c>
      <c r="H107">
        <v>1.4652924699227539</v>
      </c>
      <c r="J107" s="1" t="s">
        <v>125</v>
      </c>
      <c r="K107" s="12">
        <f t="shared" si="17"/>
        <v>1.5121099316956093</v>
      </c>
      <c r="M107" s="12">
        <f t="shared" si="16"/>
        <v>1.4624770454287259</v>
      </c>
      <c r="O107">
        <f t="shared" si="12"/>
        <v>-3.9897808685761547</v>
      </c>
      <c r="P107">
        <f t="shared" si="13"/>
        <v>-3.9945442141530094</v>
      </c>
      <c r="R107">
        <f t="shared" si="14"/>
        <v>26.988158525387778</v>
      </c>
      <c r="S107">
        <f t="shared" si="15"/>
        <v>79.013028308588545</v>
      </c>
    </row>
    <row r="108" spans="6:19" x14ac:dyDescent="0.25">
      <c r="F108" s="1">
        <v>0.35833333333333328</v>
      </c>
      <c r="G108" s="1" t="s">
        <v>126</v>
      </c>
      <c r="H108">
        <v>1.4432809942136791</v>
      </c>
      <c r="J108" s="1" t="s">
        <v>126</v>
      </c>
      <c r="K108" s="12">
        <f t="shared" si="17"/>
        <v>1.4934339438972204</v>
      </c>
      <c r="M108" s="12">
        <f t="shared" si="16"/>
        <v>1.4465234211742652</v>
      </c>
      <c r="O108">
        <f t="shared" si="12"/>
        <v>-4.2147863411947606</v>
      </c>
      <c r="P108">
        <f t="shared" si="13"/>
        <v>-3.6136698797466837</v>
      </c>
      <c r="R108">
        <f t="shared" si="14"/>
        <v>155.17578776405367</v>
      </c>
      <c r="S108">
        <f t="shared" si="15"/>
        <v>101.89252381071799</v>
      </c>
    </row>
    <row r="109" spans="6:19" x14ac:dyDescent="0.25">
      <c r="F109" s="1">
        <v>0.36249999999999999</v>
      </c>
      <c r="G109" s="1" t="s">
        <v>127</v>
      </c>
      <c r="H109">
        <v>1.4301692504127974</v>
      </c>
      <c r="J109" s="1" t="s">
        <v>127</v>
      </c>
      <c r="K109" s="12">
        <f t="shared" si="17"/>
        <v>1.475127268356867</v>
      </c>
      <c r="M109" s="12">
        <f t="shared" si="16"/>
        <v>1.4323631297641701</v>
      </c>
      <c r="O109">
        <f t="shared" si="12"/>
        <v>-2.696649303875712</v>
      </c>
      <c r="P109">
        <f t="shared" si="13"/>
        <v>-3.1454398490636959</v>
      </c>
      <c r="R109">
        <f t="shared" si="14"/>
        <v>256.41947536116948</v>
      </c>
      <c r="S109">
        <f t="shared" si="15"/>
        <v>120.0999394823868</v>
      </c>
    </row>
    <row r="110" spans="6:19" x14ac:dyDescent="0.25">
      <c r="F110" s="1">
        <v>0.36666666666666659</v>
      </c>
      <c r="G110" s="1" t="s">
        <v>128</v>
      </c>
      <c r="H110">
        <v>1.4208089166813815</v>
      </c>
      <c r="J110" s="1" t="s">
        <v>128</v>
      </c>
      <c r="K110" s="12">
        <f t="shared" si="17"/>
        <v>1.457758148410047</v>
      </c>
      <c r="M110" s="12">
        <f t="shared" si="16"/>
        <v>1.4203114224320679</v>
      </c>
      <c r="O110">
        <f t="shared" si="12"/>
        <v>-2.0779573798516751</v>
      </c>
      <c r="P110">
        <f t="shared" si="13"/>
        <v>-2.6128370507267906</v>
      </c>
      <c r="R110">
        <f t="shared" si="14"/>
        <v>60.766252376673116</v>
      </c>
      <c r="S110">
        <f t="shared" si="15"/>
        <v>134.13544288385205</v>
      </c>
    </row>
    <row r="111" spans="6:19" x14ac:dyDescent="0.25">
      <c r="F111" s="1">
        <v>0.37083333333333324</v>
      </c>
      <c r="G111" s="1" t="s">
        <v>129</v>
      </c>
      <c r="H111">
        <v>1.4128529389140336</v>
      </c>
      <c r="J111" s="1" t="s">
        <v>129</v>
      </c>
      <c r="K111" s="12">
        <f t="shared" si="17"/>
        <v>1.442283329319173</v>
      </c>
      <c r="M111" s="12">
        <f t="shared" si="16"/>
        <v>1.4105894876747804</v>
      </c>
      <c r="O111">
        <f t="shared" si="12"/>
        <v>-2.1902638674034378</v>
      </c>
      <c r="P111">
        <f t="shared" si="13"/>
        <v>-2.0276444916982661</v>
      </c>
      <c r="R111">
        <f t="shared" si="14"/>
        <v>54.005996410975428</v>
      </c>
      <c r="S111">
        <f t="shared" si="15"/>
        <v>147.4207996554901</v>
      </c>
    </row>
    <row r="112" spans="6:19" x14ac:dyDescent="0.25">
      <c r="F112" s="1">
        <v>0.375</v>
      </c>
      <c r="G112" s="1" t="s">
        <v>130</v>
      </c>
      <c r="H112">
        <v>1.4025567177863527</v>
      </c>
      <c r="J112" s="1" t="s">
        <v>130</v>
      </c>
      <c r="K112" s="12">
        <f t="shared" si="17"/>
        <v>1.4290000462459149</v>
      </c>
      <c r="M112" s="12">
        <f t="shared" si="16"/>
        <v>1.4034143850012488</v>
      </c>
      <c r="O112">
        <f t="shared" si="12"/>
        <v>-1.6279074097602177</v>
      </c>
      <c r="P112">
        <f t="shared" si="13"/>
        <v>-1.3843303869310524</v>
      </c>
      <c r="R112">
        <f t="shared" si="14"/>
        <v>168.66505422314322</v>
      </c>
      <c r="S112">
        <f t="shared" si="15"/>
        <v>162.34659320086666</v>
      </c>
    </row>
    <row r="113" spans="6:19" x14ac:dyDescent="0.25">
      <c r="F113" s="1">
        <v>0.37916666666666654</v>
      </c>
      <c r="G113" s="1" t="s">
        <v>131</v>
      </c>
      <c r="H113">
        <v>1.3992870438326985</v>
      </c>
      <c r="J113" s="1" t="s">
        <v>131</v>
      </c>
      <c r="K113" s="12">
        <f t="shared" si="17"/>
        <v>1.4178075338663989</v>
      </c>
      <c r="M113" s="12">
        <f t="shared" si="16"/>
        <v>1.3990534011170217</v>
      </c>
      <c r="O113">
        <f t="shared" si="12"/>
        <v>-0.78472174887723056</v>
      </c>
      <c r="P113">
        <f t="shared" si="13"/>
        <v>-0.67475621502436389</v>
      </c>
      <c r="R113">
        <f t="shared" si="14"/>
        <v>128.18918511476426</v>
      </c>
      <c r="S113">
        <f t="shared" si="15"/>
        <v>177.64322405934681</v>
      </c>
    </row>
    <row r="114" spans="6:19" x14ac:dyDescent="0.25">
      <c r="F114" s="1">
        <v>0.38333333333333319</v>
      </c>
      <c r="G114" s="1" t="s">
        <v>132</v>
      </c>
      <c r="H114">
        <v>1.3960173698790426</v>
      </c>
      <c r="J114" s="1" t="s">
        <v>132</v>
      </c>
      <c r="K114" s="12">
        <f t="shared" si="17"/>
        <v>1.4088201276364618</v>
      </c>
      <c r="M114" s="12">
        <f t="shared" si="16"/>
        <v>1.3977914165427126</v>
      </c>
      <c r="O114">
        <f t="shared" si="12"/>
        <v>-0.55966420047051957</v>
      </c>
      <c r="P114">
        <f t="shared" si="13"/>
        <v>9.6029813563499128E-2</v>
      </c>
      <c r="R114">
        <f t="shared" si="14"/>
        <v>236.24541017461846</v>
      </c>
      <c r="S114">
        <f t="shared" si="15"/>
        <v>189.27820840408953</v>
      </c>
    </row>
    <row r="115" spans="6:19" x14ac:dyDescent="0.25">
      <c r="F115" s="1">
        <v>0.38750000000000001</v>
      </c>
      <c r="G115" s="1" t="s">
        <v>133</v>
      </c>
      <c r="H115">
        <v>1.3946231754954441</v>
      </c>
      <c r="J115" s="1" t="s">
        <v>133</v>
      </c>
      <c r="K115" s="12">
        <f t="shared" si="17"/>
        <v>1.402096817761123</v>
      </c>
      <c r="M115" s="12">
        <f t="shared" si="16"/>
        <v>1.3998536495633842</v>
      </c>
      <c r="O115">
        <f t="shared" si="12"/>
        <v>1.1839900025778902</v>
      </c>
      <c r="P115">
        <f t="shared" si="13"/>
        <v>0.90256218834302226</v>
      </c>
      <c r="R115">
        <f t="shared" si="14"/>
        <v>350.95650007728358</v>
      </c>
      <c r="S115">
        <f t="shared" si="15"/>
        <v>193.12450498979004</v>
      </c>
    </row>
    <row r="116" spans="6:19" x14ac:dyDescent="0.25">
      <c r="F116" s="1">
        <v>0.3916666666666665</v>
      </c>
      <c r="G116" s="1" t="s">
        <v>134</v>
      </c>
      <c r="H116">
        <v>1.4058839532338583</v>
      </c>
      <c r="J116" s="1" t="s">
        <v>134</v>
      </c>
      <c r="K116" s="12">
        <f t="shared" si="17"/>
        <v>1.398023246308949</v>
      </c>
      <c r="M116" s="12">
        <f t="shared" si="16"/>
        <v>1.4053127681122377</v>
      </c>
      <c r="O116">
        <f t="shared" si="12"/>
        <v>2.3649733001735584</v>
      </c>
      <c r="P116">
        <f t="shared" si="13"/>
        <v>1.7054006884784425</v>
      </c>
      <c r="R116">
        <f t="shared" si="14"/>
        <v>175.44898474302059</v>
      </c>
      <c r="S116">
        <f t="shared" si="15"/>
        <v>188.55097864995952</v>
      </c>
    </row>
    <row r="117" spans="6:19" x14ac:dyDescent="0.25">
      <c r="F117" s="1">
        <v>0.39583333333333315</v>
      </c>
      <c r="G117" s="1" t="s">
        <v>135</v>
      </c>
      <c r="H117">
        <v>1.4143312863302233</v>
      </c>
      <c r="J117" s="1" t="s">
        <v>135</v>
      </c>
      <c r="K117" s="12">
        <f t="shared" si="17"/>
        <v>1.3974544937942142</v>
      </c>
      <c r="M117" s="12">
        <f t="shared" si="16"/>
        <v>1.4140653219673709</v>
      </c>
      <c r="O117">
        <f t="shared" si="12"/>
        <v>2.64606487543639</v>
      </c>
      <c r="P117">
        <f t="shared" si="13"/>
        <v>2.4738203437593458</v>
      </c>
      <c r="R117">
        <f t="shared" si="14"/>
        <v>67.512449159423639</v>
      </c>
      <c r="S117">
        <f t="shared" si="15"/>
        <v>179.47092214873885</v>
      </c>
    </row>
    <row r="118" spans="6:19" x14ac:dyDescent="0.25">
      <c r="F118" s="1">
        <v>0.4</v>
      </c>
      <c r="G118" s="1" t="s">
        <v>136</v>
      </c>
      <c r="H118">
        <v>1.4279344938624954</v>
      </c>
      <c r="J118" s="1" t="s">
        <v>136</v>
      </c>
      <c r="K118" s="12">
        <f t="shared" si="17"/>
        <v>1.400712852528418</v>
      </c>
      <c r="M118" s="12">
        <f t="shared" si="16"/>
        <v>1.4259279376435661</v>
      </c>
      <c r="O118">
        <f t="shared" si="12"/>
        <v>2.9275770431687422</v>
      </c>
      <c r="P118">
        <f t="shared" si="13"/>
        <v>3.2009917063845643</v>
      </c>
      <c r="R118">
        <f t="shared" si="14"/>
        <v>87.77808545612568</v>
      </c>
      <c r="S118">
        <f t="shared" si="15"/>
        <v>170.14047792605854</v>
      </c>
    </row>
    <row r="119" spans="6:19" x14ac:dyDescent="0.25">
      <c r="F119" s="1">
        <v>0.40416666666666645</v>
      </c>
      <c r="G119" s="1" t="s">
        <v>137</v>
      </c>
      <c r="H119">
        <v>1.4387277616899627</v>
      </c>
      <c r="J119" s="1" t="s">
        <v>137</v>
      </c>
      <c r="K119" s="12">
        <f t="shared" si="17"/>
        <v>1.4074371945518225</v>
      </c>
      <c r="M119" s="12">
        <f t="shared" si="16"/>
        <v>1.4407402528539088</v>
      </c>
      <c r="O119">
        <f t="shared" si="12"/>
        <v>3.377548920904121</v>
      </c>
      <c r="P119">
        <f t="shared" si="13"/>
        <v>3.8916576598098662</v>
      </c>
      <c r="R119">
        <f t="shared" si="14"/>
        <v>195.67039903778848</v>
      </c>
      <c r="S119">
        <f t="shared" si="15"/>
        <v>160.56920287619479</v>
      </c>
    </row>
    <row r="120" spans="6:19" x14ac:dyDescent="0.25">
      <c r="F120" s="1">
        <v>0.4083333333333331</v>
      </c>
      <c r="G120" s="1" t="s">
        <v>138</v>
      </c>
      <c r="H120">
        <v>1.4560807348700289</v>
      </c>
      <c r="J120" s="1" t="s">
        <v>138</v>
      </c>
      <c r="K120" s="12">
        <f t="shared" si="17"/>
        <v>1.4170761229492164</v>
      </c>
      <c r="M120" s="12">
        <f t="shared" si="16"/>
        <v>1.4583584181419806</v>
      </c>
      <c r="O120">
        <f t="shared" si="12"/>
        <v>4.5581637018169738</v>
      </c>
      <c r="P120">
        <f t="shared" si="13"/>
        <v>4.5390683970195163</v>
      </c>
      <c r="R120">
        <f t="shared" si="14"/>
        <v>182.16682910724379</v>
      </c>
      <c r="S120">
        <f t="shared" si="15"/>
        <v>146.92078832638549</v>
      </c>
    </row>
    <row r="121" spans="6:19" x14ac:dyDescent="0.25">
      <c r="F121" s="1">
        <v>0.41249999999999998</v>
      </c>
      <c r="G121" s="1" t="s">
        <v>139</v>
      </c>
      <c r="H121">
        <v>1.4767124592051051</v>
      </c>
      <c r="J121" s="1" t="s">
        <v>139</v>
      </c>
      <c r="K121" s="12">
        <f t="shared" si="17"/>
        <v>1.4294580886531449</v>
      </c>
      <c r="M121" s="12">
        <f t="shared" si="16"/>
        <v>1.4785658228290723</v>
      </c>
      <c r="O121">
        <f t="shared" si="12"/>
        <v>4.8956058301311067</v>
      </c>
      <c r="P121">
        <f t="shared" si="13"/>
        <v>5.1159975625297083</v>
      </c>
      <c r="R121">
        <f t="shared" si="14"/>
        <v>188.98092244601162</v>
      </c>
      <c r="S121">
        <f t="shared" si="15"/>
        <v>125.23031506068857</v>
      </c>
    </row>
    <row r="122" spans="6:19" x14ac:dyDescent="0.25">
      <c r="F122" s="1">
        <v>0.41666666666666641</v>
      </c>
      <c r="G122" s="1" t="s">
        <v>140</v>
      </c>
      <c r="H122">
        <v>1.4968774501211213</v>
      </c>
      <c r="J122" s="1" t="s">
        <v>140</v>
      </c>
      <c r="K122" s="12">
        <f t="shared" si="17"/>
        <v>1.444582115659035</v>
      </c>
      <c r="M122" s="12">
        <f t="shared" si="16"/>
        <v>1.5009917311630614</v>
      </c>
      <c r="O122">
        <f t="shared" si="12"/>
        <v>6.1330047222004405</v>
      </c>
      <c r="P122">
        <f t="shared" si="13"/>
        <v>5.5826543558586117</v>
      </c>
      <c r="R122">
        <f t="shared" si="14"/>
        <v>222.71215064778019</v>
      </c>
      <c r="S122">
        <f t="shared" si="15"/>
        <v>94.752215848068943</v>
      </c>
    </row>
    <row r="123" spans="6:19" x14ac:dyDescent="0.25">
      <c r="F123" s="1">
        <v>0.42083333333333306</v>
      </c>
      <c r="G123" s="1" t="s">
        <v>141</v>
      </c>
      <c r="H123">
        <v>1.5278208318901072</v>
      </c>
      <c r="J123" s="1" t="s">
        <v>141</v>
      </c>
      <c r="K123" s="12">
        <f t="shared" si="17"/>
        <v>1.462552507305745</v>
      </c>
      <c r="M123" s="12">
        <f t="shared" si="16"/>
        <v>1.525087942461226</v>
      </c>
      <c r="O123">
        <f t="shared" si="12"/>
        <v>6.7515404188626018</v>
      </c>
      <c r="P123">
        <f t="shared" si="13"/>
        <v>5.9055993612636133</v>
      </c>
      <c r="R123">
        <f t="shared" si="14"/>
        <v>-40.491494403577818</v>
      </c>
      <c r="S123">
        <f t="shared" si="15"/>
        <v>59.528934031840656</v>
      </c>
    </row>
    <row r="124" spans="6:19" x14ac:dyDescent="0.25">
      <c r="F124" s="1">
        <v>0.42499999999999999</v>
      </c>
      <c r="G124" s="1" t="s">
        <v>142</v>
      </c>
      <c r="H124">
        <v>1.553140286944978</v>
      </c>
      <c r="J124" s="1" t="s">
        <v>142</v>
      </c>
      <c r="K124" s="12">
        <f t="shared" si="17"/>
        <v>1.4836178157434905</v>
      </c>
      <c r="M124" s="12">
        <f t="shared" si="16"/>
        <v>1.550205059173593</v>
      </c>
      <c r="O124">
        <f t="shared" si="12"/>
        <v>5.7955756021706355</v>
      </c>
      <c r="P124">
        <f t="shared" si="13"/>
        <v>6.0787288061239355</v>
      </c>
      <c r="R124">
        <f t="shared" si="14"/>
        <v>-101.21400823691511</v>
      </c>
      <c r="S124">
        <f t="shared" si="15"/>
        <v>26.220369143858022</v>
      </c>
    </row>
    <row r="125" spans="6:19" x14ac:dyDescent="0.25">
      <c r="F125" s="1">
        <v>0.42916666666666636</v>
      </c>
      <c r="G125" s="1" t="s">
        <v>143</v>
      </c>
      <c r="H125">
        <v>1.576117295241529</v>
      </c>
      <c r="J125" s="1" t="s">
        <v>143</v>
      </c>
      <c r="K125" s="12">
        <f t="shared" si="17"/>
        <v>1.5071592104617417</v>
      </c>
      <c r="M125" s="12">
        <f t="shared" si="16"/>
        <v>1.575744015845592</v>
      </c>
      <c r="O125">
        <f t="shared" si="12"/>
        <v>5.9080903502216175</v>
      </c>
      <c r="P125">
        <f t="shared" si="13"/>
        <v>6.1241024374624367</v>
      </c>
      <c r="R125">
        <f t="shared" si="14"/>
        <v>60.725401769288219</v>
      </c>
      <c r="S125">
        <f t="shared" si="15"/>
        <v>-0.84588120929819455</v>
      </c>
    </row>
    <row r="126" spans="6:19" x14ac:dyDescent="0.25">
      <c r="F126" s="1">
        <v>0.43333333333333302</v>
      </c>
      <c r="G126" s="1" t="s">
        <v>144</v>
      </c>
      <c r="H126">
        <v>1.602374373196823</v>
      </c>
      <c r="J126" s="1" t="s">
        <v>144</v>
      </c>
      <c r="K126" s="12">
        <f t="shared" si="17"/>
        <v>1.5320557821887322</v>
      </c>
      <c r="M126" s="12">
        <f t="shared" si="16"/>
        <v>1.6012392461524447</v>
      </c>
      <c r="O126">
        <f t="shared" si="12"/>
        <v>6.3016206169147022</v>
      </c>
      <c r="P126">
        <f t="shared" si="13"/>
        <v>6.0716797960464506</v>
      </c>
      <c r="R126">
        <f t="shared" si="14"/>
        <v>33.728111331597255</v>
      </c>
      <c r="S126">
        <f t="shared" si="15"/>
        <v>-20.972384591853974</v>
      </c>
    </row>
    <row r="127" spans="6:19" x14ac:dyDescent="0.25">
      <c r="F127" s="1">
        <v>0.4375</v>
      </c>
      <c r="G127" s="1" t="s">
        <v>145</v>
      </c>
      <c r="H127">
        <v>1.6286308003824868</v>
      </c>
      <c r="J127" s="1" t="s">
        <v>145</v>
      </c>
      <c r="K127" s="12">
        <f t="shared" si="17"/>
        <v>1.5577095876258937</v>
      </c>
      <c r="M127" s="12">
        <f t="shared" si="16"/>
        <v>1.6263413474793142</v>
      </c>
      <c r="O127">
        <f t="shared" si="12"/>
        <v>6.1891579446515843</v>
      </c>
      <c r="P127">
        <f t="shared" si="13"/>
        <v>5.94933256586366</v>
      </c>
      <c r="R127">
        <f t="shared" si="14"/>
        <v>-107.98207429129577</v>
      </c>
      <c r="S127">
        <f t="shared" si="15"/>
        <v>-33.933287271495381</v>
      </c>
    </row>
    <row r="128" spans="6:19" x14ac:dyDescent="0.25">
      <c r="F128" s="1">
        <v>0.44166666666666632</v>
      </c>
      <c r="G128" s="1" t="s">
        <v>146</v>
      </c>
      <c r="H128">
        <v>1.6539506894022526</v>
      </c>
      <c r="J128" s="1" t="s">
        <v>146</v>
      </c>
      <c r="K128" s="12">
        <f t="shared" si="17"/>
        <v>1.5837994882891451</v>
      </c>
      <c r="M128" s="12">
        <f t="shared" si="16"/>
        <v>1.6508170175346417</v>
      </c>
      <c r="O128">
        <f t="shared" si="12"/>
        <v>5.401769997820538</v>
      </c>
      <c r="P128">
        <f t="shared" si="13"/>
        <v>5.7889024021173121</v>
      </c>
      <c r="R128">
        <f t="shared" si="14"/>
        <v>-87.741917831212348</v>
      </c>
      <c r="S128">
        <f t="shared" si="15"/>
        <v>-38.998895665458903</v>
      </c>
    </row>
    <row r="129" spans="6:19" x14ac:dyDescent="0.25">
      <c r="F129" s="1">
        <v>0.44583333333333297</v>
      </c>
      <c r="G129" s="1" t="s">
        <v>147</v>
      </c>
      <c r="H129">
        <v>1.6736455503643226</v>
      </c>
      <c r="J129" s="1" t="s">
        <v>147</v>
      </c>
      <c r="K129" s="12">
        <f t="shared" si="17"/>
        <v>1.6097216386876381</v>
      </c>
      <c r="M129" s="12">
        <f t="shared" si="16"/>
        <v>1.6745822008302897</v>
      </c>
      <c r="O129">
        <f t="shared" si="12"/>
        <v>5.4579752960581507</v>
      </c>
      <c r="P129">
        <f t="shared" si="13"/>
        <v>5.6243417686515036</v>
      </c>
      <c r="R129">
        <f t="shared" si="14"/>
        <v>26.992846625686692</v>
      </c>
      <c r="S129">
        <f t="shared" si="15"/>
        <v>-36.895068942774543</v>
      </c>
    </row>
    <row r="130" spans="6:19" x14ac:dyDescent="0.25">
      <c r="F130" s="1">
        <v>0.45</v>
      </c>
      <c r="G130" s="1" t="s">
        <v>148</v>
      </c>
      <c r="H130">
        <v>1.6994338168694059</v>
      </c>
      <c r="J130" s="1" t="s">
        <v>148</v>
      </c>
      <c r="K130" s="12">
        <f t="shared" si="17"/>
        <v>1.6349218734048416</v>
      </c>
      <c r="M130" s="12">
        <f t="shared" ref="M130:M135" si="18">A_0*K130 + A_1*K131 + A_2*K132 + B_1*M131 + B_2*M132</f>
        <v>1.6976865322734063</v>
      </c>
      <c r="O130">
        <f t="shared" si="12"/>
        <v>5.6267103863679173</v>
      </c>
      <c r="P130">
        <f t="shared" si="13"/>
        <v>5.481443494260871</v>
      </c>
      <c r="R130">
        <f t="shared" si="14"/>
        <v>-26.997290437688701</v>
      </c>
      <c r="S130">
        <f t="shared" si="15"/>
        <v>-29.707927660578299</v>
      </c>
    </row>
    <row r="131" spans="6:19" x14ac:dyDescent="0.25">
      <c r="F131" s="1">
        <v>0.45416666666666627</v>
      </c>
      <c r="G131" s="1" t="s">
        <v>149</v>
      </c>
      <c r="H131">
        <v>1.7205348035840551</v>
      </c>
      <c r="J131" s="1" t="s">
        <v>149</v>
      </c>
      <c r="K131" s="12">
        <f t="shared" si="17"/>
        <v>1.6593649854532695</v>
      </c>
      <c r="M131" s="12">
        <f t="shared" si="18"/>
        <v>1.7202608966157968</v>
      </c>
      <c r="O131">
        <f t="shared" si="12"/>
        <v>5.2329978757440685</v>
      </c>
      <c r="P131">
        <f t="shared" si="13"/>
        <v>5.3767757048133404</v>
      </c>
      <c r="R131">
        <f t="shared" si="14"/>
        <v>-53.988820357658952</v>
      </c>
      <c r="S131">
        <f t="shared" si="15"/>
        <v>-19.078353150120432</v>
      </c>
    </row>
    <row r="132" spans="6:19" x14ac:dyDescent="0.25">
      <c r="F132" s="1">
        <v>0.45833333333333293</v>
      </c>
      <c r="G132" s="1" t="s">
        <v>150</v>
      </c>
      <c r="H132">
        <v>1.7430421325006042</v>
      </c>
      <c r="J132" s="1" t="s">
        <v>150</v>
      </c>
      <c r="K132" s="12">
        <f t="shared" ref="K132:K158" si="19">A_0*H132 + A_1*H131 + A_2*H130 + B_1*K131 + B_2*K130</f>
        <v>1.6830901106066603</v>
      </c>
      <c r="M132" s="12">
        <f t="shared" si="18"/>
        <v>1.7424929964801819</v>
      </c>
      <c r="O132">
        <f t="shared" si="12"/>
        <v>5.1768035500540943</v>
      </c>
      <c r="P132">
        <f t="shared" si="13"/>
        <v>5.3224572180098679</v>
      </c>
      <c r="R132">
        <f t="shared" si="14"/>
        <v>-47.220749185277725</v>
      </c>
      <c r="S132">
        <f t="shared" si="15"/>
        <v>-6.4368074557445745</v>
      </c>
    </row>
    <row r="133" spans="6:19" x14ac:dyDescent="0.25">
      <c r="F133" s="1">
        <v>0.46250000000000002</v>
      </c>
      <c r="G133" s="1" t="s">
        <v>151</v>
      </c>
      <c r="H133">
        <v>1.7636748331678413</v>
      </c>
      <c r="J133" s="1" t="s">
        <v>151</v>
      </c>
      <c r="K133" s="12">
        <f t="shared" si="19"/>
        <v>1.7060734394385677</v>
      </c>
      <c r="M133" s="12">
        <f t="shared" si="18"/>
        <v>1.7646147067658813</v>
      </c>
      <c r="O133">
        <f t="shared" si="12"/>
        <v>4.8394916325334405</v>
      </c>
      <c r="P133">
        <f t="shared" si="13"/>
        <v>5.3231356426821383</v>
      </c>
      <c r="R133">
        <f t="shared" si="14"/>
        <v>20.26407530266097</v>
      </c>
      <c r="S133">
        <f t="shared" si="15"/>
        <v>5.3899504248547618</v>
      </c>
    </row>
    <row r="134" spans="6:19" x14ac:dyDescent="0.25">
      <c r="F134" s="1">
        <v>0.46666666666666623</v>
      </c>
      <c r="G134" s="1" t="s">
        <v>152</v>
      </c>
      <c r="H134">
        <v>1.7833712294383828</v>
      </c>
      <c r="J134" s="1" t="s">
        <v>152</v>
      </c>
      <c r="K134" s="12">
        <f t="shared" si="19"/>
        <v>1.7282883461348451</v>
      </c>
      <c r="M134" s="12">
        <f t="shared" si="18"/>
        <v>1.7868524601691995</v>
      </c>
      <c r="O134">
        <f t="shared" si="12"/>
        <v>5.3456708442429441</v>
      </c>
      <c r="P134">
        <f t="shared" si="13"/>
        <v>5.3673734715503265</v>
      </c>
      <c r="R134">
        <f t="shared" si="14"/>
        <v>94.461562359761601</v>
      </c>
      <c r="S134">
        <f t="shared" si="15"/>
        <v>12.390664578094368</v>
      </c>
    </row>
    <row r="135" spans="6:19" x14ac:dyDescent="0.25">
      <c r="F135" s="1">
        <v>0.47083333333333288</v>
      </c>
      <c r="G135" s="1" t="s">
        <v>153</v>
      </c>
      <c r="H135">
        <v>1.8082220902031967</v>
      </c>
      <c r="J135" s="1" t="s">
        <v>153</v>
      </c>
      <c r="K135" s="12">
        <f t="shared" si="19"/>
        <v>1.7499398294093143</v>
      </c>
      <c r="M135" s="12">
        <f t="shared" si="18"/>
        <v>1.8093428190287981</v>
      </c>
      <c r="O135">
        <f t="shared" si="12"/>
        <v>5.6266713188647843</v>
      </c>
      <c r="P135">
        <f t="shared" si="13"/>
        <v>5.4263911808329244</v>
      </c>
      <c r="R135">
        <f t="shared" si="14"/>
        <v>94.4454587239548</v>
      </c>
      <c r="S135">
        <f t="shared" si="15"/>
        <v>12.043579636923356</v>
      </c>
    </row>
    <row r="136" spans="6:19" x14ac:dyDescent="0.25">
      <c r="F136" s="1">
        <v>0.47499999999999998</v>
      </c>
      <c r="G136" s="1" t="s">
        <v>154</v>
      </c>
      <c r="H136">
        <v>1.8302601570955916</v>
      </c>
      <c r="J136" s="1" t="s">
        <v>154</v>
      </c>
      <c r="K136" s="12">
        <f t="shared" si="19"/>
        <v>1.7715549598736957</v>
      </c>
      <c r="M136" s="12">
        <f t="shared" ref="M136:M156" si="20">A_0*K136 + A_1*K137 + A_2*K138 + B_1*M137 + B_2*M138</f>
        <v>1.8320723866761428</v>
      </c>
      <c r="O136">
        <f t="shared" si="12"/>
        <v>6.1327163336091894</v>
      </c>
      <c r="P136">
        <f t="shared" si="13"/>
        <v>5.4677366351913488</v>
      </c>
    </row>
    <row r="137" spans="6:19" x14ac:dyDescent="0.25">
      <c r="F137" s="1">
        <v>0.47916666666666619</v>
      </c>
      <c r="G137" s="1" t="s">
        <v>155</v>
      </c>
      <c r="H137">
        <v>1.8593280596499397</v>
      </c>
      <c r="J137" s="1" t="s">
        <v>155</v>
      </c>
      <c r="K137" s="12">
        <f t="shared" si="19"/>
        <v>1.7937132687232245</v>
      </c>
      <c r="M137" s="12">
        <f t="shared" si="20"/>
        <v>1.8549072909887259</v>
      </c>
    </row>
    <row r="138" spans="6:19" x14ac:dyDescent="0.25">
      <c r="F138" s="1">
        <f t="shared" ref="F138:F158" si="21">F137+1/240</f>
        <v>0.48333333333333284</v>
      </c>
      <c r="G138" s="1" t="s">
        <v>32</v>
      </c>
      <c r="H138" s="13">
        <f>TREND(H$131:H$137,$F$131:$F$137,$F138,TRUE)</f>
        <v>1.8776851971517978</v>
      </c>
      <c r="J138" s="1" t="s">
        <v>32</v>
      </c>
      <c r="K138" s="12">
        <f t="shared" si="19"/>
        <v>1.8166141003630805</v>
      </c>
      <c r="M138" s="12">
        <f t="shared" si="20"/>
        <v>1.8777078519949619</v>
      </c>
    </row>
    <row r="139" spans="6:19" x14ac:dyDescent="0.25">
      <c r="F139" s="1">
        <f t="shared" si="21"/>
        <v>0.48749999999999949</v>
      </c>
      <c r="G139" s="1" t="s">
        <v>32</v>
      </c>
      <c r="H139" s="13">
        <f t="shared" ref="H139:H158" si="22">TREND(H$131:H$137,$F$131:$F$137,$F139,TRUE)</f>
        <v>1.9003767355240473</v>
      </c>
      <c r="J139" s="1" t="s">
        <v>32</v>
      </c>
      <c r="K139" s="12">
        <f t="shared" si="19"/>
        <v>1.8397201421337428</v>
      </c>
      <c r="M139" s="12">
        <f t="shared" si="20"/>
        <v>1.9004232898010638</v>
      </c>
    </row>
    <row r="140" spans="6:19" x14ac:dyDescent="0.25">
      <c r="F140" s="1">
        <f t="shared" si="21"/>
        <v>0.49166666666666614</v>
      </c>
      <c r="G140" s="1" t="s">
        <v>32</v>
      </c>
      <c r="H140" s="13">
        <f t="shared" si="22"/>
        <v>1.9230682738962968</v>
      </c>
      <c r="J140" s="1" t="s">
        <v>32</v>
      </c>
      <c r="K140" s="12">
        <f t="shared" si="19"/>
        <v>1.8626336561407939</v>
      </c>
      <c r="M140" s="12">
        <f t="shared" si="20"/>
        <v>1.9230794867249039</v>
      </c>
    </row>
    <row r="141" spans="6:19" x14ac:dyDescent="0.25">
      <c r="F141" s="1">
        <f t="shared" si="21"/>
        <v>0.49583333333333279</v>
      </c>
      <c r="G141" s="1" t="s">
        <v>32</v>
      </c>
      <c r="H141" s="13">
        <f t="shared" si="22"/>
        <v>1.9457598122685458</v>
      </c>
      <c r="J141" s="1" t="s">
        <v>32</v>
      </c>
      <c r="K141" s="12">
        <f t="shared" si="19"/>
        <v>1.8854113567551853</v>
      </c>
      <c r="M141" s="12">
        <f t="shared" si="20"/>
        <v>1.9457222758230288</v>
      </c>
    </row>
    <row r="142" spans="6:19" x14ac:dyDescent="0.25">
      <c r="F142" s="1">
        <f t="shared" si="21"/>
        <v>0.49999999999999944</v>
      </c>
      <c r="G142" s="1" t="s">
        <v>32</v>
      </c>
      <c r="H142" s="13">
        <f t="shared" si="22"/>
        <v>1.9684513506407952</v>
      </c>
      <c r="J142" s="1" t="s">
        <v>32</v>
      </c>
      <c r="K142" s="12">
        <f t="shared" si="19"/>
        <v>1.9081069445562846</v>
      </c>
      <c r="M142" s="12">
        <f t="shared" si="20"/>
        <v>1.9683971359466104</v>
      </c>
    </row>
    <row r="143" spans="6:19" x14ac:dyDescent="0.25">
      <c r="F143" s="1">
        <f t="shared" si="21"/>
        <v>0.5041666666666661</v>
      </c>
      <c r="G143" s="1" t="s">
        <v>32</v>
      </c>
      <c r="H143" s="13">
        <f t="shared" si="22"/>
        <v>1.9911428890130447</v>
      </c>
      <c r="J143" s="1" t="s">
        <v>32</v>
      </c>
      <c r="K143" s="12">
        <f t="shared" si="19"/>
        <v>1.9307622284444825</v>
      </c>
      <c r="M143" s="12">
        <f t="shared" si="20"/>
        <v>1.991151234988354</v>
      </c>
    </row>
    <row r="144" spans="6:19" x14ac:dyDescent="0.25">
      <c r="F144" s="1">
        <f t="shared" si="21"/>
        <v>0.50833333333333275</v>
      </c>
      <c r="G144" s="1" t="s">
        <v>32</v>
      </c>
      <c r="H144" s="13">
        <f t="shared" si="22"/>
        <v>2.0138344273852944</v>
      </c>
      <c r="J144" s="1" t="s">
        <v>32</v>
      </c>
      <c r="K144" s="12">
        <f t="shared" si="19"/>
        <v>1.9534051653477231</v>
      </c>
      <c r="M144" s="12">
        <f t="shared" si="20"/>
        <v>2.0140328873939328</v>
      </c>
    </row>
    <row r="145" spans="6:13" x14ac:dyDescent="0.25">
      <c r="F145" s="1">
        <f t="shared" si="21"/>
        <v>0.5124999999999994</v>
      </c>
      <c r="G145" s="1" t="s">
        <v>32</v>
      </c>
      <c r="H145" s="13">
        <f t="shared" si="22"/>
        <v>2.0365259657575434</v>
      </c>
      <c r="J145" s="1" t="s">
        <v>32</v>
      </c>
      <c r="K145" s="12">
        <f t="shared" si="19"/>
        <v>1.9760516101513095</v>
      </c>
      <c r="M145" s="12">
        <f t="shared" si="20"/>
        <v>2.0370847418937323</v>
      </c>
    </row>
    <row r="146" spans="6:13" x14ac:dyDescent="0.25">
      <c r="F146" s="1">
        <f t="shared" si="21"/>
        <v>0.51666666666666605</v>
      </c>
      <c r="G146" s="1" t="s">
        <v>32</v>
      </c>
      <c r="H146" s="13">
        <f t="shared" si="22"/>
        <v>2.0592175041297924</v>
      </c>
      <c r="J146" s="1" t="s">
        <v>32</v>
      </c>
      <c r="K146" s="12">
        <f t="shared" si="19"/>
        <v>1.9987085109136888</v>
      </c>
      <c r="M146" s="12">
        <f t="shared" si="20"/>
        <v>2.0603271716078044</v>
      </c>
    </row>
    <row r="147" spans="6:13" x14ac:dyDescent="0.25">
      <c r="F147" s="1">
        <f t="shared" si="21"/>
        <v>0.5208333333333327</v>
      </c>
      <c r="G147" s="1" t="s">
        <v>32</v>
      </c>
      <c r="H147" s="13">
        <f t="shared" si="22"/>
        <v>2.0819090425020423</v>
      </c>
      <c r="J147" s="1" t="s">
        <v>32</v>
      </c>
      <c r="K147" s="12">
        <f t="shared" si="19"/>
        <v>2.0213771783585939</v>
      </c>
      <c r="M147" s="12">
        <f t="shared" si="20"/>
        <v>2.0837291685910504</v>
      </c>
    </row>
    <row r="148" spans="6:13" x14ac:dyDescent="0.25">
      <c r="F148" s="1">
        <f t="shared" si="21"/>
        <v>0.52499999999999936</v>
      </c>
      <c r="G148" s="1" t="s">
        <v>32</v>
      </c>
      <c r="H148" s="13">
        <f t="shared" si="22"/>
        <v>2.1046005808742914</v>
      </c>
      <c r="J148" s="1" t="s">
        <v>32</v>
      </c>
      <c r="K148" s="12">
        <f t="shared" si="19"/>
        <v>2.0440559554070505</v>
      </c>
      <c r="M148" s="12">
        <f t="shared" si="20"/>
        <v>2.107166285588006</v>
      </c>
    </row>
    <row r="149" spans="6:13" x14ac:dyDescent="0.25">
      <c r="F149" s="1">
        <f t="shared" si="21"/>
        <v>0.52916666666666601</v>
      </c>
      <c r="G149" s="1" t="s">
        <v>32</v>
      </c>
      <c r="H149" s="13">
        <f t="shared" si="22"/>
        <v>2.1272921192465404</v>
      </c>
      <c r="J149" s="1" t="s">
        <v>32</v>
      </c>
      <c r="K149" s="12">
        <f t="shared" si="19"/>
        <v>2.066742078928411</v>
      </c>
      <c r="M149" s="12">
        <f t="shared" si="20"/>
        <v>2.1303697128556349</v>
      </c>
    </row>
    <row r="150" spans="6:13" x14ac:dyDescent="0.25">
      <c r="F150" s="1">
        <f t="shared" si="21"/>
        <v>0.53333333333333266</v>
      </c>
      <c r="G150" s="1" t="s">
        <v>32</v>
      </c>
      <c r="H150" s="13">
        <f t="shared" si="22"/>
        <v>2.1499836576187903</v>
      </c>
      <c r="J150" s="1" t="s">
        <v>32</v>
      </c>
      <c r="K150" s="12">
        <f t="shared" si="19"/>
        <v>2.0894327907585284</v>
      </c>
      <c r="M150" s="12">
        <f t="shared" si="20"/>
        <v>2.1528782663926807</v>
      </c>
    </row>
    <row r="151" spans="6:13" x14ac:dyDescent="0.25">
      <c r="F151" s="1">
        <f t="shared" si="21"/>
        <v>0.53749999999999931</v>
      </c>
      <c r="G151" s="1" t="s">
        <v>32</v>
      </c>
      <c r="H151" s="13">
        <f t="shared" si="22"/>
        <v>2.1726751959910393</v>
      </c>
      <c r="J151" s="1" t="s">
        <v>32</v>
      </c>
      <c r="K151" s="12">
        <f t="shared" si="19"/>
        <v>2.1121258714084625</v>
      </c>
      <c r="M151" s="12">
        <f t="shared" si="20"/>
        <v>2.1740162901942686</v>
      </c>
    </row>
    <row r="152" spans="6:13" x14ac:dyDescent="0.25">
      <c r="F152" s="1">
        <f t="shared" si="21"/>
        <v>0.54166666666666596</v>
      </c>
      <c r="G152" s="1" t="s">
        <v>32</v>
      </c>
      <c r="H152" s="13">
        <f t="shared" si="22"/>
        <v>2.1953667343632883</v>
      </c>
      <c r="J152" s="1" t="s">
        <v>32</v>
      </c>
      <c r="K152" s="12">
        <f t="shared" si="19"/>
        <v>2.1348197921726908</v>
      </c>
      <c r="M152" s="12">
        <f t="shared" si="20"/>
        <v>2.1929345695705451</v>
      </c>
    </row>
    <row r="153" spans="6:13" x14ac:dyDescent="0.25">
      <c r="F153" s="1">
        <f t="shared" si="21"/>
        <v>0.54583333333333262</v>
      </c>
      <c r="G153" s="1" t="s">
        <v>32</v>
      </c>
      <c r="H153" s="13">
        <f t="shared" si="22"/>
        <v>2.2180582727355382</v>
      </c>
      <c r="J153" s="1" t="s">
        <v>32</v>
      </c>
      <c r="K153" s="12">
        <f t="shared" si="19"/>
        <v>2.1575136540179245</v>
      </c>
      <c r="M153" s="12">
        <f t="shared" si="20"/>
        <v>2.2087657258036337</v>
      </c>
    </row>
    <row r="154" spans="6:13" x14ac:dyDescent="0.25">
      <c r="F154" s="1">
        <f t="shared" si="21"/>
        <v>0.54999999999999927</v>
      </c>
      <c r="G154" s="1" t="s">
        <v>32</v>
      </c>
      <c r="H154" s="13">
        <f t="shared" si="22"/>
        <v>2.2407498111077873</v>
      </c>
      <c r="J154" s="1" t="s">
        <v>32</v>
      </c>
      <c r="K154" s="12">
        <f t="shared" si="19"/>
        <v>2.180207035742872</v>
      </c>
      <c r="M154" s="12">
        <f t="shared" si="20"/>
        <v>2.2209546999723662</v>
      </c>
    </row>
    <row r="155" spans="6:13" x14ac:dyDescent="0.25">
      <c r="F155" s="1">
        <f t="shared" si="21"/>
        <v>0.55416666666666592</v>
      </c>
      <c r="G155" s="1" t="s">
        <v>32</v>
      </c>
      <c r="H155" s="13">
        <f t="shared" si="22"/>
        <v>2.2634413494800363</v>
      </c>
      <c r="J155" s="1" t="s">
        <v>32</v>
      </c>
      <c r="K155" s="12">
        <f t="shared" si="19"/>
        <v>2.2028998279980376</v>
      </c>
      <c r="M155" s="12">
        <f t="shared" si="20"/>
        <v>2.2298194834692868</v>
      </c>
    </row>
    <row r="156" spans="6:13" x14ac:dyDescent="0.25">
      <c r="F156" s="1">
        <f t="shared" si="21"/>
        <v>0.55833333333333257</v>
      </c>
      <c r="G156" s="1" t="s">
        <v>32</v>
      </c>
      <c r="H156" s="13">
        <f t="shared" si="22"/>
        <v>2.2861328878522862</v>
      </c>
      <c r="J156" s="1" t="s">
        <v>32</v>
      </c>
      <c r="K156" s="12">
        <f t="shared" si="19"/>
        <v>2.2255920927731498</v>
      </c>
      <c r="M156" s="12">
        <f t="shared" si="20"/>
        <v>2.237363674227455</v>
      </c>
    </row>
    <row r="157" spans="6:13" x14ac:dyDescent="0.25">
      <c r="F157" s="1">
        <f t="shared" si="21"/>
        <v>0.56249999999999922</v>
      </c>
      <c r="G157" s="1" t="s">
        <v>32</v>
      </c>
      <c r="H157" s="13">
        <f t="shared" si="22"/>
        <v>2.3088244262245352</v>
      </c>
      <c r="J157" s="1" t="s">
        <v>32</v>
      </c>
      <c r="K157" s="12">
        <f t="shared" si="19"/>
        <v>2.2482839624614512</v>
      </c>
      <c r="M157" s="12">
        <f>K157</f>
        <v>2.2482839624614512</v>
      </c>
    </row>
    <row r="158" spans="6:13" x14ac:dyDescent="0.25">
      <c r="F158" s="1">
        <f t="shared" si="21"/>
        <v>0.56666666666666587</v>
      </c>
      <c r="G158" s="1" t="s">
        <v>32</v>
      </c>
      <c r="H158" s="13">
        <f t="shared" si="22"/>
        <v>2.3315159645967842</v>
      </c>
      <c r="J158" s="1" t="s">
        <v>32</v>
      </c>
      <c r="K158" s="12">
        <f t="shared" si="19"/>
        <v>2.2709755775957277</v>
      </c>
      <c r="M158" s="12">
        <f>K158</f>
        <v>2.2709755775957277</v>
      </c>
    </row>
    <row r="159" spans="6:13" x14ac:dyDescent="0.25">
      <c r="H159" s="13"/>
      <c r="M159" s="12"/>
    </row>
    <row r="160" spans="6:13" x14ac:dyDescent="0.25">
      <c r="H160" s="13"/>
      <c r="M160" s="12"/>
    </row>
    <row r="161" spans="8:13" x14ac:dyDescent="0.25">
      <c r="H161" s="13"/>
      <c r="M161" s="22"/>
    </row>
    <row r="162" spans="8:13" x14ac:dyDescent="0.25">
      <c r="H162" s="13"/>
      <c r="M162" s="22"/>
    </row>
    <row r="1222" spans="9:9" x14ac:dyDescent="0.25">
      <c r="I1222" s="13"/>
    </row>
    <row r="1223" spans="9:9" x14ac:dyDescent="0.25">
      <c r="I1223" s="13"/>
    </row>
    <row r="1224" spans="9:9" x14ac:dyDescent="0.25">
      <c r="I1224" s="13"/>
    </row>
    <row r="1225" spans="9:9" x14ac:dyDescent="0.25">
      <c r="I1225" s="13"/>
    </row>
    <row r="1226" spans="9:9" x14ac:dyDescent="0.25">
      <c r="I1226" s="13"/>
    </row>
    <row r="1227" spans="9:9" x14ac:dyDescent="0.25">
      <c r="I1227" s="13"/>
    </row>
    <row r="1228" spans="9:9" x14ac:dyDescent="0.25">
      <c r="I1228" s="13"/>
    </row>
    <row r="1229" spans="9:9" x14ac:dyDescent="0.25">
      <c r="I1229" s="13"/>
    </row>
    <row r="1230" spans="9:9" x14ac:dyDescent="0.25">
      <c r="I1230" s="13"/>
    </row>
    <row r="1231" spans="9:9" x14ac:dyDescent="0.25">
      <c r="I1231" s="13"/>
    </row>
    <row r="1232" spans="9:9" x14ac:dyDescent="0.25">
      <c r="I1232" s="13"/>
    </row>
    <row r="1233" spans="9:9" x14ac:dyDescent="0.25">
      <c r="I1233" s="13"/>
    </row>
    <row r="1234" spans="9:9" x14ac:dyDescent="0.25">
      <c r="I1234" s="13"/>
    </row>
    <row r="1235" spans="9:9" x14ac:dyDescent="0.25">
      <c r="I1235" s="13"/>
    </row>
    <row r="1236" spans="9:9" x14ac:dyDescent="0.25">
      <c r="I1236" s="13"/>
    </row>
    <row r="1237" spans="9:9" x14ac:dyDescent="0.25">
      <c r="I1237" s="13"/>
    </row>
    <row r="1238" spans="9:9" x14ac:dyDescent="0.25">
      <c r="I1238" s="13"/>
    </row>
    <row r="1239" spans="9:9" x14ac:dyDescent="0.25">
      <c r="I1239" s="13"/>
    </row>
    <row r="1240" spans="9:9" x14ac:dyDescent="0.25">
      <c r="I1240" s="13"/>
    </row>
    <row r="1241" spans="9:9" x14ac:dyDescent="0.25">
      <c r="I1241" s="13"/>
    </row>
    <row r="1242" spans="9:9" x14ac:dyDescent="0.25">
      <c r="I1242" s="13"/>
    </row>
  </sheetData>
  <phoneticPr fontId="0" type="noConversion"/>
  <pageMargins left="0.75" right="0.75" top="1" bottom="1" header="0.5" footer="0.5"/>
  <pageSetup orientation="portrait" horizontalDpi="4294967293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7" r:id="rId4" name="ScrollBar1">
          <controlPr defaultSize="0" autoLine="0" linkedCell="D2" r:id="rId5">
            <anchor moveWithCells="1">
              <from>
                <xdr:col>0</xdr:col>
                <xdr:colOff>19050</xdr:colOff>
                <xdr:row>1</xdr:row>
                <xdr:rowOff>0</xdr:rowOff>
              </from>
              <to>
                <xdr:col>1</xdr:col>
                <xdr:colOff>895350</xdr:colOff>
                <xdr:row>1</xdr:row>
                <xdr:rowOff>200025</xdr:rowOff>
              </to>
            </anchor>
          </controlPr>
        </control>
      </mc:Choice>
      <mc:Fallback>
        <control shapeId="10257" r:id="rId4" name="ScrollBa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C20-AEB3-4D5B-B410-9FAF297132B7}">
  <dimension ref="A1:F715"/>
  <sheetViews>
    <sheetView topLeftCell="A554" workbookViewId="0">
      <selection activeCell="E1" sqref="E1:E715"/>
    </sheetView>
  </sheetViews>
  <sheetFormatPr defaultRowHeight="15.75" x14ac:dyDescent="0.25"/>
  <sheetData>
    <row r="1" spans="1:6" x14ac:dyDescent="0.25">
      <c r="A1">
        <v>9767</v>
      </c>
      <c r="B1">
        <v>0</v>
      </c>
      <c r="C1">
        <v>-87</v>
      </c>
      <c r="D1">
        <v>-3779</v>
      </c>
      <c r="E1">
        <f>SQRT(B1^2+C1^2+D1^2)</f>
        <v>3780.0013227510913</v>
      </c>
      <c r="F1">
        <f>E1/100</f>
        <v>37.80001322751091</v>
      </c>
    </row>
    <row r="2" spans="1:6" x14ac:dyDescent="0.25">
      <c r="A2">
        <v>9801</v>
      </c>
      <c r="B2">
        <v>3</v>
      </c>
      <c r="C2">
        <v>-178</v>
      </c>
      <c r="D2">
        <v>-1055</v>
      </c>
      <c r="E2">
        <f t="shared" ref="E2:E65" si="0">SQRT(B2^2+C2^2+D2^2)</f>
        <v>1069.914949890878</v>
      </c>
      <c r="F2">
        <f t="shared" ref="F2:F65" si="1">E2/100</f>
        <v>10.699149498908779</v>
      </c>
    </row>
    <row r="3" spans="1:6" x14ac:dyDescent="0.25">
      <c r="A3">
        <v>9829</v>
      </c>
      <c r="B3">
        <v>17</v>
      </c>
      <c r="C3">
        <v>-100</v>
      </c>
      <c r="D3">
        <v>-347</v>
      </c>
      <c r="E3">
        <f t="shared" si="0"/>
        <v>361.52178357603844</v>
      </c>
      <c r="F3">
        <f t="shared" si="1"/>
        <v>3.6152178357603844</v>
      </c>
    </row>
    <row r="4" spans="1:6" x14ac:dyDescent="0.25">
      <c r="A4">
        <v>9849</v>
      </c>
      <c r="B4">
        <v>54</v>
      </c>
      <c r="C4">
        <v>-160</v>
      </c>
      <c r="D4">
        <v>-210</v>
      </c>
      <c r="E4">
        <f t="shared" si="0"/>
        <v>269.47356085523495</v>
      </c>
      <c r="F4">
        <f t="shared" si="1"/>
        <v>2.6947356085523495</v>
      </c>
    </row>
    <row r="5" spans="1:6" x14ac:dyDescent="0.25">
      <c r="A5">
        <v>9869</v>
      </c>
      <c r="B5">
        <v>36</v>
      </c>
      <c r="C5">
        <v>-184</v>
      </c>
      <c r="D5">
        <v>-170</v>
      </c>
      <c r="E5">
        <f t="shared" si="0"/>
        <v>253.08496596992876</v>
      </c>
      <c r="F5">
        <f t="shared" si="1"/>
        <v>2.5308496596992875</v>
      </c>
    </row>
    <row r="6" spans="1:6" x14ac:dyDescent="0.25">
      <c r="A6">
        <v>9889</v>
      </c>
      <c r="B6">
        <v>24</v>
      </c>
      <c r="C6">
        <v>-107</v>
      </c>
      <c r="D6">
        <v>-169</v>
      </c>
      <c r="E6">
        <f t="shared" si="0"/>
        <v>201.45967338402988</v>
      </c>
      <c r="F6">
        <f t="shared" si="1"/>
        <v>2.0145967338402988</v>
      </c>
    </row>
    <row r="7" spans="1:6" x14ac:dyDescent="0.25">
      <c r="A7">
        <v>9909</v>
      </c>
      <c r="B7">
        <v>-10</v>
      </c>
      <c r="C7">
        <v>-37</v>
      </c>
      <c r="D7">
        <v>-150</v>
      </c>
      <c r="E7">
        <f t="shared" si="0"/>
        <v>154.81924944915602</v>
      </c>
      <c r="F7">
        <f t="shared" si="1"/>
        <v>1.5481924944915602</v>
      </c>
    </row>
    <row r="8" spans="1:6" x14ac:dyDescent="0.25">
      <c r="A8">
        <v>9929</v>
      </c>
      <c r="B8">
        <v>-33</v>
      </c>
      <c r="C8">
        <v>-83</v>
      </c>
      <c r="D8">
        <v>-98</v>
      </c>
      <c r="E8">
        <f t="shared" si="0"/>
        <v>132.59713420734249</v>
      </c>
      <c r="F8">
        <f t="shared" si="1"/>
        <v>1.3259713420734249</v>
      </c>
    </row>
    <row r="9" spans="1:6" x14ac:dyDescent="0.25">
      <c r="A9">
        <v>9949</v>
      </c>
      <c r="B9">
        <v>-27</v>
      </c>
      <c r="C9">
        <v>-171</v>
      </c>
      <c r="D9">
        <v>-29</v>
      </c>
      <c r="E9">
        <f t="shared" si="0"/>
        <v>175.53062410872926</v>
      </c>
      <c r="F9">
        <f t="shared" si="1"/>
        <v>1.7553062410872926</v>
      </c>
    </row>
    <row r="10" spans="1:6" x14ac:dyDescent="0.25">
      <c r="A10">
        <v>9969</v>
      </c>
      <c r="B10">
        <v>2</v>
      </c>
      <c r="C10">
        <v>-164</v>
      </c>
      <c r="D10">
        <v>-2</v>
      </c>
      <c r="E10">
        <f t="shared" si="0"/>
        <v>164.0243884305014</v>
      </c>
      <c r="F10">
        <f t="shared" si="1"/>
        <v>1.640243884305014</v>
      </c>
    </row>
    <row r="11" spans="1:6" x14ac:dyDescent="0.25">
      <c r="A11">
        <v>9991</v>
      </c>
      <c r="B11">
        <v>19</v>
      </c>
      <c r="C11">
        <v>-100</v>
      </c>
      <c r="D11">
        <v>15</v>
      </c>
      <c r="E11">
        <f t="shared" si="0"/>
        <v>102.88828893513586</v>
      </c>
      <c r="F11">
        <f t="shared" si="1"/>
        <v>1.0288828893513586</v>
      </c>
    </row>
    <row r="12" spans="1:6" x14ac:dyDescent="0.25">
      <c r="A12">
        <v>10030</v>
      </c>
      <c r="B12">
        <v>25</v>
      </c>
      <c r="C12">
        <v>-165</v>
      </c>
      <c r="D12">
        <v>-38</v>
      </c>
      <c r="E12">
        <f t="shared" si="0"/>
        <v>171.15490060176484</v>
      </c>
      <c r="F12">
        <f t="shared" si="1"/>
        <v>1.7115490060176484</v>
      </c>
    </row>
    <row r="13" spans="1:6" x14ac:dyDescent="0.25">
      <c r="A13">
        <v>10050</v>
      </c>
      <c r="B13">
        <v>-15</v>
      </c>
      <c r="C13">
        <v>-190</v>
      </c>
      <c r="D13">
        <v>-26</v>
      </c>
      <c r="E13">
        <f t="shared" si="0"/>
        <v>192.35643997537488</v>
      </c>
      <c r="F13">
        <f t="shared" si="1"/>
        <v>1.9235643997537488</v>
      </c>
    </row>
    <row r="14" spans="1:6" x14ac:dyDescent="0.25">
      <c r="A14">
        <v>10070</v>
      </c>
      <c r="B14">
        <v>-54</v>
      </c>
      <c r="C14">
        <v>-148</v>
      </c>
      <c r="D14">
        <v>32</v>
      </c>
      <c r="E14">
        <f t="shared" si="0"/>
        <v>160.76069171286866</v>
      </c>
      <c r="F14">
        <f t="shared" si="1"/>
        <v>1.6076069171286866</v>
      </c>
    </row>
    <row r="15" spans="1:6" x14ac:dyDescent="0.25">
      <c r="A15">
        <v>10089</v>
      </c>
      <c r="B15">
        <v>-52</v>
      </c>
      <c r="C15">
        <v>-112</v>
      </c>
      <c r="D15">
        <v>35</v>
      </c>
      <c r="E15">
        <f t="shared" si="0"/>
        <v>128.34718539960275</v>
      </c>
      <c r="F15">
        <f t="shared" si="1"/>
        <v>1.2834718539960275</v>
      </c>
    </row>
    <row r="16" spans="1:6" x14ac:dyDescent="0.25">
      <c r="A16">
        <v>10109</v>
      </c>
      <c r="B16">
        <v>-29</v>
      </c>
      <c r="C16">
        <v>-111</v>
      </c>
      <c r="D16">
        <v>0</v>
      </c>
      <c r="E16">
        <f t="shared" si="0"/>
        <v>114.72575996697516</v>
      </c>
      <c r="F16">
        <f t="shared" si="1"/>
        <v>1.1472575996697516</v>
      </c>
    </row>
    <row r="17" spans="1:6" x14ac:dyDescent="0.25">
      <c r="A17">
        <v>10130</v>
      </c>
      <c r="B17">
        <v>-19</v>
      </c>
      <c r="C17">
        <v>-101</v>
      </c>
      <c r="D17">
        <v>-71</v>
      </c>
      <c r="E17">
        <f t="shared" si="0"/>
        <v>124.91196900217369</v>
      </c>
      <c r="F17">
        <f t="shared" si="1"/>
        <v>1.249119690021737</v>
      </c>
    </row>
    <row r="18" spans="1:6" x14ac:dyDescent="0.25">
      <c r="A18">
        <v>10150</v>
      </c>
      <c r="B18">
        <v>-6</v>
      </c>
      <c r="C18">
        <v>-95</v>
      </c>
      <c r="D18">
        <v>-149</v>
      </c>
      <c r="E18">
        <f t="shared" si="0"/>
        <v>176.81063316441123</v>
      </c>
      <c r="F18">
        <f t="shared" si="1"/>
        <v>1.7681063316441124</v>
      </c>
    </row>
    <row r="19" spans="1:6" x14ac:dyDescent="0.25">
      <c r="A19">
        <v>10169</v>
      </c>
      <c r="B19">
        <v>23</v>
      </c>
      <c r="C19">
        <v>-111</v>
      </c>
      <c r="D19">
        <v>-129</v>
      </c>
      <c r="E19">
        <f t="shared" si="0"/>
        <v>171.72943836162744</v>
      </c>
      <c r="F19">
        <f t="shared" si="1"/>
        <v>1.7172943836162744</v>
      </c>
    </row>
    <row r="20" spans="1:6" x14ac:dyDescent="0.25">
      <c r="A20">
        <v>10189</v>
      </c>
      <c r="B20">
        <v>16</v>
      </c>
      <c r="C20">
        <v>-81</v>
      </c>
      <c r="D20">
        <v>-8</v>
      </c>
      <c r="E20">
        <f t="shared" si="0"/>
        <v>82.951793229561957</v>
      </c>
      <c r="F20">
        <f t="shared" si="1"/>
        <v>0.82951793229561954</v>
      </c>
    </row>
    <row r="21" spans="1:6" x14ac:dyDescent="0.25">
      <c r="A21">
        <v>10211</v>
      </c>
      <c r="B21">
        <v>36</v>
      </c>
      <c r="C21">
        <v>-82</v>
      </c>
      <c r="D21">
        <v>28</v>
      </c>
      <c r="E21">
        <f t="shared" si="0"/>
        <v>93.829632845919207</v>
      </c>
      <c r="F21">
        <f t="shared" si="1"/>
        <v>0.93829632845919209</v>
      </c>
    </row>
    <row r="22" spans="1:6" x14ac:dyDescent="0.25">
      <c r="A22">
        <v>10250</v>
      </c>
      <c r="B22">
        <v>20</v>
      </c>
      <c r="C22">
        <v>-146</v>
      </c>
      <c r="D22">
        <v>54</v>
      </c>
      <c r="E22">
        <f t="shared" si="0"/>
        <v>156.9458505345076</v>
      </c>
      <c r="F22">
        <f t="shared" si="1"/>
        <v>1.569458505345076</v>
      </c>
    </row>
    <row r="23" spans="1:6" x14ac:dyDescent="0.25">
      <c r="A23">
        <v>10280</v>
      </c>
      <c r="B23">
        <v>-3</v>
      </c>
      <c r="C23">
        <v>-174</v>
      </c>
      <c r="D23">
        <v>31</v>
      </c>
      <c r="E23">
        <f t="shared" si="0"/>
        <v>176.76538122607604</v>
      </c>
      <c r="F23">
        <f t="shared" si="1"/>
        <v>1.7676538122607603</v>
      </c>
    </row>
    <row r="24" spans="1:6" x14ac:dyDescent="0.25">
      <c r="A24">
        <v>10310</v>
      </c>
      <c r="B24">
        <v>1</v>
      </c>
      <c r="C24">
        <v>-130</v>
      </c>
      <c r="D24">
        <v>-16</v>
      </c>
      <c r="E24">
        <f t="shared" si="0"/>
        <v>130.98473193468007</v>
      </c>
      <c r="F24">
        <f t="shared" si="1"/>
        <v>1.3098473193468008</v>
      </c>
    </row>
    <row r="25" spans="1:6" x14ac:dyDescent="0.25">
      <c r="A25">
        <v>10329</v>
      </c>
      <c r="B25">
        <v>-20</v>
      </c>
      <c r="C25">
        <v>-132</v>
      </c>
      <c r="D25">
        <v>-41</v>
      </c>
      <c r="E25">
        <f t="shared" si="0"/>
        <v>139.66030216206752</v>
      </c>
      <c r="F25">
        <f t="shared" si="1"/>
        <v>1.3966030216206753</v>
      </c>
    </row>
    <row r="26" spans="1:6" x14ac:dyDescent="0.25">
      <c r="A26">
        <v>10350</v>
      </c>
      <c r="B26">
        <v>-57</v>
      </c>
      <c r="C26">
        <v>-89</v>
      </c>
      <c r="D26">
        <v>-37</v>
      </c>
      <c r="E26">
        <f t="shared" si="0"/>
        <v>111.97767634667188</v>
      </c>
      <c r="F26">
        <f t="shared" si="1"/>
        <v>1.1197767634667188</v>
      </c>
    </row>
    <row r="27" spans="1:6" x14ac:dyDescent="0.25">
      <c r="A27">
        <v>10370</v>
      </c>
      <c r="B27">
        <v>-84</v>
      </c>
      <c r="C27">
        <v>-37</v>
      </c>
      <c r="D27">
        <v>-8</v>
      </c>
      <c r="E27">
        <f t="shared" si="0"/>
        <v>92.135769384099675</v>
      </c>
      <c r="F27">
        <f t="shared" si="1"/>
        <v>0.92135769384099675</v>
      </c>
    </row>
    <row r="28" spans="1:6" x14ac:dyDescent="0.25">
      <c r="A28">
        <v>10389</v>
      </c>
      <c r="B28">
        <v>-71</v>
      </c>
      <c r="C28">
        <v>-74</v>
      </c>
      <c r="D28">
        <v>3</v>
      </c>
      <c r="E28">
        <f t="shared" si="0"/>
        <v>102.59629622944485</v>
      </c>
      <c r="F28">
        <f t="shared" si="1"/>
        <v>1.0259629622944484</v>
      </c>
    </row>
    <row r="29" spans="1:6" x14ac:dyDescent="0.25">
      <c r="A29">
        <v>10409</v>
      </c>
      <c r="B29">
        <v>-31</v>
      </c>
      <c r="C29">
        <v>-123</v>
      </c>
      <c r="D29">
        <v>-40</v>
      </c>
      <c r="E29">
        <f t="shared" si="0"/>
        <v>133.00375934536586</v>
      </c>
      <c r="F29">
        <f t="shared" si="1"/>
        <v>1.3300375934536586</v>
      </c>
    </row>
    <row r="30" spans="1:6" x14ac:dyDescent="0.25">
      <c r="A30">
        <v>10430</v>
      </c>
      <c r="B30">
        <v>-48</v>
      </c>
      <c r="C30">
        <v>-119</v>
      </c>
      <c r="D30">
        <v>-63</v>
      </c>
      <c r="E30">
        <f t="shared" si="0"/>
        <v>142.94754282603111</v>
      </c>
      <c r="F30">
        <f t="shared" si="1"/>
        <v>1.429475428260311</v>
      </c>
    </row>
    <row r="31" spans="1:6" x14ac:dyDescent="0.25">
      <c r="A31">
        <v>10449</v>
      </c>
      <c r="B31">
        <v>-41</v>
      </c>
      <c r="C31">
        <v>-89</v>
      </c>
      <c r="D31">
        <v>-50</v>
      </c>
      <c r="E31">
        <f t="shared" si="0"/>
        <v>110.00909053346456</v>
      </c>
      <c r="F31">
        <f t="shared" si="1"/>
        <v>1.1000909053346455</v>
      </c>
    </row>
    <row r="32" spans="1:6" x14ac:dyDescent="0.25">
      <c r="A32">
        <v>10482</v>
      </c>
      <c r="B32">
        <v>42</v>
      </c>
      <c r="C32">
        <v>-141</v>
      </c>
      <c r="D32">
        <v>-43</v>
      </c>
      <c r="E32">
        <f t="shared" si="0"/>
        <v>153.27752607606897</v>
      </c>
      <c r="F32">
        <f t="shared" si="1"/>
        <v>1.5327752607606897</v>
      </c>
    </row>
    <row r="33" spans="1:6" x14ac:dyDescent="0.25">
      <c r="A33">
        <v>10513</v>
      </c>
      <c r="B33">
        <v>54</v>
      </c>
      <c r="C33">
        <v>-152</v>
      </c>
      <c r="D33">
        <v>16</v>
      </c>
      <c r="E33">
        <f t="shared" si="0"/>
        <v>162.09873534361705</v>
      </c>
      <c r="F33">
        <f t="shared" si="1"/>
        <v>1.6209873534361705</v>
      </c>
    </row>
    <row r="34" spans="1:6" x14ac:dyDescent="0.25">
      <c r="A34">
        <v>10540</v>
      </c>
      <c r="B34">
        <v>52</v>
      </c>
      <c r="C34">
        <v>-138</v>
      </c>
      <c r="D34">
        <v>24</v>
      </c>
      <c r="E34">
        <f t="shared" si="0"/>
        <v>149.41218156495808</v>
      </c>
      <c r="F34">
        <f t="shared" si="1"/>
        <v>1.4941218156495808</v>
      </c>
    </row>
    <row r="35" spans="1:6" x14ac:dyDescent="0.25">
      <c r="A35">
        <v>10560</v>
      </c>
      <c r="B35">
        <v>18</v>
      </c>
      <c r="C35">
        <v>-166</v>
      </c>
      <c r="D35">
        <v>32</v>
      </c>
      <c r="E35">
        <f t="shared" si="0"/>
        <v>170.01176429882727</v>
      </c>
      <c r="F35">
        <f t="shared" si="1"/>
        <v>1.7001176429882727</v>
      </c>
    </row>
    <row r="36" spans="1:6" x14ac:dyDescent="0.25">
      <c r="A36">
        <v>10579</v>
      </c>
      <c r="B36">
        <v>-39</v>
      </c>
      <c r="C36">
        <v>-128</v>
      </c>
      <c r="D36">
        <v>19</v>
      </c>
      <c r="E36">
        <f t="shared" si="0"/>
        <v>135.15176654413364</v>
      </c>
      <c r="F36">
        <f t="shared" si="1"/>
        <v>1.3515176654413363</v>
      </c>
    </row>
    <row r="37" spans="1:6" x14ac:dyDescent="0.25">
      <c r="A37">
        <v>10599</v>
      </c>
      <c r="B37">
        <v>-66</v>
      </c>
      <c r="C37">
        <v>-124</v>
      </c>
      <c r="D37">
        <v>-66</v>
      </c>
      <c r="E37">
        <f t="shared" si="0"/>
        <v>155.20309275268968</v>
      </c>
      <c r="F37">
        <f t="shared" si="1"/>
        <v>1.5520309275268969</v>
      </c>
    </row>
    <row r="38" spans="1:6" x14ac:dyDescent="0.25">
      <c r="A38">
        <v>10620</v>
      </c>
      <c r="B38">
        <v>-46</v>
      </c>
      <c r="C38">
        <v>-137</v>
      </c>
      <c r="D38">
        <v>-96</v>
      </c>
      <c r="E38">
        <f t="shared" si="0"/>
        <v>173.49639765712718</v>
      </c>
      <c r="F38">
        <f t="shared" si="1"/>
        <v>1.7349639765712717</v>
      </c>
    </row>
    <row r="39" spans="1:6" x14ac:dyDescent="0.25">
      <c r="A39">
        <v>10640</v>
      </c>
      <c r="B39">
        <v>-30</v>
      </c>
      <c r="C39">
        <v>-83</v>
      </c>
      <c r="D39">
        <v>-73</v>
      </c>
      <c r="E39">
        <f t="shared" si="0"/>
        <v>114.53383779477574</v>
      </c>
      <c r="F39">
        <f t="shared" si="1"/>
        <v>1.1453383779477573</v>
      </c>
    </row>
    <row r="40" spans="1:6" x14ac:dyDescent="0.25">
      <c r="A40">
        <v>10659</v>
      </c>
      <c r="B40">
        <v>-22</v>
      </c>
      <c r="C40">
        <v>-70</v>
      </c>
      <c r="D40">
        <v>-44</v>
      </c>
      <c r="E40">
        <f t="shared" si="0"/>
        <v>85.556998544829753</v>
      </c>
      <c r="F40">
        <f t="shared" si="1"/>
        <v>0.85556998544829754</v>
      </c>
    </row>
    <row r="41" spans="1:6" x14ac:dyDescent="0.25">
      <c r="A41">
        <v>10680</v>
      </c>
      <c r="B41">
        <v>-11</v>
      </c>
      <c r="C41">
        <v>-38</v>
      </c>
      <c r="D41">
        <v>-56</v>
      </c>
      <c r="E41">
        <f t="shared" si="0"/>
        <v>68.563838865687799</v>
      </c>
      <c r="F41">
        <f t="shared" si="1"/>
        <v>0.68563838865687798</v>
      </c>
    </row>
    <row r="42" spans="1:6" x14ac:dyDescent="0.25">
      <c r="A42">
        <v>10701</v>
      </c>
      <c r="B42">
        <v>-8</v>
      </c>
      <c r="C42">
        <v>-22</v>
      </c>
      <c r="D42">
        <v>-46</v>
      </c>
      <c r="E42">
        <f t="shared" si="0"/>
        <v>51.61395160225576</v>
      </c>
      <c r="F42">
        <f t="shared" si="1"/>
        <v>0.51613951602255759</v>
      </c>
    </row>
    <row r="43" spans="1:6" x14ac:dyDescent="0.25">
      <c r="A43">
        <v>10740</v>
      </c>
      <c r="B43">
        <v>0</v>
      </c>
      <c r="C43">
        <v>-164</v>
      </c>
      <c r="D43">
        <v>16</v>
      </c>
      <c r="E43">
        <f t="shared" si="0"/>
        <v>164.77863939236784</v>
      </c>
      <c r="F43">
        <f t="shared" si="1"/>
        <v>1.6477863939236783</v>
      </c>
    </row>
    <row r="44" spans="1:6" x14ac:dyDescent="0.25">
      <c r="A44">
        <v>10762</v>
      </c>
      <c r="B44">
        <v>-5</v>
      </c>
      <c r="C44">
        <v>-181</v>
      </c>
      <c r="D44">
        <v>1</v>
      </c>
      <c r="E44">
        <f t="shared" si="0"/>
        <v>181.07180895987094</v>
      </c>
      <c r="F44">
        <f t="shared" si="1"/>
        <v>1.8107180895987094</v>
      </c>
    </row>
    <row r="45" spans="1:6" x14ac:dyDescent="0.25">
      <c r="A45">
        <v>10789</v>
      </c>
      <c r="B45">
        <v>-42</v>
      </c>
      <c r="C45">
        <v>-112</v>
      </c>
      <c r="D45">
        <v>-32</v>
      </c>
      <c r="E45">
        <f t="shared" si="0"/>
        <v>123.82245353731285</v>
      </c>
      <c r="F45">
        <f t="shared" si="1"/>
        <v>1.2382245353731285</v>
      </c>
    </row>
    <row r="46" spans="1:6" x14ac:dyDescent="0.25">
      <c r="A46">
        <v>10810</v>
      </c>
      <c r="B46">
        <v>-8</v>
      </c>
      <c r="C46">
        <v>-108</v>
      </c>
      <c r="D46">
        <v>-53</v>
      </c>
      <c r="E46">
        <f t="shared" si="0"/>
        <v>120.56948204251356</v>
      </c>
      <c r="F46">
        <f t="shared" si="1"/>
        <v>1.2056948204251356</v>
      </c>
    </row>
    <row r="47" spans="1:6" x14ac:dyDescent="0.25">
      <c r="A47">
        <v>10830</v>
      </c>
      <c r="B47">
        <v>-4</v>
      </c>
      <c r="C47">
        <v>-134</v>
      </c>
      <c r="D47">
        <v>-24</v>
      </c>
      <c r="E47">
        <f t="shared" si="0"/>
        <v>136.19104228986575</v>
      </c>
      <c r="F47">
        <f t="shared" si="1"/>
        <v>1.3619104228986574</v>
      </c>
    </row>
    <row r="48" spans="1:6" x14ac:dyDescent="0.25">
      <c r="A48">
        <v>10849</v>
      </c>
      <c r="B48">
        <v>-18</v>
      </c>
      <c r="C48">
        <v>-153</v>
      </c>
      <c r="D48">
        <v>8</v>
      </c>
      <c r="E48">
        <f t="shared" si="0"/>
        <v>154.26276284314372</v>
      </c>
      <c r="F48">
        <f t="shared" si="1"/>
        <v>1.5426276284314371</v>
      </c>
    </row>
    <row r="49" spans="1:6" x14ac:dyDescent="0.25">
      <c r="A49">
        <v>10869</v>
      </c>
      <c r="B49">
        <v>-12</v>
      </c>
      <c r="C49">
        <v>-153</v>
      </c>
      <c r="D49">
        <v>3</v>
      </c>
      <c r="E49">
        <f t="shared" si="0"/>
        <v>153.49918566559236</v>
      </c>
      <c r="F49">
        <f t="shared" si="1"/>
        <v>1.5349918566559237</v>
      </c>
    </row>
    <row r="50" spans="1:6" x14ac:dyDescent="0.25">
      <c r="A50">
        <v>10890</v>
      </c>
      <c r="B50">
        <v>4</v>
      </c>
      <c r="C50">
        <v>-69</v>
      </c>
      <c r="D50">
        <v>-25</v>
      </c>
      <c r="E50">
        <f t="shared" si="0"/>
        <v>73.498299300051841</v>
      </c>
      <c r="F50">
        <f t="shared" si="1"/>
        <v>0.73498299300051839</v>
      </c>
    </row>
    <row r="51" spans="1:6" x14ac:dyDescent="0.25">
      <c r="A51">
        <v>10910</v>
      </c>
      <c r="B51">
        <v>19</v>
      </c>
      <c r="C51">
        <v>-32</v>
      </c>
      <c r="D51">
        <v>-59</v>
      </c>
      <c r="E51">
        <f t="shared" si="0"/>
        <v>69.756720106381152</v>
      </c>
      <c r="F51">
        <f t="shared" si="1"/>
        <v>0.69756720106381154</v>
      </c>
    </row>
    <row r="52" spans="1:6" x14ac:dyDescent="0.25">
      <c r="A52">
        <v>10931</v>
      </c>
      <c r="B52">
        <v>-5</v>
      </c>
      <c r="C52">
        <v>-90</v>
      </c>
      <c r="D52">
        <v>-35</v>
      </c>
      <c r="E52">
        <f t="shared" si="0"/>
        <v>96.695398029068585</v>
      </c>
      <c r="F52">
        <f t="shared" si="1"/>
        <v>0.9669539802906858</v>
      </c>
    </row>
    <row r="53" spans="1:6" x14ac:dyDescent="0.25">
      <c r="A53">
        <v>10970</v>
      </c>
      <c r="B53">
        <v>-52</v>
      </c>
      <c r="C53">
        <v>-163</v>
      </c>
      <c r="D53">
        <v>52</v>
      </c>
      <c r="E53">
        <f t="shared" si="0"/>
        <v>178.82113968991473</v>
      </c>
      <c r="F53">
        <f t="shared" si="1"/>
        <v>1.7882113968991473</v>
      </c>
    </row>
    <row r="54" spans="1:6" x14ac:dyDescent="0.25">
      <c r="A54">
        <v>10989</v>
      </c>
      <c r="B54">
        <v>0</v>
      </c>
      <c r="C54">
        <v>-127</v>
      </c>
      <c r="D54">
        <v>0</v>
      </c>
      <c r="E54">
        <f t="shared" si="0"/>
        <v>127</v>
      </c>
      <c r="F54">
        <f t="shared" si="1"/>
        <v>1.27</v>
      </c>
    </row>
    <row r="55" spans="1:6" x14ac:dyDescent="0.25">
      <c r="A55">
        <v>11012</v>
      </c>
      <c r="B55">
        <v>34</v>
      </c>
      <c r="C55">
        <v>-109</v>
      </c>
      <c r="D55">
        <v>-56</v>
      </c>
      <c r="E55">
        <f t="shared" si="0"/>
        <v>127.17311036535986</v>
      </c>
      <c r="F55">
        <f t="shared" si="1"/>
        <v>1.2717311036535985</v>
      </c>
    </row>
    <row r="56" spans="1:6" x14ac:dyDescent="0.25">
      <c r="A56">
        <v>11039</v>
      </c>
      <c r="B56">
        <v>-13</v>
      </c>
      <c r="C56">
        <v>-112</v>
      </c>
      <c r="D56">
        <v>-38</v>
      </c>
      <c r="E56">
        <f t="shared" si="0"/>
        <v>118.98319209031165</v>
      </c>
      <c r="F56">
        <f t="shared" si="1"/>
        <v>1.1898319209031165</v>
      </c>
    </row>
    <row r="57" spans="1:6" x14ac:dyDescent="0.25">
      <c r="A57">
        <v>11060</v>
      </c>
      <c r="B57">
        <v>-49</v>
      </c>
      <c r="C57">
        <v>-102</v>
      </c>
      <c r="D57">
        <v>1</v>
      </c>
      <c r="E57">
        <f t="shared" si="0"/>
        <v>113.16359838746733</v>
      </c>
      <c r="F57">
        <f t="shared" si="1"/>
        <v>1.1316359838746732</v>
      </c>
    </row>
    <row r="58" spans="1:6" x14ac:dyDescent="0.25">
      <c r="A58">
        <v>11080</v>
      </c>
      <c r="B58">
        <v>-11</v>
      </c>
      <c r="C58">
        <v>-85</v>
      </c>
      <c r="D58">
        <v>1</v>
      </c>
      <c r="E58">
        <f t="shared" si="0"/>
        <v>85.714642856398811</v>
      </c>
      <c r="F58">
        <f t="shared" si="1"/>
        <v>0.85714642856398815</v>
      </c>
    </row>
    <row r="59" spans="1:6" x14ac:dyDescent="0.25">
      <c r="A59">
        <v>11100</v>
      </c>
      <c r="B59">
        <v>23</v>
      </c>
      <c r="C59">
        <v>-76</v>
      </c>
      <c r="D59">
        <v>-23</v>
      </c>
      <c r="E59">
        <f t="shared" si="0"/>
        <v>82.668010741761535</v>
      </c>
      <c r="F59">
        <f t="shared" si="1"/>
        <v>0.82668010741761533</v>
      </c>
    </row>
    <row r="60" spans="1:6" x14ac:dyDescent="0.25">
      <c r="A60">
        <v>11119</v>
      </c>
      <c r="B60">
        <v>17</v>
      </c>
      <c r="C60">
        <v>-116</v>
      </c>
      <c r="D60">
        <v>-7</v>
      </c>
      <c r="E60">
        <f t="shared" si="0"/>
        <v>117.44786077234443</v>
      </c>
      <c r="F60">
        <f t="shared" si="1"/>
        <v>1.1744786077234444</v>
      </c>
    </row>
    <row r="61" spans="1:6" x14ac:dyDescent="0.25">
      <c r="A61">
        <v>11139</v>
      </c>
      <c r="B61">
        <v>-5</v>
      </c>
      <c r="C61">
        <v>-183</v>
      </c>
      <c r="D61">
        <v>0</v>
      </c>
      <c r="E61">
        <f t="shared" si="0"/>
        <v>183.06829326784035</v>
      </c>
      <c r="F61">
        <f t="shared" si="1"/>
        <v>1.8306829326784035</v>
      </c>
    </row>
    <row r="62" spans="1:6" x14ac:dyDescent="0.25">
      <c r="A62">
        <v>11160</v>
      </c>
      <c r="B62">
        <v>-18</v>
      </c>
      <c r="C62">
        <v>-164</v>
      </c>
      <c r="D62">
        <v>0</v>
      </c>
      <c r="E62">
        <f t="shared" si="0"/>
        <v>164.98484778912274</v>
      </c>
      <c r="F62">
        <f t="shared" si="1"/>
        <v>1.6498484778912275</v>
      </c>
    </row>
    <row r="63" spans="1:6" x14ac:dyDescent="0.25">
      <c r="A63">
        <v>11181</v>
      </c>
      <c r="B63">
        <v>-13</v>
      </c>
      <c r="C63">
        <v>-98</v>
      </c>
      <c r="D63">
        <v>-5</v>
      </c>
      <c r="E63">
        <f t="shared" si="0"/>
        <v>98.984847325234583</v>
      </c>
      <c r="F63">
        <f t="shared" si="1"/>
        <v>0.98984847325234582</v>
      </c>
    </row>
    <row r="64" spans="1:6" x14ac:dyDescent="0.25">
      <c r="A64">
        <v>11220</v>
      </c>
      <c r="B64">
        <v>10</v>
      </c>
      <c r="C64">
        <v>-127</v>
      </c>
      <c r="D64">
        <v>-49</v>
      </c>
      <c r="E64">
        <f t="shared" si="0"/>
        <v>136.49175799292792</v>
      </c>
      <c r="F64">
        <f t="shared" si="1"/>
        <v>1.3649175799292792</v>
      </c>
    </row>
    <row r="65" spans="1:6" x14ac:dyDescent="0.25">
      <c r="A65">
        <v>11239</v>
      </c>
      <c r="B65">
        <v>-9</v>
      </c>
      <c r="C65">
        <v>-122</v>
      </c>
      <c r="D65">
        <v>-28</v>
      </c>
      <c r="E65">
        <f t="shared" si="0"/>
        <v>125.49501982150527</v>
      </c>
      <c r="F65">
        <f t="shared" si="1"/>
        <v>1.2549501982150526</v>
      </c>
    </row>
    <row r="66" spans="1:6" x14ac:dyDescent="0.25">
      <c r="A66">
        <v>11262</v>
      </c>
      <c r="B66">
        <v>-13</v>
      </c>
      <c r="C66">
        <v>-78</v>
      </c>
      <c r="D66">
        <v>-13</v>
      </c>
      <c r="E66">
        <f t="shared" ref="E66:E129" si="2">SQRT(B66^2+C66^2+D66^2)</f>
        <v>80.137382038596698</v>
      </c>
      <c r="F66">
        <f t="shared" ref="F66:F129" si="3">E66/100</f>
        <v>0.80137382038596694</v>
      </c>
    </row>
    <row r="67" spans="1:6" x14ac:dyDescent="0.25">
      <c r="A67">
        <v>11289</v>
      </c>
      <c r="B67">
        <v>-8</v>
      </c>
      <c r="C67">
        <v>-63</v>
      </c>
      <c r="D67">
        <v>16</v>
      </c>
      <c r="E67">
        <f t="shared" si="2"/>
        <v>65.490457320131767</v>
      </c>
      <c r="F67">
        <f t="shared" si="3"/>
        <v>0.65490457320131767</v>
      </c>
    </row>
    <row r="68" spans="1:6" x14ac:dyDescent="0.25">
      <c r="A68">
        <v>11310</v>
      </c>
      <c r="B68">
        <v>7</v>
      </c>
      <c r="C68">
        <v>-155</v>
      </c>
      <c r="D68">
        <v>-8</v>
      </c>
      <c r="E68">
        <f t="shared" si="2"/>
        <v>155.36408851468863</v>
      </c>
      <c r="F68">
        <f t="shared" si="3"/>
        <v>1.5536408851468864</v>
      </c>
    </row>
    <row r="69" spans="1:6" x14ac:dyDescent="0.25">
      <c r="A69">
        <v>11330</v>
      </c>
      <c r="B69">
        <v>7</v>
      </c>
      <c r="C69">
        <v>-169</v>
      </c>
      <c r="D69">
        <v>-28</v>
      </c>
      <c r="E69">
        <f t="shared" si="2"/>
        <v>171.44678474675459</v>
      </c>
      <c r="F69">
        <f t="shared" si="3"/>
        <v>1.7144678474675459</v>
      </c>
    </row>
    <row r="70" spans="1:6" x14ac:dyDescent="0.25">
      <c r="A70">
        <v>11350</v>
      </c>
      <c r="B70">
        <v>-5</v>
      </c>
      <c r="C70">
        <v>-135</v>
      </c>
      <c r="D70">
        <v>22</v>
      </c>
      <c r="E70">
        <f t="shared" si="2"/>
        <v>136.87220316777254</v>
      </c>
      <c r="F70">
        <f t="shared" si="3"/>
        <v>1.3687220316777253</v>
      </c>
    </row>
    <row r="71" spans="1:6" x14ac:dyDescent="0.25">
      <c r="A71">
        <v>11370</v>
      </c>
      <c r="B71">
        <v>-6</v>
      </c>
      <c r="C71">
        <v>-98</v>
      </c>
      <c r="D71">
        <v>36</v>
      </c>
      <c r="E71">
        <f t="shared" si="2"/>
        <v>104.57533169921098</v>
      </c>
      <c r="F71">
        <f t="shared" si="3"/>
        <v>1.0457533169921098</v>
      </c>
    </row>
    <row r="72" spans="1:6" x14ac:dyDescent="0.25">
      <c r="A72">
        <v>11389</v>
      </c>
      <c r="B72">
        <v>4</v>
      </c>
      <c r="C72">
        <v>-127</v>
      </c>
      <c r="D72">
        <v>15</v>
      </c>
      <c r="E72">
        <f t="shared" si="2"/>
        <v>127.94530081249565</v>
      </c>
      <c r="F72">
        <f t="shared" si="3"/>
        <v>1.2794530081249564</v>
      </c>
    </row>
    <row r="73" spans="1:6" x14ac:dyDescent="0.25">
      <c r="A73">
        <v>11411</v>
      </c>
      <c r="B73">
        <v>16</v>
      </c>
      <c r="C73">
        <v>-139</v>
      </c>
      <c r="D73">
        <v>-37</v>
      </c>
      <c r="E73">
        <f t="shared" si="2"/>
        <v>144.72732983096179</v>
      </c>
      <c r="F73">
        <f t="shared" si="3"/>
        <v>1.4472732983096179</v>
      </c>
    </row>
    <row r="74" spans="1:6" x14ac:dyDescent="0.25">
      <c r="A74">
        <v>11450</v>
      </c>
      <c r="B74">
        <v>-51</v>
      </c>
      <c r="C74">
        <v>-104</v>
      </c>
      <c r="D74">
        <v>-7</v>
      </c>
      <c r="E74">
        <f t="shared" si="2"/>
        <v>116.04309544302927</v>
      </c>
      <c r="F74">
        <f t="shared" si="3"/>
        <v>1.1604309544302926</v>
      </c>
    </row>
    <row r="75" spans="1:6" x14ac:dyDescent="0.25">
      <c r="A75">
        <v>11469</v>
      </c>
      <c r="B75">
        <v>-54</v>
      </c>
      <c r="C75">
        <v>-109</v>
      </c>
      <c r="D75">
        <v>29</v>
      </c>
      <c r="E75">
        <f t="shared" si="2"/>
        <v>125.05198918849712</v>
      </c>
      <c r="F75">
        <f t="shared" si="3"/>
        <v>1.2505198918849711</v>
      </c>
    </row>
    <row r="76" spans="1:6" x14ac:dyDescent="0.25">
      <c r="A76">
        <v>11489</v>
      </c>
      <c r="B76">
        <v>-21</v>
      </c>
      <c r="C76">
        <v>-157</v>
      </c>
      <c r="D76">
        <v>42</v>
      </c>
      <c r="E76">
        <f t="shared" si="2"/>
        <v>163.87190119114382</v>
      </c>
      <c r="F76">
        <f t="shared" si="3"/>
        <v>1.6387190119114381</v>
      </c>
    </row>
    <row r="77" spans="1:6" x14ac:dyDescent="0.25">
      <c r="A77">
        <v>11512</v>
      </c>
      <c r="B77">
        <v>4</v>
      </c>
      <c r="C77">
        <v>-109</v>
      </c>
      <c r="D77">
        <v>-8</v>
      </c>
      <c r="E77">
        <f t="shared" si="2"/>
        <v>109.36635680134911</v>
      </c>
      <c r="F77">
        <f t="shared" si="3"/>
        <v>1.0936635680134912</v>
      </c>
    </row>
    <row r="78" spans="1:6" x14ac:dyDescent="0.25">
      <c r="A78">
        <v>11539</v>
      </c>
      <c r="B78">
        <v>-7</v>
      </c>
      <c r="C78">
        <v>-19</v>
      </c>
      <c r="D78">
        <v>-59</v>
      </c>
      <c r="E78">
        <f t="shared" si="2"/>
        <v>62.377880695002773</v>
      </c>
      <c r="F78">
        <f t="shared" si="3"/>
        <v>0.62377880695002774</v>
      </c>
    </row>
    <row r="79" spans="1:6" x14ac:dyDescent="0.25">
      <c r="A79">
        <v>11559</v>
      </c>
      <c r="B79">
        <v>-25</v>
      </c>
      <c r="C79">
        <v>-59</v>
      </c>
      <c r="D79">
        <v>-17</v>
      </c>
      <c r="E79">
        <f t="shared" si="2"/>
        <v>66.294796175868882</v>
      </c>
      <c r="F79">
        <f t="shared" si="3"/>
        <v>0.66294796175868886</v>
      </c>
    </row>
    <row r="80" spans="1:6" x14ac:dyDescent="0.25">
      <c r="A80">
        <v>11579</v>
      </c>
      <c r="B80">
        <v>-22</v>
      </c>
      <c r="C80">
        <v>-159</v>
      </c>
      <c r="D80">
        <v>17</v>
      </c>
      <c r="E80">
        <f t="shared" si="2"/>
        <v>161.41251500425858</v>
      </c>
      <c r="F80">
        <f t="shared" si="3"/>
        <v>1.6141251500425857</v>
      </c>
    </row>
    <row r="81" spans="1:6" x14ac:dyDescent="0.25">
      <c r="A81">
        <v>11599</v>
      </c>
      <c r="B81">
        <v>3</v>
      </c>
      <c r="C81">
        <v>-178</v>
      </c>
      <c r="D81">
        <v>-10</v>
      </c>
      <c r="E81">
        <f t="shared" si="2"/>
        <v>178.30591689565435</v>
      </c>
      <c r="F81">
        <f t="shared" si="3"/>
        <v>1.7830591689565436</v>
      </c>
    </row>
    <row r="82" spans="1:6" x14ac:dyDescent="0.25">
      <c r="A82">
        <v>11620</v>
      </c>
      <c r="B82">
        <v>-3</v>
      </c>
      <c r="C82">
        <v>-111</v>
      </c>
      <c r="D82">
        <v>-31</v>
      </c>
      <c r="E82">
        <f t="shared" si="2"/>
        <v>115.28659939472584</v>
      </c>
      <c r="F82">
        <f t="shared" si="3"/>
        <v>1.1528659939472583</v>
      </c>
    </row>
    <row r="83" spans="1:6" x14ac:dyDescent="0.25">
      <c r="A83">
        <v>11641</v>
      </c>
      <c r="B83">
        <v>4</v>
      </c>
      <c r="C83">
        <v>-39</v>
      </c>
      <c r="D83">
        <v>-30</v>
      </c>
      <c r="E83">
        <f t="shared" si="2"/>
        <v>49.365980188789933</v>
      </c>
      <c r="F83">
        <f t="shared" si="3"/>
        <v>0.49365980188789932</v>
      </c>
    </row>
    <row r="84" spans="1:6" x14ac:dyDescent="0.25">
      <c r="A84">
        <v>11680</v>
      </c>
      <c r="B84">
        <v>-9</v>
      </c>
      <c r="C84">
        <v>-107</v>
      </c>
      <c r="D84">
        <v>-4</v>
      </c>
      <c r="E84">
        <f t="shared" si="2"/>
        <v>107.45231500530828</v>
      </c>
      <c r="F84">
        <f t="shared" si="3"/>
        <v>1.0745231500530827</v>
      </c>
    </row>
    <row r="85" spans="1:6" x14ac:dyDescent="0.25">
      <c r="A85">
        <v>11699</v>
      </c>
      <c r="B85">
        <v>-9</v>
      </c>
      <c r="C85">
        <v>-195</v>
      </c>
      <c r="D85">
        <v>7</v>
      </c>
      <c r="E85">
        <f t="shared" si="2"/>
        <v>195.33304891901935</v>
      </c>
      <c r="F85">
        <f t="shared" si="3"/>
        <v>1.9533304891901935</v>
      </c>
    </row>
    <row r="86" spans="1:6" x14ac:dyDescent="0.25">
      <c r="A86">
        <v>11719</v>
      </c>
      <c r="B86">
        <v>-5</v>
      </c>
      <c r="C86">
        <v>-133</v>
      </c>
      <c r="D86">
        <v>26</v>
      </c>
      <c r="E86">
        <f t="shared" si="2"/>
        <v>135.60973416388663</v>
      </c>
      <c r="F86">
        <f t="shared" si="3"/>
        <v>1.3560973416388662</v>
      </c>
    </row>
    <row r="87" spans="1:6" x14ac:dyDescent="0.25">
      <c r="A87">
        <v>11739</v>
      </c>
      <c r="B87">
        <v>-15</v>
      </c>
      <c r="C87">
        <v>-61</v>
      </c>
      <c r="D87">
        <v>17</v>
      </c>
      <c r="E87">
        <f t="shared" si="2"/>
        <v>65.076877614095778</v>
      </c>
      <c r="F87">
        <f t="shared" si="3"/>
        <v>0.65076877614095774</v>
      </c>
    </row>
    <row r="88" spans="1:6" x14ac:dyDescent="0.25">
      <c r="A88">
        <v>11762</v>
      </c>
      <c r="B88">
        <v>-6</v>
      </c>
      <c r="C88">
        <v>-116</v>
      </c>
      <c r="D88">
        <v>-7</v>
      </c>
      <c r="E88">
        <f t="shared" si="2"/>
        <v>116.36580253665593</v>
      </c>
      <c r="F88">
        <f t="shared" si="3"/>
        <v>1.1636580253665594</v>
      </c>
    </row>
    <row r="89" spans="1:6" x14ac:dyDescent="0.25">
      <c r="A89">
        <v>11789</v>
      </c>
      <c r="B89">
        <v>-35</v>
      </c>
      <c r="C89">
        <v>-203</v>
      </c>
      <c r="D89">
        <v>-22</v>
      </c>
      <c r="E89">
        <f t="shared" si="2"/>
        <v>207.16659962455338</v>
      </c>
      <c r="F89">
        <f t="shared" si="3"/>
        <v>2.0716659962455339</v>
      </c>
    </row>
    <row r="90" spans="1:6" x14ac:dyDescent="0.25">
      <c r="A90">
        <v>11809</v>
      </c>
      <c r="B90">
        <v>-60</v>
      </c>
      <c r="C90">
        <v>-157</v>
      </c>
      <c r="D90">
        <v>27</v>
      </c>
      <c r="E90">
        <f t="shared" si="2"/>
        <v>170.22925717983969</v>
      </c>
      <c r="F90">
        <f t="shared" si="3"/>
        <v>1.702292571798397</v>
      </c>
    </row>
    <row r="91" spans="1:6" x14ac:dyDescent="0.25">
      <c r="A91">
        <v>11829</v>
      </c>
      <c r="B91">
        <v>-14</v>
      </c>
      <c r="C91">
        <v>-128</v>
      </c>
      <c r="D91">
        <v>34</v>
      </c>
      <c r="E91">
        <f t="shared" si="2"/>
        <v>133.17657451669194</v>
      </c>
      <c r="F91">
        <f t="shared" si="3"/>
        <v>1.3317657451669194</v>
      </c>
    </row>
    <row r="92" spans="1:6" x14ac:dyDescent="0.25">
      <c r="A92">
        <v>11849</v>
      </c>
      <c r="B92">
        <v>18</v>
      </c>
      <c r="C92">
        <v>-121</v>
      </c>
      <c r="D92">
        <v>-22</v>
      </c>
      <c r="E92">
        <f t="shared" si="2"/>
        <v>124.29400629153443</v>
      </c>
      <c r="F92">
        <f t="shared" si="3"/>
        <v>1.2429400629153442</v>
      </c>
    </row>
    <row r="93" spans="1:6" x14ac:dyDescent="0.25">
      <c r="A93">
        <v>11869</v>
      </c>
      <c r="B93">
        <v>5</v>
      </c>
      <c r="C93">
        <v>-101</v>
      </c>
      <c r="D93">
        <v>-72</v>
      </c>
      <c r="E93">
        <f t="shared" si="2"/>
        <v>124.1370210694618</v>
      </c>
      <c r="F93">
        <f t="shared" si="3"/>
        <v>1.2413702106946181</v>
      </c>
    </row>
    <row r="94" spans="1:6" x14ac:dyDescent="0.25">
      <c r="A94">
        <v>11891</v>
      </c>
      <c r="B94">
        <v>-11</v>
      </c>
      <c r="C94">
        <v>-45</v>
      </c>
      <c r="D94">
        <v>-76</v>
      </c>
      <c r="E94">
        <f t="shared" si="2"/>
        <v>89.005617800226517</v>
      </c>
      <c r="F94">
        <f t="shared" si="3"/>
        <v>0.89005617800226522</v>
      </c>
    </row>
    <row r="95" spans="1:6" x14ac:dyDescent="0.25">
      <c r="A95">
        <v>11930</v>
      </c>
      <c r="B95">
        <v>2</v>
      </c>
      <c r="C95">
        <v>-91</v>
      </c>
      <c r="D95">
        <v>10</v>
      </c>
      <c r="E95">
        <f t="shared" si="2"/>
        <v>91.569645625611116</v>
      </c>
      <c r="F95">
        <f t="shared" si="3"/>
        <v>0.91569645625611118</v>
      </c>
    </row>
    <row r="96" spans="1:6" x14ac:dyDescent="0.25">
      <c r="A96">
        <v>11950</v>
      </c>
      <c r="B96">
        <v>22</v>
      </c>
      <c r="C96">
        <v>-146</v>
      </c>
      <c r="D96">
        <v>33</v>
      </c>
      <c r="E96">
        <f t="shared" si="2"/>
        <v>151.29111011556495</v>
      </c>
      <c r="F96">
        <f t="shared" si="3"/>
        <v>1.5129111011556495</v>
      </c>
    </row>
    <row r="97" spans="1:6" x14ac:dyDescent="0.25">
      <c r="A97">
        <v>11970</v>
      </c>
      <c r="B97">
        <v>33</v>
      </c>
      <c r="C97">
        <v>-151</v>
      </c>
      <c r="D97">
        <v>50</v>
      </c>
      <c r="E97">
        <f t="shared" si="2"/>
        <v>162.44999230532454</v>
      </c>
      <c r="F97">
        <f t="shared" si="3"/>
        <v>1.6244999230532455</v>
      </c>
    </row>
    <row r="98" spans="1:6" x14ac:dyDescent="0.25">
      <c r="A98">
        <v>11990</v>
      </c>
      <c r="B98">
        <v>47</v>
      </c>
      <c r="C98">
        <v>-110</v>
      </c>
      <c r="D98">
        <v>12</v>
      </c>
      <c r="E98">
        <f t="shared" si="2"/>
        <v>120.22063050907694</v>
      </c>
      <c r="F98">
        <f t="shared" si="3"/>
        <v>1.2022063050907694</v>
      </c>
    </row>
    <row r="99" spans="1:6" x14ac:dyDescent="0.25">
      <c r="A99">
        <v>12012</v>
      </c>
      <c r="B99">
        <v>41</v>
      </c>
      <c r="C99">
        <v>-56</v>
      </c>
      <c r="D99">
        <v>-12</v>
      </c>
      <c r="E99">
        <f t="shared" si="2"/>
        <v>70.434366611761334</v>
      </c>
      <c r="F99">
        <f t="shared" si="3"/>
        <v>0.70434366611761334</v>
      </c>
    </row>
    <row r="100" spans="1:6" x14ac:dyDescent="0.25">
      <c r="A100">
        <v>12039</v>
      </c>
      <c r="B100">
        <v>2</v>
      </c>
      <c r="C100">
        <v>-96</v>
      </c>
      <c r="D100">
        <v>26</v>
      </c>
      <c r="E100">
        <f t="shared" si="2"/>
        <v>99.478640923567099</v>
      </c>
      <c r="F100">
        <f t="shared" si="3"/>
        <v>0.99478640923567097</v>
      </c>
    </row>
    <row r="101" spans="1:6" x14ac:dyDescent="0.25">
      <c r="A101">
        <v>12059</v>
      </c>
      <c r="B101">
        <v>-18</v>
      </c>
      <c r="C101">
        <v>-212</v>
      </c>
      <c r="D101">
        <v>32</v>
      </c>
      <c r="E101">
        <f t="shared" si="2"/>
        <v>215.15575753393168</v>
      </c>
      <c r="F101">
        <f t="shared" si="3"/>
        <v>2.1515575753393166</v>
      </c>
    </row>
    <row r="102" spans="1:6" x14ac:dyDescent="0.25">
      <c r="A102">
        <v>12080</v>
      </c>
      <c r="B102">
        <v>-9</v>
      </c>
      <c r="C102">
        <v>-217</v>
      </c>
      <c r="D102">
        <v>20</v>
      </c>
      <c r="E102">
        <f t="shared" si="2"/>
        <v>218.10547906918799</v>
      </c>
      <c r="F102">
        <f t="shared" si="3"/>
        <v>2.18105479069188</v>
      </c>
    </row>
    <row r="103" spans="1:6" x14ac:dyDescent="0.25">
      <c r="A103">
        <v>12100</v>
      </c>
      <c r="B103">
        <v>-13</v>
      </c>
      <c r="C103">
        <v>-159</v>
      </c>
      <c r="D103">
        <v>2</v>
      </c>
      <c r="E103">
        <f t="shared" si="2"/>
        <v>159.5430976256886</v>
      </c>
      <c r="F103">
        <f t="shared" si="3"/>
        <v>1.5954309762568861</v>
      </c>
    </row>
    <row r="104" spans="1:6" x14ac:dyDescent="0.25">
      <c r="A104">
        <v>12121</v>
      </c>
      <c r="B104">
        <v>-24</v>
      </c>
      <c r="C104">
        <v>-101</v>
      </c>
      <c r="D104">
        <v>-34</v>
      </c>
      <c r="E104">
        <f t="shared" si="2"/>
        <v>109.23827168167757</v>
      </c>
      <c r="F104">
        <f t="shared" si="3"/>
        <v>1.0923827168167757</v>
      </c>
    </row>
    <row r="105" spans="1:6" x14ac:dyDescent="0.25">
      <c r="A105">
        <v>12160</v>
      </c>
      <c r="B105">
        <v>-25</v>
      </c>
      <c r="C105">
        <v>-111</v>
      </c>
      <c r="D105">
        <v>-27</v>
      </c>
      <c r="E105">
        <f t="shared" si="2"/>
        <v>116.940155635265</v>
      </c>
      <c r="F105">
        <f t="shared" si="3"/>
        <v>1.1694015563526501</v>
      </c>
    </row>
    <row r="106" spans="1:6" x14ac:dyDescent="0.25">
      <c r="A106">
        <v>12180</v>
      </c>
      <c r="B106">
        <v>-6</v>
      </c>
      <c r="C106">
        <v>-137</v>
      </c>
      <c r="D106">
        <v>21</v>
      </c>
      <c r="E106">
        <f t="shared" si="2"/>
        <v>138.72995350680401</v>
      </c>
      <c r="F106">
        <f t="shared" si="3"/>
        <v>1.3872995350680402</v>
      </c>
    </row>
    <row r="107" spans="1:6" x14ac:dyDescent="0.25">
      <c r="A107">
        <v>12200</v>
      </c>
      <c r="B107">
        <v>14</v>
      </c>
      <c r="C107">
        <v>-153</v>
      </c>
      <c r="D107">
        <v>7</v>
      </c>
      <c r="E107">
        <f t="shared" si="2"/>
        <v>153.79856956421929</v>
      </c>
      <c r="F107">
        <f t="shared" si="3"/>
        <v>1.5379856956421929</v>
      </c>
    </row>
    <row r="108" spans="1:6" x14ac:dyDescent="0.25">
      <c r="A108">
        <v>12220</v>
      </c>
      <c r="B108">
        <v>56</v>
      </c>
      <c r="C108">
        <v>-142</v>
      </c>
      <c r="D108">
        <v>-21</v>
      </c>
      <c r="E108">
        <f t="shared" si="2"/>
        <v>154.08114745159449</v>
      </c>
      <c r="F108">
        <f t="shared" si="3"/>
        <v>1.5408114745159449</v>
      </c>
    </row>
    <row r="109" spans="1:6" x14ac:dyDescent="0.25">
      <c r="A109">
        <v>12240</v>
      </c>
      <c r="B109">
        <v>25</v>
      </c>
      <c r="C109">
        <v>-69</v>
      </c>
      <c r="D109">
        <v>-27</v>
      </c>
      <c r="E109">
        <f t="shared" si="2"/>
        <v>78.198465458089387</v>
      </c>
      <c r="F109">
        <f t="shared" si="3"/>
        <v>0.78198465458089383</v>
      </c>
    </row>
    <row r="110" spans="1:6" x14ac:dyDescent="0.25">
      <c r="A110">
        <v>12262</v>
      </c>
      <c r="B110">
        <v>-14</v>
      </c>
      <c r="C110">
        <v>-51</v>
      </c>
      <c r="D110">
        <v>-6</v>
      </c>
      <c r="E110">
        <f t="shared" si="2"/>
        <v>53.225933528685054</v>
      </c>
      <c r="F110">
        <f t="shared" si="3"/>
        <v>0.53225933528685054</v>
      </c>
    </row>
    <row r="111" spans="1:6" x14ac:dyDescent="0.25">
      <c r="A111">
        <v>12289</v>
      </c>
      <c r="B111">
        <v>-22</v>
      </c>
      <c r="C111">
        <v>-108</v>
      </c>
      <c r="D111">
        <v>-1</v>
      </c>
      <c r="E111">
        <f t="shared" si="2"/>
        <v>110.22250223978767</v>
      </c>
      <c r="F111">
        <f t="shared" si="3"/>
        <v>1.1022250223978767</v>
      </c>
    </row>
    <row r="112" spans="1:6" x14ac:dyDescent="0.25">
      <c r="A112">
        <v>12310</v>
      </c>
      <c r="B112">
        <v>-2</v>
      </c>
      <c r="C112">
        <v>-153</v>
      </c>
      <c r="D112">
        <v>-4</v>
      </c>
      <c r="E112">
        <f t="shared" si="2"/>
        <v>153.06534552275377</v>
      </c>
      <c r="F112">
        <f t="shared" si="3"/>
        <v>1.5306534552275377</v>
      </c>
    </row>
    <row r="113" spans="1:6" x14ac:dyDescent="0.25">
      <c r="A113">
        <v>12330</v>
      </c>
      <c r="B113">
        <v>46</v>
      </c>
      <c r="C113">
        <v>-143</v>
      </c>
      <c r="D113">
        <v>-34</v>
      </c>
      <c r="E113">
        <f t="shared" si="2"/>
        <v>154.01623291069029</v>
      </c>
      <c r="F113">
        <f t="shared" si="3"/>
        <v>1.5401623291069029</v>
      </c>
    </row>
    <row r="114" spans="1:6" x14ac:dyDescent="0.25">
      <c r="A114">
        <v>12350</v>
      </c>
      <c r="B114">
        <v>50</v>
      </c>
      <c r="C114">
        <v>-91</v>
      </c>
      <c r="D114">
        <v>-10</v>
      </c>
      <c r="E114">
        <f t="shared" si="2"/>
        <v>104.31203190428226</v>
      </c>
      <c r="F114">
        <f t="shared" si="3"/>
        <v>1.0431203190428227</v>
      </c>
    </row>
    <row r="115" spans="1:6" x14ac:dyDescent="0.25">
      <c r="A115">
        <v>12371</v>
      </c>
      <c r="B115">
        <v>22</v>
      </c>
      <c r="C115">
        <v>-58</v>
      </c>
      <c r="D115">
        <v>-1</v>
      </c>
      <c r="E115">
        <f t="shared" si="2"/>
        <v>62.040309476984397</v>
      </c>
      <c r="F115">
        <f t="shared" si="3"/>
        <v>0.62040309476984401</v>
      </c>
    </row>
    <row r="116" spans="1:6" x14ac:dyDescent="0.25">
      <c r="A116">
        <v>12410</v>
      </c>
      <c r="B116">
        <v>-16</v>
      </c>
      <c r="C116">
        <v>-163</v>
      </c>
      <c r="D116">
        <v>24</v>
      </c>
      <c r="E116">
        <f t="shared" si="2"/>
        <v>165.53247415537533</v>
      </c>
      <c r="F116">
        <f t="shared" si="3"/>
        <v>1.6553247415537533</v>
      </c>
    </row>
    <row r="117" spans="1:6" x14ac:dyDescent="0.25">
      <c r="A117">
        <v>12429</v>
      </c>
      <c r="B117">
        <v>-2</v>
      </c>
      <c r="C117">
        <v>-169</v>
      </c>
      <c r="D117">
        <v>23</v>
      </c>
      <c r="E117">
        <f t="shared" si="2"/>
        <v>170.56963387426262</v>
      </c>
      <c r="F117">
        <f t="shared" si="3"/>
        <v>1.7056963387426263</v>
      </c>
    </row>
    <row r="118" spans="1:6" x14ac:dyDescent="0.25">
      <c r="A118">
        <v>12450</v>
      </c>
      <c r="B118">
        <v>9</v>
      </c>
      <c r="C118">
        <v>-139</v>
      </c>
      <c r="D118">
        <v>-5</v>
      </c>
      <c r="E118">
        <f t="shared" si="2"/>
        <v>139.38077342302273</v>
      </c>
      <c r="F118">
        <f t="shared" si="3"/>
        <v>1.3938077342302273</v>
      </c>
    </row>
    <row r="119" spans="1:6" x14ac:dyDescent="0.25">
      <c r="A119">
        <v>12470</v>
      </c>
      <c r="B119">
        <v>15</v>
      </c>
      <c r="C119">
        <v>-110</v>
      </c>
      <c r="D119">
        <v>-32</v>
      </c>
      <c r="E119">
        <f t="shared" si="2"/>
        <v>115.53787257864843</v>
      </c>
      <c r="F119">
        <f t="shared" si="3"/>
        <v>1.1553787257864843</v>
      </c>
    </row>
    <row r="120" spans="1:6" x14ac:dyDescent="0.25">
      <c r="A120">
        <v>12490</v>
      </c>
      <c r="B120">
        <v>2</v>
      </c>
      <c r="C120">
        <v>-85</v>
      </c>
      <c r="D120">
        <v>-50</v>
      </c>
      <c r="E120">
        <f t="shared" si="2"/>
        <v>98.63569333664158</v>
      </c>
      <c r="F120">
        <f t="shared" si="3"/>
        <v>0.98635693336641583</v>
      </c>
    </row>
    <row r="121" spans="1:6" x14ac:dyDescent="0.25">
      <c r="A121">
        <v>12512</v>
      </c>
      <c r="B121">
        <v>-16</v>
      </c>
      <c r="C121">
        <v>-104</v>
      </c>
      <c r="D121">
        <v>-57</v>
      </c>
      <c r="E121">
        <f t="shared" si="2"/>
        <v>119.67038062946069</v>
      </c>
      <c r="F121">
        <f t="shared" si="3"/>
        <v>1.1967038062946069</v>
      </c>
    </row>
    <row r="122" spans="1:6" x14ac:dyDescent="0.25">
      <c r="A122">
        <v>12539</v>
      </c>
      <c r="B122">
        <v>-39</v>
      </c>
      <c r="C122">
        <v>-103</v>
      </c>
      <c r="D122">
        <v>-29</v>
      </c>
      <c r="E122">
        <f t="shared" si="2"/>
        <v>113.89029809426262</v>
      </c>
      <c r="F122">
        <f t="shared" si="3"/>
        <v>1.1389029809426261</v>
      </c>
    </row>
    <row r="123" spans="1:6" x14ac:dyDescent="0.25">
      <c r="A123">
        <v>12560</v>
      </c>
      <c r="B123">
        <v>-47</v>
      </c>
      <c r="C123">
        <v>-102</v>
      </c>
      <c r="D123">
        <v>-1</v>
      </c>
      <c r="E123">
        <f t="shared" si="2"/>
        <v>112.31206524679349</v>
      </c>
      <c r="F123">
        <f t="shared" si="3"/>
        <v>1.1231206524679349</v>
      </c>
    </row>
    <row r="124" spans="1:6" x14ac:dyDescent="0.25">
      <c r="A124">
        <v>12580</v>
      </c>
      <c r="B124">
        <v>-29</v>
      </c>
      <c r="C124">
        <v>-120</v>
      </c>
      <c r="D124">
        <v>13</v>
      </c>
      <c r="E124">
        <f t="shared" si="2"/>
        <v>124.1370210694618</v>
      </c>
      <c r="F124">
        <f t="shared" si="3"/>
        <v>1.2413702106946181</v>
      </c>
    </row>
    <row r="125" spans="1:6" x14ac:dyDescent="0.25">
      <c r="A125">
        <v>12601</v>
      </c>
      <c r="B125">
        <v>6</v>
      </c>
      <c r="C125">
        <v>-128</v>
      </c>
      <c r="D125">
        <v>1</v>
      </c>
      <c r="E125">
        <f t="shared" si="2"/>
        <v>128.14444974324874</v>
      </c>
      <c r="F125">
        <f t="shared" si="3"/>
        <v>1.2814444974324875</v>
      </c>
    </row>
    <row r="126" spans="1:6" x14ac:dyDescent="0.25">
      <c r="A126">
        <v>12640</v>
      </c>
      <c r="B126">
        <v>101</v>
      </c>
      <c r="C126">
        <v>-122</v>
      </c>
      <c r="D126">
        <v>1</v>
      </c>
      <c r="E126">
        <f t="shared" si="2"/>
        <v>158.38560540655203</v>
      </c>
      <c r="F126">
        <f t="shared" si="3"/>
        <v>1.5838560540655202</v>
      </c>
    </row>
    <row r="127" spans="1:6" x14ac:dyDescent="0.25">
      <c r="A127">
        <v>12659</v>
      </c>
      <c r="B127">
        <v>114</v>
      </c>
      <c r="C127">
        <v>-126</v>
      </c>
      <c r="D127">
        <v>8</v>
      </c>
      <c r="E127">
        <f t="shared" si="2"/>
        <v>170.10584939971935</v>
      </c>
      <c r="F127">
        <f t="shared" si="3"/>
        <v>1.7010584939971936</v>
      </c>
    </row>
    <row r="128" spans="1:6" x14ac:dyDescent="0.25">
      <c r="A128">
        <v>12679</v>
      </c>
      <c r="B128">
        <v>55</v>
      </c>
      <c r="C128">
        <v>-118</v>
      </c>
      <c r="D128">
        <v>9</v>
      </c>
      <c r="E128">
        <f t="shared" si="2"/>
        <v>130.49904214207857</v>
      </c>
      <c r="F128">
        <f t="shared" si="3"/>
        <v>1.3049904214207857</v>
      </c>
    </row>
    <row r="129" spans="1:6" x14ac:dyDescent="0.25">
      <c r="A129">
        <v>12700</v>
      </c>
      <c r="B129">
        <v>-27</v>
      </c>
      <c r="C129">
        <v>-121</v>
      </c>
      <c r="D129">
        <v>8</v>
      </c>
      <c r="E129">
        <f t="shared" si="2"/>
        <v>124.23365083583433</v>
      </c>
      <c r="F129">
        <f t="shared" si="3"/>
        <v>1.2423365083583433</v>
      </c>
    </row>
    <row r="130" spans="1:6" x14ac:dyDescent="0.25">
      <c r="A130">
        <v>12720</v>
      </c>
      <c r="B130">
        <v>-71</v>
      </c>
      <c r="C130">
        <v>-149</v>
      </c>
      <c r="D130">
        <v>32</v>
      </c>
      <c r="E130">
        <f t="shared" ref="E130:E193" si="4">SQRT(B130^2+C130^2+D130^2)</f>
        <v>168.1249535315921</v>
      </c>
      <c r="F130">
        <f t="shared" ref="F130:F193" si="5">E130/100</f>
        <v>1.6812495353159209</v>
      </c>
    </row>
    <row r="131" spans="1:6" x14ac:dyDescent="0.25">
      <c r="A131">
        <v>12740</v>
      </c>
      <c r="B131">
        <v>-39</v>
      </c>
      <c r="C131">
        <v>-193</v>
      </c>
      <c r="D131">
        <v>50</v>
      </c>
      <c r="E131">
        <f t="shared" si="4"/>
        <v>203.15019074566482</v>
      </c>
      <c r="F131">
        <f t="shared" si="5"/>
        <v>2.031501907456648</v>
      </c>
    </row>
    <row r="132" spans="1:6" x14ac:dyDescent="0.25">
      <c r="A132">
        <v>12762</v>
      </c>
      <c r="B132">
        <v>-4</v>
      </c>
      <c r="C132">
        <v>-169</v>
      </c>
      <c r="D132">
        <v>48</v>
      </c>
      <c r="E132">
        <f t="shared" si="4"/>
        <v>175.72990639046048</v>
      </c>
      <c r="F132">
        <f t="shared" si="5"/>
        <v>1.7572990639046049</v>
      </c>
    </row>
    <row r="133" spans="1:6" x14ac:dyDescent="0.25">
      <c r="A133">
        <v>12789</v>
      </c>
      <c r="B133">
        <v>27</v>
      </c>
      <c r="C133">
        <v>-113</v>
      </c>
      <c r="D133">
        <v>-55</v>
      </c>
      <c r="E133">
        <f t="shared" si="4"/>
        <v>128.5418219880207</v>
      </c>
      <c r="F133">
        <f t="shared" si="5"/>
        <v>1.2854182198802071</v>
      </c>
    </row>
    <row r="134" spans="1:6" x14ac:dyDescent="0.25">
      <c r="A134">
        <v>12810</v>
      </c>
      <c r="B134">
        <v>-7</v>
      </c>
      <c r="C134">
        <v>-90</v>
      </c>
      <c r="D134">
        <v>-70</v>
      </c>
      <c r="E134">
        <f t="shared" si="4"/>
        <v>114.23221962301179</v>
      </c>
      <c r="F134">
        <f t="shared" si="5"/>
        <v>1.1423221962301178</v>
      </c>
    </row>
    <row r="135" spans="1:6" x14ac:dyDescent="0.25">
      <c r="A135">
        <v>12831</v>
      </c>
      <c r="B135">
        <v>-25</v>
      </c>
      <c r="C135">
        <v>-111</v>
      </c>
      <c r="D135">
        <v>-20</v>
      </c>
      <c r="E135">
        <f t="shared" si="4"/>
        <v>115.52488909321661</v>
      </c>
      <c r="F135">
        <f t="shared" si="5"/>
        <v>1.1552488909321661</v>
      </c>
    </row>
    <row r="136" spans="1:6" x14ac:dyDescent="0.25">
      <c r="A136">
        <v>12870</v>
      </c>
      <c r="B136">
        <v>-35</v>
      </c>
      <c r="C136">
        <v>-134</v>
      </c>
      <c r="D136">
        <v>11</v>
      </c>
      <c r="E136">
        <f t="shared" si="4"/>
        <v>138.93163786553444</v>
      </c>
      <c r="F136">
        <f t="shared" si="5"/>
        <v>1.3893163786553444</v>
      </c>
    </row>
    <row r="137" spans="1:6" x14ac:dyDescent="0.25">
      <c r="A137">
        <v>12889</v>
      </c>
      <c r="B137">
        <v>11</v>
      </c>
      <c r="C137">
        <v>-105</v>
      </c>
      <c r="D137">
        <v>-20</v>
      </c>
      <c r="E137">
        <f t="shared" si="4"/>
        <v>107.45231500530828</v>
      </c>
      <c r="F137">
        <f t="shared" si="5"/>
        <v>1.0745231500530827</v>
      </c>
    </row>
    <row r="138" spans="1:6" x14ac:dyDescent="0.25">
      <c r="A138">
        <v>12910</v>
      </c>
      <c r="B138">
        <v>36</v>
      </c>
      <c r="C138">
        <v>-71</v>
      </c>
      <c r="D138">
        <v>-58</v>
      </c>
      <c r="E138">
        <f t="shared" si="4"/>
        <v>98.493654617949886</v>
      </c>
      <c r="F138">
        <f t="shared" si="5"/>
        <v>0.98493654617949888</v>
      </c>
    </row>
    <row r="139" spans="1:6" x14ac:dyDescent="0.25">
      <c r="A139">
        <v>12930</v>
      </c>
      <c r="B139">
        <v>49</v>
      </c>
      <c r="C139">
        <v>-84</v>
      </c>
      <c r="D139">
        <v>-72</v>
      </c>
      <c r="E139">
        <f t="shared" si="4"/>
        <v>121</v>
      </c>
      <c r="F139">
        <f t="shared" si="5"/>
        <v>1.21</v>
      </c>
    </row>
    <row r="140" spans="1:6" x14ac:dyDescent="0.25">
      <c r="A140">
        <v>12950</v>
      </c>
      <c r="B140">
        <v>39</v>
      </c>
      <c r="C140">
        <v>-98</v>
      </c>
      <c r="D140">
        <v>-48</v>
      </c>
      <c r="E140">
        <f t="shared" si="4"/>
        <v>115.88356225108029</v>
      </c>
      <c r="F140">
        <f t="shared" si="5"/>
        <v>1.158835622510803</v>
      </c>
    </row>
    <row r="141" spans="1:6" x14ac:dyDescent="0.25">
      <c r="A141">
        <v>12969</v>
      </c>
      <c r="B141">
        <v>2</v>
      </c>
      <c r="C141">
        <v>-126</v>
      </c>
      <c r="D141">
        <v>30</v>
      </c>
      <c r="E141">
        <f t="shared" si="4"/>
        <v>129.53763931769021</v>
      </c>
      <c r="F141">
        <f t="shared" si="5"/>
        <v>1.295376393176902</v>
      </c>
    </row>
    <row r="142" spans="1:6" x14ac:dyDescent="0.25">
      <c r="A142">
        <v>12989</v>
      </c>
      <c r="B142">
        <v>-18</v>
      </c>
      <c r="C142">
        <v>-154</v>
      </c>
      <c r="D142">
        <v>92</v>
      </c>
      <c r="E142">
        <f t="shared" si="4"/>
        <v>180.28865743579101</v>
      </c>
      <c r="F142">
        <f t="shared" si="5"/>
        <v>1.8028865743579101</v>
      </c>
    </row>
    <row r="143" spans="1:6" x14ac:dyDescent="0.25">
      <c r="A143">
        <v>13012</v>
      </c>
      <c r="B143">
        <v>-10</v>
      </c>
      <c r="C143">
        <v>-154</v>
      </c>
      <c r="D143">
        <v>69</v>
      </c>
      <c r="E143">
        <f t="shared" si="4"/>
        <v>169.04733065032408</v>
      </c>
      <c r="F143">
        <f t="shared" si="5"/>
        <v>1.6904733065032409</v>
      </c>
    </row>
    <row r="144" spans="1:6" x14ac:dyDescent="0.25">
      <c r="A144">
        <v>13048</v>
      </c>
      <c r="B144">
        <v>30</v>
      </c>
      <c r="C144">
        <v>-102</v>
      </c>
      <c r="D144">
        <v>-48</v>
      </c>
      <c r="E144">
        <f t="shared" si="4"/>
        <v>116.65333257134148</v>
      </c>
      <c r="F144">
        <f t="shared" si="5"/>
        <v>1.1665333257134147</v>
      </c>
    </row>
    <row r="145" spans="1:6" x14ac:dyDescent="0.25">
      <c r="A145">
        <v>13070</v>
      </c>
      <c r="B145">
        <v>-17</v>
      </c>
      <c r="C145">
        <v>-99</v>
      </c>
      <c r="D145">
        <v>-33</v>
      </c>
      <c r="E145">
        <f t="shared" si="4"/>
        <v>105.73079021741964</v>
      </c>
      <c r="F145">
        <f t="shared" si="5"/>
        <v>1.0573079021741965</v>
      </c>
    </row>
    <row r="146" spans="1:6" x14ac:dyDescent="0.25">
      <c r="A146">
        <v>13091</v>
      </c>
      <c r="B146">
        <v>-47</v>
      </c>
      <c r="C146">
        <v>-155</v>
      </c>
      <c r="D146">
        <v>6</v>
      </c>
      <c r="E146">
        <f t="shared" si="4"/>
        <v>162.08022704821215</v>
      </c>
      <c r="F146">
        <f t="shared" si="5"/>
        <v>1.6208022704821214</v>
      </c>
    </row>
    <row r="147" spans="1:6" x14ac:dyDescent="0.25">
      <c r="A147">
        <v>13130</v>
      </c>
      <c r="B147">
        <v>3</v>
      </c>
      <c r="C147">
        <v>-91</v>
      </c>
      <c r="D147">
        <v>-20</v>
      </c>
      <c r="E147">
        <f t="shared" si="4"/>
        <v>93.220169491371337</v>
      </c>
      <c r="F147">
        <f t="shared" si="5"/>
        <v>0.93220169491371341</v>
      </c>
    </row>
    <row r="148" spans="1:6" x14ac:dyDescent="0.25">
      <c r="A148">
        <v>13149</v>
      </c>
      <c r="B148">
        <v>24</v>
      </c>
      <c r="C148">
        <v>-54</v>
      </c>
      <c r="D148">
        <v>-35</v>
      </c>
      <c r="E148">
        <f t="shared" si="4"/>
        <v>68.680419334771102</v>
      </c>
      <c r="F148">
        <f t="shared" si="5"/>
        <v>0.68680419334771103</v>
      </c>
    </row>
    <row r="149" spans="1:6" x14ac:dyDescent="0.25">
      <c r="A149">
        <v>13170</v>
      </c>
      <c r="B149">
        <v>15</v>
      </c>
      <c r="C149">
        <v>-102</v>
      </c>
      <c r="D149">
        <v>-34</v>
      </c>
      <c r="E149">
        <f t="shared" si="4"/>
        <v>108.55873986004075</v>
      </c>
      <c r="F149">
        <f t="shared" si="5"/>
        <v>1.0855873986004074</v>
      </c>
    </row>
    <row r="150" spans="1:6" x14ac:dyDescent="0.25">
      <c r="A150">
        <v>13190</v>
      </c>
      <c r="B150">
        <v>-4</v>
      </c>
      <c r="C150">
        <v>-152</v>
      </c>
      <c r="D150">
        <v>-2</v>
      </c>
      <c r="E150">
        <f t="shared" si="4"/>
        <v>152.06577524216289</v>
      </c>
      <c r="F150">
        <f t="shared" si="5"/>
        <v>1.5206577524216289</v>
      </c>
    </row>
    <row r="151" spans="1:6" x14ac:dyDescent="0.25">
      <c r="A151">
        <v>13210</v>
      </c>
      <c r="B151">
        <v>-2</v>
      </c>
      <c r="C151">
        <v>-118</v>
      </c>
      <c r="D151">
        <v>-10</v>
      </c>
      <c r="E151">
        <f t="shared" si="4"/>
        <v>118.43985815594343</v>
      </c>
      <c r="F151">
        <f t="shared" si="5"/>
        <v>1.1843985815594342</v>
      </c>
    </row>
    <row r="152" spans="1:6" x14ac:dyDescent="0.25">
      <c r="A152">
        <v>13229</v>
      </c>
      <c r="B152">
        <v>23</v>
      </c>
      <c r="C152">
        <v>-120</v>
      </c>
      <c r="D152">
        <v>-13</v>
      </c>
      <c r="E152">
        <f t="shared" si="4"/>
        <v>122.87391912037315</v>
      </c>
      <c r="F152">
        <f t="shared" si="5"/>
        <v>1.2287391912037315</v>
      </c>
    </row>
    <row r="153" spans="1:6" x14ac:dyDescent="0.25">
      <c r="A153">
        <v>13249</v>
      </c>
      <c r="B153">
        <v>39</v>
      </c>
      <c r="C153">
        <v>-162</v>
      </c>
      <c r="D153">
        <v>-24</v>
      </c>
      <c r="E153">
        <f t="shared" si="4"/>
        <v>168.34785415917841</v>
      </c>
      <c r="F153">
        <f t="shared" si="5"/>
        <v>1.6834785415917841</v>
      </c>
    </row>
    <row r="154" spans="1:6" x14ac:dyDescent="0.25">
      <c r="A154">
        <v>13280</v>
      </c>
      <c r="B154">
        <v>-15</v>
      </c>
      <c r="C154">
        <v>-114</v>
      </c>
      <c r="D154">
        <v>-33</v>
      </c>
      <c r="E154">
        <f t="shared" si="4"/>
        <v>119.62441222426132</v>
      </c>
      <c r="F154">
        <f t="shared" si="5"/>
        <v>1.1962441222426132</v>
      </c>
    </row>
    <row r="155" spans="1:6" x14ac:dyDescent="0.25">
      <c r="A155">
        <v>13299</v>
      </c>
      <c r="B155">
        <v>-41</v>
      </c>
      <c r="C155">
        <v>-89</v>
      </c>
      <c r="D155">
        <v>-2</v>
      </c>
      <c r="E155">
        <f t="shared" si="4"/>
        <v>98.010203550446732</v>
      </c>
      <c r="F155">
        <f t="shared" si="5"/>
        <v>0.98010203550446728</v>
      </c>
    </row>
    <row r="156" spans="1:6" x14ac:dyDescent="0.25">
      <c r="A156">
        <v>13321</v>
      </c>
      <c r="B156">
        <v>-8</v>
      </c>
      <c r="C156">
        <v>-103</v>
      </c>
      <c r="D156">
        <v>-16</v>
      </c>
      <c r="E156">
        <f t="shared" si="4"/>
        <v>104.54185764563398</v>
      </c>
      <c r="F156">
        <f t="shared" si="5"/>
        <v>1.0454185764563397</v>
      </c>
    </row>
    <row r="157" spans="1:6" x14ac:dyDescent="0.25">
      <c r="A157">
        <v>13360</v>
      </c>
      <c r="B157">
        <v>21</v>
      </c>
      <c r="C157">
        <v>-103</v>
      </c>
      <c r="D157">
        <v>-37</v>
      </c>
      <c r="E157">
        <f t="shared" si="4"/>
        <v>111.44056711987785</v>
      </c>
      <c r="F157">
        <f t="shared" si="5"/>
        <v>1.1144056711987786</v>
      </c>
    </row>
    <row r="158" spans="1:6" x14ac:dyDescent="0.25">
      <c r="A158">
        <v>13379</v>
      </c>
      <c r="B158">
        <v>28</v>
      </c>
      <c r="C158">
        <v>-99</v>
      </c>
      <c r="D158">
        <v>-14</v>
      </c>
      <c r="E158">
        <f t="shared" si="4"/>
        <v>103.83159442096611</v>
      </c>
      <c r="F158">
        <f t="shared" si="5"/>
        <v>1.0383159442096612</v>
      </c>
    </row>
    <row r="159" spans="1:6" x14ac:dyDescent="0.25">
      <c r="A159">
        <v>13399</v>
      </c>
      <c r="B159">
        <v>23</v>
      </c>
      <c r="C159">
        <v>-118</v>
      </c>
      <c r="D159">
        <v>34</v>
      </c>
      <c r="E159">
        <f t="shared" si="4"/>
        <v>124.93598360760602</v>
      </c>
      <c r="F159">
        <f t="shared" si="5"/>
        <v>1.2493598360760603</v>
      </c>
    </row>
    <row r="160" spans="1:6" x14ac:dyDescent="0.25">
      <c r="A160">
        <v>13419</v>
      </c>
      <c r="B160">
        <v>24</v>
      </c>
      <c r="C160">
        <v>-157</v>
      </c>
      <c r="D160">
        <v>66</v>
      </c>
      <c r="E160">
        <f t="shared" si="4"/>
        <v>171.99127884866721</v>
      </c>
      <c r="F160">
        <f t="shared" si="5"/>
        <v>1.7199127884866721</v>
      </c>
    </row>
    <row r="161" spans="1:6" x14ac:dyDescent="0.25">
      <c r="A161">
        <v>13440</v>
      </c>
      <c r="B161">
        <v>27</v>
      </c>
      <c r="C161">
        <v>-124</v>
      </c>
      <c r="D161">
        <v>15</v>
      </c>
      <c r="E161">
        <f t="shared" si="4"/>
        <v>127.7888884058391</v>
      </c>
      <c r="F161">
        <f t="shared" si="5"/>
        <v>1.2778888840583911</v>
      </c>
    </row>
    <row r="162" spans="1:6" x14ac:dyDescent="0.25">
      <c r="A162">
        <v>13459</v>
      </c>
      <c r="B162">
        <v>28</v>
      </c>
      <c r="C162">
        <v>-81</v>
      </c>
      <c r="D162">
        <v>-25</v>
      </c>
      <c r="E162">
        <f t="shared" si="4"/>
        <v>89.274856482662571</v>
      </c>
      <c r="F162">
        <f t="shared" si="5"/>
        <v>0.89274856482662568</v>
      </c>
    </row>
    <row r="163" spans="1:6" x14ac:dyDescent="0.25">
      <c r="A163">
        <v>13479</v>
      </c>
      <c r="B163">
        <v>11</v>
      </c>
      <c r="C163">
        <v>-116</v>
      </c>
      <c r="D163">
        <v>-2</v>
      </c>
      <c r="E163">
        <f t="shared" si="4"/>
        <v>116.53754759733019</v>
      </c>
      <c r="F163">
        <f t="shared" si="5"/>
        <v>1.1653754759733019</v>
      </c>
    </row>
    <row r="164" spans="1:6" x14ac:dyDescent="0.25">
      <c r="A164">
        <v>13499</v>
      </c>
      <c r="B164">
        <v>0</v>
      </c>
      <c r="C164">
        <v>-169</v>
      </c>
      <c r="D164">
        <v>29</v>
      </c>
      <c r="E164">
        <f t="shared" si="4"/>
        <v>171.47011401407536</v>
      </c>
      <c r="F164">
        <f t="shared" si="5"/>
        <v>1.7147011401407537</v>
      </c>
    </row>
    <row r="165" spans="1:6" x14ac:dyDescent="0.25">
      <c r="A165">
        <v>13530</v>
      </c>
      <c r="B165">
        <v>-22</v>
      </c>
      <c r="C165">
        <v>-135</v>
      </c>
      <c r="D165">
        <v>-24</v>
      </c>
      <c r="E165">
        <f t="shared" si="4"/>
        <v>138.87044321957066</v>
      </c>
      <c r="F165">
        <f t="shared" si="5"/>
        <v>1.3887044321957065</v>
      </c>
    </row>
    <row r="166" spans="1:6" x14ac:dyDescent="0.25">
      <c r="A166">
        <v>13550</v>
      </c>
      <c r="B166">
        <v>-44</v>
      </c>
      <c r="C166">
        <v>-110</v>
      </c>
      <c r="D166">
        <v>-59</v>
      </c>
      <c r="E166">
        <f t="shared" si="4"/>
        <v>132.3518039166826</v>
      </c>
      <c r="F166">
        <f t="shared" si="5"/>
        <v>1.323518039166826</v>
      </c>
    </row>
    <row r="167" spans="1:6" x14ac:dyDescent="0.25">
      <c r="A167">
        <v>13582</v>
      </c>
      <c r="B167">
        <v>-23</v>
      </c>
      <c r="C167">
        <v>-133</v>
      </c>
      <c r="D167">
        <v>-36</v>
      </c>
      <c r="E167">
        <f t="shared" si="4"/>
        <v>139.6925194847598</v>
      </c>
      <c r="F167">
        <f t="shared" si="5"/>
        <v>1.396925194847598</v>
      </c>
    </row>
    <row r="168" spans="1:6" x14ac:dyDescent="0.25">
      <c r="A168">
        <v>13610</v>
      </c>
      <c r="B168">
        <v>-18</v>
      </c>
      <c r="C168">
        <v>-118</v>
      </c>
      <c r="D168">
        <v>-25</v>
      </c>
      <c r="E168">
        <f t="shared" si="4"/>
        <v>121.95490970026586</v>
      </c>
      <c r="F168">
        <f t="shared" si="5"/>
        <v>1.2195490970026586</v>
      </c>
    </row>
    <row r="169" spans="1:6" x14ac:dyDescent="0.25">
      <c r="A169">
        <v>13629</v>
      </c>
      <c r="B169">
        <v>7</v>
      </c>
      <c r="C169">
        <v>-89</v>
      </c>
      <c r="D169">
        <v>-45</v>
      </c>
      <c r="E169">
        <f t="shared" si="4"/>
        <v>99.974996874218505</v>
      </c>
      <c r="F169">
        <f t="shared" si="5"/>
        <v>0.99974996874218502</v>
      </c>
    </row>
    <row r="170" spans="1:6" x14ac:dyDescent="0.25">
      <c r="A170">
        <v>13649</v>
      </c>
      <c r="B170">
        <v>12</v>
      </c>
      <c r="C170">
        <v>-103</v>
      </c>
      <c r="D170">
        <v>-20</v>
      </c>
      <c r="E170">
        <f t="shared" si="4"/>
        <v>105.60776486603625</v>
      </c>
      <c r="F170">
        <f t="shared" si="5"/>
        <v>1.0560776486603625</v>
      </c>
    </row>
    <row r="171" spans="1:6" x14ac:dyDescent="0.25">
      <c r="A171">
        <v>13670</v>
      </c>
      <c r="B171">
        <v>12</v>
      </c>
      <c r="C171">
        <v>-125</v>
      </c>
      <c r="D171">
        <v>6</v>
      </c>
      <c r="E171">
        <f t="shared" si="4"/>
        <v>125.7179382586272</v>
      </c>
      <c r="F171">
        <f t="shared" si="5"/>
        <v>1.257179382586272</v>
      </c>
    </row>
    <row r="172" spans="1:6" x14ac:dyDescent="0.25">
      <c r="A172">
        <v>13689</v>
      </c>
      <c r="B172">
        <v>7</v>
      </c>
      <c r="C172">
        <v>-168</v>
      </c>
      <c r="D172">
        <v>61</v>
      </c>
      <c r="E172">
        <f t="shared" si="4"/>
        <v>178.86866690396056</v>
      </c>
      <c r="F172">
        <f t="shared" si="5"/>
        <v>1.7886866690396055</v>
      </c>
    </row>
    <row r="173" spans="1:6" x14ac:dyDescent="0.25">
      <c r="A173">
        <v>13709</v>
      </c>
      <c r="B173">
        <v>51</v>
      </c>
      <c r="C173">
        <v>-191</v>
      </c>
      <c r="D173">
        <v>52</v>
      </c>
      <c r="E173">
        <f t="shared" si="4"/>
        <v>204.41624201613726</v>
      </c>
      <c r="F173">
        <f t="shared" si="5"/>
        <v>2.0441624201613724</v>
      </c>
    </row>
    <row r="174" spans="1:6" x14ac:dyDescent="0.25">
      <c r="A174">
        <v>13729</v>
      </c>
      <c r="B174">
        <v>80</v>
      </c>
      <c r="C174">
        <v>-144</v>
      </c>
      <c r="D174">
        <v>36</v>
      </c>
      <c r="E174">
        <f t="shared" si="4"/>
        <v>168.61791126686393</v>
      </c>
      <c r="F174">
        <f t="shared" si="5"/>
        <v>1.6861791126686392</v>
      </c>
    </row>
    <row r="175" spans="1:6" x14ac:dyDescent="0.25">
      <c r="A175">
        <v>13750</v>
      </c>
      <c r="B175">
        <v>87</v>
      </c>
      <c r="C175">
        <v>-84</v>
      </c>
      <c r="D175">
        <v>2</v>
      </c>
      <c r="E175">
        <f t="shared" si="4"/>
        <v>120.95040305844375</v>
      </c>
      <c r="F175">
        <f t="shared" si="5"/>
        <v>1.2095040305844376</v>
      </c>
    </row>
    <row r="176" spans="1:6" x14ac:dyDescent="0.25">
      <c r="A176">
        <v>13780</v>
      </c>
      <c r="B176">
        <v>10</v>
      </c>
      <c r="C176">
        <v>-79</v>
      </c>
      <c r="D176">
        <v>-14</v>
      </c>
      <c r="E176">
        <f t="shared" si="4"/>
        <v>80.851716122788631</v>
      </c>
      <c r="F176">
        <f t="shared" si="5"/>
        <v>0.80851716122788631</v>
      </c>
    </row>
    <row r="177" spans="1:6" x14ac:dyDescent="0.25">
      <c r="A177">
        <v>13801</v>
      </c>
      <c r="B177">
        <v>-8</v>
      </c>
      <c r="C177">
        <v>-88</v>
      </c>
      <c r="D177">
        <v>-14</v>
      </c>
      <c r="E177">
        <f t="shared" si="4"/>
        <v>89.465076985380165</v>
      </c>
      <c r="F177">
        <f t="shared" si="5"/>
        <v>0.89465076985380165</v>
      </c>
    </row>
    <row r="178" spans="1:6" x14ac:dyDescent="0.25">
      <c r="A178">
        <v>13840</v>
      </c>
      <c r="B178">
        <v>-42</v>
      </c>
      <c r="C178">
        <v>-103</v>
      </c>
      <c r="D178">
        <v>-9</v>
      </c>
      <c r="E178">
        <f t="shared" si="4"/>
        <v>111.59749101122301</v>
      </c>
      <c r="F178">
        <f t="shared" si="5"/>
        <v>1.11597491011223</v>
      </c>
    </row>
    <row r="179" spans="1:6" x14ac:dyDescent="0.25">
      <c r="A179">
        <v>13860</v>
      </c>
      <c r="B179">
        <v>-25</v>
      </c>
      <c r="C179">
        <v>-126</v>
      </c>
      <c r="D179">
        <v>-31</v>
      </c>
      <c r="E179">
        <f t="shared" si="4"/>
        <v>132.14386100004796</v>
      </c>
      <c r="F179">
        <f t="shared" si="5"/>
        <v>1.3214386100004796</v>
      </c>
    </row>
    <row r="180" spans="1:6" x14ac:dyDescent="0.25">
      <c r="A180">
        <v>13880</v>
      </c>
      <c r="B180">
        <v>-22</v>
      </c>
      <c r="C180">
        <v>-126</v>
      </c>
      <c r="D180">
        <v>-27</v>
      </c>
      <c r="E180">
        <f t="shared" si="4"/>
        <v>130.72490198887127</v>
      </c>
      <c r="F180">
        <f t="shared" si="5"/>
        <v>1.3072490198887126</v>
      </c>
    </row>
    <row r="181" spans="1:6" x14ac:dyDescent="0.25">
      <c r="A181">
        <v>13899</v>
      </c>
      <c r="B181">
        <v>-16</v>
      </c>
      <c r="C181">
        <v>-128</v>
      </c>
      <c r="D181">
        <v>-2</v>
      </c>
      <c r="E181">
        <f t="shared" si="4"/>
        <v>129.01162738296111</v>
      </c>
      <c r="F181">
        <f t="shared" si="5"/>
        <v>1.290116273829611</v>
      </c>
    </row>
    <row r="182" spans="1:6" x14ac:dyDescent="0.25">
      <c r="A182">
        <v>13920</v>
      </c>
      <c r="B182">
        <v>9</v>
      </c>
      <c r="C182">
        <v>-158</v>
      </c>
      <c r="D182">
        <v>24</v>
      </c>
      <c r="E182">
        <f t="shared" si="4"/>
        <v>160.06561154726521</v>
      </c>
      <c r="F182">
        <f t="shared" si="5"/>
        <v>1.600656115472652</v>
      </c>
    </row>
    <row r="183" spans="1:6" x14ac:dyDescent="0.25">
      <c r="A183">
        <v>13940</v>
      </c>
      <c r="B183">
        <v>32</v>
      </c>
      <c r="C183">
        <v>-140</v>
      </c>
      <c r="D183">
        <v>10</v>
      </c>
      <c r="E183">
        <f t="shared" si="4"/>
        <v>143.95832730342485</v>
      </c>
      <c r="F183">
        <f t="shared" si="5"/>
        <v>1.4395832730342486</v>
      </c>
    </row>
    <row r="184" spans="1:6" x14ac:dyDescent="0.25">
      <c r="A184">
        <v>13960</v>
      </c>
      <c r="B184">
        <v>27</v>
      </c>
      <c r="C184">
        <v>-130</v>
      </c>
      <c r="D184">
        <v>2</v>
      </c>
      <c r="E184">
        <f t="shared" si="4"/>
        <v>132.7893067984015</v>
      </c>
      <c r="F184">
        <f t="shared" si="5"/>
        <v>1.3278930679840151</v>
      </c>
    </row>
    <row r="185" spans="1:6" x14ac:dyDescent="0.25">
      <c r="A185">
        <v>13980</v>
      </c>
      <c r="B185">
        <v>29</v>
      </c>
      <c r="C185">
        <v>-147</v>
      </c>
      <c r="D185">
        <v>-15</v>
      </c>
      <c r="E185">
        <f t="shared" si="4"/>
        <v>150.58220346375597</v>
      </c>
      <c r="F185">
        <f t="shared" si="5"/>
        <v>1.5058220346375597</v>
      </c>
    </row>
    <row r="186" spans="1:6" x14ac:dyDescent="0.25">
      <c r="A186">
        <v>14000</v>
      </c>
      <c r="B186">
        <v>5</v>
      </c>
      <c r="C186">
        <v>-125</v>
      </c>
      <c r="D186">
        <v>-6</v>
      </c>
      <c r="E186">
        <f t="shared" si="4"/>
        <v>125.24376231972593</v>
      </c>
      <c r="F186">
        <f t="shared" si="5"/>
        <v>1.2524376231972594</v>
      </c>
    </row>
    <row r="187" spans="1:6" x14ac:dyDescent="0.25">
      <c r="A187">
        <v>14032</v>
      </c>
      <c r="B187">
        <v>-19</v>
      </c>
      <c r="C187">
        <v>-73</v>
      </c>
      <c r="D187">
        <v>8</v>
      </c>
      <c r="E187">
        <f t="shared" si="4"/>
        <v>75.855125074051529</v>
      </c>
      <c r="F187">
        <f t="shared" si="5"/>
        <v>0.75855125074051533</v>
      </c>
    </row>
    <row r="188" spans="1:6" x14ac:dyDescent="0.25">
      <c r="A188">
        <v>14070</v>
      </c>
      <c r="B188">
        <v>-11</v>
      </c>
      <c r="C188">
        <v>-82</v>
      </c>
      <c r="D188">
        <v>-15</v>
      </c>
      <c r="E188">
        <f t="shared" si="4"/>
        <v>84.083292038311626</v>
      </c>
      <c r="F188">
        <f t="shared" si="5"/>
        <v>0.8408329203831163</v>
      </c>
    </row>
    <row r="189" spans="1:6" x14ac:dyDescent="0.25">
      <c r="A189">
        <v>14090</v>
      </c>
      <c r="B189">
        <v>6</v>
      </c>
      <c r="C189">
        <v>-135</v>
      </c>
      <c r="D189">
        <v>-7</v>
      </c>
      <c r="E189">
        <f t="shared" si="4"/>
        <v>135.31444860028807</v>
      </c>
      <c r="F189">
        <f t="shared" si="5"/>
        <v>1.3531444860028807</v>
      </c>
    </row>
    <row r="190" spans="1:6" x14ac:dyDescent="0.25">
      <c r="A190">
        <v>14110</v>
      </c>
      <c r="B190">
        <v>37</v>
      </c>
      <c r="C190">
        <v>-148</v>
      </c>
      <c r="D190">
        <v>13</v>
      </c>
      <c r="E190">
        <f t="shared" si="4"/>
        <v>153.10780515702001</v>
      </c>
      <c r="F190">
        <f t="shared" si="5"/>
        <v>1.5310780515702</v>
      </c>
    </row>
    <row r="191" spans="1:6" x14ac:dyDescent="0.25">
      <c r="A191">
        <v>14130</v>
      </c>
      <c r="B191">
        <v>27</v>
      </c>
      <c r="C191">
        <v>-118</v>
      </c>
      <c r="D191">
        <v>0</v>
      </c>
      <c r="E191">
        <f t="shared" si="4"/>
        <v>121.0495766204905</v>
      </c>
      <c r="F191">
        <f t="shared" si="5"/>
        <v>1.210495766204905</v>
      </c>
    </row>
    <row r="192" spans="1:6" x14ac:dyDescent="0.25">
      <c r="A192">
        <v>14150</v>
      </c>
      <c r="B192">
        <v>12</v>
      </c>
      <c r="C192">
        <v>-101</v>
      </c>
      <c r="D192">
        <v>-5</v>
      </c>
      <c r="E192">
        <f t="shared" si="4"/>
        <v>101.83319694480774</v>
      </c>
      <c r="F192">
        <f t="shared" si="5"/>
        <v>1.0183319694480775</v>
      </c>
    </row>
    <row r="193" spans="1:6" x14ac:dyDescent="0.25">
      <c r="A193">
        <v>14170</v>
      </c>
      <c r="B193">
        <v>-14</v>
      </c>
      <c r="C193">
        <v>-118</v>
      </c>
      <c r="D193">
        <v>5</v>
      </c>
      <c r="E193">
        <f t="shared" si="4"/>
        <v>118.93275410920239</v>
      </c>
      <c r="F193">
        <f t="shared" si="5"/>
        <v>1.1893275410920239</v>
      </c>
    </row>
    <row r="194" spans="1:6" x14ac:dyDescent="0.25">
      <c r="A194">
        <v>14189</v>
      </c>
      <c r="B194">
        <v>-2</v>
      </c>
      <c r="C194">
        <v>-125</v>
      </c>
      <c r="D194">
        <v>12</v>
      </c>
      <c r="E194">
        <f t="shared" ref="E194:E257" si="6">SQRT(B194^2+C194^2+D194^2)</f>
        <v>125.59060474414477</v>
      </c>
      <c r="F194">
        <f t="shared" ref="F194:F257" si="7">E194/100</f>
        <v>1.2559060474414476</v>
      </c>
    </row>
    <row r="195" spans="1:6" x14ac:dyDescent="0.25">
      <c r="A195">
        <v>14210</v>
      </c>
      <c r="B195">
        <v>22</v>
      </c>
      <c r="C195">
        <v>-112</v>
      </c>
      <c r="D195">
        <v>-2</v>
      </c>
      <c r="E195">
        <f t="shared" si="6"/>
        <v>114.15778554264269</v>
      </c>
      <c r="F195">
        <f t="shared" si="7"/>
        <v>1.1415778554264269</v>
      </c>
    </row>
    <row r="196" spans="1:6" x14ac:dyDescent="0.25">
      <c r="A196">
        <v>14230</v>
      </c>
      <c r="B196">
        <v>18</v>
      </c>
      <c r="C196">
        <v>-92</v>
      </c>
      <c r="D196">
        <v>-28</v>
      </c>
      <c r="E196">
        <f t="shared" si="6"/>
        <v>97.836598469080073</v>
      </c>
      <c r="F196">
        <f t="shared" si="7"/>
        <v>0.97836598469080072</v>
      </c>
    </row>
    <row r="197" spans="1:6" x14ac:dyDescent="0.25">
      <c r="A197">
        <v>14250</v>
      </c>
      <c r="B197">
        <v>12</v>
      </c>
      <c r="C197">
        <v>-106</v>
      </c>
      <c r="D197">
        <v>-29</v>
      </c>
      <c r="E197">
        <f t="shared" si="6"/>
        <v>110.54863183232979</v>
      </c>
      <c r="F197">
        <f t="shared" si="7"/>
        <v>1.1054863183232979</v>
      </c>
    </row>
    <row r="198" spans="1:6" x14ac:dyDescent="0.25">
      <c r="A198">
        <v>14282</v>
      </c>
      <c r="B198">
        <v>-2</v>
      </c>
      <c r="C198">
        <v>-151</v>
      </c>
      <c r="D198">
        <v>24</v>
      </c>
      <c r="E198">
        <f t="shared" si="6"/>
        <v>152.9084693534011</v>
      </c>
      <c r="F198">
        <f t="shared" si="7"/>
        <v>1.529084693534011</v>
      </c>
    </row>
    <row r="199" spans="1:6" x14ac:dyDescent="0.25">
      <c r="A199">
        <v>14320</v>
      </c>
      <c r="B199">
        <v>-20</v>
      </c>
      <c r="C199">
        <v>-110</v>
      </c>
      <c r="D199">
        <v>23</v>
      </c>
      <c r="E199">
        <f t="shared" si="6"/>
        <v>114.14464507807627</v>
      </c>
      <c r="F199">
        <f t="shared" si="7"/>
        <v>1.1414464507807627</v>
      </c>
    </row>
    <row r="200" spans="1:6" x14ac:dyDescent="0.25">
      <c r="A200">
        <v>14339</v>
      </c>
      <c r="B200">
        <v>0</v>
      </c>
      <c r="C200">
        <v>-102</v>
      </c>
      <c r="D200">
        <v>1</v>
      </c>
      <c r="E200">
        <f t="shared" si="6"/>
        <v>102.00490184299969</v>
      </c>
      <c r="F200">
        <f t="shared" si="7"/>
        <v>1.0200490184299968</v>
      </c>
    </row>
    <row r="201" spans="1:6" x14ac:dyDescent="0.25">
      <c r="A201">
        <v>14360</v>
      </c>
      <c r="B201">
        <v>10</v>
      </c>
      <c r="C201">
        <v>-144</v>
      </c>
      <c r="D201">
        <v>-8</v>
      </c>
      <c r="E201">
        <f t="shared" si="6"/>
        <v>144.56832294800961</v>
      </c>
      <c r="F201">
        <f t="shared" si="7"/>
        <v>1.4456832294800961</v>
      </c>
    </row>
    <row r="202" spans="1:6" x14ac:dyDescent="0.25">
      <c r="A202">
        <v>14380</v>
      </c>
      <c r="B202">
        <v>-15</v>
      </c>
      <c r="C202">
        <v>-172</v>
      </c>
      <c r="D202">
        <v>17</v>
      </c>
      <c r="E202">
        <f t="shared" si="6"/>
        <v>173.4877517290486</v>
      </c>
      <c r="F202">
        <f t="shared" si="7"/>
        <v>1.734877517290486</v>
      </c>
    </row>
    <row r="203" spans="1:6" x14ac:dyDescent="0.25">
      <c r="A203">
        <v>14400</v>
      </c>
      <c r="B203">
        <v>-39</v>
      </c>
      <c r="C203">
        <v>-127</v>
      </c>
      <c r="D203">
        <v>4</v>
      </c>
      <c r="E203">
        <f t="shared" si="6"/>
        <v>132.91350570954029</v>
      </c>
      <c r="F203">
        <f t="shared" si="7"/>
        <v>1.3291350570954028</v>
      </c>
    </row>
    <row r="204" spans="1:6" x14ac:dyDescent="0.25">
      <c r="A204">
        <v>14420</v>
      </c>
      <c r="B204">
        <v>-43</v>
      </c>
      <c r="C204">
        <v>-51</v>
      </c>
      <c r="D204">
        <v>-13</v>
      </c>
      <c r="E204">
        <f t="shared" si="6"/>
        <v>67.963225350184786</v>
      </c>
      <c r="F204">
        <f t="shared" si="7"/>
        <v>0.67963225350184786</v>
      </c>
    </row>
    <row r="205" spans="1:6" x14ac:dyDescent="0.25">
      <c r="A205">
        <v>14439</v>
      </c>
      <c r="B205">
        <v>-29</v>
      </c>
      <c r="C205">
        <v>-45</v>
      </c>
      <c r="D205">
        <v>-22</v>
      </c>
      <c r="E205">
        <f t="shared" si="6"/>
        <v>57.879184513951124</v>
      </c>
      <c r="F205">
        <f t="shared" si="7"/>
        <v>0.57879184513951121</v>
      </c>
    </row>
    <row r="206" spans="1:6" x14ac:dyDescent="0.25">
      <c r="A206">
        <v>14460</v>
      </c>
      <c r="B206">
        <v>1</v>
      </c>
      <c r="C206">
        <v>-109</v>
      </c>
      <c r="D206">
        <v>-14</v>
      </c>
      <c r="E206">
        <f t="shared" si="6"/>
        <v>109.89995450408522</v>
      </c>
      <c r="F206">
        <f t="shared" si="7"/>
        <v>1.0989995450408521</v>
      </c>
    </row>
    <row r="207" spans="1:6" x14ac:dyDescent="0.25">
      <c r="A207">
        <v>14480</v>
      </c>
      <c r="B207">
        <v>12</v>
      </c>
      <c r="C207">
        <v>-178</v>
      </c>
      <c r="D207">
        <v>27</v>
      </c>
      <c r="E207">
        <f t="shared" si="6"/>
        <v>180.43558407365217</v>
      </c>
      <c r="F207">
        <f t="shared" si="7"/>
        <v>1.8043558407365217</v>
      </c>
    </row>
    <row r="208" spans="1:6" x14ac:dyDescent="0.25">
      <c r="A208">
        <v>14501</v>
      </c>
      <c r="B208">
        <v>6</v>
      </c>
      <c r="C208">
        <v>-142</v>
      </c>
      <c r="D208">
        <v>1</v>
      </c>
      <c r="E208">
        <f t="shared" si="6"/>
        <v>142.13022197970423</v>
      </c>
      <c r="F208">
        <f t="shared" si="7"/>
        <v>1.4213022197970424</v>
      </c>
    </row>
    <row r="209" spans="1:6" x14ac:dyDescent="0.25">
      <c r="A209">
        <v>14540</v>
      </c>
      <c r="B209">
        <v>47</v>
      </c>
      <c r="C209">
        <v>-74</v>
      </c>
      <c r="D209">
        <v>13</v>
      </c>
      <c r="E209">
        <f t="shared" si="6"/>
        <v>88.622796164418105</v>
      </c>
      <c r="F209">
        <f t="shared" si="7"/>
        <v>0.88622796164418105</v>
      </c>
    </row>
    <row r="210" spans="1:6" x14ac:dyDescent="0.25">
      <c r="A210">
        <v>14560</v>
      </c>
      <c r="B210">
        <v>70</v>
      </c>
      <c r="C210">
        <v>-82</v>
      </c>
      <c r="D210">
        <v>28</v>
      </c>
      <c r="E210">
        <f t="shared" si="6"/>
        <v>111.39120252515457</v>
      </c>
      <c r="F210">
        <f t="shared" si="7"/>
        <v>1.1139120252515458</v>
      </c>
    </row>
    <row r="211" spans="1:6" x14ac:dyDescent="0.25">
      <c r="A211">
        <v>14580</v>
      </c>
      <c r="B211">
        <v>64</v>
      </c>
      <c r="C211">
        <v>-111</v>
      </c>
      <c r="D211">
        <v>25</v>
      </c>
      <c r="E211">
        <f t="shared" si="6"/>
        <v>130.5450113945378</v>
      </c>
      <c r="F211">
        <f t="shared" si="7"/>
        <v>1.305450113945378</v>
      </c>
    </row>
    <row r="212" spans="1:6" x14ac:dyDescent="0.25">
      <c r="A212">
        <v>14600</v>
      </c>
      <c r="B212">
        <v>39</v>
      </c>
      <c r="C212">
        <v>-154</v>
      </c>
      <c r="D212">
        <v>5</v>
      </c>
      <c r="E212">
        <f t="shared" si="6"/>
        <v>158.94024034208581</v>
      </c>
      <c r="F212">
        <f t="shared" si="7"/>
        <v>1.5894024034208583</v>
      </c>
    </row>
    <row r="213" spans="1:6" x14ac:dyDescent="0.25">
      <c r="A213">
        <v>14620</v>
      </c>
      <c r="B213">
        <v>3</v>
      </c>
      <c r="C213">
        <v>-171</v>
      </c>
      <c r="D213">
        <v>14</v>
      </c>
      <c r="E213">
        <f t="shared" si="6"/>
        <v>171.59836829061049</v>
      </c>
      <c r="F213">
        <f t="shared" si="7"/>
        <v>1.715983682906105</v>
      </c>
    </row>
    <row r="214" spans="1:6" x14ac:dyDescent="0.25">
      <c r="A214">
        <v>14640</v>
      </c>
      <c r="B214">
        <v>-51</v>
      </c>
      <c r="C214">
        <v>-138</v>
      </c>
      <c r="D214">
        <v>-3</v>
      </c>
      <c r="E214">
        <f t="shared" si="6"/>
        <v>147.15298162116866</v>
      </c>
      <c r="F214">
        <f t="shared" si="7"/>
        <v>1.4715298162116865</v>
      </c>
    </row>
    <row r="215" spans="1:6" x14ac:dyDescent="0.25">
      <c r="A215">
        <v>14660</v>
      </c>
      <c r="B215">
        <v>-98</v>
      </c>
      <c r="C215">
        <v>-140</v>
      </c>
      <c r="D215">
        <v>46</v>
      </c>
      <c r="E215">
        <f t="shared" si="6"/>
        <v>176.97457444503152</v>
      </c>
      <c r="F215">
        <f t="shared" si="7"/>
        <v>1.7697457444503153</v>
      </c>
    </row>
    <row r="216" spans="1:6" x14ac:dyDescent="0.25">
      <c r="A216">
        <v>14680</v>
      </c>
      <c r="B216">
        <v>-118</v>
      </c>
      <c r="C216">
        <v>-165</v>
      </c>
      <c r="D216">
        <v>79</v>
      </c>
      <c r="E216">
        <f t="shared" si="6"/>
        <v>217.6924435987616</v>
      </c>
      <c r="F216">
        <f t="shared" si="7"/>
        <v>2.1769244359876159</v>
      </c>
    </row>
    <row r="217" spans="1:6" x14ac:dyDescent="0.25">
      <c r="A217">
        <v>14700</v>
      </c>
      <c r="B217">
        <v>-159</v>
      </c>
      <c r="C217">
        <v>-144</v>
      </c>
      <c r="D217">
        <v>66</v>
      </c>
      <c r="E217">
        <f t="shared" si="6"/>
        <v>224.43930137121706</v>
      </c>
      <c r="F217">
        <f t="shared" si="7"/>
        <v>2.2443930137121706</v>
      </c>
    </row>
    <row r="218" spans="1:6" x14ac:dyDescent="0.25">
      <c r="A218">
        <v>14719</v>
      </c>
      <c r="B218">
        <v>-221</v>
      </c>
      <c r="C218">
        <v>-102</v>
      </c>
      <c r="D218">
        <v>62</v>
      </c>
      <c r="E218">
        <f t="shared" si="6"/>
        <v>251.1752376330119</v>
      </c>
      <c r="F218">
        <f t="shared" si="7"/>
        <v>2.5117523763301191</v>
      </c>
    </row>
    <row r="219" spans="1:6" x14ac:dyDescent="0.25">
      <c r="A219">
        <v>14739</v>
      </c>
      <c r="B219">
        <v>-272</v>
      </c>
      <c r="C219">
        <v>-56</v>
      </c>
      <c r="D219">
        <v>95</v>
      </c>
      <c r="E219">
        <f t="shared" si="6"/>
        <v>293.50468480077109</v>
      </c>
      <c r="F219">
        <f t="shared" si="7"/>
        <v>2.935046848007711</v>
      </c>
    </row>
    <row r="220" spans="1:6" x14ac:dyDescent="0.25">
      <c r="A220">
        <v>14763</v>
      </c>
      <c r="B220">
        <v>-357</v>
      </c>
      <c r="C220">
        <v>-30</v>
      </c>
      <c r="D220">
        <v>175</v>
      </c>
      <c r="E220">
        <f t="shared" si="6"/>
        <v>398.71543737357348</v>
      </c>
      <c r="F220">
        <f t="shared" si="7"/>
        <v>3.9871543737357347</v>
      </c>
    </row>
    <row r="221" spans="1:6" x14ac:dyDescent="0.25">
      <c r="A221">
        <v>14790</v>
      </c>
      <c r="B221">
        <v>-507</v>
      </c>
      <c r="C221">
        <v>-174</v>
      </c>
      <c r="D221">
        <v>183</v>
      </c>
      <c r="E221">
        <f t="shared" si="6"/>
        <v>566.40444913506815</v>
      </c>
      <c r="F221">
        <f t="shared" si="7"/>
        <v>5.6640444913506816</v>
      </c>
    </row>
    <row r="222" spans="1:6" x14ac:dyDescent="0.25">
      <c r="A222">
        <v>14809</v>
      </c>
      <c r="B222">
        <v>-582</v>
      </c>
      <c r="C222">
        <v>-316</v>
      </c>
      <c r="D222">
        <v>93</v>
      </c>
      <c r="E222">
        <f t="shared" si="6"/>
        <v>668.75182242742335</v>
      </c>
      <c r="F222">
        <f t="shared" si="7"/>
        <v>6.6875182242742337</v>
      </c>
    </row>
    <row r="223" spans="1:6" x14ac:dyDescent="0.25">
      <c r="A223">
        <v>14829</v>
      </c>
      <c r="B223">
        <v>-714</v>
      </c>
      <c r="C223">
        <v>-356</v>
      </c>
      <c r="D223">
        <v>-100</v>
      </c>
      <c r="E223">
        <f t="shared" si="6"/>
        <v>804.07213606740538</v>
      </c>
      <c r="F223">
        <f t="shared" si="7"/>
        <v>8.0407213606740537</v>
      </c>
    </row>
    <row r="224" spans="1:6" x14ac:dyDescent="0.25">
      <c r="A224">
        <v>14850</v>
      </c>
      <c r="B224">
        <v>-839</v>
      </c>
      <c r="C224">
        <v>-318</v>
      </c>
      <c r="D224">
        <v>-262</v>
      </c>
      <c r="E224">
        <f t="shared" si="6"/>
        <v>934.71332503607755</v>
      </c>
      <c r="F224">
        <f t="shared" si="7"/>
        <v>9.3471332503607751</v>
      </c>
    </row>
    <row r="225" spans="1:6" x14ac:dyDescent="0.25">
      <c r="A225">
        <v>14869</v>
      </c>
      <c r="B225">
        <v>-1008</v>
      </c>
      <c r="C225">
        <v>-119</v>
      </c>
      <c r="D225">
        <v>-382</v>
      </c>
      <c r="E225">
        <f t="shared" si="6"/>
        <v>1084.5040341096017</v>
      </c>
      <c r="F225">
        <f t="shared" si="7"/>
        <v>10.845040341096016</v>
      </c>
    </row>
    <row r="226" spans="1:6" x14ac:dyDescent="0.25">
      <c r="A226">
        <v>14889</v>
      </c>
      <c r="B226">
        <v>-1115</v>
      </c>
      <c r="C226">
        <v>71</v>
      </c>
      <c r="D226">
        <v>-364</v>
      </c>
      <c r="E226">
        <f t="shared" si="6"/>
        <v>1175.0582964261816</v>
      </c>
      <c r="F226">
        <f t="shared" si="7"/>
        <v>11.750582964261817</v>
      </c>
    </row>
    <row r="227" spans="1:6" x14ac:dyDescent="0.25">
      <c r="A227">
        <v>14910</v>
      </c>
      <c r="B227">
        <v>-1073</v>
      </c>
      <c r="C227">
        <v>189</v>
      </c>
      <c r="D227">
        <v>-273</v>
      </c>
      <c r="E227">
        <f t="shared" si="6"/>
        <v>1123.2003383190374</v>
      </c>
      <c r="F227">
        <f t="shared" si="7"/>
        <v>11.232003383190374</v>
      </c>
    </row>
    <row r="228" spans="1:6" x14ac:dyDescent="0.25">
      <c r="A228">
        <v>14931</v>
      </c>
      <c r="B228">
        <v>-1046</v>
      </c>
      <c r="C228">
        <v>431</v>
      </c>
      <c r="D228">
        <v>-328</v>
      </c>
      <c r="E228">
        <f t="shared" si="6"/>
        <v>1177.9053442446043</v>
      </c>
      <c r="F228">
        <f t="shared" si="7"/>
        <v>11.779053442446044</v>
      </c>
    </row>
    <row r="229" spans="1:6" x14ac:dyDescent="0.25">
      <c r="A229">
        <v>14970</v>
      </c>
      <c r="B229">
        <v>-950</v>
      </c>
      <c r="C229">
        <v>234</v>
      </c>
      <c r="D229">
        <v>-473</v>
      </c>
      <c r="E229">
        <f t="shared" si="6"/>
        <v>1086.7313375439212</v>
      </c>
      <c r="F229">
        <f t="shared" si="7"/>
        <v>10.867313375439211</v>
      </c>
    </row>
    <row r="230" spans="1:6" x14ac:dyDescent="0.25">
      <c r="A230">
        <v>14989</v>
      </c>
      <c r="B230">
        <v>-921</v>
      </c>
      <c r="C230">
        <v>-288</v>
      </c>
      <c r="D230">
        <v>-411</v>
      </c>
      <c r="E230">
        <f t="shared" si="6"/>
        <v>1048.8593804700417</v>
      </c>
      <c r="F230">
        <f t="shared" si="7"/>
        <v>10.488593804700418</v>
      </c>
    </row>
    <row r="231" spans="1:6" x14ac:dyDescent="0.25">
      <c r="A231">
        <v>15013</v>
      </c>
      <c r="B231">
        <v>-783</v>
      </c>
      <c r="C231">
        <v>-661</v>
      </c>
      <c r="D231">
        <v>-510</v>
      </c>
      <c r="E231">
        <f t="shared" si="6"/>
        <v>1144.6003669403569</v>
      </c>
      <c r="F231">
        <f t="shared" si="7"/>
        <v>11.44600366940357</v>
      </c>
    </row>
    <row r="232" spans="1:6" x14ac:dyDescent="0.25">
      <c r="A232">
        <v>15039</v>
      </c>
      <c r="B232">
        <v>-419</v>
      </c>
      <c r="C232">
        <v>-613</v>
      </c>
      <c r="D232">
        <v>-634</v>
      </c>
      <c r="E232">
        <f t="shared" si="6"/>
        <v>976.36366175723686</v>
      </c>
      <c r="F232">
        <f t="shared" si="7"/>
        <v>9.7636366175723683</v>
      </c>
    </row>
    <row r="233" spans="1:6" x14ac:dyDescent="0.25">
      <c r="A233">
        <v>15060</v>
      </c>
      <c r="B233">
        <v>-347</v>
      </c>
      <c r="C233">
        <v>-460</v>
      </c>
      <c r="D233">
        <v>-610</v>
      </c>
      <c r="E233">
        <f t="shared" si="6"/>
        <v>839.11203066098392</v>
      </c>
      <c r="F233">
        <f t="shared" si="7"/>
        <v>8.3911203066098388</v>
      </c>
    </row>
    <row r="234" spans="1:6" x14ac:dyDescent="0.25">
      <c r="A234">
        <v>15080</v>
      </c>
      <c r="B234">
        <v>-385</v>
      </c>
      <c r="C234">
        <v>-133</v>
      </c>
      <c r="D234">
        <v>-679</v>
      </c>
      <c r="E234">
        <f t="shared" si="6"/>
        <v>791.80490021216713</v>
      </c>
      <c r="F234">
        <f t="shared" si="7"/>
        <v>7.9180490021216716</v>
      </c>
    </row>
    <row r="235" spans="1:6" x14ac:dyDescent="0.25">
      <c r="A235">
        <v>15099</v>
      </c>
      <c r="B235">
        <v>-332</v>
      </c>
      <c r="C235">
        <v>97</v>
      </c>
      <c r="D235">
        <v>-747</v>
      </c>
      <c r="E235">
        <f t="shared" si="6"/>
        <v>823.190135995324</v>
      </c>
      <c r="F235">
        <f t="shared" si="7"/>
        <v>8.2319013599532393</v>
      </c>
    </row>
    <row r="236" spans="1:6" x14ac:dyDescent="0.25">
      <c r="A236">
        <v>15119</v>
      </c>
      <c r="B236">
        <v>-357</v>
      </c>
      <c r="C236">
        <v>338</v>
      </c>
      <c r="D236">
        <v>-676</v>
      </c>
      <c r="E236">
        <f t="shared" si="6"/>
        <v>835.86422342387641</v>
      </c>
      <c r="F236">
        <f t="shared" si="7"/>
        <v>8.358642234238765</v>
      </c>
    </row>
    <row r="237" spans="1:6" x14ac:dyDescent="0.25">
      <c r="A237">
        <v>15140</v>
      </c>
      <c r="B237">
        <v>-309</v>
      </c>
      <c r="C237">
        <v>511</v>
      </c>
      <c r="D237">
        <v>-563</v>
      </c>
      <c r="E237">
        <f t="shared" si="6"/>
        <v>820.7137137881881</v>
      </c>
      <c r="F237">
        <f t="shared" si="7"/>
        <v>8.2071371378818814</v>
      </c>
    </row>
    <row r="238" spans="1:6" x14ac:dyDescent="0.25">
      <c r="A238">
        <v>15161</v>
      </c>
      <c r="B238">
        <v>-192</v>
      </c>
      <c r="C238">
        <v>517</v>
      </c>
      <c r="D238">
        <v>-594</v>
      </c>
      <c r="E238">
        <f t="shared" si="6"/>
        <v>810.54857966688212</v>
      </c>
      <c r="F238">
        <f t="shared" si="7"/>
        <v>8.1054857966688214</v>
      </c>
    </row>
    <row r="239" spans="1:6" x14ac:dyDescent="0.25">
      <c r="A239">
        <v>15200</v>
      </c>
      <c r="B239">
        <v>-139</v>
      </c>
      <c r="C239">
        <v>-23</v>
      </c>
      <c r="D239">
        <v>-637</v>
      </c>
      <c r="E239">
        <f t="shared" si="6"/>
        <v>652.39481910879704</v>
      </c>
      <c r="F239">
        <f t="shared" si="7"/>
        <v>6.5239481910879702</v>
      </c>
    </row>
    <row r="240" spans="1:6" x14ac:dyDescent="0.25">
      <c r="A240">
        <v>15219</v>
      </c>
      <c r="B240">
        <v>-247</v>
      </c>
      <c r="C240">
        <v>-220</v>
      </c>
      <c r="D240">
        <v>-605</v>
      </c>
      <c r="E240">
        <f t="shared" si="6"/>
        <v>689.51722240999902</v>
      </c>
      <c r="F240">
        <f t="shared" si="7"/>
        <v>6.8951722240999906</v>
      </c>
    </row>
    <row r="241" spans="1:6" x14ac:dyDescent="0.25">
      <c r="A241">
        <v>15240</v>
      </c>
      <c r="B241">
        <v>-33</v>
      </c>
      <c r="C241">
        <v>-365</v>
      </c>
      <c r="D241">
        <v>-798</v>
      </c>
      <c r="E241">
        <f t="shared" si="6"/>
        <v>878.13324729223189</v>
      </c>
      <c r="F241">
        <f t="shared" si="7"/>
        <v>8.781332472922319</v>
      </c>
    </row>
    <row r="242" spans="1:6" x14ac:dyDescent="0.25">
      <c r="A242">
        <v>15263</v>
      </c>
      <c r="B242">
        <v>88</v>
      </c>
      <c r="C242">
        <v>-222</v>
      </c>
      <c r="D242">
        <v>-1005</v>
      </c>
      <c r="E242">
        <f t="shared" si="6"/>
        <v>1032.9825748772339</v>
      </c>
      <c r="F242">
        <f t="shared" si="7"/>
        <v>10.32982574877234</v>
      </c>
    </row>
    <row r="243" spans="1:6" x14ac:dyDescent="0.25">
      <c r="A243">
        <v>15290</v>
      </c>
      <c r="B243">
        <v>31</v>
      </c>
      <c r="C243">
        <v>127</v>
      </c>
      <c r="D243">
        <v>-965</v>
      </c>
      <c r="E243">
        <f t="shared" si="6"/>
        <v>973.81466409168434</v>
      </c>
      <c r="F243">
        <f t="shared" si="7"/>
        <v>9.7381466409168436</v>
      </c>
    </row>
    <row r="244" spans="1:6" x14ac:dyDescent="0.25">
      <c r="A244">
        <v>15309</v>
      </c>
      <c r="B244">
        <v>134</v>
      </c>
      <c r="C244">
        <v>95</v>
      </c>
      <c r="D244">
        <v>-819</v>
      </c>
      <c r="E244">
        <f t="shared" si="6"/>
        <v>835.3095234701924</v>
      </c>
      <c r="F244">
        <f t="shared" si="7"/>
        <v>8.3530952347019234</v>
      </c>
    </row>
    <row r="245" spans="1:6" x14ac:dyDescent="0.25">
      <c r="A245">
        <v>15329</v>
      </c>
      <c r="B245">
        <v>381</v>
      </c>
      <c r="C245">
        <v>71</v>
      </c>
      <c r="D245">
        <v>-745</v>
      </c>
      <c r="E245">
        <f t="shared" si="6"/>
        <v>839.77794684071102</v>
      </c>
      <c r="F245">
        <f t="shared" si="7"/>
        <v>8.3977794684071103</v>
      </c>
    </row>
    <row r="246" spans="1:6" x14ac:dyDescent="0.25">
      <c r="A246">
        <v>15349</v>
      </c>
      <c r="B246">
        <v>466</v>
      </c>
      <c r="C246">
        <v>97</v>
      </c>
      <c r="D246">
        <v>-679</v>
      </c>
      <c r="E246">
        <f t="shared" si="6"/>
        <v>829.22011553024936</v>
      </c>
      <c r="F246">
        <f t="shared" si="7"/>
        <v>8.292201155302493</v>
      </c>
    </row>
    <row r="247" spans="1:6" x14ac:dyDescent="0.25">
      <c r="A247">
        <v>15369</v>
      </c>
      <c r="B247">
        <v>460</v>
      </c>
      <c r="C247">
        <v>4</v>
      </c>
      <c r="D247">
        <v>-572</v>
      </c>
      <c r="E247">
        <f t="shared" si="6"/>
        <v>734.0299721401027</v>
      </c>
      <c r="F247">
        <f t="shared" si="7"/>
        <v>7.3402997214010268</v>
      </c>
    </row>
    <row r="248" spans="1:6" x14ac:dyDescent="0.25">
      <c r="A248">
        <v>15391</v>
      </c>
      <c r="B248">
        <v>505</v>
      </c>
      <c r="C248">
        <v>36</v>
      </c>
      <c r="D248">
        <v>-530</v>
      </c>
      <c r="E248">
        <f t="shared" si="6"/>
        <v>732.95361381195198</v>
      </c>
      <c r="F248">
        <f t="shared" si="7"/>
        <v>7.3295361381195194</v>
      </c>
    </row>
    <row r="249" spans="1:6" x14ac:dyDescent="0.25">
      <c r="A249">
        <v>15430</v>
      </c>
      <c r="B249">
        <v>992</v>
      </c>
      <c r="C249">
        <v>-82</v>
      </c>
      <c r="D249">
        <v>-354</v>
      </c>
      <c r="E249">
        <f t="shared" si="6"/>
        <v>1056.4582339117812</v>
      </c>
      <c r="F249">
        <f t="shared" si="7"/>
        <v>10.564582339117813</v>
      </c>
    </row>
    <row r="250" spans="1:6" x14ac:dyDescent="0.25">
      <c r="A250">
        <v>15449</v>
      </c>
      <c r="B250">
        <v>1022</v>
      </c>
      <c r="C250">
        <v>-172</v>
      </c>
      <c r="D250">
        <v>-203</v>
      </c>
      <c r="E250">
        <f t="shared" si="6"/>
        <v>1056.0667592534101</v>
      </c>
      <c r="F250">
        <f t="shared" si="7"/>
        <v>10.5606675925341</v>
      </c>
    </row>
    <row r="251" spans="1:6" x14ac:dyDescent="0.25">
      <c r="A251">
        <v>15469</v>
      </c>
      <c r="B251">
        <v>1196</v>
      </c>
      <c r="C251">
        <v>-322</v>
      </c>
      <c r="D251">
        <v>-54</v>
      </c>
      <c r="E251">
        <f t="shared" si="6"/>
        <v>1239.764493764844</v>
      </c>
      <c r="F251">
        <f t="shared" si="7"/>
        <v>12.39764493764844</v>
      </c>
    </row>
    <row r="252" spans="1:6" x14ac:dyDescent="0.25">
      <c r="A252">
        <v>15489</v>
      </c>
      <c r="B252">
        <v>1240</v>
      </c>
      <c r="C252">
        <v>-129</v>
      </c>
      <c r="D252">
        <v>-332</v>
      </c>
      <c r="E252">
        <f t="shared" si="6"/>
        <v>1290.1414651114815</v>
      </c>
      <c r="F252">
        <f t="shared" si="7"/>
        <v>12.901414651114814</v>
      </c>
    </row>
    <row r="253" spans="1:6" x14ac:dyDescent="0.25">
      <c r="A253">
        <v>15513</v>
      </c>
      <c r="B253">
        <v>1532</v>
      </c>
      <c r="C253">
        <v>107</v>
      </c>
      <c r="D253">
        <v>-810</v>
      </c>
      <c r="E253">
        <f t="shared" si="6"/>
        <v>1736.2525737921887</v>
      </c>
      <c r="F253">
        <f t="shared" si="7"/>
        <v>17.362525737921889</v>
      </c>
    </row>
    <row r="254" spans="1:6" x14ac:dyDescent="0.25">
      <c r="A254">
        <v>15539</v>
      </c>
      <c r="B254">
        <v>904</v>
      </c>
      <c r="C254">
        <v>113</v>
      </c>
      <c r="D254">
        <v>-502</v>
      </c>
      <c r="E254">
        <f t="shared" si="6"/>
        <v>1040.1870024183152</v>
      </c>
      <c r="F254">
        <f t="shared" si="7"/>
        <v>10.401870024183152</v>
      </c>
    </row>
    <row r="255" spans="1:6" x14ac:dyDescent="0.25">
      <c r="A255">
        <v>15560</v>
      </c>
      <c r="B255">
        <v>878</v>
      </c>
      <c r="C255">
        <v>-131</v>
      </c>
      <c r="D255">
        <v>-281</v>
      </c>
      <c r="E255">
        <f t="shared" si="6"/>
        <v>931.13156965060523</v>
      </c>
      <c r="F255">
        <f t="shared" si="7"/>
        <v>9.3113156965060515</v>
      </c>
    </row>
    <row r="256" spans="1:6" x14ac:dyDescent="0.25">
      <c r="A256">
        <v>15579</v>
      </c>
      <c r="B256">
        <v>924</v>
      </c>
      <c r="C256">
        <v>33</v>
      </c>
      <c r="D256">
        <v>-515</v>
      </c>
      <c r="E256">
        <f t="shared" si="6"/>
        <v>1058.3430445748675</v>
      </c>
      <c r="F256">
        <f t="shared" si="7"/>
        <v>10.583430445748675</v>
      </c>
    </row>
    <row r="257" spans="1:6" x14ac:dyDescent="0.25">
      <c r="A257">
        <v>15599</v>
      </c>
      <c r="B257">
        <v>1300</v>
      </c>
      <c r="C257">
        <v>-106</v>
      </c>
      <c r="D257">
        <v>-595</v>
      </c>
      <c r="E257">
        <f t="shared" si="6"/>
        <v>1433.6181499967138</v>
      </c>
      <c r="F257">
        <f t="shared" si="7"/>
        <v>14.336181499967138</v>
      </c>
    </row>
    <row r="258" spans="1:6" x14ac:dyDescent="0.25">
      <c r="A258">
        <v>15621</v>
      </c>
      <c r="B258">
        <v>1409</v>
      </c>
      <c r="C258">
        <v>-27</v>
      </c>
      <c r="D258">
        <v>-543</v>
      </c>
      <c r="E258">
        <f t="shared" ref="E258:E321" si="8">SQRT(B258^2+C258^2+D258^2)</f>
        <v>1510.2513035915579</v>
      </c>
      <c r="F258">
        <f t="shared" ref="F258:F321" si="9">E258/100</f>
        <v>15.102513035915578</v>
      </c>
    </row>
    <row r="259" spans="1:6" x14ac:dyDescent="0.25">
      <c r="A259">
        <v>15660</v>
      </c>
      <c r="B259">
        <v>1543</v>
      </c>
      <c r="C259">
        <v>200</v>
      </c>
      <c r="D259">
        <v>-321</v>
      </c>
      <c r="E259">
        <f t="shared" si="8"/>
        <v>1588.6755490030052</v>
      </c>
      <c r="F259">
        <f t="shared" si="9"/>
        <v>15.886755490030053</v>
      </c>
    </row>
    <row r="260" spans="1:6" x14ac:dyDescent="0.25">
      <c r="A260">
        <v>15679</v>
      </c>
      <c r="B260">
        <v>1528</v>
      </c>
      <c r="C260">
        <v>-396</v>
      </c>
      <c r="D260">
        <v>-36</v>
      </c>
      <c r="E260">
        <f t="shared" si="8"/>
        <v>1578.890749862067</v>
      </c>
      <c r="F260">
        <f t="shared" si="9"/>
        <v>15.78890749862067</v>
      </c>
    </row>
    <row r="261" spans="1:6" x14ac:dyDescent="0.25">
      <c r="A261">
        <v>15700</v>
      </c>
      <c r="B261">
        <v>1398</v>
      </c>
      <c r="C261">
        <v>-591</v>
      </c>
      <c r="D261">
        <v>209</v>
      </c>
      <c r="E261">
        <f t="shared" si="8"/>
        <v>1532.1116147330781</v>
      </c>
      <c r="F261">
        <f t="shared" si="9"/>
        <v>15.32111614733078</v>
      </c>
    </row>
    <row r="262" spans="1:6" x14ac:dyDescent="0.25">
      <c r="A262">
        <v>15720</v>
      </c>
      <c r="B262">
        <v>1674</v>
      </c>
      <c r="C262">
        <v>-354</v>
      </c>
      <c r="D262">
        <v>35</v>
      </c>
      <c r="E262">
        <f t="shared" si="8"/>
        <v>1711.378683985517</v>
      </c>
      <c r="F262">
        <f t="shared" si="9"/>
        <v>17.11378683985517</v>
      </c>
    </row>
    <row r="263" spans="1:6" x14ac:dyDescent="0.25">
      <c r="A263">
        <v>15740</v>
      </c>
      <c r="B263">
        <v>1841</v>
      </c>
      <c r="C263">
        <v>-122</v>
      </c>
      <c r="D263">
        <v>-46</v>
      </c>
      <c r="E263">
        <f t="shared" si="8"/>
        <v>1845.6112808497894</v>
      </c>
      <c r="F263">
        <f t="shared" si="9"/>
        <v>18.456112808497895</v>
      </c>
    </row>
    <row r="264" spans="1:6" x14ac:dyDescent="0.25">
      <c r="A264">
        <v>15772</v>
      </c>
      <c r="B264">
        <v>1651</v>
      </c>
      <c r="C264">
        <v>0</v>
      </c>
      <c r="D264">
        <v>20</v>
      </c>
      <c r="E264">
        <f t="shared" si="8"/>
        <v>1651.1211342599913</v>
      </c>
      <c r="F264">
        <f t="shared" si="9"/>
        <v>16.511211342599914</v>
      </c>
    </row>
    <row r="265" spans="1:6" x14ac:dyDescent="0.25">
      <c r="A265">
        <v>15800</v>
      </c>
      <c r="B265">
        <v>1912</v>
      </c>
      <c r="C265">
        <v>68</v>
      </c>
      <c r="D265">
        <v>380</v>
      </c>
      <c r="E265">
        <f t="shared" si="8"/>
        <v>1950.5814517727783</v>
      </c>
      <c r="F265">
        <f t="shared" si="9"/>
        <v>19.505814517727785</v>
      </c>
    </row>
    <row r="266" spans="1:6" x14ac:dyDescent="0.25">
      <c r="A266">
        <v>15820</v>
      </c>
      <c r="B266">
        <v>2304</v>
      </c>
      <c r="C266">
        <v>48</v>
      </c>
      <c r="D266">
        <v>1021</v>
      </c>
      <c r="E266">
        <f t="shared" si="8"/>
        <v>2520.5477579288199</v>
      </c>
      <c r="F266">
        <f t="shared" si="9"/>
        <v>25.2054775792882</v>
      </c>
    </row>
    <row r="267" spans="1:6" x14ac:dyDescent="0.25">
      <c r="A267">
        <v>15840</v>
      </c>
      <c r="B267">
        <v>2637</v>
      </c>
      <c r="C267">
        <v>182</v>
      </c>
      <c r="D267">
        <v>1101</v>
      </c>
      <c r="E267">
        <f t="shared" si="8"/>
        <v>2863.4060138233976</v>
      </c>
      <c r="F267">
        <f t="shared" si="9"/>
        <v>28.634060138233977</v>
      </c>
    </row>
    <row r="268" spans="1:6" x14ac:dyDescent="0.25">
      <c r="A268">
        <v>15861</v>
      </c>
      <c r="B268">
        <v>2368</v>
      </c>
      <c r="C268">
        <v>492</v>
      </c>
      <c r="D268">
        <v>582</v>
      </c>
      <c r="E268">
        <f t="shared" si="8"/>
        <v>2487.611706034525</v>
      </c>
      <c r="F268">
        <f t="shared" si="9"/>
        <v>24.876117060345251</v>
      </c>
    </row>
    <row r="269" spans="1:6" x14ac:dyDescent="0.25">
      <c r="A269">
        <v>15900</v>
      </c>
      <c r="B269">
        <v>2214</v>
      </c>
      <c r="C269">
        <v>-181</v>
      </c>
      <c r="D269">
        <v>650</v>
      </c>
      <c r="E269">
        <f t="shared" si="8"/>
        <v>2314.5317020943999</v>
      </c>
      <c r="F269">
        <f t="shared" si="9"/>
        <v>23.145317020943999</v>
      </c>
    </row>
    <row r="270" spans="1:6" x14ac:dyDescent="0.25">
      <c r="A270">
        <v>15920</v>
      </c>
      <c r="B270">
        <v>2204</v>
      </c>
      <c r="C270">
        <v>-441</v>
      </c>
      <c r="D270">
        <v>815</v>
      </c>
      <c r="E270">
        <f t="shared" si="8"/>
        <v>2390.88310044636</v>
      </c>
      <c r="F270">
        <f t="shared" si="9"/>
        <v>23.9088310044636</v>
      </c>
    </row>
    <row r="271" spans="1:6" x14ac:dyDescent="0.25">
      <c r="A271">
        <v>15940</v>
      </c>
      <c r="B271">
        <v>2338</v>
      </c>
      <c r="C271">
        <v>-344</v>
      </c>
      <c r="D271">
        <v>619</v>
      </c>
      <c r="E271">
        <f t="shared" si="8"/>
        <v>2442.8960272594495</v>
      </c>
      <c r="F271">
        <f t="shared" si="9"/>
        <v>24.428960272594495</v>
      </c>
    </row>
    <row r="272" spans="1:6" x14ac:dyDescent="0.25">
      <c r="A272">
        <v>15960</v>
      </c>
      <c r="B272">
        <v>2274</v>
      </c>
      <c r="C272">
        <v>-214</v>
      </c>
      <c r="D272">
        <v>554</v>
      </c>
      <c r="E272">
        <f t="shared" si="8"/>
        <v>2350.2740265764755</v>
      </c>
      <c r="F272">
        <f t="shared" si="9"/>
        <v>23.502740265764757</v>
      </c>
    </row>
    <row r="273" spans="1:6" x14ac:dyDescent="0.25">
      <c r="A273">
        <v>15979</v>
      </c>
      <c r="B273">
        <v>2160</v>
      </c>
      <c r="C273">
        <v>-28</v>
      </c>
      <c r="D273">
        <v>383</v>
      </c>
      <c r="E273">
        <f t="shared" si="8"/>
        <v>2193.8716917814495</v>
      </c>
      <c r="F273">
        <f t="shared" si="9"/>
        <v>21.938716917814496</v>
      </c>
    </row>
    <row r="274" spans="1:6" x14ac:dyDescent="0.25">
      <c r="A274">
        <v>15999</v>
      </c>
      <c r="B274">
        <v>1943</v>
      </c>
      <c r="C274">
        <v>191</v>
      </c>
      <c r="D274">
        <v>271</v>
      </c>
      <c r="E274">
        <f t="shared" si="8"/>
        <v>1971.0837120731326</v>
      </c>
      <c r="F274">
        <f t="shared" si="9"/>
        <v>19.710837120731327</v>
      </c>
    </row>
    <row r="275" spans="1:6" x14ac:dyDescent="0.25">
      <c r="A275">
        <v>16030</v>
      </c>
      <c r="B275">
        <v>1496</v>
      </c>
      <c r="C275">
        <v>198</v>
      </c>
      <c r="D275">
        <v>223</v>
      </c>
      <c r="E275">
        <f t="shared" si="8"/>
        <v>1525.4340365941755</v>
      </c>
      <c r="F275">
        <f t="shared" si="9"/>
        <v>15.254340365941754</v>
      </c>
    </row>
    <row r="276" spans="1:6" x14ac:dyDescent="0.25">
      <c r="A276">
        <v>16050</v>
      </c>
      <c r="B276">
        <v>1359</v>
      </c>
      <c r="C276">
        <v>154</v>
      </c>
      <c r="D276">
        <v>-61</v>
      </c>
      <c r="E276">
        <f t="shared" si="8"/>
        <v>1369.0573399240807</v>
      </c>
      <c r="F276">
        <f t="shared" si="9"/>
        <v>13.690573399240806</v>
      </c>
    </row>
    <row r="277" spans="1:6" x14ac:dyDescent="0.25">
      <c r="A277">
        <v>16070</v>
      </c>
      <c r="B277">
        <v>1154</v>
      </c>
      <c r="C277">
        <v>76</v>
      </c>
      <c r="D277">
        <v>-229</v>
      </c>
      <c r="E277">
        <f t="shared" si="8"/>
        <v>1178.9541975836041</v>
      </c>
      <c r="F277">
        <f t="shared" si="9"/>
        <v>11.789541975836041</v>
      </c>
    </row>
    <row r="278" spans="1:6" x14ac:dyDescent="0.25">
      <c r="A278">
        <v>16091</v>
      </c>
      <c r="B278">
        <v>1163</v>
      </c>
      <c r="C278">
        <v>-17</v>
      </c>
      <c r="D278">
        <v>-345</v>
      </c>
      <c r="E278">
        <f t="shared" si="8"/>
        <v>1213.2118528929727</v>
      </c>
      <c r="F278">
        <f t="shared" si="9"/>
        <v>12.132118528929727</v>
      </c>
    </row>
    <row r="279" spans="1:6" x14ac:dyDescent="0.25">
      <c r="A279">
        <v>16130</v>
      </c>
      <c r="B279">
        <v>961</v>
      </c>
      <c r="C279">
        <v>136</v>
      </c>
      <c r="D279">
        <v>-537</v>
      </c>
      <c r="E279">
        <f t="shared" si="8"/>
        <v>1109.22765922961</v>
      </c>
      <c r="F279">
        <f t="shared" si="9"/>
        <v>11.0922765922961</v>
      </c>
    </row>
    <row r="280" spans="1:6" x14ac:dyDescent="0.25">
      <c r="A280">
        <v>16150</v>
      </c>
      <c r="B280">
        <v>708</v>
      </c>
      <c r="C280">
        <v>220</v>
      </c>
      <c r="D280">
        <v>-662</v>
      </c>
      <c r="E280">
        <f t="shared" si="8"/>
        <v>993.93561159664659</v>
      </c>
      <c r="F280">
        <f t="shared" si="9"/>
        <v>9.9393561159664667</v>
      </c>
    </row>
    <row r="281" spans="1:6" x14ac:dyDescent="0.25">
      <c r="A281">
        <v>16170</v>
      </c>
      <c r="B281">
        <v>561</v>
      </c>
      <c r="C281">
        <v>158</v>
      </c>
      <c r="D281">
        <v>-755</v>
      </c>
      <c r="E281">
        <f t="shared" si="8"/>
        <v>953.78718800369722</v>
      </c>
      <c r="F281">
        <f t="shared" si="9"/>
        <v>9.5378718800369722</v>
      </c>
    </row>
    <row r="282" spans="1:6" x14ac:dyDescent="0.25">
      <c r="A282">
        <v>16190</v>
      </c>
      <c r="B282">
        <v>478</v>
      </c>
      <c r="C282">
        <v>4</v>
      </c>
      <c r="D282">
        <v>-645</v>
      </c>
      <c r="E282">
        <f t="shared" si="8"/>
        <v>802.82314366241337</v>
      </c>
      <c r="F282">
        <f t="shared" si="9"/>
        <v>8.0282314366241341</v>
      </c>
    </row>
    <row r="283" spans="1:6" x14ac:dyDescent="0.25">
      <c r="A283">
        <v>16210</v>
      </c>
      <c r="B283">
        <v>426</v>
      </c>
      <c r="C283">
        <v>-75</v>
      </c>
      <c r="D283">
        <v>-519</v>
      </c>
      <c r="E283">
        <f t="shared" si="8"/>
        <v>675.61971552049897</v>
      </c>
      <c r="F283">
        <f t="shared" si="9"/>
        <v>6.7561971552049895</v>
      </c>
    </row>
    <row r="284" spans="1:6" x14ac:dyDescent="0.25">
      <c r="A284">
        <v>16229</v>
      </c>
      <c r="B284">
        <v>379</v>
      </c>
      <c r="C284">
        <v>132</v>
      </c>
      <c r="D284">
        <v>-823</v>
      </c>
      <c r="E284">
        <f t="shared" si="8"/>
        <v>915.63857498469338</v>
      </c>
      <c r="F284">
        <f t="shared" si="9"/>
        <v>9.1563857498469332</v>
      </c>
    </row>
    <row r="285" spans="1:6" x14ac:dyDescent="0.25">
      <c r="A285">
        <v>16249</v>
      </c>
      <c r="B285">
        <v>342</v>
      </c>
      <c r="C285">
        <v>-9</v>
      </c>
      <c r="D285">
        <v>-990</v>
      </c>
      <c r="E285">
        <f t="shared" si="8"/>
        <v>1047.4468960286245</v>
      </c>
      <c r="F285">
        <f t="shared" si="9"/>
        <v>10.474468960286245</v>
      </c>
    </row>
    <row r="286" spans="1:6" x14ac:dyDescent="0.25">
      <c r="A286">
        <v>16280</v>
      </c>
      <c r="B286">
        <v>34</v>
      </c>
      <c r="C286">
        <v>235</v>
      </c>
      <c r="D286">
        <v>-1007</v>
      </c>
      <c r="E286">
        <f t="shared" si="8"/>
        <v>1034.6158707462398</v>
      </c>
      <c r="F286">
        <f t="shared" si="9"/>
        <v>10.346158707462399</v>
      </c>
    </row>
    <row r="287" spans="1:6" x14ac:dyDescent="0.25">
      <c r="A287">
        <v>16300</v>
      </c>
      <c r="B287">
        <v>16</v>
      </c>
      <c r="C287">
        <v>253</v>
      </c>
      <c r="D287">
        <v>-1185</v>
      </c>
      <c r="E287">
        <f t="shared" si="8"/>
        <v>1211.81269179688</v>
      </c>
      <c r="F287">
        <f t="shared" si="9"/>
        <v>12.1181269179688</v>
      </c>
    </row>
    <row r="288" spans="1:6" x14ac:dyDescent="0.25">
      <c r="A288">
        <v>16321</v>
      </c>
      <c r="B288">
        <v>-253</v>
      </c>
      <c r="C288">
        <v>112</v>
      </c>
      <c r="D288">
        <v>-955</v>
      </c>
      <c r="E288">
        <f t="shared" si="8"/>
        <v>994.27259843566037</v>
      </c>
      <c r="F288">
        <f t="shared" si="9"/>
        <v>9.9427259843566045</v>
      </c>
    </row>
    <row r="289" spans="1:6" x14ac:dyDescent="0.25">
      <c r="A289">
        <v>16360</v>
      </c>
      <c r="B289">
        <v>-227</v>
      </c>
      <c r="C289">
        <v>-14</v>
      </c>
      <c r="D289">
        <v>-849</v>
      </c>
      <c r="E289">
        <f t="shared" si="8"/>
        <v>878.93458232111902</v>
      </c>
      <c r="F289">
        <f t="shared" si="9"/>
        <v>8.7893458232111907</v>
      </c>
    </row>
    <row r="290" spans="1:6" x14ac:dyDescent="0.25">
      <c r="A290">
        <v>16380</v>
      </c>
      <c r="B290">
        <v>-391</v>
      </c>
      <c r="C290">
        <v>195</v>
      </c>
      <c r="D290">
        <v>-1071</v>
      </c>
      <c r="E290">
        <f t="shared" si="8"/>
        <v>1156.6965894304349</v>
      </c>
      <c r="F290">
        <f t="shared" si="9"/>
        <v>11.566965894304349</v>
      </c>
    </row>
    <row r="291" spans="1:6" x14ac:dyDescent="0.25">
      <c r="A291">
        <v>16400</v>
      </c>
      <c r="B291">
        <v>-452</v>
      </c>
      <c r="C291">
        <v>113</v>
      </c>
      <c r="D291">
        <v>-1166</v>
      </c>
      <c r="E291">
        <f t="shared" si="8"/>
        <v>1255.6388812074911</v>
      </c>
      <c r="F291">
        <f t="shared" si="9"/>
        <v>12.556388812074911</v>
      </c>
    </row>
    <row r="292" spans="1:6" x14ac:dyDescent="0.25">
      <c r="A292">
        <v>16420</v>
      </c>
      <c r="B292">
        <v>-671</v>
      </c>
      <c r="C292">
        <v>-231</v>
      </c>
      <c r="D292">
        <v>-945</v>
      </c>
      <c r="E292">
        <f t="shared" si="8"/>
        <v>1181.7897444131083</v>
      </c>
      <c r="F292">
        <f t="shared" si="9"/>
        <v>11.817897444131084</v>
      </c>
    </row>
    <row r="293" spans="1:6" x14ac:dyDescent="0.25">
      <c r="A293">
        <v>16439</v>
      </c>
      <c r="B293">
        <v>-668</v>
      </c>
      <c r="C293">
        <v>-519</v>
      </c>
      <c r="D293">
        <v>-593</v>
      </c>
      <c r="E293">
        <f t="shared" si="8"/>
        <v>1033.0701815462492</v>
      </c>
      <c r="F293">
        <f t="shared" si="9"/>
        <v>10.330701815462492</v>
      </c>
    </row>
    <row r="294" spans="1:6" x14ac:dyDescent="0.25">
      <c r="A294">
        <v>16460</v>
      </c>
      <c r="B294">
        <v>-389</v>
      </c>
      <c r="C294">
        <v>-258</v>
      </c>
      <c r="D294">
        <v>-906</v>
      </c>
      <c r="E294">
        <f t="shared" si="8"/>
        <v>1019.176628460445</v>
      </c>
      <c r="F294">
        <f t="shared" si="9"/>
        <v>10.19176628460445</v>
      </c>
    </row>
    <row r="295" spans="1:6" x14ac:dyDescent="0.25">
      <c r="A295">
        <v>16480</v>
      </c>
      <c r="B295">
        <v>-165</v>
      </c>
      <c r="C295">
        <v>64</v>
      </c>
      <c r="D295">
        <v>-1270</v>
      </c>
      <c r="E295">
        <f t="shared" si="8"/>
        <v>1282.2718120585823</v>
      </c>
      <c r="F295">
        <f t="shared" si="9"/>
        <v>12.822718120585824</v>
      </c>
    </row>
    <row r="296" spans="1:6" x14ac:dyDescent="0.25">
      <c r="A296">
        <v>16500</v>
      </c>
      <c r="B296">
        <v>-360</v>
      </c>
      <c r="C296">
        <v>264</v>
      </c>
      <c r="D296">
        <v>-1455</v>
      </c>
      <c r="E296">
        <f t="shared" si="8"/>
        <v>1521.9464510947814</v>
      </c>
      <c r="F296">
        <f t="shared" si="9"/>
        <v>15.219464510947814</v>
      </c>
    </row>
    <row r="297" spans="1:6" x14ac:dyDescent="0.25">
      <c r="A297">
        <v>16530</v>
      </c>
      <c r="B297">
        <v>-591</v>
      </c>
      <c r="C297">
        <v>137</v>
      </c>
      <c r="D297">
        <v>-1516</v>
      </c>
      <c r="E297">
        <f t="shared" si="8"/>
        <v>1632.8827269586754</v>
      </c>
      <c r="F297">
        <f t="shared" si="9"/>
        <v>16.328827269586753</v>
      </c>
    </row>
    <row r="298" spans="1:6" x14ac:dyDescent="0.25">
      <c r="A298">
        <v>16551</v>
      </c>
      <c r="B298">
        <v>-722</v>
      </c>
      <c r="C298">
        <v>12</v>
      </c>
      <c r="D298">
        <v>-1229</v>
      </c>
      <c r="E298">
        <f t="shared" si="8"/>
        <v>1425.4364243978052</v>
      </c>
      <c r="F298">
        <f t="shared" si="9"/>
        <v>14.254364243978053</v>
      </c>
    </row>
    <row r="299" spans="1:6" x14ac:dyDescent="0.25">
      <c r="A299">
        <v>16590</v>
      </c>
      <c r="B299">
        <v>-582</v>
      </c>
      <c r="C299">
        <v>324</v>
      </c>
      <c r="D299">
        <v>-1167</v>
      </c>
      <c r="E299">
        <f t="shared" si="8"/>
        <v>1343.7220694771668</v>
      </c>
      <c r="F299">
        <f t="shared" si="9"/>
        <v>13.437220694771668</v>
      </c>
    </row>
    <row r="300" spans="1:6" x14ac:dyDescent="0.25">
      <c r="A300">
        <v>16610</v>
      </c>
      <c r="B300">
        <v>-559</v>
      </c>
      <c r="C300">
        <v>661</v>
      </c>
      <c r="D300">
        <v>-1407</v>
      </c>
      <c r="E300">
        <f t="shared" si="8"/>
        <v>1651.9839587598906</v>
      </c>
      <c r="F300">
        <f t="shared" si="9"/>
        <v>16.519839587598906</v>
      </c>
    </row>
    <row r="301" spans="1:6" x14ac:dyDescent="0.25">
      <c r="A301">
        <v>16630</v>
      </c>
      <c r="B301">
        <v>-617</v>
      </c>
      <c r="C301">
        <v>773</v>
      </c>
      <c r="D301">
        <v>-1371</v>
      </c>
      <c r="E301">
        <f t="shared" si="8"/>
        <v>1690.520334098351</v>
      </c>
      <c r="F301">
        <f t="shared" si="9"/>
        <v>16.905203340983508</v>
      </c>
    </row>
    <row r="302" spans="1:6" x14ac:dyDescent="0.25">
      <c r="A302">
        <v>16650</v>
      </c>
      <c r="B302">
        <v>-701</v>
      </c>
      <c r="C302">
        <v>660</v>
      </c>
      <c r="D302">
        <v>-1110</v>
      </c>
      <c r="E302">
        <f t="shared" si="8"/>
        <v>1469.3879678287828</v>
      </c>
      <c r="F302">
        <f t="shared" si="9"/>
        <v>14.693879678287828</v>
      </c>
    </row>
    <row r="303" spans="1:6" x14ac:dyDescent="0.25">
      <c r="A303">
        <v>16670</v>
      </c>
      <c r="B303">
        <v>-747</v>
      </c>
      <c r="C303">
        <v>494</v>
      </c>
      <c r="D303">
        <v>-1036</v>
      </c>
      <c r="E303">
        <f t="shared" si="8"/>
        <v>1369.4309036968605</v>
      </c>
      <c r="F303">
        <f t="shared" si="9"/>
        <v>13.694309036968605</v>
      </c>
    </row>
    <row r="304" spans="1:6" x14ac:dyDescent="0.25">
      <c r="A304">
        <v>16690</v>
      </c>
      <c r="B304">
        <v>-712</v>
      </c>
      <c r="C304">
        <v>376</v>
      </c>
      <c r="D304">
        <v>-1013</v>
      </c>
      <c r="E304">
        <f t="shared" si="8"/>
        <v>1294.0204789724157</v>
      </c>
      <c r="F304">
        <f t="shared" si="9"/>
        <v>12.940204789724158</v>
      </c>
    </row>
    <row r="305" spans="1:6" x14ac:dyDescent="0.25">
      <c r="A305">
        <v>16709</v>
      </c>
      <c r="B305">
        <v>-648</v>
      </c>
      <c r="C305">
        <v>294</v>
      </c>
      <c r="D305">
        <v>-1065</v>
      </c>
      <c r="E305">
        <f t="shared" si="8"/>
        <v>1280.8454239290547</v>
      </c>
      <c r="F305">
        <f t="shared" si="9"/>
        <v>12.808454239290548</v>
      </c>
    </row>
    <row r="306" spans="1:6" x14ac:dyDescent="0.25">
      <c r="A306">
        <v>16730</v>
      </c>
      <c r="B306">
        <v>-747</v>
      </c>
      <c r="C306">
        <v>328</v>
      </c>
      <c r="D306">
        <v>-1259</v>
      </c>
      <c r="E306">
        <f t="shared" si="8"/>
        <v>1500.2246498441491</v>
      </c>
      <c r="F306">
        <f t="shared" si="9"/>
        <v>15.00224649844149</v>
      </c>
    </row>
    <row r="307" spans="1:6" x14ac:dyDescent="0.25">
      <c r="A307">
        <v>16750</v>
      </c>
      <c r="B307">
        <v>-1011</v>
      </c>
      <c r="C307">
        <v>492</v>
      </c>
      <c r="D307">
        <v>-1296</v>
      </c>
      <c r="E307">
        <f t="shared" si="8"/>
        <v>1715.7508560394192</v>
      </c>
      <c r="F307">
        <f t="shared" si="9"/>
        <v>17.157508560394191</v>
      </c>
    </row>
    <row r="308" spans="1:6" x14ac:dyDescent="0.25">
      <c r="A308">
        <v>16782</v>
      </c>
      <c r="B308">
        <v>-1076</v>
      </c>
      <c r="C308">
        <v>633</v>
      </c>
      <c r="D308">
        <v>-1476</v>
      </c>
      <c r="E308">
        <f t="shared" si="8"/>
        <v>1933.1427779654559</v>
      </c>
      <c r="F308">
        <f t="shared" si="9"/>
        <v>19.331427779654561</v>
      </c>
    </row>
    <row r="309" spans="1:6" x14ac:dyDescent="0.25">
      <c r="A309">
        <v>16809</v>
      </c>
      <c r="B309">
        <v>-1157</v>
      </c>
      <c r="C309">
        <v>642</v>
      </c>
      <c r="D309">
        <v>-1491</v>
      </c>
      <c r="E309">
        <f t="shared" si="8"/>
        <v>1993.4628163073421</v>
      </c>
      <c r="F309">
        <f t="shared" si="9"/>
        <v>19.93462816307342</v>
      </c>
    </row>
    <row r="310" spans="1:6" x14ac:dyDescent="0.25">
      <c r="A310">
        <v>16830</v>
      </c>
      <c r="B310">
        <v>-1294</v>
      </c>
      <c r="C310">
        <v>440</v>
      </c>
      <c r="D310">
        <v>-1088</v>
      </c>
      <c r="E310">
        <f t="shared" si="8"/>
        <v>1746.9344578432242</v>
      </c>
      <c r="F310">
        <f t="shared" si="9"/>
        <v>17.469344578432242</v>
      </c>
    </row>
    <row r="311" spans="1:6" x14ac:dyDescent="0.25">
      <c r="A311">
        <v>16850</v>
      </c>
      <c r="B311">
        <v>-1279</v>
      </c>
      <c r="C311">
        <v>263</v>
      </c>
      <c r="D311">
        <v>-895</v>
      </c>
      <c r="E311">
        <f t="shared" si="8"/>
        <v>1583.0461142998961</v>
      </c>
      <c r="F311">
        <f t="shared" si="9"/>
        <v>15.830461142998962</v>
      </c>
    </row>
    <row r="312" spans="1:6" x14ac:dyDescent="0.25">
      <c r="A312">
        <v>16870</v>
      </c>
      <c r="B312">
        <v>-1051</v>
      </c>
      <c r="C312">
        <v>186</v>
      </c>
      <c r="D312">
        <v>-1117</v>
      </c>
      <c r="E312">
        <f t="shared" si="8"/>
        <v>1544.9550155263421</v>
      </c>
      <c r="F312">
        <f t="shared" si="9"/>
        <v>15.44955015526342</v>
      </c>
    </row>
    <row r="313" spans="1:6" x14ac:dyDescent="0.25">
      <c r="A313">
        <v>16890</v>
      </c>
      <c r="B313">
        <v>-908</v>
      </c>
      <c r="C313">
        <v>163</v>
      </c>
      <c r="D313">
        <v>-1314</v>
      </c>
      <c r="E313">
        <f t="shared" si="8"/>
        <v>1605.4996107131262</v>
      </c>
      <c r="F313">
        <f t="shared" si="9"/>
        <v>16.054996107131263</v>
      </c>
    </row>
    <row r="314" spans="1:6" x14ac:dyDescent="0.25">
      <c r="A314">
        <v>16909</v>
      </c>
      <c r="B314">
        <v>-905</v>
      </c>
      <c r="C314">
        <v>119</v>
      </c>
      <c r="D314">
        <v>-1186</v>
      </c>
      <c r="E314">
        <f t="shared" si="8"/>
        <v>1496.5901242491211</v>
      </c>
      <c r="F314">
        <f t="shared" si="9"/>
        <v>14.965901242491212</v>
      </c>
    </row>
    <row r="315" spans="1:6" x14ac:dyDescent="0.25">
      <c r="A315">
        <v>16929</v>
      </c>
      <c r="B315">
        <v>-1004</v>
      </c>
      <c r="C315">
        <v>290</v>
      </c>
      <c r="D315">
        <v>-1180</v>
      </c>
      <c r="E315">
        <f t="shared" si="8"/>
        <v>1576.2347540896312</v>
      </c>
      <c r="F315">
        <f t="shared" si="9"/>
        <v>15.762347540896313</v>
      </c>
    </row>
    <row r="316" spans="1:6" x14ac:dyDescent="0.25">
      <c r="A316">
        <v>16950</v>
      </c>
      <c r="B316">
        <v>-1161</v>
      </c>
      <c r="C316">
        <v>548</v>
      </c>
      <c r="D316">
        <v>-1181</v>
      </c>
      <c r="E316">
        <f t="shared" si="8"/>
        <v>1744.4156614752117</v>
      </c>
      <c r="F316">
        <f t="shared" si="9"/>
        <v>17.444156614752117</v>
      </c>
    </row>
    <row r="317" spans="1:6" x14ac:dyDescent="0.25">
      <c r="A317">
        <v>16971</v>
      </c>
      <c r="B317">
        <v>-1260</v>
      </c>
      <c r="C317">
        <v>670</v>
      </c>
      <c r="D317">
        <v>-1279</v>
      </c>
      <c r="E317">
        <f t="shared" si="8"/>
        <v>1916.3353046896568</v>
      </c>
      <c r="F317">
        <f t="shared" si="9"/>
        <v>19.163353046896567</v>
      </c>
    </row>
    <row r="318" spans="1:6" x14ac:dyDescent="0.25">
      <c r="A318">
        <v>17013</v>
      </c>
      <c r="B318">
        <v>-1276</v>
      </c>
      <c r="C318">
        <v>138</v>
      </c>
      <c r="D318">
        <v>-1115</v>
      </c>
      <c r="E318">
        <f t="shared" si="8"/>
        <v>1700.1308773150379</v>
      </c>
      <c r="F318">
        <f t="shared" si="9"/>
        <v>17.001308773150377</v>
      </c>
    </row>
    <row r="319" spans="1:6" x14ac:dyDescent="0.25">
      <c r="A319">
        <v>17039</v>
      </c>
      <c r="B319">
        <v>-955</v>
      </c>
      <c r="C319">
        <v>-353</v>
      </c>
      <c r="D319">
        <v>-809</v>
      </c>
      <c r="E319">
        <f t="shared" si="8"/>
        <v>1300.4287754429306</v>
      </c>
      <c r="F319">
        <f t="shared" si="9"/>
        <v>13.004287754429306</v>
      </c>
    </row>
    <row r="320" spans="1:6" x14ac:dyDescent="0.25">
      <c r="A320">
        <v>17059</v>
      </c>
      <c r="B320">
        <v>-859</v>
      </c>
      <c r="C320">
        <v>-44</v>
      </c>
      <c r="D320">
        <v>-884</v>
      </c>
      <c r="E320">
        <f t="shared" si="8"/>
        <v>1233.3989622178219</v>
      </c>
      <c r="F320">
        <f t="shared" si="9"/>
        <v>12.333989622178219</v>
      </c>
    </row>
    <row r="321" spans="1:6" x14ac:dyDescent="0.25">
      <c r="A321">
        <v>17080</v>
      </c>
      <c r="B321">
        <v>-878</v>
      </c>
      <c r="C321">
        <v>574</v>
      </c>
      <c r="D321">
        <v>-1243</v>
      </c>
      <c r="E321">
        <f t="shared" si="8"/>
        <v>1626.4713339004779</v>
      </c>
      <c r="F321">
        <f t="shared" si="9"/>
        <v>16.264713339004778</v>
      </c>
    </row>
    <row r="322" spans="1:6" x14ac:dyDescent="0.25">
      <c r="A322">
        <v>17099</v>
      </c>
      <c r="B322">
        <v>-954</v>
      </c>
      <c r="C322">
        <v>534</v>
      </c>
      <c r="D322">
        <v>-1036</v>
      </c>
      <c r="E322">
        <f t="shared" ref="E322:E385" si="10">SQRT(B322^2+C322^2+D322^2)</f>
        <v>1506.1766164696621</v>
      </c>
      <c r="F322">
        <f t="shared" ref="F322:F385" si="11">E322/100</f>
        <v>15.061766164696621</v>
      </c>
    </row>
    <row r="323" spans="1:6" x14ac:dyDescent="0.25">
      <c r="A323">
        <v>17119</v>
      </c>
      <c r="B323">
        <v>-956</v>
      </c>
      <c r="C323">
        <v>248</v>
      </c>
      <c r="D323">
        <v>-954</v>
      </c>
      <c r="E323">
        <f t="shared" si="10"/>
        <v>1373.1554901029963</v>
      </c>
      <c r="F323">
        <f t="shared" si="11"/>
        <v>13.731554901029963</v>
      </c>
    </row>
    <row r="324" spans="1:6" x14ac:dyDescent="0.25">
      <c r="A324">
        <v>17140</v>
      </c>
      <c r="B324">
        <v>-1023</v>
      </c>
      <c r="C324">
        <v>194</v>
      </c>
      <c r="D324">
        <v>-942</v>
      </c>
      <c r="E324">
        <f t="shared" si="10"/>
        <v>1404.1114628119806</v>
      </c>
      <c r="F324">
        <f t="shared" si="11"/>
        <v>14.041114628119805</v>
      </c>
    </row>
    <row r="325" spans="1:6" x14ac:dyDescent="0.25">
      <c r="A325">
        <v>17159</v>
      </c>
      <c r="B325">
        <v>-1089</v>
      </c>
      <c r="C325">
        <v>256</v>
      </c>
      <c r="D325">
        <v>-867</v>
      </c>
      <c r="E325">
        <f t="shared" si="10"/>
        <v>1415.3254042798781</v>
      </c>
      <c r="F325">
        <f t="shared" si="11"/>
        <v>14.15325404279878</v>
      </c>
    </row>
    <row r="326" spans="1:6" x14ac:dyDescent="0.25">
      <c r="A326">
        <v>17179</v>
      </c>
      <c r="B326">
        <v>-1145</v>
      </c>
      <c r="C326">
        <v>325</v>
      </c>
      <c r="D326">
        <v>-773</v>
      </c>
      <c r="E326">
        <f t="shared" si="10"/>
        <v>1419.2177422791754</v>
      </c>
      <c r="F326">
        <f t="shared" si="11"/>
        <v>14.192177422791753</v>
      </c>
    </row>
    <row r="327" spans="1:6" x14ac:dyDescent="0.25">
      <c r="A327">
        <v>17209</v>
      </c>
      <c r="B327">
        <v>-1095</v>
      </c>
      <c r="C327">
        <v>301</v>
      </c>
      <c r="D327">
        <v>-631</v>
      </c>
      <c r="E327">
        <f t="shared" si="10"/>
        <v>1299.1485673316968</v>
      </c>
      <c r="F327">
        <f t="shared" si="11"/>
        <v>12.991485673316967</v>
      </c>
    </row>
    <row r="328" spans="1:6" x14ac:dyDescent="0.25">
      <c r="A328">
        <v>17255</v>
      </c>
      <c r="B328">
        <v>-714</v>
      </c>
      <c r="C328">
        <v>219</v>
      </c>
      <c r="D328">
        <v>-914</v>
      </c>
      <c r="E328">
        <f t="shared" si="10"/>
        <v>1180.3190246708725</v>
      </c>
      <c r="F328">
        <f t="shared" si="11"/>
        <v>11.803190246708725</v>
      </c>
    </row>
    <row r="329" spans="1:6" x14ac:dyDescent="0.25">
      <c r="A329">
        <v>17293</v>
      </c>
      <c r="B329">
        <v>-612</v>
      </c>
      <c r="C329">
        <v>-182</v>
      </c>
      <c r="D329">
        <v>-794</v>
      </c>
      <c r="E329">
        <f t="shared" si="10"/>
        <v>1018.8738881726237</v>
      </c>
      <c r="F329">
        <f t="shared" si="11"/>
        <v>10.188738881726236</v>
      </c>
    </row>
    <row r="330" spans="1:6" x14ac:dyDescent="0.25">
      <c r="A330">
        <v>17333</v>
      </c>
      <c r="B330">
        <v>-303</v>
      </c>
      <c r="C330">
        <v>-248</v>
      </c>
      <c r="D330">
        <v>-1074</v>
      </c>
      <c r="E330">
        <f t="shared" si="10"/>
        <v>1143.148721733091</v>
      </c>
      <c r="F330">
        <f t="shared" si="11"/>
        <v>11.431487217330909</v>
      </c>
    </row>
    <row r="331" spans="1:6" x14ac:dyDescent="0.25">
      <c r="A331">
        <v>17373</v>
      </c>
      <c r="B331">
        <v>-558</v>
      </c>
      <c r="C331">
        <v>-34</v>
      </c>
      <c r="D331">
        <v>-1088</v>
      </c>
      <c r="E331">
        <f t="shared" si="10"/>
        <v>1223.2187048929557</v>
      </c>
      <c r="F331">
        <f t="shared" si="11"/>
        <v>12.232187048929557</v>
      </c>
    </row>
    <row r="332" spans="1:6" x14ac:dyDescent="0.25">
      <c r="A332">
        <v>17413</v>
      </c>
      <c r="B332">
        <v>-388</v>
      </c>
      <c r="C332">
        <v>-110</v>
      </c>
      <c r="D332">
        <v>-732</v>
      </c>
      <c r="E332">
        <f t="shared" si="10"/>
        <v>835.74397993643959</v>
      </c>
      <c r="F332">
        <f t="shared" si="11"/>
        <v>8.3574397993643963</v>
      </c>
    </row>
    <row r="333" spans="1:6" x14ac:dyDescent="0.25">
      <c r="A333">
        <v>17453</v>
      </c>
      <c r="B333">
        <v>-291</v>
      </c>
      <c r="C333">
        <v>38</v>
      </c>
      <c r="D333">
        <v>-859</v>
      </c>
      <c r="E333">
        <f t="shared" si="10"/>
        <v>907.74776232167051</v>
      </c>
      <c r="F333">
        <f t="shared" si="11"/>
        <v>9.0774776232167049</v>
      </c>
    </row>
    <row r="334" spans="1:6" x14ac:dyDescent="0.25">
      <c r="A334">
        <v>17493</v>
      </c>
      <c r="B334">
        <v>-66</v>
      </c>
      <c r="C334">
        <v>-8</v>
      </c>
      <c r="D334">
        <v>-753</v>
      </c>
      <c r="E334">
        <f t="shared" si="10"/>
        <v>755.92922949175602</v>
      </c>
      <c r="F334">
        <f t="shared" si="11"/>
        <v>7.5592922949175598</v>
      </c>
    </row>
    <row r="335" spans="1:6" x14ac:dyDescent="0.25">
      <c r="A335">
        <v>17533</v>
      </c>
      <c r="B335">
        <v>128</v>
      </c>
      <c r="C335">
        <v>176</v>
      </c>
      <c r="D335">
        <v>-743</v>
      </c>
      <c r="E335">
        <f t="shared" si="10"/>
        <v>774.21508639395552</v>
      </c>
      <c r="F335">
        <f t="shared" si="11"/>
        <v>7.7421508639395551</v>
      </c>
    </row>
    <row r="336" spans="1:6" x14ac:dyDescent="0.25">
      <c r="A336">
        <v>17574</v>
      </c>
      <c r="B336">
        <v>241</v>
      </c>
      <c r="C336">
        <v>220</v>
      </c>
      <c r="D336">
        <v>-961</v>
      </c>
      <c r="E336">
        <f t="shared" si="10"/>
        <v>1014.8901418380218</v>
      </c>
      <c r="F336">
        <f t="shared" si="11"/>
        <v>10.148901418380218</v>
      </c>
    </row>
    <row r="337" spans="1:6" x14ac:dyDescent="0.25">
      <c r="A337">
        <v>17615</v>
      </c>
      <c r="B337">
        <v>305</v>
      </c>
      <c r="C337">
        <v>260</v>
      </c>
      <c r="D337">
        <v>-964</v>
      </c>
      <c r="E337">
        <f t="shared" si="10"/>
        <v>1043.9928160672371</v>
      </c>
      <c r="F337">
        <f t="shared" si="11"/>
        <v>10.439928160672372</v>
      </c>
    </row>
    <row r="338" spans="1:6" x14ac:dyDescent="0.25">
      <c r="A338">
        <v>17654</v>
      </c>
      <c r="B338">
        <v>396</v>
      </c>
      <c r="C338">
        <v>94</v>
      </c>
      <c r="D338">
        <v>-695</v>
      </c>
      <c r="E338">
        <f t="shared" si="10"/>
        <v>805.40486713205303</v>
      </c>
      <c r="F338">
        <f t="shared" si="11"/>
        <v>8.0540486713205297</v>
      </c>
    </row>
    <row r="339" spans="1:6" x14ac:dyDescent="0.25">
      <c r="A339">
        <v>17693</v>
      </c>
      <c r="B339">
        <v>490</v>
      </c>
      <c r="C339">
        <v>133</v>
      </c>
      <c r="D339">
        <v>-744</v>
      </c>
      <c r="E339">
        <f t="shared" si="10"/>
        <v>900.7358103239817</v>
      </c>
      <c r="F339">
        <f t="shared" si="11"/>
        <v>9.0073581032398167</v>
      </c>
    </row>
    <row r="340" spans="1:6" x14ac:dyDescent="0.25">
      <c r="A340">
        <v>17734</v>
      </c>
      <c r="B340">
        <v>624</v>
      </c>
      <c r="C340">
        <v>179</v>
      </c>
      <c r="D340">
        <v>-871</v>
      </c>
      <c r="E340">
        <f t="shared" si="10"/>
        <v>1086.3047454558964</v>
      </c>
      <c r="F340">
        <f t="shared" si="11"/>
        <v>10.863047454558965</v>
      </c>
    </row>
    <row r="341" spans="1:6" x14ac:dyDescent="0.25">
      <c r="A341">
        <v>17773</v>
      </c>
      <c r="B341">
        <v>405</v>
      </c>
      <c r="C341">
        <v>150</v>
      </c>
      <c r="D341">
        <v>-867</v>
      </c>
      <c r="E341">
        <f t="shared" si="10"/>
        <v>968.61447439112737</v>
      </c>
      <c r="F341">
        <f t="shared" si="11"/>
        <v>9.6861447439112744</v>
      </c>
    </row>
    <row r="342" spans="1:6" x14ac:dyDescent="0.25">
      <c r="A342">
        <v>17814</v>
      </c>
      <c r="B342">
        <v>612</v>
      </c>
      <c r="C342">
        <v>211</v>
      </c>
      <c r="D342">
        <v>-980</v>
      </c>
      <c r="E342">
        <f t="shared" si="10"/>
        <v>1174.506279250988</v>
      </c>
      <c r="F342">
        <f t="shared" si="11"/>
        <v>11.745062792509879</v>
      </c>
    </row>
    <row r="343" spans="1:6" x14ac:dyDescent="0.25">
      <c r="A343">
        <v>17853</v>
      </c>
      <c r="B343">
        <v>689</v>
      </c>
      <c r="C343">
        <v>95</v>
      </c>
      <c r="D343">
        <v>-763</v>
      </c>
      <c r="E343">
        <f t="shared" si="10"/>
        <v>1032.4315957970291</v>
      </c>
      <c r="F343">
        <f t="shared" si="11"/>
        <v>10.324315957970292</v>
      </c>
    </row>
    <row r="344" spans="1:6" x14ac:dyDescent="0.25">
      <c r="A344">
        <v>17894</v>
      </c>
      <c r="B344">
        <v>774</v>
      </c>
      <c r="C344">
        <v>292</v>
      </c>
      <c r="D344">
        <v>-736</v>
      </c>
      <c r="E344">
        <f t="shared" si="10"/>
        <v>1107.2650992422728</v>
      </c>
      <c r="F344">
        <f t="shared" si="11"/>
        <v>11.072650992422728</v>
      </c>
    </row>
    <row r="345" spans="1:6" x14ac:dyDescent="0.25">
      <c r="A345">
        <v>17934</v>
      </c>
      <c r="B345">
        <v>729</v>
      </c>
      <c r="C345">
        <v>97</v>
      </c>
      <c r="D345">
        <v>-882</v>
      </c>
      <c r="E345">
        <f t="shared" si="10"/>
        <v>1148.3788573463028</v>
      </c>
      <c r="F345">
        <f t="shared" si="11"/>
        <v>11.483788573463027</v>
      </c>
    </row>
    <row r="346" spans="1:6" x14ac:dyDescent="0.25">
      <c r="A346">
        <v>17973</v>
      </c>
      <c r="B346">
        <v>641</v>
      </c>
      <c r="C346">
        <v>-53</v>
      </c>
      <c r="D346">
        <v>-778</v>
      </c>
      <c r="E346">
        <f t="shared" si="10"/>
        <v>1009.4424203489766</v>
      </c>
      <c r="F346">
        <f t="shared" si="11"/>
        <v>10.094424203489766</v>
      </c>
    </row>
    <row r="347" spans="1:6" x14ac:dyDescent="0.25">
      <c r="A347">
        <v>18015</v>
      </c>
      <c r="B347">
        <v>706</v>
      </c>
      <c r="C347">
        <v>68</v>
      </c>
      <c r="D347">
        <v>-867</v>
      </c>
      <c r="E347">
        <f t="shared" si="10"/>
        <v>1120.1557927359927</v>
      </c>
      <c r="F347">
        <f t="shared" si="11"/>
        <v>11.201557927359927</v>
      </c>
    </row>
    <row r="348" spans="1:6" x14ac:dyDescent="0.25">
      <c r="A348">
        <v>18053</v>
      </c>
      <c r="B348">
        <v>809</v>
      </c>
      <c r="C348">
        <v>104</v>
      </c>
      <c r="D348">
        <v>-1124</v>
      </c>
      <c r="E348">
        <f t="shared" si="10"/>
        <v>1388.7667190712773</v>
      </c>
      <c r="F348">
        <f t="shared" si="11"/>
        <v>13.887667190712772</v>
      </c>
    </row>
    <row r="349" spans="1:6" x14ac:dyDescent="0.25">
      <c r="A349">
        <v>18094</v>
      </c>
      <c r="B349">
        <v>986</v>
      </c>
      <c r="C349">
        <v>27</v>
      </c>
      <c r="D349">
        <v>-890</v>
      </c>
      <c r="E349">
        <f t="shared" si="10"/>
        <v>1328.5424343994437</v>
      </c>
      <c r="F349">
        <f t="shared" si="11"/>
        <v>13.285424343994437</v>
      </c>
    </row>
    <row r="350" spans="1:6" x14ac:dyDescent="0.25">
      <c r="A350">
        <v>18134</v>
      </c>
      <c r="B350">
        <v>1142</v>
      </c>
      <c r="C350">
        <v>156</v>
      </c>
      <c r="D350">
        <v>-507</v>
      </c>
      <c r="E350">
        <f t="shared" si="10"/>
        <v>1259.185848078035</v>
      </c>
      <c r="F350">
        <f t="shared" si="11"/>
        <v>12.591858480780349</v>
      </c>
    </row>
    <row r="351" spans="1:6" x14ac:dyDescent="0.25">
      <c r="A351">
        <v>18173</v>
      </c>
      <c r="B351">
        <v>1232</v>
      </c>
      <c r="C351">
        <v>132</v>
      </c>
      <c r="D351">
        <v>-626</v>
      </c>
      <c r="E351">
        <f t="shared" si="10"/>
        <v>1388.2089179946943</v>
      </c>
      <c r="F351">
        <f t="shared" si="11"/>
        <v>13.882089179946943</v>
      </c>
    </row>
    <row r="352" spans="1:6" x14ac:dyDescent="0.25">
      <c r="A352">
        <v>18214</v>
      </c>
      <c r="B352">
        <v>990</v>
      </c>
      <c r="C352">
        <v>-283</v>
      </c>
      <c r="D352">
        <v>-857</v>
      </c>
      <c r="E352">
        <f t="shared" si="10"/>
        <v>1339.6409966853059</v>
      </c>
      <c r="F352">
        <f t="shared" si="11"/>
        <v>13.39640996685306</v>
      </c>
    </row>
    <row r="353" spans="1:6" x14ac:dyDescent="0.25">
      <c r="A353">
        <v>18253</v>
      </c>
      <c r="B353">
        <v>1252</v>
      </c>
      <c r="C353">
        <v>-39</v>
      </c>
      <c r="D353">
        <v>-744</v>
      </c>
      <c r="E353">
        <f t="shared" si="10"/>
        <v>1456.9011634287344</v>
      </c>
      <c r="F353">
        <f t="shared" si="11"/>
        <v>14.569011634287344</v>
      </c>
    </row>
    <row r="354" spans="1:6" x14ac:dyDescent="0.25">
      <c r="A354">
        <v>18294</v>
      </c>
      <c r="B354">
        <v>1309</v>
      </c>
      <c r="C354">
        <v>124</v>
      </c>
      <c r="D354">
        <v>-597</v>
      </c>
      <c r="E354">
        <f t="shared" si="10"/>
        <v>1444.0450131488285</v>
      </c>
      <c r="F354">
        <f t="shared" si="11"/>
        <v>14.440450131488285</v>
      </c>
    </row>
    <row r="355" spans="1:6" x14ac:dyDescent="0.25">
      <c r="A355">
        <v>18334</v>
      </c>
      <c r="B355">
        <v>1459</v>
      </c>
      <c r="C355">
        <v>203</v>
      </c>
      <c r="D355">
        <v>-259</v>
      </c>
      <c r="E355">
        <f t="shared" si="10"/>
        <v>1495.6506945139297</v>
      </c>
      <c r="F355">
        <f t="shared" si="11"/>
        <v>14.956506945139298</v>
      </c>
    </row>
    <row r="356" spans="1:6" x14ac:dyDescent="0.25">
      <c r="A356">
        <v>18373</v>
      </c>
      <c r="B356">
        <v>1435</v>
      </c>
      <c r="C356">
        <v>150</v>
      </c>
      <c r="D356">
        <v>-241</v>
      </c>
      <c r="E356">
        <f t="shared" si="10"/>
        <v>1462.8075744950188</v>
      </c>
      <c r="F356">
        <f t="shared" si="11"/>
        <v>14.628075744950188</v>
      </c>
    </row>
    <row r="357" spans="1:6" x14ac:dyDescent="0.25">
      <c r="A357">
        <v>18415</v>
      </c>
      <c r="B357">
        <v>1642</v>
      </c>
      <c r="C357">
        <v>-117</v>
      </c>
      <c r="D357">
        <v>-114</v>
      </c>
      <c r="E357">
        <f t="shared" si="10"/>
        <v>1650.1057541866824</v>
      </c>
      <c r="F357">
        <f t="shared" si="11"/>
        <v>16.501057541866825</v>
      </c>
    </row>
    <row r="358" spans="1:6" x14ac:dyDescent="0.25">
      <c r="A358">
        <v>18454</v>
      </c>
      <c r="B358">
        <v>1805</v>
      </c>
      <c r="C358">
        <v>161</v>
      </c>
      <c r="D358">
        <v>-64</v>
      </c>
      <c r="E358">
        <f t="shared" si="10"/>
        <v>1813.2958942213486</v>
      </c>
      <c r="F358">
        <f t="shared" si="11"/>
        <v>18.132958942213484</v>
      </c>
    </row>
    <row r="359" spans="1:6" x14ac:dyDescent="0.25">
      <c r="A359">
        <v>18494</v>
      </c>
      <c r="B359">
        <v>1721</v>
      </c>
      <c r="C359">
        <v>-101</v>
      </c>
      <c r="D359">
        <v>123</v>
      </c>
      <c r="E359">
        <f t="shared" si="10"/>
        <v>1728.3434265214769</v>
      </c>
      <c r="F359">
        <f t="shared" si="11"/>
        <v>17.283434265214769</v>
      </c>
    </row>
    <row r="360" spans="1:6" x14ac:dyDescent="0.25">
      <c r="A360">
        <v>18533</v>
      </c>
      <c r="B360">
        <v>1847</v>
      </c>
      <c r="C360">
        <v>16</v>
      </c>
      <c r="D360">
        <v>427</v>
      </c>
      <c r="E360">
        <f t="shared" si="10"/>
        <v>1895.783215454763</v>
      </c>
      <c r="F360">
        <f t="shared" si="11"/>
        <v>18.957832154547631</v>
      </c>
    </row>
    <row r="361" spans="1:6" x14ac:dyDescent="0.25">
      <c r="A361">
        <v>18574</v>
      </c>
      <c r="B361">
        <v>1992</v>
      </c>
      <c r="C361">
        <v>0</v>
      </c>
      <c r="D361">
        <v>450</v>
      </c>
      <c r="E361">
        <f t="shared" si="10"/>
        <v>2042.1958769912351</v>
      </c>
      <c r="F361">
        <f t="shared" si="11"/>
        <v>20.421958769912351</v>
      </c>
    </row>
    <row r="362" spans="1:6" x14ac:dyDescent="0.25">
      <c r="A362">
        <v>18614</v>
      </c>
      <c r="B362">
        <v>1713</v>
      </c>
      <c r="C362">
        <v>-206</v>
      </c>
      <c r="D362">
        <v>201</v>
      </c>
      <c r="E362">
        <f t="shared" si="10"/>
        <v>1737.0106505142678</v>
      </c>
      <c r="F362">
        <f t="shared" si="11"/>
        <v>17.37010650514268</v>
      </c>
    </row>
    <row r="363" spans="1:6" x14ac:dyDescent="0.25">
      <c r="A363">
        <v>18653</v>
      </c>
      <c r="B363">
        <v>1857</v>
      </c>
      <c r="C363">
        <v>59</v>
      </c>
      <c r="D363">
        <v>159</v>
      </c>
      <c r="E363">
        <f t="shared" si="10"/>
        <v>1864.7281303181974</v>
      </c>
      <c r="F363">
        <f t="shared" si="11"/>
        <v>18.647281303181973</v>
      </c>
    </row>
    <row r="364" spans="1:6" x14ac:dyDescent="0.25">
      <c r="A364">
        <v>18694</v>
      </c>
      <c r="B364">
        <v>1737</v>
      </c>
      <c r="C364">
        <v>104</v>
      </c>
      <c r="D364">
        <v>65</v>
      </c>
      <c r="E364">
        <f t="shared" si="10"/>
        <v>1741.3242087560834</v>
      </c>
      <c r="F364">
        <f t="shared" si="11"/>
        <v>17.413242087560835</v>
      </c>
    </row>
    <row r="365" spans="1:6" x14ac:dyDescent="0.25">
      <c r="A365">
        <v>18734</v>
      </c>
      <c r="B365">
        <v>1486</v>
      </c>
      <c r="C365">
        <v>-7</v>
      </c>
      <c r="D365">
        <v>-181</v>
      </c>
      <c r="E365">
        <f t="shared" si="10"/>
        <v>1496.9989979956567</v>
      </c>
      <c r="F365">
        <f t="shared" si="11"/>
        <v>14.969989979956567</v>
      </c>
    </row>
    <row r="366" spans="1:6" x14ac:dyDescent="0.25">
      <c r="A366">
        <v>18773</v>
      </c>
      <c r="B366">
        <v>1392</v>
      </c>
      <c r="C366">
        <v>36</v>
      </c>
      <c r="D366">
        <v>-372</v>
      </c>
      <c r="E366">
        <f t="shared" si="10"/>
        <v>1441.2994137236024</v>
      </c>
      <c r="F366">
        <f t="shared" si="11"/>
        <v>14.412994137236023</v>
      </c>
    </row>
    <row r="367" spans="1:6" x14ac:dyDescent="0.25">
      <c r="A367">
        <v>18815</v>
      </c>
      <c r="B367">
        <v>1094</v>
      </c>
      <c r="C367">
        <v>128</v>
      </c>
      <c r="D367">
        <v>-458</v>
      </c>
      <c r="E367">
        <f t="shared" si="10"/>
        <v>1192.8889302864704</v>
      </c>
      <c r="F367">
        <f t="shared" si="11"/>
        <v>11.928889302864704</v>
      </c>
    </row>
    <row r="368" spans="1:6" x14ac:dyDescent="0.25">
      <c r="A368">
        <v>18853</v>
      </c>
      <c r="B368">
        <v>730</v>
      </c>
      <c r="C368">
        <v>221</v>
      </c>
      <c r="D368">
        <v>-649</v>
      </c>
      <c r="E368">
        <f t="shared" si="10"/>
        <v>1001.4699196680847</v>
      </c>
      <c r="F368">
        <f t="shared" si="11"/>
        <v>10.014699196680846</v>
      </c>
    </row>
    <row r="369" spans="1:6" x14ac:dyDescent="0.25">
      <c r="A369">
        <v>18894</v>
      </c>
      <c r="B369">
        <v>713</v>
      </c>
      <c r="C369">
        <v>100</v>
      </c>
      <c r="D369">
        <v>-812</v>
      </c>
      <c r="E369">
        <f t="shared" si="10"/>
        <v>1085.2248614918476</v>
      </c>
      <c r="F369">
        <f t="shared" si="11"/>
        <v>10.852248614918476</v>
      </c>
    </row>
    <row r="370" spans="1:6" x14ac:dyDescent="0.25">
      <c r="A370">
        <v>18934</v>
      </c>
      <c r="B370">
        <v>215</v>
      </c>
      <c r="C370">
        <v>21</v>
      </c>
      <c r="D370">
        <v>-861</v>
      </c>
      <c r="E370">
        <f t="shared" si="10"/>
        <v>887.68631847066342</v>
      </c>
      <c r="F370">
        <f t="shared" si="11"/>
        <v>8.8768631847066342</v>
      </c>
    </row>
    <row r="371" spans="1:6" x14ac:dyDescent="0.25">
      <c r="A371">
        <v>18973</v>
      </c>
      <c r="B371">
        <v>576</v>
      </c>
      <c r="C371">
        <v>327</v>
      </c>
      <c r="D371">
        <v>-1230</v>
      </c>
      <c r="E371">
        <f t="shared" si="10"/>
        <v>1396.9985683600396</v>
      </c>
      <c r="F371">
        <f t="shared" si="11"/>
        <v>13.969985683600395</v>
      </c>
    </row>
    <row r="372" spans="1:6" x14ac:dyDescent="0.25">
      <c r="A372">
        <v>19014</v>
      </c>
      <c r="B372">
        <v>-1</v>
      </c>
      <c r="C372">
        <v>172</v>
      </c>
      <c r="D372">
        <v>-1176</v>
      </c>
      <c r="E372">
        <f t="shared" si="10"/>
        <v>1188.5120950162855</v>
      </c>
      <c r="F372">
        <f t="shared" si="11"/>
        <v>11.885120950162854</v>
      </c>
    </row>
    <row r="373" spans="1:6" x14ac:dyDescent="0.25">
      <c r="A373">
        <v>19053</v>
      </c>
      <c r="B373">
        <v>-234</v>
      </c>
      <c r="C373">
        <v>398</v>
      </c>
      <c r="D373">
        <v>-1275</v>
      </c>
      <c r="E373">
        <f t="shared" si="10"/>
        <v>1356.0180677262379</v>
      </c>
      <c r="F373">
        <f t="shared" si="11"/>
        <v>13.560180677262379</v>
      </c>
    </row>
    <row r="374" spans="1:6" x14ac:dyDescent="0.25">
      <c r="A374">
        <v>19094</v>
      </c>
      <c r="B374">
        <v>-358</v>
      </c>
      <c r="C374">
        <v>207</v>
      </c>
      <c r="D374">
        <v>-1461</v>
      </c>
      <c r="E374">
        <f t="shared" si="10"/>
        <v>1518.3984984186463</v>
      </c>
      <c r="F374">
        <f t="shared" si="11"/>
        <v>15.183984984186463</v>
      </c>
    </row>
    <row r="375" spans="1:6" x14ac:dyDescent="0.25">
      <c r="A375">
        <v>19133</v>
      </c>
      <c r="B375">
        <v>-455</v>
      </c>
      <c r="C375">
        <v>-306</v>
      </c>
      <c r="D375">
        <v>-1180</v>
      </c>
      <c r="E375">
        <f t="shared" si="10"/>
        <v>1301.1767750770839</v>
      </c>
      <c r="F375">
        <f t="shared" si="11"/>
        <v>13.011767750770838</v>
      </c>
    </row>
    <row r="376" spans="1:6" x14ac:dyDescent="0.25">
      <c r="A376">
        <v>19174</v>
      </c>
      <c r="B376">
        <v>-44</v>
      </c>
      <c r="C376">
        <v>-1</v>
      </c>
      <c r="D376">
        <v>-1093</v>
      </c>
      <c r="E376">
        <f t="shared" si="10"/>
        <v>1093.8857344348176</v>
      </c>
      <c r="F376">
        <f t="shared" si="11"/>
        <v>10.938857344348175</v>
      </c>
    </row>
    <row r="377" spans="1:6" x14ac:dyDescent="0.25">
      <c r="A377">
        <v>19215</v>
      </c>
      <c r="B377">
        <v>-483</v>
      </c>
      <c r="C377">
        <v>975</v>
      </c>
      <c r="D377">
        <v>-1791</v>
      </c>
      <c r="E377">
        <f t="shared" si="10"/>
        <v>2095.6132753921943</v>
      </c>
      <c r="F377">
        <f t="shared" si="11"/>
        <v>20.956132753921942</v>
      </c>
    </row>
    <row r="378" spans="1:6" x14ac:dyDescent="0.25">
      <c r="A378">
        <v>19253</v>
      </c>
      <c r="B378">
        <v>-769</v>
      </c>
      <c r="C378">
        <v>333</v>
      </c>
      <c r="D378">
        <v>-1653</v>
      </c>
      <c r="E378">
        <f t="shared" si="10"/>
        <v>1853.2833026820265</v>
      </c>
      <c r="F378">
        <f t="shared" si="11"/>
        <v>18.532833026820263</v>
      </c>
    </row>
    <row r="379" spans="1:6" x14ac:dyDescent="0.25">
      <c r="A379">
        <v>19294</v>
      </c>
      <c r="B379">
        <v>-572</v>
      </c>
      <c r="C379">
        <v>-310</v>
      </c>
      <c r="D379">
        <v>-1406</v>
      </c>
      <c r="E379">
        <f t="shared" si="10"/>
        <v>1549.2320678323181</v>
      </c>
      <c r="F379">
        <f t="shared" si="11"/>
        <v>15.49232067832318</v>
      </c>
    </row>
    <row r="380" spans="1:6" x14ac:dyDescent="0.25">
      <c r="A380">
        <v>19333</v>
      </c>
      <c r="B380">
        <v>-670</v>
      </c>
      <c r="C380">
        <v>159</v>
      </c>
      <c r="D380">
        <v>-1297</v>
      </c>
      <c r="E380">
        <f t="shared" si="10"/>
        <v>1468.465185150809</v>
      </c>
      <c r="F380">
        <f t="shared" si="11"/>
        <v>14.684651851508089</v>
      </c>
    </row>
    <row r="381" spans="1:6" x14ac:dyDescent="0.25">
      <c r="A381">
        <v>19374</v>
      </c>
      <c r="B381">
        <v>-784</v>
      </c>
      <c r="C381">
        <v>704</v>
      </c>
      <c r="D381">
        <v>-1536</v>
      </c>
      <c r="E381">
        <f t="shared" si="10"/>
        <v>1862.6776425350683</v>
      </c>
      <c r="F381">
        <f t="shared" si="11"/>
        <v>18.626776425350684</v>
      </c>
    </row>
    <row r="382" spans="1:6" x14ac:dyDescent="0.25">
      <c r="A382">
        <v>19423</v>
      </c>
      <c r="B382">
        <v>-1316</v>
      </c>
      <c r="C382">
        <v>733</v>
      </c>
      <c r="D382">
        <v>-1712</v>
      </c>
      <c r="E382">
        <f t="shared" si="10"/>
        <v>2280.3703646557065</v>
      </c>
      <c r="F382">
        <f t="shared" si="11"/>
        <v>22.803703646557064</v>
      </c>
    </row>
    <row r="383" spans="1:6" x14ac:dyDescent="0.25">
      <c r="A383">
        <v>19464</v>
      </c>
      <c r="B383">
        <v>-1561</v>
      </c>
      <c r="C383">
        <v>285</v>
      </c>
      <c r="D383">
        <v>-1581</v>
      </c>
      <c r="E383">
        <f t="shared" si="10"/>
        <v>2239.9792409752372</v>
      </c>
      <c r="F383">
        <f t="shared" si="11"/>
        <v>22.399792409752372</v>
      </c>
    </row>
    <row r="384" spans="1:6" x14ac:dyDescent="0.25">
      <c r="A384">
        <v>19504</v>
      </c>
      <c r="B384">
        <v>-1571</v>
      </c>
      <c r="C384">
        <v>7</v>
      </c>
      <c r="D384">
        <v>-1383</v>
      </c>
      <c r="E384">
        <f t="shared" si="10"/>
        <v>2093.0310556702211</v>
      </c>
      <c r="F384">
        <f t="shared" si="11"/>
        <v>20.93031055670221</v>
      </c>
    </row>
    <row r="385" spans="1:6" x14ac:dyDescent="0.25">
      <c r="A385">
        <v>19543</v>
      </c>
      <c r="B385">
        <v>-1335</v>
      </c>
      <c r="C385">
        <v>-103</v>
      </c>
      <c r="D385">
        <v>-935</v>
      </c>
      <c r="E385">
        <f t="shared" si="10"/>
        <v>1633.1132844968226</v>
      </c>
      <c r="F385">
        <f t="shared" si="11"/>
        <v>16.331132844968227</v>
      </c>
    </row>
    <row r="386" spans="1:6" x14ac:dyDescent="0.25">
      <c r="A386">
        <v>19585</v>
      </c>
      <c r="B386">
        <v>-1196</v>
      </c>
      <c r="C386">
        <v>388</v>
      </c>
      <c r="D386">
        <v>-1265</v>
      </c>
      <c r="E386">
        <f t="shared" ref="E386:E449" si="12">SQRT(B386^2+C386^2+D386^2)</f>
        <v>1783.5876765665321</v>
      </c>
      <c r="F386">
        <f t="shared" ref="F386:F449" si="13">E386/100</f>
        <v>17.835876765665322</v>
      </c>
    </row>
    <row r="387" spans="1:6" x14ac:dyDescent="0.25">
      <c r="A387">
        <v>19623</v>
      </c>
      <c r="B387">
        <v>-1348</v>
      </c>
      <c r="C387">
        <v>593</v>
      </c>
      <c r="D387">
        <v>-1174</v>
      </c>
      <c r="E387">
        <f t="shared" si="12"/>
        <v>1883.3557815771294</v>
      </c>
      <c r="F387">
        <f t="shared" si="13"/>
        <v>18.833557815771293</v>
      </c>
    </row>
    <row r="388" spans="1:6" x14ac:dyDescent="0.25">
      <c r="A388">
        <v>19664</v>
      </c>
      <c r="B388">
        <v>-1422</v>
      </c>
      <c r="C388">
        <v>279</v>
      </c>
      <c r="D388">
        <v>-880</v>
      </c>
      <c r="E388">
        <f t="shared" si="12"/>
        <v>1695.3834374559638</v>
      </c>
      <c r="F388">
        <f t="shared" si="13"/>
        <v>16.953834374559637</v>
      </c>
    </row>
    <row r="389" spans="1:6" x14ac:dyDescent="0.25">
      <c r="A389">
        <v>19703</v>
      </c>
      <c r="B389">
        <v>-1355</v>
      </c>
      <c r="C389">
        <v>278</v>
      </c>
      <c r="D389">
        <v>-1013</v>
      </c>
      <c r="E389">
        <f t="shared" si="12"/>
        <v>1714.4905948998378</v>
      </c>
      <c r="F389">
        <f t="shared" si="13"/>
        <v>17.144905948998378</v>
      </c>
    </row>
    <row r="390" spans="1:6" x14ac:dyDescent="0.25">
      <c r="A390">
        <v>19744</v>
      </c>
      <c r="B390">
        <v>-1133</v>
      </c>
      <c r="C390">
        <v>360</v>
      </c>
      <c r="D390">
        <v>-947</v>
      </c>
      <c r="E390">
        <f t="shared" si="12"/>
        <v>1519.9006546481912</v>
      </c>
      <c r="F390">
        <f t="shared" si="13"/>
        <v>15.199006546481913</v>
      </c>
    </row>
    <row r="391" spans="1:6" x14ac:dyDescent="0.25">
      <c r="A391">
        <v>19784</v>
      </c>
      <c r="B391">
        <v>-641</v>
      </c>
      <c r="C391">
        <v>35</v>
      </c>
      <c r="D391">
        <v>-647</v>
      </c>
      <c r="E391">
        <f t="shared" si="12"/>
        <v>911.43568067088529</v>
      </c>
      <c r="F391">
        <f t="shared" si="13"/>
        <v>9.1143568067088534</v>
      </c>
    </row>
    <row r="392" spans="1:6" x14ac:dyDescent="0.25">
      <c r="A392">
        <v>19824</v>
      </c>
      <c r="B392">
        <v>-386</v>
      </c>
      <c r="C392">
        <v>71</v>
      </c>
      <c r="D392">
        <v>-1243</v>
      </c>
      <c r="E392">
        <f t="shared" si="12"/>
        <v>1303.4899309162308</v>
      </c>
      <c r="F392">
        <f t="shared" si="13"/>
        <v>13.034899309162308</v>
      </c>
    </row>
    <row r="393" spans="1:6" x14ac:dyDescent="0.25">
      <c r="A393">
        <v>19864</v>
      </c>
      <c r="B393">
        <v>-763</v>
      </c>
      <c r="C393">
        <v>200</v>
      </c>
      <c r="D393">
        <v>-1303</v>
      </c>
      <c r="E393">
        <f t="shared" si="12"/>
        <v>1523.1473993018535</v>
      </c>
      <c r="F393">
        <f t="shared" si="13"/>
        <v>15.231473993018534</v>
      </c>
    </row>
    <row r="394" spans="1:6" x14ac:dyDescent="0.25">
      <c r="A394">
        <v>19904</v>
      </c>
      <c r="B394">
        <v>-768</v>
      </c>
      <c r="C394">
        <v>22</v>
      </c>
      <c r="D394">
        <v>-1043</v>
      </c>
      <c r="E394">
        <f t="shared" si="12"/>
        <v>1295.4369919065921</v>
      </c>
      <c r="F394">
        <f t="shared" si="13"/>
        <v>12.95436991906592</v>
      </c>
    </row>
    <row r="395" spans="1:6" x14ac:dyDescent="0.25">
      <c r="A395">
        <v>19944</v>
      </c>
      <c r="B395">
        <v>-506</v>
      </c>
      <c r="C395">
        <v>42</v>
      </c>
      <c r="D395">
        <v>-1122</v>
      </c>
      <c r="E395">
        <f t="shared" si="12"/>
        <v>1231.5372507561433</v>
      </c>
      <c r="F395">
        <f t="shared" si="13"/>
        <v>12.315372507561433</v>
      </c>
    </row>
    <row r="396" spans="1:6" x14ac:dyDescent="0.25">
      <c r="A396">
        <v>19985</v>
      </c>
      <c r="B396">
        <v>-205</v>
      </c>
      <c r="C396">
        <v>258</v>
      </c>
      <c r="D396">
        <v>-1236</v>
      </c>
      <c r="E396">
        <f t="shared" si="12"/>
        <v>1279.1735613277817</v>
      </c>
      <c r="F396">
        <f t="shared" si="13"/>
        <v>12.791735613277817</v>
      </c>
    </row>
    <row r="397" spans="1:6" x14ac:dyDescent="0.25">
      <c r="A397">
        <v>20023</v>
      </c>
      <c r="B397">
        <v>-14</v>
      </c>
      <c r="C397">
        <v>415</v>
      </c>
      <c r="D397">
        <v>-1053</v>
      </c>
      <c r="E397">
        <f t="shared" si="12"/>
        <v>1131.9143077106146</v>
      </c>
      <c r="F397">
        <f t="shared" si="13"/>
        <v>11.319143077106146</v>
      </c>
    </row>
    <row r="398" spans="1:6" x14ac:dyDescent="0.25">
      <c r="A398">
        <v>20064</v>
      </c>
      <c r="B398">
        <v>274</v>
      </c>
      <c r="C398">
        <v>567</v>
      </c>
      <c r="D398">
        <v>-952</v>
      </c>
      <c r="E398">
        <f t="shared" si="12"/>
        <v>1141.4328714383514</v>
      </c>
      <c r="F398">
        <f t="shared" si="13"/>
        <v>11.414328714383513</v>
      </c>
    </row>
    <row r="399" spans="1:6" x14ac:dyDescent="0.25">
      <c r="A399">
        <v>20103</v>
      </c>
      <c r="B399">
        <v>280</v>
      </c>
      <c r="C399">
        <v>611</v>
      </c>
      <c r="D399">
        <v>-844</v>
      </c>
      <c r="E399">
        <f t="shared" si="12"/>
        <v>1078.9147324974297</v>
      </c>
      <c r="F399">
        <f t="shared" si="13"/>
        <v>10.789147324974296</v>
      </c>
    </row>
    <row r="400" spans="1:6" x14ac:dyDescent="0.25">
      <c r="A400">
        <v>20143</v>
      </c>
      <c r="B400">
        <v>310</v>
      </c>
      <c r="C400">
        <v>256</v>
      </c>
      <c r="D400">
        <v>-906</v>
      </c>
      <c r="E400">
        <f t="shared" si="12"/>
        <v>991.19725584769458</v>
      </c>
      <c r="F400">
        <f t="shared" si="13"/>
        <v>9.9119725584769451</v>
      </c>
    </row>
    <row r="401" spans="1:6" x14ac:dyDescent="0.25">
      <c r="A401">
        <v>20183</v>
      </c>
      <c r="B401">
        <v>379</v>
      </c>
      <c r="C401">
        <v>51</v>
      </c>
      <c r="D401">
        <v>-1019</v>
      </c>
      <c r="E401">
        <f t="shared" si="12"/>
        <v>1088.3946894394514</v>
      </c>
      <c r="F401">
        <f t="shared" si="13"/>
        <v>10.883946894394514</v>
      </c>
    </row>
    <row r="402" spans="1:6" x14ac:dyDescent="0.25">
      <c r="A402">
        <v>20223</v>
      </c>
      <c r="B402">
        <v>468</v>
      </c>
      <c r="C402">
        <v>280</v>
      </c>
      <c r="D402">
        <v>-985</v>
      </c>
      <c r="E402">
        <f t="shared" si="12"/>
        <v>1125.8991961983097</v>
      </c>
      <c r="F402">
        <f t="shared" si="13"/>
        <v>11.258991961983098</v>
      </c>
    </row>
    <row r="403" spans="1:6" x14ac:dyDescent="0.25">
      <c r="A403">
        <v>20263</v>
      </c>
      <c r="B403">
        <v>673</v>
      </c>
      <c r="C403">
        <v>396</v>
      </c>
      <c r="D403">
        <v>-945</v>
      </c>
      <c r="E403">
        <f t="shared" si="12"/>
        <v>1225.8751975629493</v>
      </c>
      <c r="F403">
        <f t="shared" si="13"/>
        <v>12.258751975629494</v>
      </c>
    </row>
    <row r="404" spans="1:6" x14ac:dyDescent="0.25">
      <c r="A404">
        <v>20303</v>
      </c>
      <c r="B404">
        <v>808</v>
      </c>
      <c r="C404">
        <v>213</v>
      </c>
      <c r="D404">
        <v>-789</v>
      </c>
      <c r="E404">
        <f t="shared" si="12"/>
        <v>1149.2406188435909</v>
      </c>
      <c r="F404">
        <f t="shared" si="13"/>
        <v>11.492406188435909</v>
      </c>
    </row>
    <row r="405" spans="1:6" x14ac:dyDescent="0.25">
      <c r="A405">
        <v>20344</v>
      </c>
      <c r="B405">
        <v>753</v>
      </c>
      <c r="C405">
        <v>157</v>
      </c>
      <c r="D405">
        <v>-870</v>
      </c>
      <c r="E405">
        <f t="shared" si="12"/>
        <v>1161.2743000686789</v>
      </c>
      <c r="F405">
        <f t="shared" si="13"/>
        <v>11.612743000686789</v>
      </c>
    </row>
    <row r="406" spans="1:6" x14ac:dyDescent="0.25">
      <c r="A406">
        <v>20385</v>
      </c>
      <c r="B406">
        <v>766</v>
      </c>
      <c r="C406">
        <v>119</v>
      </c>
      <c r="D406">
        <v>-711</v>
      </c>
      <c r="E406">
        <f t="shared" si="12"/>
        <v>1051.8735665468546</v>
      </c>
      <c r="F406">
        <f t="shared" si="13"/>
        <v>10.518735665468546</v>
      </c>
    </row>
    <row r="407" spans="1:6" x14ac:dyDescent="0.25">
      <c r="A407">
        <v>20423</v>
      </c>
      <c r="B407">
        <v>1018</v>
      </c>
      <c r="C407">
        <v>314</v>
      </c>
      <c r="D407">
        <v>-673</v>
      </c>
      <c r="E407">
        <f t="shared" si="12"/>
        <v>1260.0988056497793</v>
      </c>
      <c r="F407">
        <f t="shared" si="13"/>
        <v>12.600988056497792</v>
      </c>
    </row>
    <row r="408" spans="1:6" x14ac:dyDescent="0.25">
      <c r="A408">
        <v>20463</v>
      </c>
      <c r="B408">
        <v>976</v>
      </c>
      <c r="C408">
        <v>-63</v>
      </c>
      <c r="D408">
        <v>-597</v>
      </c>
      <c r="E408">
        <f t="shared" si="12"/>
        <v>1145.8420484517053</v>
      </c>
      <c r="F408">
        <f t="shared" si="13"/>
        <v>11.458420484517053</v>
      </c>
    </row>
    <row r="409" spans="1:6" x14ac:dyDescent="0.25">
      <c r="A409">
        <v>20503</v>
      </c>
      <c r="B409">
        <v>871</v>
      </c>
      <c r="C409">
        <v>32</v>
      </c>
      <c r="D409">
        <v>-834</v>
      </c>
      <c r="E409">
        <f t="shared" si="12"/>
        <v>1206.3254121504694</v>
      </c>
      <c r="F409">
        <f t="shared" si="13"/>
        <v>12.063254121504695</v>
      </c>
    </row>
    <row r="410" spans="1:6" x14ac:dyDescent="0.25">
      <c r="A410">
        <v>20543</v>
      </c>
      <c r="B410">
        <v>832</v>
      </c>
      <c r="C410">
        <v>66</v>
      </c>
      <c r="D410">
        <v>-899</v>
      </c>
      <c r="E410">
        <f t="shared" si="12"/>
        <v>1226.6951536547294</v>
      </c>
      <c r="F410">
        <f t="shared" si="13"/>
        <v>12.266951536547294</v>
      </c>
    </row>
    <row r="411" spans="1:6" x14ac:dyDescent="0.25">
      <c r="A411">
        <v>20584</v>
      </c>
      <c r="B411">
        <v>1119</v>
      </c>
      <c r="C411">
        <v>114</v>
      </c>
      <c r="D411">
        <v>-627</v>
      </c>
      <c r="E411">
        <f t="shared" si="12"/>
        <v>1287.7445398835905</v>
      </c>
      <c r="F411">
        <f t="shared" si="13"/>
        <v>12.877445398835905</v>
      </c>
    </row>
    <row r="412" spans="1:6" x14ac:dyDescent="0.25">
      <c r="A412">
        <v>20623</v>
      </c>
      <c r="B412">
        <v>883</v>
      </c>
      <c r="C412">
        <v>154</v>
      </c>
      <c r="D412">
        <v>-924</v>
      </c>
      <c r="E412">
        <f t="shared" si="12"/>
        <v>1287.3154236627479</v>
      </c>
      <c r="F412">
        <f t="shared" si="13"/>
        <v>12.873154236627478</v>
      </c>
    </row>
    <row r="413" spans="1:6" x14ac:dyDescent="0.25">
      <c r="A413">
        <v>20663</v>
      </c>
      <c r="B413">
        <v>951</v>
      </c>
      <c r="C413">
        <v>112</v>
      </c>
      <c r="D413">
        <v>-1014</v>
      </c>
      <c r="E413">
        <f t="shared" si="12"/>
        <v>1394.6831181311402</v>
      </c>
      <c r="F413">
        <f t="shared" si="13"/>
        <v>13.946831181311403</v>
      </c>
    </row>
    <row r="414" spans="1:6" x14ac:dyDescent="0.25">
      <c r="A414">
        <v>20703</v>
      </c>
      <c r="B414">
        <v>1096</v>
      </c>
      <c r="C414">
        <v>284</v>
      </c>
      <c r="D414">
        <v>-787</v>
      </c>
      <c r="E414">
        <f t="shared" si="12"/>
        <v>1378.8549597401461</v>
      </c>
      <c r="F414">
        <f t="shared" si="13"/>
        <v>13.788549597401461</v>
      </c>
    </row>
    <row r="415" spans="1:6" x14ac:dyDescent="0.25">
      <c r="A415">
        <v>20743</v>
      </c>
      <c r="B415">
        <v>1426</v>
      </c>
      <c r="C415">
        <v>281</v>
      </c>
      <c r="D415">
        <v>-649</v>
      </c>
      <c r="E415">
        <f t="shared" si="12"/>
        <v>1591.7405567491205</v>
      </c>
      <c r="F415">
        <f t="shared" si="13"/>
        <v>15.917405567491205</v>
      </c>
    </row>
    <row r="416" spans="1:6" x14ac:dyDescent="0.25">
      <c r="A416">
        <v>20785</v>
      </c>
      <c r="B416">
        <v>1326</v>
      </c>
      <c r="C416">
        <v>175</v>
      </c>
      <c r="D416">
        <v>-544</v>
      </c>
      <c r="E416">
        <f t="shared" si="12"/>
        <v>1443.8964644322666</v>
      </c>
      <c r="F416">
        <f t="shared" si="13"/>
        <v>14.438964644322667</v>
      </c>
    </row>
    <row r="417" spans="1:6" x14ac:dyDescent="0.25">
      <c r="A417">
        <v>20824</v>
      </c>
      <c r="B417">
        <v>1368</v>
      </c>
      <c r="C417">
        <v>-46</v>
      </c>
      <c r="D417">
        <v>-559</v>
      </c>
      <c r="E417">
        <f t="shared" si="12"/>
        <v>1478.5198679760783</v>
      </c>
      <c r="F417">
        <f t="shared" si="13"/>
        <v>14.785198679760784</v>
      </c>
    </row>
    <row r="418" spans="1:6" x14ac:dyDescent="0.25">
      <c r="A418">
        <v>20864</v>
      </c>
      <c r="B418">
        <v>1727</v>
      </c>
      <c r="C418">
        <v>96</v>
      </c>
      <c r="D418">
        <v>-290</v>
      </c>
      <c r="E418">
        <f t="shared" si="12"/>
        <v>1753.8087124883375</v>
      </c>
      <c r="F418">
        <f t="shared" si="13"/>
        <v>17.538087124883376</v>
      </c>
    </row>
    <row r="419" spans="1:6" x14ac:dyDescent="0.25">
      <c r="A419">
        <v>20904</v>
      </c>
      <c r="B419">
        <v>1850</v>
      </c>
      <c r="C419">
        <v>478</v>
      </c>
      <c r="D419">
        <v>-86</v>
      </c>
      <c r="E419">
        <f t="shared" si="12"/>
        <v>1912.68920632705</v>
      </c>
      <c r="F419">
        <f t="shared" si="13"/>
        <v>19.1268920632705</v>
      </c>
    </row>
    <row r="420" spans="1:6" x14ac:dyDescent="0.25">
      <c r="A420">
        <v>20944</v>
      </c>
      <c r="B420">
        <v>1897</v>
      </c>
      <c r="C420">
        <v>225</v>
      </c>
      <c r="D420">
        <v>107</v>
      </c>
      <c r="E420">
        <f t="shared" si="12"/>
        <v>1913.2911435534322</v>
      </c>
      <c r="F420">
        <f t="shared" si="13"/>
        <v>19.132911435534321</v>
      </c>
    </row>
    <row r="421" spans="1:6" x14ac:dyDescent="0.25">
      <c r="A421">
        <v>20983</v>
      </c>
      <c r="B421">
        <v>2155</v>
      </c>
      <c r="C421">
        <v>-289</v>
      </c>
      <c r="D421">
        <v>401</v>
      </c>
      <c r="E421">
        <f t="shared" si="12"/>
        <v>2210.9606509388627</v>
      </c>
      <c r="F421">
        <f t="shared" si="13"/>
        <v>22.109606509388627</v>
      </c>
    </row>
    <row r="422" spans="1:6" x14ac:dyDescent="0.25">
      <c r="A422">
        <v>21024</v>
      </c>
      <c r="B422">
        <v>2064</v>
      </c>
      <c r="C422">
        <v>-127</v>
      </c>
      <c r="D422">
        <v>388</v>
      </c>
      <c r="E422">
        <f t="shared" si="12"/>
        <v>2103.9888307688329</v>
      </c>
      <c r="F422">
        <f t="shared" si="13"/>
        <v>21.039888307688329</v>
      </c>
    </row>
    <row r="423" spans="1:6" x14ac:dyDescent="0.25">
      <c r="A423">
        <v>21064</v>
      </c>
      <c r="B423">
        <v>2075</v>
      </c>
      <c r="C423">
        <v>-180</v>
      </c>
      <c r="D423">
        <v>133</v>
      </c>
      <c r="E423">
        <f t="shared" si="12"/>
        <v>2087.0347385704918</v>
      </c>
      <c r="F423">
        <f t="shared" si="13"/>
        <v>20.870347385704918</v>
      </c>
    </row>
    <row r="424" spans="1:6" x14ac:dyDescent="0.25">
      <c r="A424">
        <v>21104</v>
      </c>
      <c r="B424">
        <v>1982</v>
      </c>
      <c r="C424">
        <v>-155</v>
      </c>
      <c r="D424">
        <v>3</v>
      </c>
      <c r="E424">
        <f t="shared" si="12"/>
        <v>1988.0538222090468</v>
      </c>
      <c r="F424">
        <f t="shared" si="13"/>
        <v>19.880538222090468</v>
      </c>
    </row>
    <row r="425" spans="1:6" x14ac:dyDescent="0.25">
      <c r="A425">
        <v>21144</v>
      </c>
      <c r="B425">
        <v>1905</v>
      </c>
      <c r="C425">
        <v>105</v>
      </c>
      <c r="D425">
        <v>-43</v>
      </c>
      <c r="E425">
        <f t="shared" si="12"/>
        <v>1908.3760111676106</v>
      </c>
      <c r="F425">
        <f t="shared" si="13"/>
        <v>19.083760111676106</v>
      </c>
    </row>
    <row r="426" spans="1:6" x14ac:dyDescent="0.25">
      <c r="A426">
        <v>21185</v>
      </c>
      <c r="B426">
        <v>1584</v>
      </c>
      <c r="C426">
        <v>234</v>
      </c>
      <c r="D426">
        <v>-107</v>
      </c>
      <c r="E426">
        <f t="shared" si="12"/>
        <v>1604.7619761198232</v>
      </c>
      <c r="F426">
        <f t="shared" si="13"/>
        <v>16.047619761198231</v>
      </c>
    </row>
    <row r="427" spans="1:6" x14ac:dyDescent="0.25">
      <c r="A427">
        <v>21224</v>
      </c>
      <c r="B427">
        <v>1245</v>
      </c>
      <c r="C427">
        <v>187</v>
      </c>
      <c r="D427">
        <v>-505</v>
      </c>
      <c r="E427">
        <f t="shared" si="12"/>
        <v>1356.4730000998914</v>
      </c>
      <c r="F427">
        <f t="shared" si="13"/>
        <v>13.564730000998914</v>
      </c>
    </row>
    <row r="428" spans="1:6" x14ac:dyDescent="0.25">
      <c r="A428">
        <v>21264</v>
      </c>
      <c r="B428">
        <v>1041</v>
      </c>
      <c r="C428">
        <v>25</v>
      </c>
      <c r="D428">
        <v>-557</v>
      </c>
      <c r="E428">
        <f t="shared" si="12"/>
        <v>1180.9127825542409</v>
      </c>
      <c r="F428">
        <f t="shared" si="13"/>
        <v>11.80912782554241</v>
      </c>
    </row>
    <row r="429" spans="1:6" x14ac:dyDescent="0.25">
      <c r="A429">
        <v>21303</v>
      </c>
      <c r="B429">
        <v>1182</v>
      </c>
      <c r="C429">
        <v>229</v>
      </c>
      <c r="D429">
        <v>-714</v>
      </c>
      <c r="E429">
        <f t="shared" si="12"/>
        <v>1399.7717671106243</v>
      </c>
      <c r="F429">
        <f t="shared" si="13"/>
        <v>13.997717671106242</v>
      </c>
    </row>
    <row r="430" spans="1:6" x14ac:dyDescent="0.25">
      <c r="A430">
        <v>21344</v>
      </c>
      <c r="B430">
        <v>834</v>
      </c>
      <c r="C430">
        <v>259</v>
      </c>
      <c r="D430">
        <v>-837</v>
      </c>
      <c r="E430">
        <f t="shared" si="12"/>
        <v>1209.6305221016871</v>
      </c>
      <c r="F430">
        <f t="shared" si="13"/>
        <v>12.096305221016872</v>
      </c>
    </row>
    <row r="431" spans="1:6" x14ac:dyDescent="0.25">
      <c r="A431">
        <v>21383</v>
      </c>
      <c r="B431">
        <v>446</v>
      </c>
      <c r="C431">
        <v>50</v>
      </c>
      <c r="D431">
        <v>-1112</v>
      </c>
      <c r="E431">
        <f t="shared" si="12"/>
        <v>1199.1496987449066</v>
      </c>
      <c r="F431">
        <f t="shared" si="13"/>
        <v>11.991496987449066</v>
      </c>
    </row>
    <row r="432" spans="1:6" x14ac:dyDescent="0.25">
      <c r="A432">
        <v>21424</v>
      </c>
      <c r="B432">
        <v>359</v>
      </c>
      <c r="C432">
        <v>0</v>
      </c>
      <c r="D432">
        <v>-875</v>
      </c>
      <c r="E432">
        <f t="shared" si="12"/>
        <v>945.78327327141915</v>
      </c>
      <c r="F432">
        <f t="shared" si="13"/>
        <v>9.4578327327141913</v>
      </c>
    </row>
    <row r="433" spans="1:6" x14ac:dyDescent="0.25">
      <c r="A433">
        <v>21464</v>
      </c>
      <c r="B433">
        <v>645</v>
      </c>
      <c r="C433">
        <v>383</v>
      </c>
      <c r="D433">
        <v>-1199</v>
      </c>
      <c r="E433">
        <f t="shared" si="12"/>
        <v>1414.3249273063104</v>
      </c>
      <c r="F433">
        <f t="shared" si="13"/>
        <v>14.143249273063104</v>
      </c>
    </row>
    <row r="434" spans="1:6" x14ac:dyDescent="0.25">
      <c r="A434">
        <v>21503</v>
      </c>
      <c r="B434">
        <v>258</v>
      </c>
      <c r="C434">
        <v>201</v>
      </c>
      <c r="D434">
        <v>-1444</v>
      </c>
      <c r="E434">
        <f t="shared" si="12"/>
        <v>1480.5745506390417</v>
      </c>
      <c r="F434">
        <f t="shared" si="13"/>
        <v>14.805745506390418</v>
      </c>
    </row>
    <row r="435" spans="1:6" x14ac:dyDescent="0.25">
      <c r="A435">
        <v>21544</v>
      </c>
      <c r="B435">
        <v>-130</v>
      </c>
      <c r="C435">
        <v>-143</v>
      </c>
      <c r="D435">
        <v>-1133</v>
      </c>
      <c r="E435">
        <f t="shared" si="12"/>
        <v>1149.364172053401</v>
      </c>
      <c r="F435">
        <f t="shared" si="13"/>
        <v>11.49364172053401</v>
      </c>
    </row>
    <row r="436" spans="1:6" x14ac:dyDescent="0.25">
      <c r="A436">
        <v>21585</v>
      </c>
      <c r="B436">
        <v>28</v>
      </c>
      <c r="C436">
        <v>189</v>
      </c>
      <c r="D436">
        <v>-872</v>
      </c>
      <c r="E436">
        <f t="shared" si="12"/>
        <v>892.68639510188575</v>
      </c>
      <c r="F436">
        <f t="shared" si="13"/>
        <v>8.9268639510188574</v>
      </c>
    </row>
    <row r="437" spans="1:6" x14ac:dyDescent="0.25">
      <c r="A437">
        <v>21623</v>
      </c>
      <c r="B437">
        <v>-127</v>
      </c>
      <c r="C437">
        <v>565</v>
      </c>
      <c r="D437">
        <v>-1109</v>
      </c>
      <c r="E437">
        <f t="shared" si="12"/>
        <v>1251.0935216841306</v>
      </c>
      <c r="F437">
        <f t="shared" si="13"/>
        <v>12.510935216841306</v>
      </c>
    </row>
    <row r="438" spans="1:6" x14ac:dyDescent="0.25">
      <c r="A438">
        <v>21664</v>
      </c>
      <c r="B438">
        <v>-424</v>
      </c>
      <c r="C438">
        <v>147</v>
      </c>
      <c r="D438">
        <v>-1618</v>
      </c>
      <c r="E438">
        <f t="shared" si="12"/>
        <v>1679.0798075136274</v>
      </c>
      <c r="F438">
        <f t="shared" si="13"/>
        <v>16.790798075136273</v>
      </c>
    </row>
    <row r="439" spans="1:6" x14ac:dyDescent="0.25">
      <c r="A439">
        <v>21704</v>
      </c>
      <c r="B439">
        <v>-656</v>
      </c>
      <c r="C439">
        <v>-1</v>
      </c>
      <c r="D439">
        <v>-1837</v>
      </c>
      <c r="E439">
        <f t="shared" si="12"/>
        <v>1950.6168255195585</v>
      </c>
      <c r="F439">
        <f t="shared" si="13"/>
        <v>19.506168255195586</v>
      </c>
    </row>
    <row r="440" spans="1:6" x14ac:dyDescent="0.25">
      <c r="A440">
        <v>21743</v>
      </c>
      <c r="B440">
        <v>-878</v>
      </c>
      <c r="C440">
        <v>324</v>
      </c>
      <c r="D440">
        <v>-1880</v>
      </c>
      <c r="E440">
        <f t="shared" si="12"/>
        <v>2100.0619038495033</v>
      </c>
      <c r="F440">
        <f t="shared" si="13"/>
        <v>21.000619038495032</v>
      </c>
    </row>
    <row r="441" spans="1:6" x14ac:dyDescent="0.25">
      <c r="A441">
        <v>21784</v>
      </c>
      <c r="B441">
        <v>-956</v>
      </c>
      <c r="C441">
        <v>403</v>
      </c>
      <c r="D441">
        <v>-1795</v>
      </c>
      <c r="E441">
        <f t="shared" si="12"/>
        <v>2073.2510701793935</v>
      </c>
      <c r="F441">
        <f t="shared" si="13"/>
        <v>20.732510701793935</v>
      </c>
    </row>
    <row r="442" spans="1:6" x14ac:dyDescent="0.25">
      <c r="A442">
        <v>21824</v>
      </c>
      <c r="B442">
        <v>-696</v>
      </c>
      <c r="C442">
        <v>433</v>
      </c>
      <c r="D442">
        <v>-1693</v>
      </c>
      <c r="E442">
        <f t="shared" si="12"/>
        <v>1880.9981392866925</v>
      </c>
      <c r="F442">
        <f t="shared" si="13"/>
        <v>18.809981392866927</v>
      </c>
    </row>
    <row r="443" spans="1:6" x14ac:dyDescent="0.25">
      <c r="A443">
        <v>21864</v>
      </c>
      <c r="B443">
        <v>-949</v>
      </c>
      <c r="C443">
        <v>555</v>
      </c>
      <c r="D443">
        <v>-1569</v>
      </c>
      <c r="E443">
        <f t="shared" si="12"/>
        <v>1915.82540958199</v>
      </c>
      <c r="F443">
        <f t="shared" si="13"/>
        <v>19.158254095819899</v>
      </c>
    </row>
    <row r="444" spans="1:6" x14ac:dyDescent="0.25">
      <c r="A444">
        <v>21904</v>
      </c>
      <c r="B444">
        <v>-1199</v>
      </c>
      <c r="C444">
        <v>610</v>
      </c>
      <c r="D444">
        <v>-1512</v>
      </c>
      <c r="E444">
        <f t="shared" si="12"/>
        <v>2023.819408939444</v>
      </c>
      <c r="F444">
        <f t="shared" si="13"/>
        <v>20.23819408939444</v>
      </c>
    </row>
    <row r="445" spans="1:6" x14ac:dyDescent="0.25">
      <c r="A445">
        <v>21944</v>
      </c>
      <c r="B445">
        <v>-1226</v>
      </c>
      <c r="C445">
        <v>77</v>
      </c>
      <c r="D445">
        <v>-1102</v>
      </c>
      <c r="E445">
        <f t="shared" si="12"/>
        <v>1650.2754315568054</v>
      </c>
      <c r="F445">
        <f t="shared" si="13"/>
        <v>16.502754315568055</v>
      </c>
    </row>
    <row r="446" spans="1:6" x14ac:dyDescent="0.25">
      <c r="A446">
        <v>21984</v>
      </c>
      <c r="B446">
        <v>-1656</v>
      </c>
      <c r="C446">
        <v>-41</v>
      </c>
      <c r="D446">
        <v>-1120</v>
      </c>
      <c r="E446">
        <f t="shared" si="12"/>
        <v>1999.6042108377349</v>
      </c>
      <c r="F446">
        <f t="shared" si="13"/>
        <v>19.996042108377349</v>
      </c>
    </row>
    <row r="447" spans="1:6" x14ac:dyDescent="0.25">
      <c r="A447">
        <v>22024</v>
      </c>
      <c r="B447">
        <v>-2401</v>
      </c>
      <c r="C447">
        <v>-107</v>
      </c>
      <c r="D447">
        <v>-1573</v>
      </c>
      <c r="E447">
        <f t="shared" si="12"/>
        <v>2872.3821124634514</v>
      </c>
      <c r="F447">
        <f t="shared" si="13"/>
        <v>28.723821124634515</v>
      </c>
    </row>
    <row r="448" spans="1:6" x14ac:dyDescent="0.25">
      <c r="A448">
        <v>22064</v>
      </c>
      <c r="B448">
        <v>-2694</v>
      </c>
      <c r="C448">
        <v>50</v>
      </c>
      <c r="D448">
        <v>-1375</v>
      </c>
      <c r="E448">
        <f t="shared" si="12"/>
        <v>3025.0224792553195</v>
      </c>
      <c r="F448">
        <f t="shared" si="13"/>
        <v>30.250224792553194</v>
      </c>
    </row>
    <row r="449" spans="1:6" x14ac:dyDescent="0.25">
      <c r="A449">
        <v>22104</v>
      </c>
      <c r="B449">
        <v>-2046</v>
      </c>
      <c r="C449">
        <v>670</v>
      </c>
      <c r="D449">
        <v>-1101</v>
      </c>
      <c r="E449">
        <f t="shared" si="12"/>
        <v>2418.1019416062672</v>
      </c>
      <c r="F449">
        <f t="shared" si="13"/>
        <v>24.181019416062671</v>
      </c>
    </row>
    <row r="450" spans="1:6" x14ac:dyDescent="0.25">
      <c r="A450">
        <v>22143</v>
      </c>
      <c r="B450">
        <v>-1261</v>
      </c>
      <c r="C450">
        <v>299</v>
      </c>
      <c r="D450">
        <v>-765</v>
      </c>
      <c r="E450">
        <f t="shared" ref="E450:E513" si="14">SQRT(B450^2+C450^2+D450^2)</f>
        <v>1504.9076383619029</v>
      </c>
      <c r="F450">
        <f t="shared" ref="F450:F513" si="15">E450/100</f>
        <v>15.049076383619029</v>
      </c>
    </row>
    <row r="451" spans="1:6" x14ac:dyDescent="0.25">
      <c r="A451">
        <v>22184</v>
      </c>
      <c r="B451">
        <v>-633</v>
      </c>
      <c r="C451">
        <v>-98</v>
      </c>
      <c r="D451">
        <v>-595</v>
      </c>
      <c r="E451">
        <f t="shared" si="14"/>
        <v>874.25282384445291</v>
      </c>
      <c r="F451">
        <f t="shared" si="15"/>
        <v>8.7425282384445282</v>
      </c>
    </row>
    <row r="452" spans="1:6" x14ac:dyDescent="0.25">
      <c r="A452">
        <v>22224</v>
      </c>
      <c r="B452">
        <v>-200</v>
      </c>
      <c r="C452">
        <v>176</v>
      </c>
      <c r="D452">
        <v>-965</v>
      </c>
      <c r="E452">
        <f t="shared" si="14"/>
        <v>1001.0998951153676</v>
      </c>
      <c r="F452">
        <f t="shared" si="15"/>
        <v>10.010998951153676</v>
      </c>
    </row>
    <row r="453" spans="1:6" x14ac:dyDescent="0.25">
      <c r="A453">
        <v>22263</v>
      </c>
      <c r="B453">
        <v>-160</v>
      </c>
      <c r="C453">
        <v>190</v>
      </c>
      <c r="D453">
        <v>-962</v>
      </c>
      <c r="E453">
        <f t="shared" si="14"/>
        <v>993.55120653139966</v>
      </c>
      <c r="F453">
        <f t="shared" si="15"/>
        <v>9.935512065313997</v>
      </c>
    </row>
    <row r="454" spans="1:6" x14ac:dyDescent="0.25">
      <c r="A454">
        <v>22304</v>
      </c>
      <c r="B454">
        <v>-231</v>
      </c>
      <c r="C454">
        <v>165</v>
      </c>
      <c r="D454">
        <v>-1086</v>
      </c>
      <c r="E454">
        <f t="shared" si="14"/>
        <v>1122.4891981662897</v>
      </c>
      <c r="F454">
        <f t="shared" si="15"/>
        <v>11.224891981662898</v>
      </c>
    </row>
    <row r="455" spans="1:6" x14ac:dyDescent="0.25">
      <c r="A455">
        <v>22345</v>
      </c>
      <c r="B455">
        <v>-290</v>
      </c>
      <c r="C455">
        <v>57</v>
      </c>
      <c r="D455">
        <v>-1021</v>
      </c>
      <c r="E455">
        <f t="shared" si="14"/>
        <v>1062.9158009927221</v>
      </c>
      <c r="F455">
        <f t="shared" si="15"/>
        <v>10.62915800992722</v>
      </c>
    </row>
    <row r="456" spans="1:6" x14ac:dyDescent="0.25">
      <c r="A456">
        <v>22383</v>
      </c>
      <c r="B456">
        <v>-284</v>
      </c>
      <c r="C456">
        <v>328</v>
      </c>
      <c r="D456">
        <v>-1012</v>
      </c>
      <c r="E456">
        <f t="shared" si="14"/>
        <v>1101.0831031307309</v>
      </c>
      <c r="F456">
        <f t="shared" si="15"/>
        <v>11.01083103130731</v>
      </c>
    </row>
    <row r="457" spans="1:6" x14ac:dyDescent="0.25">
      <c r="A457">
        <v>22424</v>
      </c>
      <c r="B457">
        <v>76</v>
      </c>
      <c r="C457">
        <v>83</v>
      </c>
      <c r="D457">
        <v>-873</v>
      </c>
      <c r="E457">
        <f t="shared" si="14"/>
        <v>880.22383516921423</v>
      </c>
      <c r="F457">
        <f t="shared" si="15"/>
        <v>8.802238351692143</v>
      </c>
    </row>
    <row r="458" spans="1:6" x14ac:dyDescent="0.25">
      <c r="A458">
        <v>22464</v>
      </c>
      <c r="B458">
        <v>345</v>
      </c>
      <c r="C458">
        <v>-166</v>
      </c>
      <c r="D458">
        <v>-892</v>
      </c>
      <c r="E458">
        <f t="shared" si="14"/>
        <v>970.69305138133132</v>
      </c>
      <c r="F458">
        <f t="shared" si="15"/>
        <v>9.7069305138133135</v>
      </c>
    </row>
    <row r="459" spans="1:6" x14ac:dyDescent="0.25">
      <c r="A459">
        <v>22504</v>
      </c>
      <c r="B459">
        <v>215</v>
      </c>
      <c r="C459">
        <v>135</v>
      </c>
      <c r="D459">
        <v>-1037</v>
      </c>
      <c r="E459">
        <f t="shared" si="14"/>
        <v>1067.6230608224982</v>
      </c>
      <c r="F459">
        <f t="shared" si="15"/>
        <v>10.676230608224982</v>
      </c>
    </row>
    <row r="460" spans="1:6" x14ac:dyDescent="0.25">
      <c r="A460">
        <v>22543</v>
      </c>
      <c r="B460">
        <v>309</v>
      </c>
      <c r="C460">
        <v>217</v>
      </c>
      <c r="D460">
        <v>-1019</v>
      </c>
      <c r="E460">
        <f t="shared" si="14"/>
        <v>1086.7064921127508</v>
      </c>
      <c r="F460">
        <f t="shared" si="15"/>
        <v>10.867064921127508</v>
      </c>
    </row>
    <row r="461" spans="1:6" x14ac:dyDescent="0.25">
      <c r="A461">
        <v>22584</v>
      </c>
      <c r="B461">
        <v>271</v>
      </c>
      <c r="C461">
        <v>639</v>
      </c>
      <c r="D461">
        <v>-901</v>
      </c>
      <c r="E461">
        <f t="shared" si="14"/>
        <v>1137.3491108714159</v>
      </c>
      <c r="F461">
        <f t="shared" si="15"/>
        <v>11.373491108714159</v>
      </c>
    </row>
    <row r="462" spans="1:6" x14ac:dyDescent="0.25">
      <c r="A462">
        <v>22624</v>
      </c>
      <c r="B462">
        <v>520</v>
      </c>
      <c r="C462">
        <v>562</v>
      </c>
      <c r="D462">
        <v>-836</v>
      </c>
      <c r="E462">
        <f t="shared" si="14"/>
        <v>1133.6401545464064</v>
      </c>
      <c r="F462">
        <f t="shared" si="15"/>
        <v>11.336401545464064</v>
      </c>
    </row>
    <row r="463" spans="1:6" x14ac:dyDescent="0.25">
      <c r="A463">
        <v>22664</v>
      </c>
      <c r="B463">
        <v>615</v>
      </c>
      <c r="C463">
        <v>315</v>
      </c>
      <c r="D463">
        <v>-847</v>
      </c>
      <c r="E463">
        <f t="shared" si="14"/>
        <v>1093.0960616524058</v>
      </c>
      <c r="F463">
        <f t="shared" si="15"/>
        <v>10.930960616524057</v>
      </c>
    </row>
    <row r="464" spans="1:6" x14ac:dyDescent="0.25">
      <c r="A464">
        <v>22704</v>
      </c>
      <c r="B464">
        <v>743</v>
      </c>
      <c r="C464">
        <v>190</v>
      </c>
      <c r="D464">
        <v>-916</v>
      </c>
      <c r="E464">
        <f t="shared" si="14"/>
        <v>1194.6568544983952</v>
      </c>
      <c r="F464">
        <f t="shared" si="15"/>
        <v>11.946568544983952</v>
      </c>
    </row>
    <row r="465" spans="1:6" x14ac:dyDescent="0.25">
      <c r="A465">
        <v>22745</v>
      </c>
      <c r="B465">
        <v>606</v>
      </c>
      <c r="C465">
        <v>470</v>
      </c>
      <c r="D465">
        <v>-885</v>
      </c>
      <c r="E465">
        <f t="shared" si="14"/>
        <v>1171.051237136958</v>
      </c>
      <c r="F465">
        <f t="shared" si="15"/>
        <v>11.71051237136958</v>
      </c>
    </row>
    <row r="466" spans="1:6" x14ac:dyDescent="0.25">
      <c r="A466">
        <v>22784</v>
      </c>
      <c r="B466">
        <v>697</v>
      </c>
      <c r="C466">
        <v>490</v>
      </c>
      <c r="D466">
        <v>-891</v>
      </c>
      <c r="E466">
        <f t="shared" si="14"/>
        <v>1232.797631405901</v>
      </c>
      <c r="F466">
        <f t="shared" si="15"/>
        <v>12.32797631405901</v>
      </c>
    </row>
    <row r="467" spans="1:6" x14ac:dyDescent="0.25">
      <c r="A467">
        <v>22824</v>
      </c>
      <c r="B467">
        <v>820</v>
      </c>
      <c r="C467">
        <v>239</v>
      </c>
      <c r="D467">
        <v>-882</v>
      </c>
      <c r="E467">
        <f t="shared" si="14"/>
        <v>1227.7805178451074</v>
      </c>
      <c r="F467">
        <f t="shared" si="15"/>
        <v>12.277805178451073</v>
      </c>
    </row>
    <row r="468" spans="1:6" x14ac:dyDescent="0.25">
      <c r="A468">
        <v>22863</v>
      </c>
      <c r="B468">
        <v>1015</v>
      </c>
      <c r="C468">
        <v>-3</v>
      </c>
      <c r="D468">
        <v>-795</v>
      </c>
      <c r="E468">
        <f t="shared" si="14"/>
        <v>1289.2862366441364</v>
      </c>
      <c r="F468">
        <f t="shared" si="15"/>
        <v>12.892862366441364</v>
      </c>
    </row>
    <row r="469" spans="1:6" x14ac:dyDescent="0.25">
      <c r="A469">
        <v>22904</v>
      </c>
      <c r="B469">
        <v>1067</v>
      </c>
      <c r="C469">
        <v>-185</v>
      </c>
      <c r="D469">
        <v>-641</v>
      </c>
      <c r="E469">
        <f t="shared" si="14"/>
        <v>1258.4097107063344</v>
      </c>
      <c r="F469">
        <f t="shared" si="15"/>
        <v>12.584097107063345</v>
      </c>
    </row>
    <row r="470" spans="1:6" x14ac:dyDescent="0.25">
      <c r="A470">
        <v>22943</v>
      </c>
      <c r="B470">
        <v>1082</v>
      </c>
      <c r="C470">
        <v>-189</v>
      </c>
      <c r="D470">
        <v>-957</v>
      </c>
      <c r="E470">
        <f t="shared" si="14"/>
        <v>1456.809527700859</v>
      </c>
      <c r="F470">
        <f t="shared" si="15"/>
        <v>14.56809527700859</v>
      </c>
    </row>
    <row r="471" spans="1:6" x14ac:dyDescent="0.25">
      <c r="A471">
        <v>22984</v>
      </c>
      <c r="B471">
        <v>860</v>
      </c>
      <c r="C471">
        <v>27</v>
      </c>
      <c r="D471">
        <v>-823</v>
      </c>
      <c r="E471">
        <f t="shared" si="14"/>
        <v>1190.6544418931969</v>
      </c>
      <c r="F471">
        <f t="shared" si="15"/>
        <v>11.906544418931968</v>
      </c>
    </row>
    <row r="472" spans="1:6" x14ac:dyDescent="0.25">
      <c r="A472">
        <v>23024</v>
      </c>
      <c r="B472">
        <v>1038</v>
      </c>
      <c r="C472">
        <v>408</v>
      </c>
      <c r="D472">
        <v>-863</v>
      </c>
      <c r="E472">
        <f t="shared" si="14"/>
        <v>1410.2045950854081</v>
      </c>
      <c r="F472">
        <f t="shared" si="15"/>
        <v>14.10204595085408</v>
      </c>
    </row>
    <row r="473" spans="1:6" x14ac:dyDescent="0.25">
      <c r="A473">
        <v>23063</v>
      </c>
      <c r="B473">
        <v>1041</v>
      </c>
      <c r="C473">
        <v>225</v>
      </c>
      <c r="D473">
        <v>-810</v>
      </c>
      <c r="E473">
        <f t="shared" si="14"/>
        <v>1338.0605367471235</v>
      </c>
      <c r="F473">
        <f t="shared" si="15"/>
        <v>13.380605367471235</v>
      </c>
    </row>
    <row r="474" spans="1:6" x14ac:dyDescent="0.25">
      <c r="A474">
        <v>23104</v>
      </c>
      <c r="B474">
        <v>1129</v>
      </c>
      <c r="C474">
        <v>338</v>
      </c>
      <c r="D474">
        <v>-758</v>
      </c>
      <c r="E474">
        <f t="shared" si="14"/>
        <v>1401.2312442990985</v>
      </c>
      <c r="F474">
        <f t="shared" si="15"/>
        <v>14.012312442990986</v>
      </c>
    </row>
    <row r="475" spans="1:6" x14ac:dyDescent="0.25">
      <c r="A475">
        <v>23145</v>
      </c>
      <c r="B475">
        <v>1134</v>
      </c>
      <c r="C475">
        <v>238</v>
      </c>
      <c r="D475">
        <v>-769</v>
      </c>
      <c r="E475">
        <f t="shared" si="14"/>
        <v>1390.6692633404969</v>
      </c>
      <c r="F475">
        <f t="shared" si="15"/>
        <v>13.906692633404969</v>
      </c>
    </row>
    <row r="476" spans="1:6" x14ac:dyDescent="0.25">
      <c r="A476">
        <v>23184</v>
      </c>
      <c r="B476">
        <v>1322</v>
      </c>
      <c r="C476">
        <v>238</v>
      </c>
      <c r="D476">
        <v>-730</v>
      </c>
      <c r="E476">
        <f t="shared" si="14"/>
        <v>1528.7995290423137</v>
      </c>
      <c r="F476">
        <f t="shared" si="15"/>
        <v>15.287995290423137</v>
      </c>
    </row>
    <row r="477" spans="1:6" x14ac:dyDescent="0.25">
      <c r="A477">
        <v>23223</v>
      </c>
      <c r="B477">
        <v>1426</v>
      </c>
      <c r="C477">
        <v>249</v>
      </c>
      <c r="D477">
        <v>-601</v>
      </c>
      <c r="E477">
        <f t="shared" si="14"/>
        <v>1567.3793414486488</v>
      </c>
      <c r="F477">
        <f t="shared" si="15"/>
        <v>15.673793414486488</v>
      </c>
    </row>
    <row r="478" spans="1:6" x14ac:dyDescent="0.25">
      <c r="A478">
        <v>23263</v>
      </c>
      <c r="B478">
        <v>1608</v>
      </c>
      <c r="C478">
        <v>279</v>
      </c>
      <c r="D478">
        <v>-301</v>
      </c>
      <c r="E478">
        <f t="shared" si="14"/>
        <v>1659.549938989484</v>
      </c>
      <c r="F478">
        <f t="shared" si="15"/>
        <v>16.59549938989484</v>
      </c>
    </row>
    <row r="479" spans="1:6" x14ac:dyDescent="0.25">
      <c r="A479">
        <v>23303</v>
      </c>
      <c r="B479">
        <v>1774</v>
      </c>
      <c r="C479">
        <v>479</v>
      </c>
      <c r="D479">
        <v>-69</v>
      </c>
      <c r="E479">
        <f t="shared" si="14"/>
        <v>1838.8251684159645</v>
      </c>
      <c r="F479">
        <f t="shared" si="15"/>
        <v>18.388251684159645</v>
      </c>
    </row>
    <row r="480" spans="1:6" x14ac:dyDescent="0.25">
      <c r="A480">
        <v>23343</v>
      </c>
      <c r="B480">
        <v>1784</v>
      </c>
      <c r="C480">
        <v>190</v>
      </c>
      <c r="D480">
        <v>12</v>
      </c>
      <c r="E480">
        <f t="shared" si="14"/>
        <v>1794.1293152947476</v>
      </c>
      <c r="F480">
        <f t="shared" si="15"/>
        <v>17.941293152947477</v>
      </c>
    </row>
    <row r="481" spans="1:6" x14ac:dyDescent="0.25">
      <c r="A481">
        <v>23383</v>
      </c>
      <c r="B481">
        <v>1915</v>
      </c>
      <c r="C481">
        <v>111</v>
      </c>
      <c r="D481">
        <v>42</v>
      </c>
      <c r="E481">
        <f t="shared" si="14"/>
        <v>1918.6740212969999</v>
      </c>
      <c r="F481">
        <f t="shared" si="15"/>
        <v>19.186740212969998</v>
      </c>
    </row>
    <row r="482" spans="1:6" x14ac:dyDescent="0.25">
      <c r="A482">
        <v>23424</v>
      </c>
      <c r="B482">
        <v>2182</v>
      </c>
      <c r="C482">
        <v>72</v>
      </c>
      <c r="D482">
        <v>518</v>
      </c>
      <c r="E482">
        <f t="shared" si="14"/>
        <v>2243.7985649340271</v>
      </c>
      <c r="F482">
        <f t="shared" si="15"/>
        <v>22.43798564934027</v>
      </c>
    </row>
    <row r="483" spans="1:6" x14ac:dyDescent="0.25">
      <c r="A483">
        <v>23463</v>
      </c>
      <c r="B483">
        <v>2028</v>
      </c>
      <c r="C483">
        <v>129</v>
      </c>
      <c r="D483">
        <v>417</v>
      </c>
      <c r="E483">
        <f t="shared" si="14"/>
        <v>2074.4430577868366</v>
      </c>
      <c r="F483">
        <f t="shared" si="15"/>
        <v>20.744430577868364</v>
      </c>
    </row>
    <row r="484" spans="1:6" x14ac:dyDescent="0.25">
      <c r="A484">
        <v>23503</v>
      </c>
      <c r="B484">
        <v>2033</v>
      </c>
      <c r="C484">
        <v>-305</v>
      </c>
      <c r="D484">
        <v>100</v>
      </c>
      <c r="E484">
        <f t="shared" si="14"/>
        <v>2058.1822076774447</v>
      </c>
      <c r="F484">
        <f t="shared" si="15"/>
        <v>20.581822076774447</v>
      </c>
    </row>
    <row r="485" spans="1:6" x14ac:dyDescent="0.25">
      <c r="A485">
        <v>23545</v>
      </c>
      <c r="B485">
        <v>2124</v>
      </c>
      <c r="C485">
        <v>-11</v>
      </c>
      <c r="D485">
        <v>-52</v>
      </c>
      <c r="E485">
        <f t="shared" si="14"/>
        <v>2124.6649147571484</v>
      </c>
      <c r="F485">
        <f t="shared" si="15"/>
        <v>21.246649147571485</v>
      </c>
    </row>
    <row r="486" spans="1:6" x14ac:dyDescent="0.25">
      <c r="A486">
        <v>23583</v>
      </c>
      <c r="B486">
        <v>1982</v>
      </c>
      <c r="C486">
        <v>1</v>
      </c>
      <c r="D486">
        <v>-84</v>
      </c>
      <c r="E486">
        <f t="shared" si="14"/>
        <v>1983.7794736310789</v>
      </c>
      <c r="F486">
        <f t="shared" si="15"/>
        <v>19.837794736310787</v>
      </c>
    </row>
    <row r="487" spans="1:6" x14ac:dyDescent="0.25">
      <c r="A487">
        <v>23624</v>
      </c>
      <c r="B487">
        <v>1795</v>
      </c>
      <c r="C487">
        <v>310</v>
      </c>
      <c r="D487">
        <v>-250</v>
      </c>
      <c r="E487">
        <f t="shared" si="14"/>
        <v>1838.6476008196894</v>
      </c>
      <c r="F487">
        <f t="shared" si="15"/>
        <v>18.386476008196894</v>
      </c>
    </row>
    <row r="488" spans="1:6" x14ac:dyDescent="0.25">
      <c r="A488">
        <v>23663</v>
      </c>
      <c r="B488">
        <v>1548</v>
      </c>
      <c r="C488">
        <v>278</v>
      </c>
      <c r="D488">
        <v>-455</v>
      </c>
      <c r="E488">
        <f t="shared" si="14"/>
        <v>1637.2577683431525</v>
      </c>
      <c r="F488">
        <f t="shared" si="15"/>
        <v>16.372577683431526</v>
      </c>
    </row>
    <row r="489" spans="1:6" x14ac:dyDescent="0.25">
      <c r="A489">
        <v>23703</v>
      </c>
      <c r="B489">
        <v>1317</v>
      </c>
      <c r="C489">
        <v>413</v>
      </c>
      <c r="D489">
        <v>-675</v>
      </c>
      <c r="E489">
        <f t="shared" si="14"/>
        <v>1536.4514310579427</v>
      </c>
      <c r="F489">
        <f t="shared" si="15"/>
        <v>15.364514310579427</v>
      </c>
    </row>
    <row r="490" spans="1:6" x14ac:dyDescent="0.25">
      <c r="A490">
        <v>23743</v>
      </c>
      <c r="B490">
        <v>813</v>
      </c>
      <c r="C490">
        <v>489</v>
      </c>
      <c r="D490">
        <v>-933</v>
      </c>
      <c r="E490">
        <f t="shared" si="14"/>
        <v>1330.6310532976449</v>
      </c>
      <c r="F490">
        <f t="shared" si="15"/>
        <v>13.306310532976449</v>
      </c>
    </row>
    <row r="491" spans="1:6" x14ac:dyDescent="0.25">
      <c r="A491">
        <v>23783</v>
      </c>
      <c r="B491">
        <v>518</v>
      </c>
      <c r="C491">
        <v>250</v>
      </c>
      <c r="D491">
        <v>-1157</v>
      </c>
      <c r="E491">
        <f t="shared" si="14"/>
        <v>1292.0808798213834</v>
      </c>
      <c r="F491">
        <f t="shared" si="15"/>
        <v>12.920808798213834</v>
      </c>
    </row>
    <row r="492" spans="1:6" x14ac:dyDescent="0.25">
      <c r="A492">
        <v>23824</v>
      </c>
      <c r="B492">
        <v>287</v>
      </c>
      <c r="C492">
        <v>123</v>
      </c>
      <c r="D492">
        <v>-1323</v>
      </c>
      <c r="E492">
        <f t="shared" si="14"/>
        <v>1359.3480054790973</v>
      </c>
      <c r="F492">
        <f t="shared" si="15"/>
        <v>13.593480054790973</v>
      </c>
    </row>
    <row r="493" spans="1:6" x14ac:dyDescent="0.25">
      <c r="A493">
        <v>23864</v>
      </c>
      <c r="B493">
        <v>401</v>
      </c>
      <c r="C493">
        <v>16</v>
      </c>
      <c r="D493">
        <v>-1042</v>
      </c>
      <c r="E493">
        <f t="shared" si="14"/>
        <v>1116.6113916667696</v>
      </c>
      <c r="F493">
        <f t="shared" si="15"/>
        <v>11.166113916667696</v>
      </c>
    </row>
    <row r="494" spans="1:6" x14ac:dyDescent="0.25">
      <c r="A494">
        <v>23903</v>
      </c>
      <c r="B494">
        <v>77</v>
      </c>
      <c r="C494">
        <v>463</v>
      </c>
      <c r="D494">
        <v>-1499</v>
      </c>
      <c r="E494">
        <f t="shared" si="14"/>
        <v>1570.7638269326169</v>
      </c>
      <c r="F494">
        <f t="shared" si="15"/>
        <v>15.70763826932617</v>
      </c>
    </row>
    <row r="495" spans="1:6" x14ac:dyDescent="0.25">
      <c r="A495">
        <v>23945</v>
      </c>
      <c r="B495">
        <v>-721</v>
      </c>
      <c r="C495">
        <v>208</v>
      </c>
      <c r="D495">
        <v>-2032</v>
      </c>
      <c r="E495">
        <f t="shared" si="14"/>
        <v>2166.1322674296694</v>
      </c>
      <c r="F495">
        <f t="shared" si="15"/>
        <v>21.661322674296695</v>
      </c>
    </row>
    <row r="496" spans="1:6" x14ac:dyDescent="0.25">
      <c r="A496">
        <v>23984</v>
      </c>
      <c r="B496">
        <v>-554</v>
      </c>
      <c r="C496">
        <v>-295</v>
      </c>
      <c r="D496">
        <v>-1785</v>
      </c>
      <c r="E496">
        <f t="shared" si="14"/>
        <v>1892.1326591970237</v>
      </c>
      <c r="F496">
        <f t="shared" si="15"/>
        <v>18.921326591970239</v>
      </c>
    </row>
    <row r="497" spans="1:6" x14ac:dyDescent="0.25">
      <c r="A497">
        <v>24024</v>
      </c>
      <c r="B497">
        <v>-237</v>
      </c>
      <c r="C497">
        <v>250</v>
      </c>
      <c r="D497">
        <v>-1076</v>
      </c>
      <c r="E497">
        <f t="shared" si="14"/>
        <v>1129.7986546283369</v>
      </c>
      <c r="F497">
        <f t="shared" si="15"/>
        <v>11.297986546283369</v>
      </c>
    </row>
    <row r="498" spans="1:6" x14ac:dyDescent="0.25">
      <c r="A498">
        <v>24064</v>
      </c>
      <c r="B498">
        <v>-237</v>
      </c>
      <c r="C498">
        <v>562</v>
      </c>
      <c r="D498">
        <v>-950</v>
      </c>
      <c r="E498">
        <f t="shared" si="14"/>
        <v>1128.943311242863</v>
      </c>
      <c r="F498">
        <f t="shared" si="15"/>
        <v>11.289433112428631</v>
      </c>
    </row>
    <row r="499" spans="1:6" x14ac:dyDescent="0.25">
      <c r="A499">
        <v>24104</v>
      </c>
      <c r="B499">
        <v>-387</v>
      </c>
      <c r="C499">
        <v>363</v>
      </c>
      <c r="D499">
        <v>-1440</v>
      </c>
      <c r="E499">
        <f t="shared" si="14"/>
        <v>1534.645887493268</v>
      </c>
      <c r="F499">
        <f t="shared" si="15"/>
        <v>15.346458874932679</v>
      </c>
    </row>
    <row r="500" spans="1:6" x14ac:dyDescent="0.25">
      <c r="A500">
        <v>24144</v>
      </c>
      <c r="B500">
        <v>-868</v>
      </c>
      <c r="C500">
        <v>517</v>
      </c>
      <c r="D500">
        <v>-2115</v>
      </c>
      <c r="E500">
        <f t="shared" si="14"/>
        <v>2343.9151008515646</v>
      </c>
      <c r="F500">
        <f t="shared" si="15"/>
        <v>23.439151008515648</v>
      </c>
    </row>
    <row r="501" spans="1:6" x14ac:dyDescent="0.25">
      <c r="A501">
        <v>24184</v>
      </c>
      <c r="B501">
        <v>-1263</v>
      </c>
      <c r="C501">
        <v>485</v>
      </c>
      <c r="D501">
        <v>-2023</v>
      </c>
      <c r="E501">
        <f t="shared" si="14"/>
        <v>2433.7056107919052</v>
      </c>
      <c r="F501">
        <f t="shared" si="15"/>
        <v>24.337056107919054</v>
      </c>
    </row>
    <row r="502" spans="1:6" x14ac:dyDescent="0.25">
      <c r="A502">
        <v>24230</v>
      </c>
      <c r="B502">
        <v>-1007</v>
      </c>
      <c r="C502">
        <v>260</v>
      </c>
      <c r="D502">
        <v>-1582</v>
      </c>
      <c r="E502">
        <f t="shared" si="14"/>
        <v>1893.2440413216675</v>
      </c>
      <c r="F502">
        <f t="shared" si="15"/>
        <v>18.932440413216675</v>
      </c>
    </row>
    <row r="503" spans="1:6" x14ac:dyDescent="0.25">
      <c r="A503">
        <v>24264</v>
      </c>
      <c r="B503">
        <v>-815</v>
      </c>
      <c r="C503">
        <v>289</v>
      </c>
      <c r="D503">
        <v>-1209</v>
      </c>
      <c r="E503">
        <f t="shared" si="14"/>
        <v>1486.4141414827834</v>
      </c>
      <c r="F503">
        <f t="shared" si="15"/>
        <v>14.864141414827834</v>
      </c>
    </row>
    <row r="504" spans="1:6" x14ac:dyDescent="0.25">
      <c r="A504">
        <v>24304</v>
      </c>
      <c r="B504">
        <v>-1019</v>
      </c>
      <c r="C504">
        <v>409</v>
      </c>
      <c r="D504">
        <v>-1616</v>
      </c>
      <c r="E504">
        <f t="shared" si="14"/>
        <v>1953.7394913345024</v>
      </c>
      <c r="F504">
        <f t="shared" si="15"/>
        <v>19.537394913345025</v>
      </c>
    </row>
    <row r="505" spans="1:6" x14ac:dyDescent="0.25">
      <c r="A505">
        <v>24345</v>
      </c>
      <c r="B505">
        <v>-1503</v>
      </c>
      <c r="C505">
        <v>331</v>
      </c>
      <c r="D505">
        <v>-1544</v>
      </c>
      <c r="E505">
        <f t="shared" si="14"/>
        <v>2180.0243117910404</v>
      </c>
      <c r="F505">
        <f t="shared" si="15"/>
        <v>21.800243117910405</v>
      </c>
    </row>
    <row r="506" spans="1:6" x14ac:dyDescent="0.25">
      <c r="A506">
        <v>24384</v>
      </c>
      <c r="B506">
        <v>-2212</v>
      </c>
      <c r="C506">
        <v>728</v>
      </c>
      <c r="D506">
        <v>-1702</v>
      </c>
      <c r="E506">
        <f t="shared" si="14"/>
        <v>2884.3945638556456</v>
      </c>
      <c r="F506">
        <f t="shared" si="15"/>
        <v>28.843945638556455</v>
      </c>
    </row>
    <row r="507" spans="1:6" x14ac:dyDescent="0.25">
      <c r="A507">
        <v>24424</v>
      </c>
      <c r="B507">
        <v>-2448</v>
      </c>
      <c r="C507">
        <v>267</v>
      </c>
      <c r="D507">
        <v>-1285</v>
      </c>
      <c r="E507">
        <f t="shared" si="14"/>
        <v>2777.6281248576097</v>
      </c>
      <c r="F507">
        <f t="shared" si="15"/>
        <v>27.776281248576097</v>
      </c>
    </row>
    <row r="508" spans="1:6" x14ac:dyDescent="0.25">
      <c r="A508">
        <v>24463</v>
      </c>
      <c r="B508">
        <v>-1902</v>
      </c>
      <c r="C508">
        <v>-98</v>
      </c>
      <c r="D508">
        <v>-586</v>
      </c>
      <c r="E508">
        <f t="shared" si="14"/>
        <v>1992.6374482077767</v>
      </c>
      <c r="F508">
        <f t="shared" si="15"/>
        <v>19.926374482077769</v>
      </c>
    </row>
    <row r="509" spans="1:6" x14ac:dyDescent="0.25">
      <c r="A509">
        <v>24504</v>
      </c>
      <c r="B509">
        <v>-1409</v>
      </c>
      <c r="C509">
        <v>-16</v>
      </c>
      <c r="D509">
        <v>-852</v>
      </c>
      <c r="E509">
        <f t="shared" si="14"/>
        <v>1646.6453777301292</v>
      </c>
      <c r="F509">
        <f t="shared" si="15"/>
        <v>16.466453777301293</v>
      </c>
    </row>
    <row r="510" spans="1:6" x14ac:dyDescent="0.25">
      <c r="A510">
        <v>24544</v>
      </c>
      <c r="B510">
        <v>-1071</v>
      </c>
      <c r="C510">
        <v>199</v>
      </c>
      <c r="D510">
        <v>-1098</v>
      </c>
      <c r="E510">
        <f t="shared" si="14"/>
        <v>1546.6887211071269</v>
      </c>
      <c r="F510">
        <f t="shared" si="15"/>
        <v>15.466887211071269</v>
      </c>
    </row>
    <row r="511" spans="1:6" x14ac:dyDescent="0.25">
      <c r="A511">
        <v>24584</v>
      </c>
      <c r="B511">
        <v>-787</v>
      </c>
      <c r="C511">
        <v>449</v>
      </c>
      <c r="D511">
        <v>-1050</v>
      </c>
      <c r="E511">
        <f t="shared" si="14"/>
        <v>1386.8922092217549</v>
      </c>
      <c r="F511">
        <f t="shared" si="15"/>
        <v>13.868922092217549</v>
      </c>
    </row>
    <row r="512" spans="1:6" x14ac:dyDescent="0.25">
      <c r="A512">
        <v>24624</v>
      </c>
      <c r="B512">
        <v>-560</v>
      </c>
      <c r="C512">
        <v>142</v>
      </c>
      <c r="D512">
        <v>-1098</v>
      </c>
      <c r="E512">
        <f t="shared" si="14"/>
        <v>1240.712698411683</v>
      </c>
      <c r="F512">
        <f t="shared" si="15"/>
        <v>12.407126984116831</v>
      </c>
    </row>
    <row r="513" spans="1:6" x14ac:dyDescent="0.25">
      <c r="A513">
        <v>24664</v>
      </c>
      <c r="B513">
        <v>-499</v>
      </c>
      <c r="C513">
        <v>49</v>
      </c>
      <c r="D513">
        <v>-1098</v>
      </c>
      <c r="E513">
        <f t="shared" si="14"/>
        <v>1207.0650355303976</v>
      </c>
      <c r="F513">
        <f t="shared" si="15"/>
        <v>12.070650355303975</v>
      </c>
    </row>
    <row r="514" spans="1:6" x14ac:dyDescent="0.25">
      <c r="A514">
        <v>24705</v>
      </c>
      <c r="B514">
        <v>-592</v>
      </c>
      <c r="C514">
        <v>553</v>
      </c>
      <c r="D514">
        <v>-1142</v>
      </c>
      <c r="E514">
        <f t="shared" ref="E514:E577" si="16">SQRT(B514^2+C514^2+D514^2)</f>
        <v>1400.1560627301515</v>
      </c>
      <c r="F514">
        <f t="shared" ref="F514:F577" si="17">E514/100</f>
        <v>14.001560627301515</v>
      </c>
    </row>
    <row r="515" spans="1:6" x14ac:dyDescent="0.25">
      <c r="A515">
        <v>24744</v>
      </c>
      <c r="B515">
        <v>-480</v>
      </c>
      <c r="C515">
        <v>350</v>
      </c>
      <c r="D515">
        <v>-1164</v>
      </c>
      <c r="E515">
        <f t="shared" si="16"/>
        <v>1306.8266908813885</v>
      </c>
      <c r="F515">
        <f t="shared" si="17"/>
        <v>13.068266908813884</v>
      </c>
    </row>
    <row r="516" spans="1:6" x14ac:dyDescent="0.25">
      <c r="A516">
        <v>24784</v>
      </c>
      <c r="B516">
        <v>89</v>
      </c>
      <c r="C516">
        <v>150</v>
      </c>
      <c r="D516">
        <v>-1180</v>
      </c>
      <c r="E516">
        <f t="shared" si="16"/>
        <v>1192.820606797183</v>
      </c>
      <c r="F516">
        <f t="shared" si="17"/>
        <v>11.92820606797183</v>
      </c>
    </row>
    <row r="517" spans="1:6" x14ac:dyDescent="0.25">
      <c r="A517">
        <v>24824</v>
      </c>
      <c r="B517">
        <v>79</v>
      </c>
      <c r="C517">
        <v>466</v>
      </c>
      <c r="D517">
        <v>-998</v>
      </c>
      <c r="E517">
        <f t="shared" si="16"/>
        <v>1104.2649138680447</v>
      </c>
      <c r="F517">
        <f t="shared" si="17"/>
        <v>11.042649138680448</v>
      </c>
    </row>
    <row r="518" spans="1:6" x14ac:dyDescent="0.25">
      <c r="A518">
        <v>24864</v>
      </c>
      <c r="B518">
        <v>222</v>
      </c>
      <c r="C518">
        <v>596</v>
      </c>
      <c r="D518">
        <v>-980</v>
      </c>
      <c r="E518">
        <f t="shared" si="16"/>
        <v>1168.2893477217021</v>
      </c>
      <c r="F518">
        <f t="shared" si="17"/>
        <v>11.682893477217021</v>
      </c>
    </row>
    <row r="519" spans="1:6" x14ac:dyDescent="0.25">
      <c r="A519">
        <v>24904</v>
      </c>
      <c r="B519">
        <v>298</v>
      </c>
      <c r="C519">
        <v>545</v>
      </c>
      <c r="D519">
        <v>-1078</v>
      </c>
      <c r="E519">
        <f t="shared" si="16"/>
        <v>1244.1515181038039</v>
      </c>
      <c r="F519">
        <f t="shared" si="17"/>
        <v>12.441515181038039</v>
      </c>
    </row>
    <row r="520" spans="1:6" x14ac:dyDescent="0.25">
      <c r="A520">
        <v>24944</v>
      </c>
      <c r="B520">
        <v>252</v>
      </c>
      <c r="C520">
        <v>493</v>
      </c>
      <c r="D520">
        <v>-1148</v>
      </c>
      <c r="E520">
        <f t="shared" si="16"/>
        <v>1274.5418784802639</v>
      </c>
      <c r="F520">
        <f t="shared" si="17"/>
        <v>12.74541878480264</v>
      </c>
    </row>
    <row r="521" spans="1:6" x14ac:dyDescent="0.25">
      <c r="A521">
        <v>24984</v>
      </c>
      <c r="B521">
        <v>364</v>
      </c>
      <c r="C521">
        <v>426</v>
      </c>
      <c r="D521">
        <v>-1198</v>
      </c>
      <c r="E521">
        <f t="shared" si="16"/>
        <v>1322.5641761366439</v>
      </c>
      <c r="F521">
        <f t="shared" si="17"/>
        <v>13.22564176136644</v>
      </c>
    </row>
    <row r="522" spans="1:6" x14ac:dyDescent="0.25">
      <c r="A522">
        <v>25024</v>
      </c>
      <c r="B522">
        <v>603</v>
      </c>
      <c r="C522">
        <v>442</v>
      </c>
      <c r="D522">
        <v>-1061</v>
      </c>
      <c r="E522">
        <f t="shared" si="16"/>
        <v>1297.9576264269956</v>
      </c>
      <c r="F522">
        <f t="shared" si="17"/>
        <v>12.979576264269957</v>
      </c>
    </row>
    <row r="523" spans="1:6" x14ac:dyDescent="0.25">
      <c r="A523">
        <v>25064</v>
      </c>
      <c r="B523">
        <v>692</v>
      </c>
      <c r="C523">
        <v>520</v>
      </c>
      <c r="D523">
        <v>-878</v>
      </c>
      <c r="E523">
        <f t="shared" si="16"/>
        <v>1232.9428210586248</v>
      </c>
      <c r="F523">
        <f t="shared" si="17"/>
        <v>12.329428210586247</v>
      </c>
    </row>
    <row r="524" spans="1:6" x14ac:dyDescent="0.25">
      <c r="A524">
        <v>25105</v>
      </c>
      <c r="B524">
        <v>583</v>
      </c>
      <c r="C524">
        <v>492</v>
      </c>
      <c r="D524">
        <v>-1182</v>
      </c>
      <c r="E524">
        <f t="shared" si="16"/>
        <v>1406.7967159472614</v>
      </c>
      <c r="F524">
        <f t="shared" si="17"/>
        <v>14.067967159472614</v>
      </c>
    </row>
    <row r="525" spans="1:6" x14ac:dyDescent="0.25">
      <c r="A525">
        <v>25144</v>
      </c>
      <c r="B525">
        <v>701</v>
      </c>
      <c r="C525">
        <v>106</v>
      </c>
      <c r="D525">
        <v>-980</v>
      </c>
      <c r="E525">
        <f t="shared" si="16"/>
        <v>1209.5606640429407</v>
      </c>
      <c r="F525">
        <f t="shared" si="17"/>
        <v>12.095606640429407</v>
      </c>
    </row>
    <row r="526" spans="1:6" x14ac:dyDescent="0.25">
      <c r="A526">
        <v>25184</v>
      </c>
      <c r="B526">
        <v>652</v>
      </c>
      <c r="C526">
        <v>327</v>
      </c>
      <c r="D526">
        <v>-1256</v>
      </c>
      <c r="E526">
        <f t="shared" si="16"/>
        <v>1452.4355407383832</v>
      </c>
      <c r="F526">
        <f t="shared" si="17"/>
        <v>14.524355407383831</v>
      </c>
    </row>
    <row r="527" spans="1:6" x14ac:dyDescent="0.25">
      <c r="A527">
        <v>25223</v>
      </c>
      <c r="B527">
        <v>442</v>
      </c>
      <c r="C527">
        <v>117</v>
      </c>
      <c r="D527">
        <v>-1187</v>
      </c>
      <c r="E527">
        <f t="shared" si="16"/>
        <v>1272.0149370192159</v>
      </c>
      <c r="F527">
        <f t="shared" si="17"/>
        <v>12.720149370192159</v>
      </c>
    </row>
    <row r="528" spans="1:6" x14ac:dyDescent="0.25">
      <c r="A528">
        <v>25264</v>
      </c>
      <c r="B528">
        <v>1028</v>
      </c>
      <c r="C528">
        <v>144</v>
      </c>
      <c r="D528">
        <v>-625</v>
      </c>
      <c r="E528">
        <f t="shared" si="16"/>
        <v>1211.6703347032972</v>
      </c>
      <c r="F528">
        <f t="shared" si="17"/>
        <v>12.116703347032972</v>
      </c>
    </row>
    <row r="529" spans="1:6" x14ac:dyDescent="0.25">
      <c r="A529">
        <v>25304</v>
      </c>
      <c r="B529">
        <v>1151</v>
      </c>
      <c r="C529">
        <v>454</v>
      </c>
      <c r="D529">
        <v>-651</v>
      </c>
      <c r="E529">
        <f t="shared" si="16"/>
        <v>1398.1122987800372</v>
      </c>
      <c r="F529">
        <f t="shared" si="17"/>
        <v>13.981122987800372</v>
      </c>
    </row>
    <row r="530" spans="1:6" x14ac:dyDescent="0.25">
      <c r="A530">
        <v>25344</v>
      </c>
      <c r="B530">
        <v>948</v>
      </c>
      <c r="C530">
        <v>348</v>
      </c>
      <c r="D530">
        <v>-870</v>
      </c>
      <c r="E530">
        <f t="shared" si="16"/>
        <v>1332.9321062979914</v>
      </c>
      <c r="F530">
        <f t="shared" si="17"/>
        <v>13.329321062979913</v>
      </c>
    </row>
    <row r="531" spans="1:6" x14ac:dyDescent="0.25">
      <c r="A531">
        <v>25383</v>
      </c>
      <c r="B531">
        <v>978</v>
      </c>
      <c r="C531">
        <v>8</v>
      </c>
      <c r="D531">
        <v>-963</v>
      </c>
      <c r="E531">
        <f t="shared" si="16"/>
        <v>1372.5585597707661</v>
      </c>
      <c r="F531">
        <f t="shared" si="17"/>
        <v>13.725585597707662</v>
      </c>
    </row>
    <row r="532" spans="1:6" x14ac:dyDescent="0.25">
      <c r="A532">
        <v>25424</v>
      </c>
      <c r="B532">
        <v>1149</v>
      </c>
      <c r="C532">
        <v>33</v>
      </c>
      <c r="D532">
        <v>-1258</v>
      </c>
      <c r="E532">
        <f t="shared" si="16"/>
        <v>1704.0698342497587</v>
      </c>
      <c r="F532">
        <f t="shared" si="17"/>
        <v>17.040698342497588</v>
      </c>
    </row>
    <row r="533" spans="1:6" x14ac:dyDescent="0.25">
      <c r="A533">
        <v>25464</v>
      </c>
      <c r="B533">
        <v>1038</v>
      </c>
      <c r="C533">
        <v>159</v>
      </c>
      <c r="D533">
        <v>-1102</v>
      </c>
      <c r="E533">
        <f t="shared" si="16"/>
        <v>1522.2118774993185</v>
      </c>
      <c r="F533">
        <f t="shared" si="17"/>
        <v>15.222118774993184</v>
      </c>
    </row>
    <row r="534" spans="1:6" x14ac:dyDescent="0.25">
      <c r="A534">
        <v>25505</v>
      </c>
      <c r="B534">
        <v>1016</v>
      </c>
      <c r="C534">
        <v>475</v>
      </c>
      <c r="D534">
        <v>-717</v>
      </c>
      <c r="E534">
        <f t="shared" si="16"/>
        <v>1331.1536350098736</v>
      </c>
      <c r="F534">
        <f t="shared" si="17"/>
        <v>13.311536350098736</v>
      </c>
    </row>
    <row r="535" spans="1:6" x14ac:dyDescent="0.25">
      <c r="A535">
        <v>25544</v>
      </c>
      <c r="B535">
        <v>1184</v>
      </c>
      <c r="C535">
        <v>561</v>
      </c>
      <c r="D535">
        <v>-623</v>
      </c>
      <c r="E535">
        <f t="shared" si="16"/>
        <v>1450.7604902257299</v>
      </c>
      <c r="F535">
        <f t="shared" si="17"/>
        <v>14.507604902257299</v>
      </c>
    </row>
    <row r="536" spans="1:6" x14ac:dyDescent="0.25">
      <c r="A536">
        <v>25584</v>
      </c>
      <c r="B536">
        <v>1395</v>
      </c>
      <c r="C536">
        <v>115</v>
      </c>
      <c r="D536">
        <v>-755</v>
      </c>
      <c r="E536">
        <f t="shared" si="16"/>
        <v>1590.3694539320102</v>
      </c>
      <c r="F536">
        <f t="shared" si="17"/>
        <v>15.903694539320101</v>
      </c>
    </row>
    <row r="537" spans="1:6" x14ac:dyDescent="0.25">
      <c r="A537">
        <v>25624</v>
      </c>
      <c r="B537">
        <v>1804</v>
      </c>
      <c r="C537">
        <v>91</v>
      </c>
      <c r="D537">
        <v>-490</v>
      </c>
      <c r="E537">
        <f t="shared" si="16"/>
        <v>1871.5760737944904</v>
      </c>
      <c r="F537">
        <f t="shared" si="17"/>
        <v>18.715760737944905</v>
      </c>
    </row>
    <row r="538" spans="1:6" x14ac:dyDescent="0.25">
      <c r="A538">
        <v>25664</v>
      </c>
      <c r="B538">
        <v>1659</v>
      </c>
      <c r="C538">
        <v>362</v>
      </c>
      <c r="D538">
        <v>-277</v>
      </c>
      <c r="E538">
        <f t="shared" si="16"/>
        <v>1720.4807467681817</v>
      </c>
      <c r="F538">
        <f t="shared" si="17"/>
        <v>17.204807467681817</v>
      </c>
    </row>
    <row r="539" spans="1:6" x14ac:dyDescent="0.25">
      <c r="A539">
        <v>25703</v>
      </c>
      <c r="B539">
        <v>1858</v>
      </c>
      <c r="C539">
        <v>464</v>
      </c>
      <c r="D539">
        <v>-115</v>
      </c>
      <c r="E539">
        <f t="shared" si="16"/>
        <v>1918.5111414844584</v>
      </c>
      <c r="F539">
        <f t="shared" si="17"/>
        <v>19.185111414844584</v>
      </c>
    </row>
    <row r="540" spans="1:6" x14ac:dyDescent="0.25">
      <c r="A540">
        <v>25744</v>
      </c>
      <c r="B540">
        <v>1916</v>
      </c>
      <c r="C540">
        <v>116</v>
      </c>
      <c r="D540">
        <v>-108</v>
      </c>
      <c r="E540">
        <f t="shared" si="16"/>
        <v>1922.5441477375753</v>
      </c>
      <c r="F540">
        <f t="shared" si="17"/>
        <v>19.225441477375753</v>
      </c>
    </row>
    <row r="541" spans="1:6" x14ac:dyDescent="0.25">
      <c r="A541">
        <v>25784</v>
      </c>
      <c r="B541">
        <v>2126</v>
      </c>
      <c r="C541">
        <v>322</v>
      </c>
      <c r="D541">
        <v>100</v>
      </c>
      <c r="E541">
        <f t="shared" si="16"/>
        <v>2152.5705563349138</v>
      </c>
      <c r="F541">
        <f t="shared" si="17"/>
        <v>21.525705563349138</v>
      </c>
    </row>
    <row r="542" spans="1:6" x14ac:dyDescent="0.25">
      <c r="A542">
        <v>25824</v>
      </c>
      <c r="B542">
        <v>2019</v>
      </c>
      <c r="C542">
        <v>524</v>
      </c>
      <c r="D542">
        <v>269</v>
      </c>
      <c r="E542">
        <f t="shared" si="16"/>
        <v>2103.1638072199703</v>
      </c>
      <c r="F542">
        <f t="shared" si="17"/>
        <v>21.031638072199701</v>
      </c>
    </row>
    <row r="543" spans="1:6" x14ac:dyDescent="0.25">
      <c r="A543">
        <v>25864</v>
      </c>
      <c r="B543">
        <v>2010</v>
      </c>
      <c r="C543">
        <v>315</v>
      </c>
      <c r="D543">
        <v>259</v>
      </c>
      <c r="E543">
        <f t="shared" si="16"/>
        <v>2050.9524616626295</v>
      </c>
      <c r="F543">
        <f t="shared" si="17"/>
        <v>20.509524616626294</v>
      </c>
    </row>
    <row r="544" spans="1:6" x14ac:dyDescent="0.25">
      <c r="A544">
        <v>25905</v>
      </c>
      <c r="B544">
        <v>2097</v>
      </c>
      <c r="C544">
        <v>-1</v>
      </c>
      <c r="D544">
        <v>439</v>
      </c>
      <c r="E544">
        <f t="shared" si="16"/>
        <v>2142.4591011265534</v>
      </c>
      <c r="F544">
        <f t="shared" si="17"/>
        <v>21.424591011265534</v>
      </c>
    </row>
    <row r="545" spans="1:6" x14ac:dyDescent="0.25">
      <c r="A545">
        <v>25944</v>
      </c>
      <c r="B545">
        <v>2182</v>
      </c>
      <c r="C545">
        <v>-288</v>
      </c>
      <c r="D545">
        <v>-106</v>
      </c>
      <c r="E545">
        <f t="shared" si="16"/>
        <v>2203.4754366681741</v>
      </c>
      <c r="F545">
        <f t="shared" si="17"/>
        <v>22.034754366681742</v>
      </c>
    </row>
    <row r="546" spans="1:6" x14ac:dyDescent="0.25">
      <c r="A546">
        <v>25984</v>
      </c>
      <c r="B546">
        <v>2209</v>
      </c>
      <c r="C546">
        <v>-223</v>
      </c>
      <c r="D546">
        <v>-135</v>
      </c>
      <c r="E546">
        <f t="shared" si="16"/>
        <v>2224.3279884045878</v>
      </c>
      <c r="F546">
        <f t="shared" si="17"/>
        <v>22.243279884045879</v>
      </c>
    </row>
    <row r="547" spans="1:6" x14ac:dyDescent="0.25">
      <c r="A547">
        <v>26024</v>
      </c>
      <c r="B547">
        <v>2248</v>
      </c>
      <c r="C547">
        <v>341</v>
      </c>
      <c r="D547">
        <v>-194</v>
      </c>
      <c r="E547">
        <f t="shared" si="16"/>
        <v>2281.9774319655312</v>
      </c>
      <c r="F547">
        <f t="shared" si="17"/>
        <v>22.819774319655313</v>
      </c>
    </row>
    <row r="548" spans="1:6" x14ac:dyDescent="0.25">
      <c r="A548">
        <v>26063</v>
      </c>
      <c r="B548">
        <v>1912</v>
      </c>
      <c r="C548">
        <v>421</v>
      </c>
      <c r="D548">
        <v>-441</v>
      </c>
      <c r="E548">
        <f t="shared" si="16"/>
        <v>2006.8547530900187</v>
      </c>
      <c r="F548">
        <f t="shared" si="17"/>
        <v>20.068547530900187</v>
      </c>
    </row>
    <row r="549" spans="1:6" x14ac:dyDescent="0.25">
      <c r="A549">
        <v>26104</v>
      </c>
      <c r="B549">
        <v>1796</v>
      </c>
      <c r="C549">
        <v>182</v>
      </c>
      <c r="D549">
        <v>-360</v>
      </c>
      <c r="E549">
        <f t="shared" si="16"/>
        <v>1840.7444146322975</v>
      </c>
      <c r="F549">
        <f t="shared" si="17"/>
        <v>18.407444146322977</v>
      </c>
    </row>
    <row r="550" spans="1:6" x14ac:dyDescent="0.25">
      <c r="A550">
        <v>26144</v>
      </c>
      <c r="B550">
        <v>1275</v>
      </c>
      <c r="C550">
        <v>229</v>
      </c>
      <c r="D550">
        <v>-709</v>
      </c>
      <c r="E550">
        <f t="shared" si="16"/>
        <v>1476.7352504765367</v>
      </c>
      <c r="F550">
        <f t="shared" si="17"/>
        <v>14.767352504765368</v>
      </c>
    </row>
    <row r="551" spans="1:6" x14ac:dyDescent="0.25">
      <c r="A551">
        <v>26184</v>
      </c>
      <c r="B551">
        <v>866</v>
      </c>
      <c r="C551">
        <v>319</v>
      </c>
      <c r="D551">
        <v>-1096</v>
      </c>
      <c r="E551">
        <f t="shared" si="16"/>
        <v>1432.8059882621931</v>
      </c>
      <c r="F551">
        <f t="shared" si="17"/>
        <v>14.328059882621931</v>
      </c>
    </row>
    <row r="552" spans="1:6" x14ac:dyDescent="0.25">
      <c r="A552">
        <v>26224</v>
      </c>
      <c r="B552">
        <v>516</v>
      </c>
      <c r="C552">
        <v>226</v>
      </c>
      <c r="D552">
        <v>-1160</v>
      </c>
      <c r="E552">
        <f t="shared" si="16"/>
        <v>1289.5472073561325</v>
      </c>
      <c r="F552">
        <f t="shared" si="17"/>
        <v>12.895472073561326</v>
      </c>
    </row>
    <row r="553" spans="1:6" x14ac:dyDescent="0.25">
      <c r="A553">
        <v>26264</v>
      </c>
      <c r="B553">
        <v>395</v>
      </c>
      <c r="C553">
        <v>373</v>
      </c>
      <c r="D553">
        <v>-1429</v>
      </c>
      <c r="E553">
        <f t="shared" si="16"/>
        <v>1528.7887362222421</v>
      </c>
      <c r="F553">
        <f t="shared" si="17"/>
        <v>15.287887362222421</v>
      </c>
    </row>
    <row r="554" spans="1:6" x14ac:dyDescent="0.25">
      <c r="A554">
        <v>26305</v>
      </c>
      <c r="B554">
        <v>196</v>
      </c>
      <c r="C554">
        <v>99</v>
      </c>
      <c r="D554">
        <v>-1513</v>
      </c>
      <c r="E554">
        <f t="shared" si="16"/>
        <v>1528.8512027009037</v>
      </c>
      <c r="F554">
        <f t="shared" si="17"/>
        <v>15.288512027009038</v>
      </c>
    </row>
    <row r="555" spans="1:6" x14ac:dyDescent="0.25">
      <c r="A555">
        <v>26344</v>
      </c>
      <c r="B555">
        <v>48</v>
      </c>
      <c r="C555">
        <v>-14</v>
      </c>
      <c r="D555">
        <v>-1342</v>
      </c>
      <c r="E555">
        <f t="shared" si="16"/>
        <v>1342.9311225822416</v>
      </c>
      <c r="F555">
        <f t="shared" si="17"/>
        <v>13.429311225822417</v>
      </c>
    </row>
    <row r="556" spans="1:6" x14ac:dyDescent="0.25">
      <c r="A556">
        <v>26383</v>
      </c>
      <c r="B556">
        <v>-237</v>
      </c>
      <c r="C556">
        <v>291</v>
      </c>
      <c r="D556">
        <v>-982</v>
      </c>
      <c r="E556">
        <f t="shared" si="16"/>
        <v>1051.2725621835662</v>
      </c>
      <c r="F556">
        <f t="shared" si="17"/>
        <v>10.512725621835662</v>
      </c>
    </row>
    <row r="557" spans="1:6" x14ac:dyDescent="0.25">
      <c r="A557">
        <v>26424</v>
      </c>
      <c r="B557">
        <v>-121</v>
      </c>
      <c r="C557">
        <v>722</v>
      </c>
      <c r="D557">
        <v>-1424</v>
      </c>
      <c r="E557">
        <f t="shared" si="16"/>
        <v>1601.1561447903823</v>
      </c>
      <c r="F557">
        <f t="shared" si="17"/>
        <v>16.011561447903823</v>
      </c>
    </row>
    <row r="558" spans="1:6" x14ac:dyDescent="0.25">
      <c r="A558">
        <v>26464</v>
      </c>
      <c r="B558">
        <v>-781</v>
      </c>
      <c r="C558">
        <v>785</v>
      </c>
      <c r="D558">
        <v>-2004</v>
      </c>
      <c r="E558">
        <f t="shared" si="16"/>
        <v>2289.5855520159103</v>
      </c>
      <c r="F558">
        <f t="shared" si="17"/>
        <v>22.895855520159103</v>
      </c>
    </row>
    <row r="559" spans="1:6" x14ac:dyDescent="0.25">
      <c r="A559">
        <v>26504</v>
      </c>
      <c r="B559">
        <v>-1807</v>
      </c>
      <c r="C559">
        <v>489</v>
      </c>
      <c r="D559">
        <v>-2223</v>
      </c>
      <c r="E559">
        <f t="shared" si="16"/>
        <v>2906.2173008913151</v>
      </c>
      <c r="F559">
        <f t="shared" si="17"/>
        <v>29.062173008913149</v>
      </c>
    </row>
    <row r="560" spans="1:6" x14ac:dyDescent="0.25">
      <c r="A560">
        <v>26544</v>
      </c>
      <c r="B560">
        <v>-1920</v>
      </c>
      <c r="C560">
        <v>112</v>
      </c>
      <c r="D560">
        <v>-1979</v>
      </c>
      <c r="E560">
        <f t="shared" si="16"/>
        <v>2759.5987027102328</v>
      </c>
      <c r="F560">
        <f t="shared" si="17"/>
        <v>27.595987027102328</v>
      </c>
    </row>
    <row r="561" spans="1:6" x14ac:dyDescent="0.25">
      <c r="A561">
        <v>26583</v>
      </c>
      <c r="B561">
        <v>-2072</v>
      </c>
      <c r="C561">
        <v>257</v>
      </c>
      <c r="D561">
        <v>-1675</v>
      </c>
      <c r="E561">
        <f t="shared" si="16"/>
        <v>2676.725238047417</v>
      </c>
      <c r="F561">
        <f t="shared" si="17"/>
        <v>26.767252380474169</v>
      </c>
    </row>
    <row r="562" spans="1:6" x14ac:dyDescent="0.25">
      <c r="A562">
        <v>26623</v>
      </c>
      <c r="B562">
        <v>-2203</v>
      </c>
      <c r="C562">
        <v>492</v>
      </c>
      <c r="D562">
        <v>-1948</v>
      </c>
      <c r="E562">
        <f t="shared" si="16"/>
        <v>2981.6064461964124</v>
      </c>
      <c r="F562">
        <f t="shared" si="17"/>
        <v>29.816064461964125</v>
      </c>
    </row>
    <row r="563" spans="1:6" x14ac:dyDescent="0.25">
      <c r="A563">
        <v>26665</v>
      </c>
      <c r="B563">
        <v>-2808</v>
      </c>
      <c r="C563">
        <v>384</v>
      </c>
      <c r="D563">
        <v>-2069</v>
      </c>
      <c r="E563">
        <f t="shared" si="16"/>
        <v>3509</v>
      </c>
      <c r="F563">
        <f t="shared" si="17"/>
        <v>35.090000000000003</v>
      </c>
    </row>
    <row r="564" spans="1:6" x14ac:dyDescent="0.25">
      <c r="A564">
        <v>26704</v>
      </c>
      <c r="B564">
        <v>-3059</v>
      </c>
      <c r="C564">
        <v>432</v>
      </c>
      <c r="D564">
        <v>-1692</v>
      </c>
      <c r="E564">
        <f t="shared" si="16"/>
        <v>3522.3527648434078</v>
      </c>
      <c r="F564">
        <f t="shared" si="17"/>
        <v>35.223527648434079</v>
      </c>
    </row>
    <row r="565" spans="1:6" x14ac:dyDescent="0.25">
      <c r="A565">
        <v>26743</v>
      </c>
      <c r="B565">
        <v>-2612</v>
      </c>
      <c r="C565">
        <v>770</v>
      </c>
      <c r="D565">
        <v>-1222</v>
      </c>
      <c r="E565">
        <f t="shared" si="16"/>
        <v>2984.7492356980342</v>
      </c>
      <c r="F565">
        <f t="shared" si="17"/>
        <v>29.847492356980343</v>
      </c>
    </row>
    <row r="566" spans="1:6" x14ac:dyDescent="0.25">
      <c r="A566">
        <v>26783</v>
      </c>
      <c r="B566">
        <v>-1744</v>
      </c>
      <c r="C566">
        <v>1103</v>
      </c>
      <c r="D566">
        <v>-851</v>
      </c>
      <c r="E566">
        <f t="shared" si="16"/>
        <v>2232.1169324208799</v>
      </c>
      <c r="F566">
        <f t="shared" si="17"/>
        <v>22.3211693242088</v>
      </c>
    </row>
    <row r="567" spans="1:6" x14ac:dyDescent="0.25">
      <c r="A567">
        <v>26823</v>
      </c>
      <c r="B567">
        <v>-1228</v>
      </c>
      <c r="C567">
        <v>621</v>
      </c>
      <c r="D567">
        <v>-1054</v>
      </c>
      <c r="E567">
        <f t="shared" si="16"/>
        <v>1733.3611856736611</v>
      </c>
      <c r="F567">
        <f t="shared" si="17"/>
        <v>17.33361185673661</v>
      </c>
    </row>
    <row r="568" spans="1:6" x14ac:dyDescent="0.25">
      <c r="A568">
        <v>26864</v>
      </c>
      <c r="B568">
        <v>-745</v>
      </c>
      <c r="C568">
        <v>-543</v>
      </c>
      <c r="D568">
        <v>-681</v>
      </c>
      <c r="E568">
        <f t="shared" si="16"/>
        <v>1146.1391713051255</v>
      </c>
      <c r="F568">
        <f t="shared" si="17"/>
        <v>11.461391713051254</v>
      </c>
    </row>
    <row r="569" spans="1:6" x14ac:dyDescent="0.25">
      <c r="A569">
        <v>26903</v>
      </c>
      <c r="B569">
        <v>-478</v>
      </c>
      <c r="C569">
        <v>303</v>
      </c>
      <c r="D569">
        <v>-1338</v>
      </c>
      <c r="E569">
        <f t="shared" si="16"/>
        <v>1452.76873589708</v>
      </c>
      <c r="F569">
        <f t="shared" si="17"/>
        <v>14.5276873589708</v>
      </c>
    </row>
    <row r="570" spans="1:6" x14ac:dyDescent="0.25">
      <c r="A570">
        <v>26943</v>
      </c>
      <c r="B570">
        <v>-739</v>
      </c>
      <c r="C570">
        <v>423</v>
      </c>
      <c r="D570">
        <v>-1240</v>
      </c>
      <c r="E570">
        <f t="shared" si="16"/>
        <v>1504.2107565098715</v>
      </c>
      <c r="F570">
        <f t="shared" si="17"/>
        <v>15.042107565098716</v>
      </c>
    </row>
    <row r="571" spans="1:6" x14ac:dyDescent="0.25">
      <c r="A571">
        <v>26984</v>
      </c>
      <c r="B571">
        <v>-361</v>
      </c>
      <c r="C571">
        <v>362</v>
      </c>
      <c r="D571">
        <v>-957</v>
      </c>
      <c r="E571">
        <f t="shared" si="16"/>
        <v>1084.9949308637345</v>
      </c>
      <c r="F571">
        <f t="shared" si="17"/>
        <v>10.849949308637344</v>
      </c>
    </row>
    <row r="572" spans="1:6" x14ac:dyDescent="0.25">
      <c r="A572">
        <v>27024</v>
      </c>
      <c r="B572">
        <v>-71</v>
      </c>
      <c r="C572">
        <v>531</v>
      </c>
      <c r="D572">
        <v>-994</v>
      </c>
      <c r="E572">
        <f t="shared" si="16"/>
        <v>1129.1758056210733</v>
      </c>
      <c r="F572">
        <f t="shared" si="17"/>
        <v>11.291758056210734</v>
      </c>
    </row>
    <row r="573" spans="1:6" x14ac:dyDescent="0.25">
      <c r="A573">
        <v>27065</v>
      </c>
      <c r="B573">
        <v>84</v>
      </c>
      <c r="C573">
        <v>448</v>
      </c>
      <c r="D573">
        <v>-891</v>
      </c>
      <c r="E573">
        <f t="shared" si="16"/>
        <v>1000.8201636657807</v>
      </c>
      <c r="F573">
        <f t="shared" si="17"/>
        <v>10.008201636657807</v>
      </c>
    </row>
    <row r="574" spans="1:6" x14ac:dyDescent="0.25">
      <c r="A574">
        <v>27104</v>
      </c>
      <c r="B574">
        <v>221</v>
      </c>
      <c r="C574">
        <v>578</v>
      </c>
      <c r="D574">
        <v>-849</v>
      </c>
      <c r="E574">
        <f t="shared" si="16"/>
        <v>1050.5836473122929</v>
      </c>
      <c r="F574">
        <f t="shared" si="17"/>
        <v>10.50583647312293</v>
      </c>
    </row>
    <row r="575" spans="1:6" x14ac:dyDescent="0.25">
      <c r="A575">
        <v>27144</v>
      </c>
      <c r="B575">
        <v>73</v>
      </c>
      <c r="C575">
        <v>445</v>
      </c>
      <c r="D575">
        <v>-946</v>
      </c>
      <c r="E575">
        <f t="shared" si="16"/>
        <v>1047.9837785004117</v>
      </c>
      <c r="F575">
        <f t="shared" si="17"/>
        <v>10.479837785004117</v>
      </c>
    </row>
    <row r="576" spans="1:6" x14ac:dyDescent="0.25">
      <c r="A576">
        <v>27184</v>
      </c>
      <c r="B576">
        <v>181</v>
      </c>
      <c r="C576">
        <v>285</v>
      </c>
      <c r="D576">
        <v>-927</v>
      </c>
      <c r="E576">
        <f t="shared" si="16"/>
        <v>986.56728103054377</v>
      </c>
      <c r="F576">
        <f t="shared" si="17"/>
        <v>9.865672810305437</v>
      </c>
    </row>
    <row r="577" spans="1:6" x14ac:dyDescent="0.25">
      <c r="A577">
        <v>27224</v>
      </c>
      <c r="B577">
        <v>80</v>
      </c>
      <c r="C577">
        <v>520</v>
      </c>
      <c r="D577">
        <v>-1015</v>
      </c>
      <c r="E577">
        <f t="shared" si="16"/>
        <v>1143.2519407374737</v>
      </c>
      <c r="F577">
        <f t="shared" si="17"/>
        <v>11.432519407374736</v>
      </c>
    </row>
    <row r="578" spans="1:6" x14ac:dyDescent="0.25">
      <c r="A578">
        <v>27264</v>
      </c>
      <c r="B578">
        <v>-14</v>
      </c>
      <c r="C578">
        <v>478</v>
      </c>
      <c r="D578">
        <v>-1115</v>
      </c>
      <c r="E578">
        <f t="shared" ref="E578:E641" si="18">SQRT(B578^2+C578^2+D578^2)</f>
        <v>1213.2209197009422</v>
      </c>
      <c r="F578">
        <f t="shared" ref="F578:F641" si="19">E578/100</f>
        <v>12.132209197009422</v>
      </c>
    </row>
    <row r="579" spans="1:6" x14ac:dyDescent="0.25">
      <c r="A579">
        <v>27304</v>
      </c>
      <c r="B579">
        <v>242</v>
      </c>
      <c r="C579">
        <v>377</v>
      </c>
      <c r="D579">
        <v>-1231</v>
      </c>
      <c r="E579">
        <f t="shared" si="18"/>
        <v>1309.9824426304347</v>
      </c>
      <c r="F579">
        <f t="shared" si="19"/>
        <v>13.099824426304346</v>
      </c>
    </row>
    <row r="580" spans="1:6" x14ac:dyDescent="0.25">
      <c r="A580">
        <v>27344</v>
      </c>
      <c r="B580">
        <v>317</v>
      </c>
      <c r="C580">
        <v>552</v>
      </c>
      <c r="D580">
        <v>-1267</v>
      </c>
      <c r="E580">
        <f t="shared" si="18"/>
        <v>1417.9146659795856</v>
      </c>
      <c r="F580">
        <f t="shared" si="19"/>
        <v>14.179146659795856</v>
      </c>
    </row>
    <row r="581" spans="1:6" x14ac:dyDescent="0.25">
      <c r="A581">
        <v>27384</v>
      </c>
      <c r="B581">
        <v>277</v>
      </c>
      <c r="C581">
        <v>574</v>
      </c>
      <c r="D581">
        <v>-1375</v>
      </c>
      <c r="E581">
        <f t="shared" si="18"/>
        <v>1515.5296104002718</v>
      </c>
      <c r="F581">
        <f t="shared" si="19"/>
        <v>15.155296104002719</v>
      </c>
    </row>
    <row r="582" spans="1:6" x14ac:dyDescent="0.25">
      <c r="A582">
        <v>27424</v>
      </c>
      <c r="B582">
        <v>455</v>
      </c>
      <c r="C582">
        <v>176</v>
      </c>
      <c r="D582">
        <v>-944</v>
      </c>
      <c r="E582">
        <f t="shared" si="18"/>
        <v>1062.6085826869648</v>
      </c>
      <c r="F582">
        <f t="shared" si="19"/>
        <v>10.626085826869648</v>
      </c>
    </row>
    <row r="583" spans="1:6" x14ac:dyDescent="0.25">
      <c r="A583">
        <v>27465</v>
      </c>
      <c r="B583">
        <v>937</v>
      </c>
      <c r="C583">
        <v>91</v>
      </c>
      <c r="D583">
        <v>-750</v>
      </c>
      <c r="E583">
        <f t="shared" si="18"/>
        <v>1203.6403117210723</v>
      </c>
      <c r="F583">
        <f t="shared" si="19"/>
        <v>12.036403117210723</v>
      </c>
    </row>
    <row r="584" spans="1:6" x14ac:dyDescent="0.25">
      <c r="A584">
        <v>27504</v>
      </c>
      <c r="B584">
        <v>592</v>
      </c>
      <c r="C584">
        <v>117</v>
      </c>
      <c r="D584">
        <v>-1107</v>
      </c>
      <c r="E584">
        <f t="shared" si="18"/>
        <v>1260.794194149069</v>
      </c>
      <c r="F584">
        <f t="shared" si="19"/>
        <v>12.60794194149069</v>
      </c>
    </row>
    <row r="585" spans="1:6" x14ac:dyDescent="0.25">
      <c r="A585">
        <v>27544</v>
      </c>
      <c r="B585">
        <v>361</v>
      </c>
      <c r="C585">
        <v>55</v>
      </c>
      <c r="D585">
        <v>-921</v>
      </c>
      <c r="E585">
        <f t="shared" si="18"/>
        <v>990.7507254602441</v>
      </c>
      <c r="F585">
        <f t="shared" si="19"/>
        <v>9.9075072546024412</v>
      </c>
    </row>
    <row r="586" spans="1:6" x14ac:dyDescent="0.25">
      <c r="A586">
        <v>27584</v>
      </c>
      <c r="B586">
        <v>859</v>
      </c>
      <c r="C586">
        <v>356</v>
      </c>
      <c r="D586">
        <v>-991</v>
      </c>
      <c r="E586">
        <f t="shared" si="18"/>
        <v>1358.9326694137571</v>
      </c>
      <c r="F586">
        <f t="shared" si="19"/>
        <v>13.589326694137572</v>
      </c>
    </row>
    <row r="587" spans="1:6" x14ac:dyDescent="0.25">
      <c r="A587">
        <v>27624</v>
      </c>
      <c r="B587">
        <v>854</v>
      </c>
      <c r="C587">
        <v>373</v>
      </c>
      <c r="D587">
        <v>-1018</v>
      </c>
      <c r="E587">
        <f t="shared" si="18"/>
        <v>1380.1336891765231</v>
      </c>
      <c r="F587">
        <f t="shared" si="19"/>
        <v>13.801336891765231</v>
      </c>
    </row>
    <row r="588" spans="1:6" x14ac:dyDescent="0.25">
      <c r="A588">
        <v>27664</v>
      </c>
      <c r="B588">
        <v>689</v>
      </c>
      <c r="C588">
        <v>260</v>
      </c>
      <c r="D588">
        <v>-839</v>
      </c>
      <c r="E588">
        <f t="shared" si="18"/>
        <v>1116.352094995123</v>
      </c>
      <c r="F588">
        <f t="shared" si="19"/>
        <v>11.163520949951231</v>
      </c>
    </row>
    <row r="589" spans="1:6" x14ac:dyDescent="0.25">
      <c r="A589">
        <v>27704</v>
      </c>
      <c r="B589">
        <v>902</v>
      </c>
      <c r="C589">
        <v>189</v>
      </c>
      <c r="D589">
        <v>-617</v>
      </c>
      <c r="E589">
        <f t="shared" si="18"/>
        <v>1109.0599623104245</v>
      </c>
      <c r="F589">
        <f t="shared" si="19"/>
        <v>11.090599623104245</v>
      </c>
    </row>
    <row r="590" spans="1:6" x14ac:dyDescent="0.25">
      <c r="A590">
        <v>27744</v>
      </c>
      <c r="B590">
        <v>862</v>
      </c>
      <c r="C590">
        <v>468</v>
      </c>
      <c r="D590">
        <v>-934</v>
      </c>
      <c r="E590">
        <f t="shared" si="18"/>
        <v>1354.4090962482494</v>
      </c>
      <c r="F590">
        <f t="shared" si="19"/>
        <v>13.544090962482494</v>
      </c>
    </row>
    <row r="591" spans="1:6" x14ac:dyDescent="0.25">
      <c r="A591">
        <v>27784</v>
      </c>
      <c r="B591">
        <v>697</v>
      </c>
      <c r="C591">
        <v>430</v>
      </c>
      <c r="D591">
        <v>-897</v>
      </c>
      <c r="E591">
        <f t="shared" si="18"/>
        <v>1214.626691621751</v>
      </c>
      <c r="F591">
        <f t="shared" si="19"/>
        <v>12.14626691621751</v>
      </c>
    </row>
    <row r="592" spans="1:6" x14ac:dyDescent="0.25">
      <c r="A592">
        <v>27824</v>
      </c>
      <c r="B592">
        <v>705</v>
      </c>
      <c r="C592">
        <v>342</v>
      </c>
      <c r="D592">
        <v>-1039</v>
      </c>
      <c r="E592">
        <f t="shared" si="18"/>
        <v>1301.3492997654396</v>
      </c>
      <c r="F592">
        <f t="shared" si="19"/>
        <v>13.013492997654396</v>
      </c>
    </row>
    <row r="593" spans="1:6" x14ac:dyDescent="0.25">
      <c r="A593">
        <v>27866</v>
      </c>
      <c r="B593">
        <v>1039</v>
      </c>
      <c r="C593">
        <v>177</v>
      </c>
      <c r="D593">
        <v>-1006</v>
      </c>
      <c r="E593">
        <f t="shared" si="18"/>
        <v>1457.0126972679407</v>
      </c>
      <c r="F593">
        <f t="shared" si="19"/>
        <v>14.570126972679407</v>
      </c>
    </row>
    <row r="594" spans="1:6" x14ac:dyDescent="0.25">
      <c r="A594">
        <v>27904</v>
      </c>
      <c r="B594">
        <v>887</v>
      </c>
      <c r="C594">
        <v>362</v>
      </c>
      <c r="D594">
        <v>-884</v>
      </c>
      <c r="E594">
        <f t="shared" si="18"/>
        <v>1303.560125195612</v>
      </c>
      <c r="F594">
        <f t="shared" si="19"/>
        <v>13.03560125195612</v>
      </c>
    </row>
    <row r="595" spans="1:6" x14ac:dyDescent="0.25">
      <c r="A595">
        <v>27944</v>
      </c>
      <c r="B595">
        <v>935</v>
      </c>
      <c r="C595">
        <v>309</v>
      </c>
      <c r="D595">
        <v>-815</v>
      </c>
      <c r="E595">
        <f t="shared" si="18"/>
        <v>1278.2531048270525</v>
      </c>
      <c r="F595">
        <f t="shared" si="19"/>
        <v>12.782531048270526</v>
      </c>
    </row>
    <row r="596" spans="1:6" x14ac:dyDescent="0.25">
      <c r="A596">
        <v>27984</v>
      </c>
      <c r="B596">
        <v>1029</v>
      </c>
      <c r="C596">
        <v>193</v>
      </c>
      <c r="D596">
        <v>-959</v>
      </c>
      <c r="E596">
        <f t="shared" si="18"/>
        <v>1419.7785038519212</v>
      </c>
      <c r="F596">
        <f t="shared" si="19"/>
        <v>14.197785038519212</v>
      </c>
    </row>
    <row r="597" spans="1:6" x14ac:dyDescent="0.25">
      <c r="A597">
        <v>28024</v>
      </c>
      <c r="B597">
        <v>1351</v>
      </c>
      <c r="C597">
        <v>277</v>
      </c>
      <c r="D597">
        <v>-835</v>
      </c>
      <c r="E597">
        <f t="shared" si="18"/>
        <v>1612.1895049900306</v>
      </c>
      <c r="F597">
        <f t="shared" si="19"/>
        <v>16.121895049900306</v>
      </c>
    </row>
    <row r="598" spans="1:6" x14ac:dyDescent="0.25">
      <c r="A598">
        <v>28064</v>
      </c>
      <c r="B598">
        <v>1184</v>
      </c>
      <c r="C598">
        <v>579</v>
      </c>
      <c r="D598">
        <v>-914</v>
      </c>
      <c r="E598">
        <f t="shared" si="18"/>
        <v>1603.8993110541571</v>
      </c>
      <c r="F598">
        <f t="shared" si="19"/>
        <v>16.038993110541572</v>
      </c>
    </row>
    <row r="599" spans="1:6" x14ac:dyDescent="0.25">
      <c r="A599">
        <v>28104</v>
      </c>
      <c r="B599">
        <v>1323</v>
      </c>
      <c r="C599">
        <v>251</v>
      </c>
      <c r="D599">
        <v>-666</v>
      </c>
      <c r="E599">
        <f t="shared" si="18"/>
        <v>1502.2935798305202</v>
      </c>
      <c r="F599">
        <f t="shared" si="19"/>
        <v>15.022935798305202</v>
      </c>
    </row>
    <row r="600" spans="1:6" x14ac:dyDescent="0.25">
      <c r="A600">
        <v>28144</v>
      </c>
      <c r="B600">
        <v>1569</v>
      </c>
      <c r="C600">
        <v>553</v>
      </c>
      <c r="D600">
        <v>-296</v>
      </c>
      <c r="E600">
        <f t="shared" si="18"/>
        <v>1689.729564161082</v>
      </c>
      <c r="F600">
        <f t="shared" si="19"/>
        <v>16.897295641610821</v>
      </c>
    </row>
    <row r="601" spans="1:6" x14ac:dyDescent="0.25">
      <c r="A601">
        <v>28184</v>
      </c>
      <c r="B601">
        <v>1716</v>
      </c>
      <c r="C601">
        <v>383</v>
      </c>
      <c r="D601">
        <v>-238</v>
      </c>
      <c r="E601">
        <f t="shared" si="18"/>
        <v>1774.2573094114618</v>
      </c>
      <c r="F601">
        <f t="shared" si="19"/>
        <v>17.742573094114618</v>
      </c>
    </row>
    <row r="602" spans="1:6" x14ac:dyDescent="0.25">
      <c r="A602">
        <v>28224</v>
      </c>
      <c r="B602">
        <v>1738</v>
      </c>
      <c r="C602">
        <v>-154</v>
      </c>
      <c r="D602">
        <v>-195</v>
      </c>
      <c r="E602">
        <f t="shared" si="18"/>
        <v>1755.6722359256012</v>
      </c>
      <c r="F602">
        <f t="shared" si="19"/>
        <v>17.55672235925601</v>
      </c>
    </row>
    <row r="603" spans="1:6" x14ac:dyDescent="0.25">
      <c r="A603">
        <v>28265</v>
      </c>
      <c r="B603">
        <v>2068</v>
      </c>
      <c r="C603">
        <v>-85</v>
      </c>
      <c r="D603">
        <v>-36</v>
      </c>
      <c r="E603">
        <f t="shared" si="18"/>
        <v>2070.059177898062</v>
      </c>
      <c r="F603">
        <f t="shared" si="19"/>
        <v>20.70059177898062</v>
      </c>
    </row>
    <row r="604" spans="1:6" x14ac:dyDescent="0.25">
      <c r="A604">
        <v>28304</v>
      </c>
      <c r="B604">
        <v>1871</v>
      </c>
      <c r="C604">
        <v>-76</v>
      </c>
      <c r="D604">
        <v>-121</v>
      </c>
      <c r="E604">
        <f t="shared" si="18"/>
        <v>1876.4482406930388</v>
      </c>
      <c r="F604">
        <f t="shared" si="19"/>
        <v>18.764482406930387</v>
      </c>
    </row>
    <row r="605" spans="1:6" x14ac:dyDescent="0.25">
      <c r="A605">
        <v>28344</v>
      </c>
      <c r="B605">
        <v>1885</v>
      </c>
      <c r="C605">
        <v>-315</v>
      </c>
      <c r="D605">
        <v>-223</v>
      </c>
      <c r="E605">
        <f t="shared" si="18"/>
        <v>1924.1047268794907</v>
      </c>
      <c r="F605">
        <f t="shared" si="19"/>
        <v>19.241047268794908</v>
      </c>
    </row>
    <row r="606" spans="1:6" x14ac:dyDescent="0.25">
      <c r="A606">
        <v>28384</v>
      </c>
      <c r="B606">
        <v>1887</v>
      </c>
      <c r="C606">
        <v>241</v>
      </c>
      <c r="D606">
        <v>-240</v>
      </c>
      <c r="E606">
        <f t="shared" si="18"/>
        <v>1917.4071033559878</v>
      </c>
      <c r="F606">
        <f t="shared" si="19"/>
        <v>19.17407103355988</v>
      </c>
    </row>
    <row r="607" spans="1:6" x14ac:dyDescent="0.25">
      <c r="A607">
        <v>28424</v>
      </c>
      <c r="B607">
        <v>1910</v>
      </c>
      <c r="C607">
        <v>351</v>
      </c>
      <c r="D607">
        <v>-162</v>
      </c>
      <c r="E607">
        <f t="shared" si="18"/>
        <v>1948.7290730114332</v>
      </c>
      <c r="F607">
        <f t="shared" si="19"/>
        <v>19.487290730114331</v>
      </c>
    </row>
    <row r="608" spans="1:6" x14ac:dyDescent="0.25">
      <c r="A608">
        <v>28464</v>
      </c>
      <c r="B608">
        <v>1822</v>
      </c>
      <c r="C608">
        <v>343</v>
      </c>
      <c r="D608">
        <v>-117</v>
      </c>
      <c r="E608">
        <f t="shared" si="18"/>
        <v>1857.692654881318</v>
      </c>
      <c r="F608">
        <f t="shared" si="19"/>
        <v>18.57692654881318</v>
      </c>
    </row>
    <row r="609" spans="1:6" x14ac:dyDescent="0.25">
      <c r="A609">
        <v>28504</v>
      </c>
      <c r="B609">
        <v>1604</v>
      </c>
      <c r="C609">
        <v>319</v>
      </c>
      <c r="D609">
        <v>-356</v>
      </c>
      <c r="E609">
        <f t="shared" si="18"/>
        <v>1673.7123408758148</v>
      </c>
      <c r="F609">
        <f t="shared" si="19"/>
        <v>16.737123408758148</v>
      </c>
    </row>
    <row r="610" spans="1:6" x14ac:dyDescent="0.25">
      <c r="A610">
        <v>28544</v>
      </c>
      <c r="B610">
        <v>1553</v>
      </c>
      <c r="C610">
        <v>260</v>
      </c>
      <c r="D610">
        <v>-355</v>
      </c>
      <c r="E610">
        <f t="shared" si="18"/>
        <v>1614.1356820292401</v>
      </c>
      <c r="F610">
        <f t="shared" si="19"/>
        <v>16.141356820292401</v>
      </c>
    </row>
    <row r="611" spans="1:6" x14ac:dyDescent="0.25">
      <c r="A611">
        <v>28584</v>
      </c>
      <c r="B611">
        <v>1369</v>
      </c>
      <c r="C611">
        <v>396</v>
      </c>
      <c r="D611">
        <v>-365</v>
      </c>
      <c r="E611">
        <f t="shared" si="18"/>
        <v>1471.1227005250105</v>
      </c>
      <c r="F611">
        <f t="shared" si="19"/>
        <v>14.711227005250105</v>
      </c>
    </row>
    <row r="612" spans="1:6" x14ac:dyDescent="0.25">
      <c r="A612">
        <v>28624</v>
      </c>
      <c r="B612">
        <v>1109</v>
      </c>
      <c r="C612">
        <v>392</v>
      </c>
      <c r="D612">
        <v>-544</v>
      </c>
      <c r="E612">
        <f t="shared" si="18"/>
        <v>1295.9479156200684</v>
      </c>
      <c r="F612">
        <f t="shared" si="19"/>
        <v>12.959479156200684</v>
      </c>
    </row>
    <row r="613" spans="1:6" x14ac:dyDescent="0.25">
      <c r="A613">
        <v>28665</v>
      </c>
      <c r="B613">
        <v>943</v>
      </c>
      <c r="C613">
        <v>105</v>
      </c>
      <c r="D613">
        <v>-931</v>
      </c>
      <c r="E613">
        <f t="shared" si="18"/>
        <v>1329.2986872783708</v>
      </c>
      <c r="F613">
        <f t="shared" si="19"/>
        <v>13.292986872783707</v>
      </c>
    </row>
    <row r="614" spans="1:6" x14ac:dyDescent="0.25">
      <c r="A614">
        <v>28704</v>
      </c>
      <c r="B614">
        <v>856</v>
      </c>
      <c r="C614">
        <v>149</v>
      </c>
      <c r="D614">
        <v>-1427</v>
      </c>
      <c r="E614">
        <f t="shared" si="18"/>
        <v>1670.7082330556702</v>
      </c>
      <c r="F614">
        <f t="shared" si="19"/>
        <v>16.707082330556702</v>
      </c>
    </row>
    <row r="615" spans="1:6" x14ac:dyDescent="0.25">
      <c r="A615">
        <v>28744</v>
      </c>
      <c r="B615">
        <v>270</v>
      </c>
      <c r="C615">
        <v>149</v>
      </c>
      <c r="D615">
        <v>-1687</v>
      </c>
      <c r="E615">
        <f t="shared" si="18"/>
        <v>1714.9548099002493</v>
      </c>
      <c r="F615">
        <f t="shared" si="19"/>
        <v>17.149548099002494</v>
      </c>
    </row>
    <row r="616" spans="1:6" x14ac:dyDescent="0.25">
      <c r="A616">
        <v>28784</v>
      </c>
      <c r="B616">
        <v>-45</v>
      </c>
      <c r="C616">
        <v>198</v>
      </c>
      <c r="D616">
        <v>-1553</v>
      </c>
      <c r="E616">
        <f t="shared" si="18"/>
        <v>1566.2177370978786</v>
      </c>
      <c r="F616">
        <f t="shared" si="19"/>
        <v>15.662177370978787</v>
      </c>
    </row>
    <row r="617" spans="1:6" x14ac:dyDescent="0.25">
      <c r="A617">
        <v>28824</v>
      </c>
      <c r="B617">
        <v>-457</v>
      </c>
      <c r="C617">
        <v>64</v>
      </c>
      <c r="D617">
        <v>-1092</v>
      </c>
      <c r="E617">
        <f t="shared" si="18"/>
        <v>1185.4994727961712</v>
      </c>
      <c r="F617">
        <f t="shared" si="19"/>
        <v>11.854994727961712</v>
      </c>
    </row>
    <row r="618" spans="1:6" x14ac:dyDescent="0.25">
      <c r="A618">
        <v>28864</v>
      </c>
      <c r="B618">
        <v>-541</v>
      </c>
      <c r="C618">
        <v>443</v>
      </c>
      <c r="D618">
        <v>-1018</v>
      </c>
      <c r="E618">
        <f t="shared" si="18"/>
        <v>1235.0117408348797</v>
      </c>
      <c r="F618">
        <f t="shared" si="19"/>
        <v>12.350117408348797</v>
      </c>
    </row>
    <row r="619" spans="1:6" x14ac:dyDescent="0.25">
      <c r="A619">
        <v>28904</v>
      </c>
      <c r="B619">
        <v>-468</v>
      </c>
      <c r="C619">
        <v>225</v>
      </c>
      <c r="D619">
        <v>-1526</v>
      </c>
      <c r="E619">
        <f t="shared" si="18"/>
        <v>1611.9320705290281</v>
      </c>
      <c r="F619">
        <f t="shared" si="19"/>
        <v>16.119320705290281</v>
      </c>
    </row>
    <row r="620" spans="1:6" x14ac:dyDescent="0.25">
      <c r="A620">
        <v>28944</v>
      </c>
      <c r="B620">
        <v>-1050</v>
      </c>
      <c r="C620">
        <v>-50</v>
      </c>
      <c r="D620">
        <v>-2196</v>
      </c>
      <c r="E620">
        <f t="shared" si="18"/>
        <v>2434.6285137572836</v>
      </c>
      <c r="F620">
        <f t="shared" si="19"/>
        <v>24.346285137572835</v>
      </c>
    </row>
    <row r="621" spans="1:6" x14ac:dyDescent="0.25">
      <c r="A621">
        <v>28984</v>
      </c>
      <c r="B621">
        <v>-1626</v>
      </c>
      <c r="C621">
        <v>51</v>
      </c>
      <c r="D621">
        <v>-2081</v>
      </c>
      <c r="E621">
        <f t="shared" si="18"/>
        <v>2641.4083364750704</v>
      </c>
      <c r="F621">
        <f t="shared" si="19"/>
        <v>26.414083364750706</v>
      </c>
    </row>
    <row r="622" spans="1:6" x14ac:dyDescent="0.25">
      <c r="A622">
        <v>29024</v>
      </c>
      <c r="B622">
        <v>-1602</v>
      </c>
      <c r="C622">
        <v>-55</v>
      </c>
      <c r="D622">
        <v>-1764</v>
      </c>
      <c r="E622">
        <f t="shared" si="18"/>
        <v>2383.5110656340576</v>
      </c>
      <c r="F622">
        <f t="shared" si="19"/>
        <v>23.835110656340575</v>
      </c>
    </row>
    <row r="623" spans="1:6" x14ac:dyDescent="0.25">
      <c r="A623">
        <v>29063</v>
      </c>
      <c r="B623">
        <v>-1079</v>
      </c>
      <c r="C623">
        <v>-120</v>
      </c>
      <c r="D623">
        <v>-1527</v>
      </c>
      <c r="E623">
        <f t="shared" si="18"/>
        <v>1873.5981426122305</v>
      </c>
      <c r="F623">
        <f t="shared" si="19"/>
        <v>18.735981426122304</v>
      </c>
    </row>
    <row r="624" spans="1:6" x14ac:dyDescent="0.25">
      <c r="A624">
        <v>29104</v>
      </c>
      <c r="B624">
        <v>-1428</v>
      </c>
      <c r="C624">
        <v>-42</v>
      </c>
      <c r="D624">
        <v>-1665</v>
      </c>
      <c r="E624">
        <f t="shared" si="18"/>
        <v>2193.8944824216137</v>
      </c>
      <c r="F624">
        <f t="shared" si="19"/>
        <v>21.938944824216136</v>
      </c>
    </row>
    <row r="625" spans="1:6" x14ac:dyDescent="0.25">
      <c r="A625">
        <v>29144</v>
      </c>
      <c r="B625">
        <v>-1957</v>
      </c>
      <c r="C625">
        <v>334</v>
      </c>
      <c r="D625">
        <v>-1624</v>
      </c>
      <c r="E625">
        <f t="shared" si="18"/>
        <v>2564.9134488321433</v>
      </c>
      <c r="F625">
        <f t="shared" si="19"/>
        <v>25.649134488321433</v>
      </c>
    </row>
    <row r="626" spans="1:6" x14ac:dyDescent="0.25">
      <c r="A626">
        <v>29184</v>
      </c>
      <c r="B626">
        <v>-1762</v>
      </c>
      <c r="C626">
        <v>436</v>
      </c>
      <c r="D626">
        <v>-1352</v>
      </c>
      <c r="E626">
        <f t="shared" si="18"/>
        <v>2263.3258713671789</v>
      </c>
      <c r="F626">
        <f t="shared" si="19"/>
        <v>22.63325871367179</v>
      </c>
    </row>
    <row r="627" spans="1:6" x14ac:dyDescent="0.25">
      <c r="A627">
        <v>29224</v>
      </c>
      <c r="B627">
        <v>-1907</v>
      </c>
      <c r="C627">
        <v>-121</v>
      </c>
      <c r="D627">
        <v>-1210</v>
      </c>
      <c r="E627">
        <f t="shared" si="18"/>
        <v>2261.7227946855028</v>
      </c>
      <c r="F627">
        <f t="shared" si="19"/>
        <v>22.617227946855028</v>
      </c>
    </row>
    <row r="628" spans="1:6" x14ac:dyDescent="0.25">
      <c r="A628">
        <v>29264</v>
      </c>
      <c r="B628">
        <v>-1822</v>
      </c>
      <c r="C628">
        <v>-114</v>
      </c>
      <c r="D628">
        <v>-1096</v>
      </c>
      <c r="E628">
        <f t="shared" si="18"/>
        <v>2129.2947189151623</v>
      </c>
      <c r="F628">
        <f t="shared" si="19"/>
        <v>21.292947189151622</v>
      </c>
    </row>
    <row r="629" spans="1:6" x14ac:dyDescent="0.25">
      <c r="A629">
        <v>29304</v>
      </c>
      <c r="B629">
        <v>-1118</v>
      </c>
      <c r="C629">
        <v>32</v>
      </c>
      <c r="D629">
        <v>-801</v>
      </c>
      <c r="E629">
        <f t="shared" si="18"/>
        <v>1375.6994584574059</v>
      </c>
      <c r="F629">
        <f t="shared" si="19"/>
        <v>13.756994584574059</v>
      </c>
    </row>
    <row r="630" spans="1:6" x14ac:dyDescent="0.25">
      <c r="A630">
        <v>29344</v>
      </c>
      <c r="B630">
        <v>-876</v>
      </c>
      <c r="C630">
        <v>-24</v>
      </c>
      <c r="D630">
        <v>-919</v>
      </c>
      <c r="E630">
        <f t="shared" si="18"/>
        <v>1269.8476286547138</v>
      </c>
      <c r="F630">
        <f t="shared" si="19"/>
        <v>12.698476286547139</v>
      </c>
    </row>
    <row r="631" spans="1:6" x14ac:dyDescent="0.25">
      <c r="A631">
        <v>29384</v>
      </c>
      <c r="B631">
        <v>-517</v>
      </c>
      <c r="C631">
        <v>113</v>
      </c>
      <c r="D631">
        <v>-820</v>
      </c>
      <c r="E631">
        <f t="shared" si="18"/>
        <v>975.93954730813118</v>
      </c>
      <c r="F631">
        <f t="shared" si="19"/>
        <v>9.7593954730813124</v>
      </c>
    </row>
    <row r="632" spans="1:6" x14ac:dyDescent="0.25">
      <c r="A632">
        <v>29425</v>
      </c>
      <c r="B632">
        <v>-214</v>
      </c>
      <c r="C632">
        <v>-94</v>
      </c>
      <c r="D632">
        <v>-887</v>
      </c>
      <c r="E632">
        <f t="shared" si="18"/>
        <v>917.27912872800061</v>
      </c>
      <c r="F632">
        <f t="shared" si="19"/>
        <v>9.1727912872800061</v>
      </c>
    </row>
    <row r="633" spans="1:6" x14ac:dyDescent="0.25">
      <c r="A633">
        <v>29463</v>
      </c>
      <c r="B633">
        <v>-226</v>
      </c>
      <c r="C633">
        <v>103</v>
      </c>
      <c r="D633">
        <v>-1080</v>
      </c>
      <c r="E633">
        <f t="shared" si="18"/>
        <v>1108.189965664732</v>
      </c>
      <c r="F633">
        <f t="shared" si="19"/>
        <v>11.08189965664732</v>
      </c>
    </row>
    <row r="634" spans="1:6" x14ac:dyDescent="0.25">
      <c r="A634">
        <v>29503</v>
      </c>
      <c r="B634">
        <v>-431</v>
      </c>
      <c r="C634">
        <v>104</v>
      </c>
      <c r="D634">
        <v>-1105</v>
      </c>
      <c r="E634">
        <f t="shared" si="18"/>
        <v>1190.6309251821069</v>
      </c>
      <c r="F634">
        <f t="shared" si="19"/>
        <v>11.906309251821069</v>
      </c>
    </row>
    <row r="635" spans="1:6" x14ac:dyDescent="0.25">
      <c r="A635">
        <v>29544</v>
      </c>
      <c r="B635">
        <v>-135</v>
      </c>
      <c r="C635">
        <v>226</v>
      </c>
      <c r="D635">
        <v>-1067</v>
      </c>
      <c r="E635">
        <f t="shared" si="18"/>
        <v>1098.9949954390147</v>
      </c>
      <c r="F635">
        <f t="shared" si="19"/>
        <v>10.989949954390147</v>
      </c>
    </row>
    <row r="636" spans="1:6" x14ac:dyDescent="0.25">
      <c r="A636">
        <v>29584</v>
      </c>
      <c r="B636">
        <v>-298</v>
      </c>
      <c r="C636">
        <v>559</v>
      </c>
      <c r="D636">
        <v>-1035</v>
      </c>
      <c r="E636">
        <f t="shared" si="18"/>
        <v>1213.4702303723811</v>
      </c>
      <c r="F636">
        <f t="shared" si="19"/>
        <v>12.134702303723811</v>
      </c>
    </row>
    <row r="637" spans="1:6" x14ac:dyDescent="0.25">
      <c r="A637">
        <v>29624</v>
      </c>
      <c r="B637">
        <v>-63</v>
      </c>
      <c r="C637">
        <v>347</v>
      </c>
      <c r="D637">
        <v>-936</v>
      </c>
      <c r="E637">
        <f t="shared" si="18"/>
        <v>1000.2369719221541</v>
      </c>
      <c r="F637">
        <f t="shared" si="19"/>
        <v>10.002369719221541</v>
      </c>
    </row>
    <row r="638" spans="1:6" x14ac:dyDescent="0.25">
      <c r="A638">
        <v>29663</v>
      </c>
      <c r="B638">
        <v>175</v>
      </c>
      <c r="C638">
        <v>263</v>
      </c>
      <c r="D638">
        <v>-800</v>
      </c>
      <c r="E638">
        <f t="shared" si="18"/>
        <v>860.11278330228299</v>
      </c>
      <c r="F638">
        <f t="shared" si="19"/>
        <v>8.6011278330228293</v>
      </c>
    </row>
    <row r="639" spans="1:6" x14ac:dyDescent="0.25">
      <c r="A639">
        <v>29703</v>
      </c>
      <c r="B639">
        <v>480</v>
      </c>
      <c r="C639">
        <v>255</v>
      </c>
      <c r="D639">
        <v>-1067</v>
      </c>
      <c r="E639">
        <f t="shared" si="18"/>
        <v>1197.4614816352132</v>
      </c>
      <c r="F639">
        <f t="shared" si="19"/>
        <v>11.974614816352132</v>
      </c>
    </row>
    <row r="640" spans="1:6" x14ac:dyDescent="0.25">
      <c r="A640">
        <v>29743</v>
      </c>
      <c r="B640">
        <v>303</v>
      </c>
      <c r="C640">
        <v>312</v>
      </c>
      <c r="D640">
        <v>-1047</v>
      </c>
      <c r="E640">
        <f t="shared" si="18"/>
        <v>1133.7380649867939</v>
      </c>
      <c r="F640">
        <f t="shared" si="19"/>
        <v>11.337380649867939</v>
      </c>
    </row>
    <row r="641" spans="1:6" x14ac:dyDescent="0.25">
      <c r="A641">
        <v>29784</v>
      </c>
      <c r="B641">
        <v>297</v>
      </c>
      <c r="C641">
        <v>315</v>
      </c>
      <c r="D641">
        <v>-1092</v>
      </c>
      <c r="E641">
        <f t="shared" si="18"/>
        <v>1174.6905975617581</v>
      </c>
      <c r="F641">
        <f t="shared" si="19"/>
        <v>11.746905975617581</v>
      </c>
    </row>
    <row r="642" spans="1:6" x14ac:dyDescent="0.25">
      <c r="A642">
        <v>29830</v>
      </c>
      <c r="B642">
        <v>400</v>
      </c>
      <c r="C642">
        <v>166</v>
      </c>
      <c r="D642">
        <v>-1150</v>
      </c>
      <c r="E642">
        <f t="shared" ref="E642:E705" si="20">SQRT(B642^2+C642^2+D642^2)</f>
        <v>1228.8433586100386</v>
      </c>
      <c r="F642">
        <f t="shared" ref="F642:F705" si="21">E642/100</f>
        <v>12.288433586100387</v>
      </c>
    </row>
    <row r="643" spans="1:6" x14ac:dyDescent="0.25">
      <c r="A643">
        <v>29875</v>
      </c>
      <c r="B643">
        <v>391</v>
      </c>
      <c r="C643">
        <v>385</v>
      </c>
      <c r="D643">
        <v>-1116</v>
      </c>
      <c r="E643">
        <f t="shared" si="20"/>
        <v>1243.6084592829047</v>
      </c>
      <c r="F643">
        <f t="shared" si="21"/>
        <v>12.436084592829047</v>
      </c>
    </row>
    <row r="644" spans="1:6" x14ac:dyDescent="0.25">
      <c r="A644">
        <v>29913</v>
      </c>
      <c r="B644">
        <v>528</v>
      </c>
      <c r="C644">
        <v>-332</v>
      </c>
      <c r="D644">
        <v>-830</v>
      </c>
      <c r="E644">
        <f t="shared" si="20"/>
        <v>1038.2234826856884</v>
      </c>
      <c r="F644">
        <f t="shared" si="21"/>
        <v>10.382234826856884</v>
      </c>
    </row>
    <row r="645" spans="1:6" x14ac:dyDescent="0.25">
      <c r="A645">
        <v>29954</v>
      </c>
      <c r="B645">
        <v>994</v>
      </c>
      <c r="C645">
        <v>123</v>
      </c>
      <c r="D645">
        <v>-946</v>
      </c>
      <c r="E645">
        <f t="shared" si="20"/>
        <v>1377.7086048943731</v>
      </c>
      <c r="F645">
        <f t="shared" si="21"/>
        <v>13.777086048943731</v>
      </c>
    </row>
    <row r="646" spans="1:6" x14ac:dyDescent="0.25">
      <c r="A646">
        <v>29993</v>
      </c>
      <c r="B646">
        <v>993</v>
      </c>
      <c r="C646">
        <v>404</v>
      </c>
      <c r="D646">
        <v>-980</v>
      </c>
      <c r="E646">
        <f t="shared" si="20"/>
        <v>1452.4685883006214</v>
      </c>
      <c r="F646">
        <f t="shared" si="21"/>
        <v>14.524685883006214</v>
      </c>
    </row>
    <row r="647" spans="1:6" x14ac:dyDescent="0.25">
      <c r="A647">
        <v>30034</v>
      </c>
      <c r="B647">
        <v>811</v>
      </c>
      <c r="C647">
        <v>142</v>
      </c>
      <c r="D647">
        <v>-834</v>
      </c>
      <c r="E647">
        <f t="shared" si="20"/>
        <v>1171.9389915861661</v>
      </c>
      <c r="F647">
        <f t="shared" si="21"/>
        <v>11.719389915861662</v>
      </c>
    </row>
    <row r="648" spans="1:6" x14ac:dyDescent="0.25">
      <c r="A648">
        <v>30073</v>
      </c>
      <c r="B648">
        <v>737</v>
      </c>
      <c r="C648">
        <v>478</v>
      </c>
      <c r="D648">
        <v>-820</v>
      </c>
      <c r="E648">
        <f t="shared" si="20"/>
        <v>1201.6875633874222</v>
      </c>
      <c r="F648">
        <f t="shared" si="21"/>
        <v>12.016875633874221</v>
      </c>
    </row>
    <row r="649" spans="1:6" x14ac:dyDescent="0.25">
      <c r="A649">
        <v>30114</v>
      </c>
      <c r="B649">
        <v>751</v>
      </c>
      <c r="C649">
        <v>260</v>
      </c>
      <c r="D649">
        <v>-623</v>
      </c>
      <c r="E649">
        <f t="shared" si="20"/>
        <v>1009.8168150709315</v>
      </c>
      <c r="F649">
        <f t="shared" si="21"/>
        <v>10.098168150709315</v>
      </c>
    </row>
    <row r="650" spans="1:6" x14ac:dyDescent="0.25">
      <c r="A650">
        <v>30153</v>
      </c>
      <c r="B650">
        <v>998</v>
      </c>
      <c r="C650">
        <v>151</v>
      </c>
      <c r="D650">
        <v>-596</v>
      </c>
      <c r="E650">
        <f t="shared" si="20"/>
        <v>1172.1864186212022</v>
      </c>
      <c r="F650">
        <f t="shared" si="21"/>
        <v>11.721864186212022</v>
      </c>
    </row>
    <row r="651" spans="1:6" x14ac:dyDescent="0.25">
      <c r="A651">
        <v>30194</v>
      </c>
      <c r="B651">
        <v>882</v>
      </c>
      <c r="C651">
        <v>399</v>
      </c>
      <c r="D651">
        <v>-827</v>
      </c>
      <c r="E651">
        <f t="shared" si="20"/>
        <v>1273.2061891147089</v>
      </c>
      <c r="F651">
        <f t="shared" si="21"/>
        <v>12.732061891147088</v>
      </c>
    </row>
    <row r="652" spans="1:6" x14ac:dyDescent="0.25">
      <c r="A652">
        <v>30235</v>
      </c>
      <c r="B652">
        <v>953</v>
      </c>
      <c r="C652">
        <v>311</v>
      </c>
      <c r="D652">
        <v>-647</v>
      </c>
      <c r="E652">
        <f t="shared" si="20"/>
        <v>1193.1215361395502</v>
      </c>
      <c r="F652">
        <f t="shared" si="21"/>
        <v>11.931215361395502</v>
      </c>
    </row>
    <row r="653" spans="1:6" x14ac:dyDescent="0.25">
      <c r="A653">
        <v>30274</v>
      </c>
      <c r="B653">
        <v>978</v>
      </c>
      <c r="C653">
        <v>320</v>
      </c>
      <c r="D653">
        <v>-774</v>
      </c>
      <c r="E653">
        <f t="shared" si="20"/>
        <v>1287.6179557617236</v>
      </c>
      <c r="F653">
        <f t="shared" si="21"/>
        <v>12.876179557617236</v>
      </c>
    </row>
    <row r="654" spans="1:6" x14ac:dyDescent="0.25">
      <c r="A654">
        <v>30314</v>
      </c>
      <c r="B654">
        <v>819</v>
      </c>
      <c r="C654">
        <v>218</v>
      </c>
      <c r="D654">
        <v>-834</v>
      </c>
      <c r="E654">
        <f t="shared" si="20"/>
        <v>1189.050461502791</v>
      </c>
      <c r="F654">
        <f t="shared" si="21"/>
        <v>11.890504615027909</v>
      </c>
    </row>
    <row r="655" spans="1:6" x14ac:dyDescent="0.25">
      <c r="A655">
        <v>30354</v>
      </c>
      <c r="B655">
        <v>1175</v>
      </c>
      <c r="C655">
        <v>224</v>
      </c>
      <c r="D655">
        <v>-886</v>
      </c>
      <c r="E655">
        <f t="shared" si="20"/>
        <v>1488.5553399185399</v>
      </c>
      <c r="F655">
        <f t="shared" si="21"/>
        <v>14.885553399185399</v>
      </c>
    </row>
    <row r="656" spans="1:6" x14ac:dyDescent="0.25">
      <c r="A656">
        <v>30394</v>
      </c>
      <c r="B656">
        <v>1106</v>
      </c>
      <c r="C656">
        <v>369</v>
      </c>
      <c r="D656">
        <v>-816</v>
      </c>
      <c r="E656">
        <f t="shared" si="20"/>
        <v>1423.1138394380121</v>
      </c>
      <c r="F656">
        <f t="shared" si="21"/>
        <v>14.231138394380121</v>
      </c>
    </row>
    <row r="657" spans="1:6" x14ac:dyDescent="0.25">
      <c r="A657">
        <v>30434</v>
      </c>
      <c r="B657">
        <v>1281</v>
      </c>
      <c r="C657">
        <v>399</v>
      </c>
      <c r="D657">
        <v>-773</v>
      </c>
      <c r="E657">
        <f t="shared" si="20"/>
        <v>1548.4479326086494</v>
      </c>
      <c r="F657">
        <f t="shared" si="21"/>
        <v>15.484479326086493</v>
      </c>
    </row>
    <row r="658" spans="1:6" x14ac:dyDescent="0.25">
      <c r="A658">
        <v>30474</v>
      </c>
      <c r="B658">
        <v>1235</v>
      </c>
      <c r="C658">
        <v>221</v>
      </c>
      <c r="D658">
        <v>-560</v>
      </c>
      <c r="E658">
        <f t="shared" si="20"/>
        <v>1373.9235786607637</v>
      </c>
      <c r="F658">
        <f t="shared" si="21"/>
        <v>13.739235786607637</v>
      </c>
    </row>
    <row r="659" spans="1:6" x14ac:dyDescent="0.25">
      <c r="A659">
        <v>30514</v>
      </c>
      <c r="B659">
        <v>1309</v>
      </c>
      <c r="C659">
        <v>226</v>
      </c>
      <c r="D659">
        <v>-474</v>
      </c>
      <c r="E659">
        <f t="shared" si="20"/>
        <v>1410.4017158242541</v>
      </c>
      <c r="F659">
        <f t="shared" si="21"/>
        <v>14.104017158242542</v>
      </c>
    </row>
    <row r="660" spans="1:6" x14ac:dyDescent="0.25">
      <c r="A660">
        <v>30554</v>
      </c>
      <c r="B660">
        <v>1455</v>
      </c>
      <c r="C660">
        <v>321</v>
      </c>
      <c r="D660">
        <v>-332</v>
      </c>
      <c r="E660">
        <f t="shared" si="20"/>
        <v>1526.5287419501803</v>
      </c>
      <c r="F660">
        <f t="shared" si="21"/>
        <v>15.265287419501803</v>
      </c>
    </row>
    <row r="661" spans="1:6" x14ac:dyDescent="0.25">
      <c r="A661">
        <v>30594</v>
      </c>
      <c r="B661">
        <v>1684</v>
      </c>
      <c r="C661">
        <v>594</v>
      </c>
      <c r="D661">
        <v>-222</v>
      </c>
      <c r="E661">
        <f t="shared" si="20"/>
        <v>1799.437689946501</v>
      </c>
      <c r="F661">
        <f t="shared" si="21"/>
        <v>17.99437689946501</v>
      </c>
    </row>
    <row r="662" spans="1:6" x14ac:dyDescent="0.25">
      <c r="A662">
        <v>30635</v>
      </c>
      <c r="B662">
        <v>1811</v>
      </c>
      <c r="C662">
        <v>524</v>
      </c>
      <c r="D662">
        <v>13</v>
      </c>
      <c r="E662">
        <f t="shared" si="20"/>
        <v>1885.3291489816838</v>
      </c>
      <c r="F662">
        <f t="shared" si="21"/>
        <v>18.85329148981684</v>
      </c>
    </row>
    <row r="663" spans="1:6" x14ac:dyDescent="0.25">
      <c r="A663">
        <v>30674</v>
      </c>
      <c r="B663">
        <v>1906</v>
      </c>
      <c r="C663">
        <v>131</v>
      </c>
      <c r="D663">
        <v>292</v>
      </c>
      <c r="E663">
        <f t="shared" si="20"/>
        <v>1932.6823329248912</v>
      </c>
      <c r="F663">
        <f t="shared" si="21"/>
        <v>19.32682332924891</v>
      </c>
    </row>
    <row r="664" spans="1:6" x14ac:dyDescent="0.25">
      <c r="A664">
        <v>30714</v>
      </c>
      <c r="B664">
        <v>2003</v>
      </c>
      <c r="C664">
        <v>517</v>
      </c>
      <c r="D664">
        <v>-33</v>
      </c>
      <c r="E664">
        <f t="shared" si="20"/>
        <v>2068.9096161988323</v>
      </c>
      <c r="F664">
        <f t="shared" si="21"/>
        <v>20.689096161988324</v>
      </c>
    </row>
    <row r="665" spans="1:6" x14ac:dyDescent="0.25">
      <c r="A665">
        <v>30754</v>
      </c>
      <c r="B665">
        <v>1919</v>
      </c>
      <c r="C665">
        <v>-7</v>
      </c>
      <c r="D665">
        <v>38</v>
      </c>
      <c r="E665">
        <f t="shared" si="20"/>
        <v>1919.3889652699372</v>
      </c>
      <c r="F665">
        <f t="shared" si="21"/>
        <v>19.193889652699372</v>
      </c>
    </row>
    <row r="666" spans="1:6" x14ac:dyDescent="0.25">
      <c r="A666">
        <v>30794</v>
      </c>
      <c r="B666">
        <v>2023</v>
      </c>
      <c r="C666">
        <v>744</v>
      </c>
      <c r="D666">
        <v>120</v>
      </c>
      <c r="E666">
        <f t="shared" si="20"/>
        <v>2158.811015350811</v>
      </c>
      <c r="F666">
        <f t="shared" si="21"/>
        <v>21.588110153508111</v>
      </c>
    </row>
    <row r="667" spans="1:6" x14ac:dyDescent="0.25">
      <c r="A667">
        <v>30834</v>
      </c>
      <c r="B667">
        <v>2245</v>
      </c>
      <c r="C667">
        <v>26</v>
      </c>
      <c r="D667">
        <v>-128</v>
      </c>
      <c r="E667">
        <f t="shared" si="20"/>
        <v>2248.796344714212</v>
      </c>
      <c r="F667">
        <f t="shared" si="21"/>
        <v>22.487963447142121</v>
      </c>
    </row>
    <row r="668" spans="1:6" x14ac:dyDescent="0.25">
      <c r="A668">
        <v>30874</v>
      </c>
      <c r="B668">
        <v>2104</v>
      </c>
      <c r="C668">
        <v>347</v>
      </c>
      <c r="D668">
        <v>-140</v>
      </c>
      <c r="E668">
        <f t="shared" si="20"/>
        <v>2137.0131024399452</v>
      </c>
      <c r="F668">
        <f t="shared" si="21"/>
        <v>21.370131024399452</v>
      </c>
    </row>
    <row r="669" spans="1:6" x14ac:dyDescent="0.25">
      <c r="A669">
        <v>30914</v>
      </c>
      <c r="B669">
        <v>1707</v>
      </c>
      <c r="C669">
        <v>166</v>
      </c>
      <c r="D669">
        <v>-170</v>
      </c>
      <c r="E669">
        <f t="shared" si="20"/>
        <v>1723.4572811648104</v>
      </c>
      <c r="F669">
        <f t="shared" si="21"/>
        <v>17.234572811648103</v>
      </c>
    </row>
    <row r="670" spans="1:6" x14ac:dyDescent="0.25">
      <c r="A670">
        <v>30954</v>
      </c>
      <c r="B670">
        <v>1398</v>
      </c>
      <c r="C670">
        <v>70</v>
      </c>
      <c r="D670">
        <v>-399</v>
      </c>
      <c r="E670">
        <f t="shared" si="20"/>
        <v>1455.5085022080771</v>
      </c>
      <c r="F670">
        <f t="shared" si="21"/>
        <v>14.555085022080771</v>
      </c>
    </row>
    <row r="671" spans="1:6" x14ac:dyDescent="0.25">
      <c r="A671">
        <v>30994</v>
      </c>
      <c r="B671">
        <v>1091</v>
      </c>
      <c r="C671">
        <v>432</v>
      </c>
      <c r="D671">
        <v>-782</v>
      </c>
      <c r="E671">
        <f t="shared" si="20"/>
        <v>1410.1166618404309</v>
      </c>
      <c r="F671">
        <f t="shared" si="21"/>
        <v>14.101166618404308</v>
      </c>
    </row>
    <row r="672" spans="1:6" x14ac:dyDescent="0.25">
      <c r="A672">
        <v>31035</v>
      </c>
      <c r="B672">
        <v>800</v>
      </c>
      <c r="C672">
        <v>569</v>
      </c>
      <c r="D672">
        <v>-1119</v>
      </c>
      <c r="E672">
        <f t="shared" si="20"/>
        <v>1488.5973263445021</v>
      </c>
      <c r="F672">
        <f t="shared" si="21"/>
        <v>14.88597326344502</v>
      </c>
    </row>
    <row r="673" spans="1:6" x14ac:dyDescent="0.25">
      <c r="A673">
        <v>31074</v>
      </c>
      <c r="B673">
        <v>402</v>
      </c>
      <c r="C673">
        <v>57</v>
      </c>
      <c r="D673">
        <v>-1131</v>
      </c>
      <c r="E673">
        <f t="shared" si="20"/>
        <v>1201.6713360981862</v>
      </c>
      <c r="F673">
        <f t="shared" si="21"/>
        <v>12.016713360981862</v>
      </c>
    </row>
    <row r="674" spans="1:6" x14ac:dyDescent="0.25">
      <c r="A674">
        <v>31114</v>
      </c>
      <c r="B674">
        <v>127</v>
      </c>
      <c r="C674">
        <v>146</v>
      </c>
      <c r="D674">
        <v>-1398</v>
      </c>
      <c r="E674">
        <f t="shared" si="20"/>
        <v>1411.3288064799074</v>
      </c>
      <c r="F674">
        <f t="shared" si="21"/>
        <v>14.113288064799073</v>
      </c>
    </row>
    <row r="675" spans="1:6" x14ac:dyDescent="0.25">
      <c r="A675">
        <v>31154</v>
      </c>
      <c r="B675">
        <v>152</v>
      </c>
      <c r="C675">
        <v>179</v>
      </c>
      <c r="D675">
        <v>-1319</v>
      </c>
      <c r="E675">
        <f t="shared" si="20"/>
        <v>1339.7410197497127</v>
      </c>
      <c r="F675">
        <f t="shared" si="21"/>
        <v>13.397410197497127</v>
      </c>
    </row>
    <row r="676" spans="1:6" x14ac:dyDescent="0.25">
      <c r="A676">
        <v>31194</v>
      </c>
      <c r="B676">
        <v>-360</v>
      </c>
      <c r="C676">
        <v>242</v>
      </c>
      <c r="D676">
        <v>-1362</v>
      </c>
      <c r="E676">
        <f t="shared" si="20"/>
        <v>1429.4082691799429</v>
      </c>
      <c r="F676">
        <f t="shared" si="21"/>
        <v>14.294082691799428</v>
      </c>
    </row>
    <row r="677" spans="1:6" x14ac:dyDescent="0.25">
      <c r="A677">
        <v>31234</v>
      </c>
      <c r="B677">
        <v>-760</v>
      </c>
      <c r="C677">
        <v>108</v>
      </c>
      <c r="D677">
        <v>-1033</v>
      </c>
      <c r="E677">
        <f t="shared" si="20"/>
        <v>1286.9937839787729</v>
      </c>
      <c r="F677">
        <f t="shared" si="21"/>
        <v>12.869937839787729</v>
      </c>
    </row>
    <row r="678" spans="1:6" x14ac:dyDescent="0.25">
      <c r="A678">
        <v>31274</v>
      </c>
      <c r="B678">
        <v>-428</v>
      </c>
      <c r="C678">
        <v>17</v>
      </c>
      <c r="D678">
        <v>-999</v>
      </c>
      <c r="E678">
        <f t="shared" si="20"/>
        <v>1086.9563008695427</v>
      </c>
      <c r="F678">
        <f t="shared" si="21"/>
        <v>10.869563008695428</v>
      </c>
    </row>
    <row r="679" spans="1:6" x14ac:dyDescent="0.25">
      <c r="A679">
        <v>31314</v>
      </c>
      <c r="B679">
        <v>-772</v>
      </c>
      <c r="C679">
        <v>75</v>
      </c>
      <c r="D679">
        <v>-1347</v>
      </c>
      <c r="E679">
        <f t="shared" si="20"/>
        <v>1554.3545284136435</v>
      </c>
      <c r="F679">
        <f t="shared" si="21"/>
        <v>15.543545284136435</v>
      </c>
    </row>
    <row r="680" spans="1:6" x14ac:dyDescent="0.25">
      <c r="A680">
        <v>31354</v>
      </c>
      <c r="B680">
        <v>-1358</v>
      </c>
      <c r="C680">
        <v>173</v>
      </c>
      <c r="D680">
        <v>-1495</v>
      </c>
      <c r="E680">
        <f t="shared" si="20"/>
        <v>2027.0959523416743</v>
      </c>
      <c r="F680">
        <f t="shared" si="21"/>
        <v>20.270959523416742</v>
      </c>
    </row>
    <row r="681" spans="1:6" x14ac:dyDescent="0.25">
      <c r="A681">
        <v>31394</v>
      </c>
      <c r="B681">
        <v>-1357</v>
      </c>
      <c r="C681">
        <v>-288</v>
      </c>
      <c r="D681">
        <v>-1332</v>
      </c>
      <c r="E681">
        <f t="shared" si="20"/>
        <v>1923.1788788357676</v>
      </c>
      <c r="F681">
        <f t="shared" si="21"/>
        <v>19.231788788357676</v>
      </c>
    </row>
    <row r="682" spans="1:6" x14ac:dyDescent="0.25">
      <c r="A682">
        <v>31435</v>
      </c>
      <c r="B682">
        <v>-943</v>
      </c>
      <c r="C682">
        <v>-732</v>
      </c>
      <c r="D682">
        <v>-948</v>
      </c>
      <c r="E682">
        <f t="shared" si="20"/>
        <v>1524.3939779466461</v>
      </c>
      <c r="F682">
        <f t="shared" si="21"/>
        <v>15.243939779466462</v>
      </c>
    </row>
    <row r="683" spans="1:6" x14ac:dyDescent="0.25">
      <c r="A683">
        <v>31474</v>
      </c>
      <c r="B683">
        <v>-1301</v>
      </c>
      <c r="C683">
        <v>669</v>
      </c>
      <c r="D683">
        <v>-1806</v>
      </c>
      <c r="E683">
        <f t="shared" si="20"/>
        <v>2324.176843529769</v>
      </c>
      <c r="F683">
        <f t="shared" si="21"/>
        <v>23.24176843529769</v>
      </c>
    </row>
    <row r="684" spans="1:6" x14ac:dyDescent="0.25">
      <c r="A684">
        <v>31514</v>
      </c>
      <c r="B684">
        <v>-2051</v>
      </c>
      <c r="C684">
        <v>-210</v>
      </c>
      <c r="D684">
        <v>-576</v>
      </c>
      <c r="E684">
        <f t="shared" si="20"/>
        <v>2140.6720907229114</v>
      </c>
      <c r="F684">
        <f t="shared" si="21"/>
        <v>21.406720907229115</v>
      </c>
    </row>
    <row r="685" spans="1:6" x14ac:dyDescent="0.25">
      <c r="A685">
        <v>31554</v>
      </c>
      <c r="B685">
        <v>-1212</v>
      </c>
      <c r="C685">
        <v>-271</v>
      </c>
      <c r="D685">
        <v>-587</v>
      </c>
      <c r="E685">
        <f t="shared" si="20"/>
        <v>1373.6644422856698</v>
      </c>
      <c r="F685">
        <f t="shared" si="21"/>
        <v>13.736644422856697</v>
      </c>
    </row>
    <row r="686" spans="1:6" x14ac:dyDescent="0.25">
      <c r="A686">
        <v>31594</v>
      </c>
      <c r="B686">
        <v>-1420</v>
      </c>
      <c r="C686">
        <v>150</v>
      </c>
      <c r="D686">
        <v>-1521</v>
      </c>
      <c r="E686">
        <f t="shared" si="20"/>
        <v>2086.2264977705559</v>
      </c>
      <c r="F686">
        <f t="shared" si="21"/>
        <v>20.862264977705557</v>
      </c>
    </row>
    <row r="687" spans="1:6" x14ac:dyDescent="0.25">
      <c r="A687">
        <v>31634</v>
      </c>
      <c r="B687">
        <v>-1627</v>
      </c>
      <c r="C687">
        <v>-117</v>
      </c>
      <c r="D687">
        <v>-454</v>
      </c>
      <c r="E687">
        <f t="shared" si="20"/>
        <v>1693.2022915174666</v>
      </c>
      <c r="F687">
        <f t="shared" si="21"/>
        <v>16.932022915174667</v>
      </c>
    </row>
    <row r="688" spans="1:6" x14ac:dyDescent="0.25">
      <c r="A688">
        <v>31674</v>
      </c>
      <c r="B688">
        <v>-1281</v>
      </c>
      <c r="C688">
        <v>864</v>
      </c>
      <c r="D688">
        <v>-939</v>
      </c>
      <c r="E688">
        <f t="shared" si="20"/>
        <v>1808.0868341979597</v>
      </c>
      <c r="F688">
        <f t="shared" si="21"/>
        <v>18.080868341979595</v>
      </c>
    </row>
    <row r="689" spans="1:6" x14ac:dyDescent="0.25">
      <c r="A689">
        <v>31714</v>
      </c>
      <c r="B689">
        <v>-1782</v>
      </c>
      <c r="C689">
        <v>486</v>
      </c>
      <c r="D689">
        <v>-824</v>
      </c>
      <c r="E689">
        <f t="shared" si="20"/>
        <v>2022.5469092211433</v>
      </c>
      <c r="F689">
        <f t="shared" si="21"/>
        <v>20.225469092211434</v>
      </c>
    </row>
    <row r="690" spans="1:6" x14ac:dyDescent="0.25">
      <c r="A690">
        <v>31754</v>
      </c>
      <c r="B690">
        <v>-1733</v>
      </c>
      <c r="C690">
        <v>25</v>
      </c>
      <c r="D690">
        <v>-517</v>
      </c>
      <c r="E690">
        <f t="shared" si="20"/>
        <v>1808.6467316753706</v>
      </c>
      <c r="F690">
        <f t="shared" si="21"/>
        <v>18.086467316753705</v>
      </c>
    </row>
    <row r="691" spans="1:6" x14ac:dyDescent="0.25">
      <c r="A691">
        <v>31795</v>
      </c>
      <c r="B691">
        <v>-1863</v>
      </c>
      <c r="C691">
        <v>-70</v>
      </c>
      <c r="D691">
        <v>-273</v>
      </c>
      <c r="E691">
        <f t="shared" si="20"/>
        <v>1884.1969111533965</v>
      </c>
      <c r="F691">
        <f t="shared" si="21"/>
        <v>18.841969111533967</v>
      </c>
    </row>
    <row r="692" spans="1:6" x14ac:dyDescent="0.25">
      <c r="A692">
        <v>31834</v>
      </c>
      <c r="B692">
        <v>-1337</v>
      </c>
      <c r="C692">
        <v>88</v>
      </c>
      <c r="D692">
        <v>-601</v>
      </c>
      <c r="E692">
        <f t="shared" si="20"/>
        <v>1468.5074054971599</v>
      </c>
      <c r="F692">
        <f t="shared" si="21"/>
        <v>14.685074054971599</v>
      </c>
    </row>
    <row r="693" spans="1:6" x14ac:dyDescent="0.25">
      <c r="A693">
        <v>31874</v>
      </c>
      <c r="B693">
        <v>-749</v>
      </c>
      <c r="C693">
        <v>-196</v>
      </c>
      <c r="D693">
        <v>-633</v>
      </c>
      <c r="E693">
        <f t="shared" si="20"/>
        <v>1000.0529985955744</v>
      </c>
      <c r="F693">
        <f t="shared" si="21"/>
        <v>10.000529985955744</v>
      </c>
    </row>
    <row r="694" spans="1:6" x14ac:dyDescent="0.25">
      <c r="A694">
        <v>31914</v>
      </c>
      <c r="B694">
        <v>-422</v>
      </c>
      <c r="C694">
        <v>-626</v>
      </c>
      <c r="D694">
        <v>21</v>
      </c>
      <c r="E694">
        <f t="shared" si="20"/>
        <v>755.24896557360478</v>
      </c>
      <c r="F694">
        <f t="shared" si="21"/>
        <v>7.5524896557360481</v>
      </c>
    </row>
    <row r="695" spans="1:6" x14ac:dyDescent="0.25">
      <c r="A695">
        <v>31954</v>
      </c>
      <c r="B695">
        <v>183</v>
      </c>
      <c r="C695">
        <v>-634</v>
      </c>
      <c r="D695">
        <v>345</v>
      </c>
      <c r="E695">
        <f t="shared" si="20"/>
        <v>744.62742361532719</v>
      </c>
      <c r="F695">
        <f t="shared" si="21"/>
        <v>7.4462742361532719</v>
      </c>
    </row>
    <row r="696" spans="1:6" x14ac:dyDescent="0.25">
      <c r="A696">
        <v>31994</v>
      </c>
      <c r="B696">
        <v>335</v>
      </c>
      <c r="C696">
        <v>-237</v>
      </c>
      <c r="D696">
        <v>209</v>
      </c>
      <c r="E696">
        <f t="shared" si="20"/>
        <v>460.51601492239115</v>
      </c>
      <c r="F696">
        <f t="shared" si="21"/>
        <v>4.6051601492239111</v>
      </c>
    </row>
    <row r="697" spans="1:6" x14ac:dyDescent="0.25">
      <c r="A697">
        <v>32034</v>
      </c>
      <c r="B697">
        <v>754</v>
      </c>
      <c r="C697">
        <v>138</v>
      </c>
      <c r="D697">
        <v>-220</v>
      </c>
      <c r="E697">
        <f t="shared" si="20"/>
        <v>797.47100260761829</v>
      </c>
      <c r="F697">
        <f t="shared" si="21"/>
        <v>7.974710026076183</v>
      </c>
    </row>
    <row r="698" spans="1:6" x14ac:dyDescent="0.25">
      <c r="A698">
        <v>32074</v>
      </c>
      <c r="B698">
        <v>869</v>
      </c>
      <c r="C698">
        <v>-16</v>
      </c>
      <c r="D698">
        <v>400</v>
      </c>
      <c r="E698">
        <f t="shared" si="20"/>
        <v>956.77426804863433</v>
      </c>
      <c r="F698">
        <f t="shared" si="21"/>
        <v>9.5677426804863437</v>
      </c>
    </row>
    <row r="699" spans="1:6" x14ac:dyDescent="0.25">
      <c r="A699">
        <v>32114</v>
      </c>
      <c r="B699">
        <v>755</v>
      </c>
      <c r="C699">
        <v>477</v>
      </c>
      <c r="D699">
        <v>181</v>
      </c>
      <c r="E699">
        <f t="shared" si="20"/>
        <v>911.2162202243768</v>
      </c>
      <c r="F699">
        <f t="shared" si="21"/>
        <v>9.112162202243768</v>
      </c>
    </row>
    <row r="700" spans="1:6" x14ac:dyDescent="0.25">
      <c r="A700">
        <v>32154</v>
      </c>
      <c r="B700">
        <v>868</v>
      </c>
      <c r="C700">
        <v>441</v>
      </c>
      <c r="D700">
        <v>-22</v>
      </c>
      <c r="E700">
        <f t="shared" si="20"/>
        <v>973.85265825996487</v>
      </c>
      <c r="F700">
        <f t="shared" si="21"/>
        <v>9.7385265825996488</v>
      </c>
    </row>
    <row r="701" spans="1:6" x14ac:dyDescent="0.25">
      <c r="A701">
        <v>32196</v>
      </c>
      <c r="B701">
        <v>-403</v>
      </c>
      <c r="C701">
        <v>524</v>
      </c>
      <c r="D701">
        <v>92</v>
      </c>
      <c r="E701">
        <f t="shared" si="20"/>
        <v>667.41965808627481</v>
      </c>
      <c r="F701">
        <f t="shared" si="21"/>
        <v>6.6741965808627484</v>
      </c>
    </row>
    <row r="702" spans="1:6" x14ac:dyDescent="0.25">
      <c r="A702">
        <v>32234</v>
      </c>
      <c r="B702">
        <v>-670</v>
      </c>
      <c r="C702">
        <v>788</v>
      </c>
      <c r="D702">
        <v>-145</v>
      </c>
      <c r="E702">
        <f t="shared" si="20"/>
        <v>1044.4467434962876</v>
      </c>
      <c r="F702">
        <f t="shared" si="21"/>
        <v>10.444467434962876</v>
      </c>
    </row>
    <row r="703" spans="1:6" x14ac:dyDescent="0.25">
      <c r="A703">
        <v>32274</v>
      </c>
      <c r="B703">
        <v>-1008</v>
      </c>
      <c r="C703">
        <v>822</v>
      </c>
      <c r="D703">
        <v>-403</v>
      </c>
      <c r="E703">
        <f t="shared" si="20"/>
        <v>1361.6743369837004</v>
      </c>
      <c r="F703">
        <f t="shared" si="21"/>
        <v>13.616743369837003</v>
      </c>
    </row>
    <row r="704" spans="1:6" x14ac:dyDescent="0.25">
      <c r="A704">
        <v>32314</v>
      </c>
      <c r="B704">
        <v>-299</v>
      </c>
      <c r="C704">
        <v>-173</v>
      </c>
      <c r="D704">
        <v>724</v>
      </c>
      <c r="E704">
        <f t="shared" si="20"/>
        <v>802.18825720649886</v>
      </c>
      <c r="F704">
        <f t="shared" si="21"/>
        <v>8.0218825720649889</v>
      </c>
    </row>
    <row r="705" spans="1:6" x14ac:dyDescent="0.25">
      <c r="A705">
        <v>32354</v>
      </c>
      <c r="B705">
        <v>-276</v>
      </c>
      <c r="C705">
        <v>-43</v>
      </c>
      <c r="D705">
        <v>561</v>
      </c>
      <c r="E705">
        <f t="shared" si="20"/>
        <v>626.694502927862</v>
      </c>
      <c r="F705">
        <f t="shared" si="21"/>
        <v>6.2669450292786202</v>
      </c>
    </row>
    <row r="706" spans="1:6" x14ac:dyDescent="0.25">
      <c r="A706">
        <v>32394</v>
      </c>
      <c r="B706">
        <v>63</v>
      </c>
      <c r="C706">
        <v>484</v>
      </c>
      <c r="D706">
        <v>-264</v>
      </c>
      <c r="E706">
        <f t="shared" ref="E706:E715" si="22">SQRT(B706^2+C706^2+D706^2)</f>
        <v>554.90629839640496</v>
      </c>
      <c r="F706">
        <f t="shared" ref="F706:F715" si="23">E706/100</f>
        <v>5.54906298396405</v>
      </c>
    </row>
    <row r="707" spans="1:6" x14ac:dyDescent="0.25">
      <c r="A707">
        <v>32434</v>
      </c>
      <c r="B707">
        <v>-525</v>
      </c>
      <c r="C707">
        <v>-513</v>
      </c>
      <c r="D707">
        <v>247</v>
      </c>
      <c r="E707">
        <f t="shared" si="22"/>
        <v>774.46949584860988</v>
      </c>
      <c r="F707">
        <f t="shared" si="23"/>
        <v>7.7446949584860985</v>
      </c>
    </row>
    <row r="708" spans="1:6" x14ac:dyDescent="0.25">
      <c r="A708">
        <v>32474</v>
      </c>
      <c r="B708">
        <v>-580</v>
      </c>
      <c r="C708">
        <v>145</v>
      </c>
      <c r="D708">
        <v>-199</v>
      </c>
      <c r="E708">
        <f t="shared" si="22"/>
        <v>630.09999206475163</v>
      </c>
      <c r="F708">
        <f t="shared" si="23"/>
        <v>6.3009999206475165</v>
      </c>
    </row>
    <row r="709" spans="1:6" x14ac:dyDescent="0.25">
      <c r="A709">
        <v>32513</v>
      </c>
      <c r="B709">
        <v>212</v>
      </c>
      <c r="C709">
        <v>484</v>
      </c>
      <c r="D709">
        <v>-397</v>
      </c>
      <c r="E709">
        <f t="shared" si="22"/>
        <v>660.91527444900225</v>
      </c>
      <c r="F709">
        <f t="shared" si="23"/>
        <v>6.6091527444900224</v>
      </c>
    </row>
    <row r="710" spans="1:6" x14ac:dyDescent="0.25">
      <c r="A710">
        <v>32554</v>
      </c>
      <c r="B710">
        <v>-258</v>
      </c>
      <c r="C710">
        <v>-108</v>
      </c>
      <c r="D710">
        <v>16</v>
      </c>
      <c r="E710">
        <f t="shared" si="22"/>
        <v>280.14995984293842</v>
      </c>
      <c r="F710">
        <f t="shared" si="23"/>
        <v>2.801499598429384</v>
      </c>
    </row>
    <row r="711" spans="1:6" x14ac:dyDescent="0.25">
      <c r="A711">
        <v>32594</v>
      </c>
      <c r="B711">
        <v>386</v>
      </c>
      <c r="C711">
        <v>159</v>
      </c>
      <c r="D711">
        <v>-6</v>
      </c>
      <c r="E711">
        <f t="shared" si="22"/>
        <v>417.50808375407536</v>
      </c>
      <c r="F711">
        <f t="shared" si="23"/>
        <v>4.1750808375407535</v>
      </c>
    </row>
    <row r="712" spans="1:6" x14ac:dyDescent="0.25">
      <c r="A712">
        <v>32635</v>
      </c>
      <c r="B712">
        <v>-395</v>
      </c>
      <c r="C712">
        <v>370</v>
      </c>
      <c r="D712">
        <v>-8</v>
      </c>
      <c r="E712">
        <f t="shared" si="22"/>
        <v>541.28458319076481</v>
      </c>
      <c r="F712">
        <f t="shared" si="23"/>
        <v>5.4128458319076485</v>
      </c>
    </row>
    <row r="713" spans="1:6" x14ac:dyDescent="0.25">
      <c r="A713">
        <v>32673</v>
      </c>
      <c r="B713">
        <v>-538</v>
      </c>
      <c r="C713">
        <v>-111</v>
      </c>
      <c r="D713">
        <v>424</v>
      </c>
      <c r="E713">
        <f t="shared" si="22"/>
        <v>693.93155282059342</v>
      </c>
      <c r="F713">
        <f t="shared" si="23"/>
        <v>6.9393155282059347</v>
      </c>
    </row>
    <row r="714" spans="1:6" x14ac:dyDescent="0.25">
      <c r="A714">
        <v>32714</v>
      </c>
      <c r="B714">
        <v>-216</v>
      </c>
      <c r="C714">
        <v>379</v>
      </c>
      <c r="D714">
        <v>-4</v>
      </c>
      <c r="E714">
        <f t="shared" si="22"/>
        <v>436.24878223325737</v>
      </c>
      <c r="F714">
        <f t="shared" si="23"/>
        <v>4.3624878223325734</v>
      </c>
    </row>
    <row r="715" spans="1:6" x14ac:dyDescent="0.25">
      <c r="A715">
        <v>32753</v>
      </c>
      <c r="B715">
        <v>-23</v>
      </c>
      <c r="C715">
        <v>-1</v>
      </c>
      <c r="D715">
        <v>212</v>
      </c>
      <c r="E715">
        <f t="shared" si="22"/>
        <v>213.24633642808496</v>
      </c>
      <c r="F715">
        <f t="shared" si="23"/>
        <v>2.1324633642808495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21"/>
  <sheetViews>
    <sheetView topLeftCell="C1" workbookViewId="0">
      <selection activeCell="O2" sqref="O2"/>
    </sheetView>
  </sheetViews>
  <sheetFormatPr defaultRowHeight="15.75" x14ac:dyDescent="0.25"/>
  <cols>
    <col min="1" max="2" width="9" style="7"/>
    <col min="3" max="3" width="10" style="7" customWidth="1"/>
    <col min="4" max="8" width="9" style="7"/>
  </cols>
  <sheetData>
    <row r="1" spans="1:11" ht="16.5" thickBot="1" x14ac:dyDescent="0.3">
      <c r="A1" s="27" t="s">
        <v>24</v>
      </c>
      <c r="B1" s="27" t="s">
        <v>23</v>
      </c>
      <c r="C1" s="27" t="s">
        <v>177</v>
      </c>
      <c r="D1" s="27" t="s">
        <v>176</v>
      </c>
      <c r="E1" s="27" t="s">
        <v>175</v>
      </c>
      <c r="F1" s="27" t="s">
        <v>174</v>
      </c>
      <c r="G1" s="27" t="s">
        <v>173</v>
      </c>
      <c r="H1" s="27" t="s">
        <v>161</v>
      </c>
      <c r="I1" s="29" t="s">
        <v>162</v>
      </c>
    </row>
    <row r="2" spans="1:11" ht="16.5" thickBot="1" x14ac:dyDescent="0.3">
      <c r="A2" s="7">
        <f>'10th Order'!A2</f>
        <v>0</v>
      </c>
      <c r="B2" s="7">
        <f>'10th Order'!B2</f>
        <v>18.392598079999999</v>
      </c>
      <c r="C2" s="7">
        <f>'10th Order'!C2</f>
        <v>119.05340321858949</v>
      </c>
      <c r="D2" s="7">
        <f>'4th Order'!C2</f>
        <v>118.66589764681567</v>
      </c>
      <c r="E2" s="7">
        <f>'3rd Order'!C2</f>
        <v>131.00446115429858</v>
      </c>
      <c r="F2" s="7">
        <f>'2nd Order'!C2</f>
        <v>131.07938864955497</v>
      </c>
      <c r="G2" s="7">
        <f>'1st Order'!C2</f>
        <v>167.01163107514628</v>
      </c>
      <c r="H2" s="30">
        <f>'10th Order'!AI22</f>
        <v>21.826865391699254</v>
      </c>
      <c r="I2" s="25">
        <v>8</v>
      </c>
    </row>
    <row r="3" spans="1:11" x14ac:dyDescent="0.25">
      <c r="H3" s="30"/>
      <c r="K3" t="s">
        <v>185</v>
      </c>
    </row>
    <row r="4" spans="1:11" x14ac:dyDescent="0.25">
      <c r="A4" s="7">
        <f>'10th Order'!A4</f>
        <v>8.3333333333333332E-3</v>
      </c>
      <c r="B4" s="7">
        <f>'10th Order'!B4</f>
        <v>16.481395090000003</v>
      </c>
      <c r="C4" s="7">
        <f>'10th Order'!C4</f>
        <v>130.22636559736401</v>
      </c>
      <c r="D4" s="7">
        <f>'4th Order'!C4</f>
        <v>130.1044896445448</v>
      </c>
      <c r="E4" s="7">
        <f>'3rd Order'!C4</f>
        <v>144.37253575028103</v>
      </c>
      <c r="F4" s="7">
        <f>'2nd Order'!C4</f>
        <v>145.43508837096243</v>
      </c>
      <c r="G4" s="7">
        <f>'1st Order'!C4</f>
        <v>184.76648915322261</v>
      </c>
      <c r="H4" s="30">
        <f>'10th Order'!AI24</f>
        <v>25.492759976678599</v>
      </c>
    </row>
    <row r="5" spans="1:11" x14ac:dyDescent="0.25">
      <c r="H5" s="30"/>
    </row>
    <row r="6" spans="1:11" x14ac:dyDescent="0.25">
      <c r="A6" s="7">
        <f>'10th Order'!A6</f>
        <v>1.6666666666666666E-2</v>
      </c>
      <c r="B6" s="7">
        <f>'10th Order'!B6</f>
        <v>46.594945670000001</v>
      </c>
      <c r="C6" s="7">
        <f>'10th Order'!C6</f>
        <v>145.0884301732861</v>
      </c>
      <c r="D6" s="7">
        <f>'4th Order'!C6</f>
        <v>145.73794739514057</v>
      </c>
      <c r="E6" s="7">
        <f>'3rd Order'!C6</f>
        <v>159.71088762041074</v>
      </c>
      <c r="F6" s="7">
        <f>'2nd Order'!C6</f>
        <v>161.65999094405822</v>
      </c>
      <c r="G6" s="7">
        <f>'1st Order'!C6</f>
        <v>202.67158193730515</v>
      </c>
      <c r="H6" s="30">
        <f>'10th Order'!AI26</f>
        <v>28.268595149567346</v>
      </c>
    </row>
    <row r="7" spans="1:11" x14ac:dyDescent="0.25">
      <c r="H7" s="30"/>
    </row>
    <row r="8" spans="1:11" x14ac:dyDescent="0.25">
      <c r="A8" s="7">
        <f>'10th Order'!A8</f>
        <v>2.4999999999999998E-2</v>
      </c>
      <c r="B8" s="7">
        <f>'10th Order'!B8</f>
        <v>38.450780600000002</v>
      </c>
      <c r="C8" s="7">
        <f>'10th Order'!C8</f>
        <v>163.42008215698783</v>
      </c>
      <c r="D8" s="7">
        <f>'4th Order'!C8</f>
        <v>165.31233705818639</v>
      </c>
      <c r="E8" s="7">
        <f>'3rd Order'!C8</f>
        <v>176.98285042808604</v>
      </c>
      <c r="F8" s="7">
        <f>'2nd Order'!C8</f>
        <v>179.63135760014688</v>
      </c>
      <c r="G8" s="7">
        <f>'1st Order'!C8</f>
        <v>220.53073748397009</v>
      </c>
      <c r="H8" s="30">
        <f>'10th Order'!AI28</f>
        <v>29.624381973622619</v>
      </c>
    </row>
    <row r="9" spans="1:11" x14ac:dyDescent="0.25">
      <c r="H9" s="30"/>
    </row>
    <row r="10" spans="1:11" x14ac:dyDescent="0.25">
      <c r="A10" s="7">
        <f>'10th Order'!A10</f>
        <v>3.3333333333333333E-2</v>
      </c>
      <c r="B10" s="7">
        <f>'10th Order'!B10</f>
        <v>46.652646159999996</v>
      </c>
      <c r="C10" s="7">
        <f>'10th Order'!C10</f>
        <v>185.33388386031783</v>
      </c>
      <c r="D10" s="7">
        <f>'4th Order'!C10</f>
        <v>188.17113413832496</v>
      </c>
      <c r="E10" s="7">
        <f>'3rd Order'!C10</f>
        <v>196.05522903566251</v>
      </c>
      <c r="F10" s="7">
        <f>'2nd Order'!C10</f>
        <v>199.14861623268257</v>
      </c>
      <c r="G10" s="7">
        <f>'1st Order'!C10</f>
        <v>238.14828714777948</v>
      </c>
      <c r="H10" s="30">
        <f>'10th Order'!AI30</f>
        <v>29.443826080624817</v>
      </c>
    </row>
    <row r="11" spans="1:11" x14ac:dyDescent="0.25">
      <c r="H11" s="30"/>
    </row>
    <row r="12" spans="1:11" x14ac:dyDescent="0.25">
      <c r="A12" s="7">
        <f>'10th Order'!A12</f>
        <v>4.1666666666666664E-2</v>
      </c>
      <c r="B12" s="7">
        <f>'10th Order'!B12</f>
        <v>46.772860529999996</v>
      </c>
      <c r="C12" s="7">
        <f>'10th Order'!C12</f>
        <v>210.94832811255981</v>
      </c>
      <c r="D12" s="7">
        <f>'4th Order'!C12</f>
        <v>213.35392122751691</v>
      </c>
      <c r="E12" s="7">
        <f>'3rd Order'!C12</f>
        <v>216.69410009094182</v>
      </c>
      <c r="F12" s="7">
        <f>'2nd Order'!C12</f>
        <v>219.93571948097437</v>
      </c>
      <c r="G12" s="7">
        <f>'1st Order'!C12</f>
        <v>255.33120936790735</v>
      </c>
      <c r="H12" s="30">
        <f>'10th Order'!AI32</f>
        <v>27.83484459343277</v>
      </c>
    </row>
    <row r="13" spans="1:11" x14ac:dyDescent="0.25">
      <c r="H13" s="30"/>
    </row>
    <row r="14" spans="1:11" x14ac:dyDescent="0.25">
      <c r="A14" s="7">
        <f>'10th Order'!A14</f>
        <v>4.9999999999999996E-2</v>
      </c>
      <c r="B14" s="7">
        <f>'10th Order'!B14</f>
        <v>20.442384989999997</v>
      </c>
      <c r="C14" s="7">
        <f>'10th Order'!C14</f>
        <v>239.60518309654213</v>
      </c>
      <c r="D14" s="7">
        <f>'4th Order'!C14</f>
        <v>239.73090018546858</v>
      </c>
      <c r="E14" s="7">
        <f>'3rd Order'!C14</f>
        <v>238.56648862223</v>
      </c>
      <c r="F14" s="7">
        <f>'2nd Order'!C14</f>
        <v>241.6468881341049</v>
      </c>
      <c r="G14" s="7">
        <f>'1st Order'!C14</f>
        <v>271.8912444527524</v>
      </c>
      <c r="H14" s="30">
        <f>'10th Order'!AI34</f>
        <v>25.297106512660299</v>
      </c>
    </row>
    <row r="15" spans="1:11" x14ac:dyDescent="0.25">
      <c r="H15" s="30"/>
    </row>
    <row r="16" spans="1:11" x14ac:dyDescent="0.25">
      <c r="A16" s="7">
        <f>'10th Order'!A16</f>
        <v>5.8333333333333327E-2</v>
      </c>
      <c r="B16" s="7">
        <f>'10th Order'!B16</f>
        <v>18.57432292</v>
      </c>
      <c r="C16" s="7">
        <f>'10th Order'!C16</f>
        <v>269.33278537354607</v>
      </c>
      <c r="D16" s="7">
        <f>'4th Order'!C16</f>
        <v>266.14975020315995</v>
      </c>
      <c r="E16" s="7">
        <f>'3rd Order'!C16</f>
        <v>261.24813456050379</v>
      </c>
      <c r="F16" s="7">
        <f>'2nd Order'!C16</f>
        <v>263.87555809703463</v>
      </c>
      <c r="G16" s="7">
        <f>'1st Order'!C16</f>
        <v>287.64695719251489</v>
      </c>
      <c r="H16" s="30">
        <f>'10th Order'!AI36</f>
        <v>22.710104571702811</v>
      </c>
    </row>
    <row r="17" spans="1:12" x14ac:dyDescent="0.25">
      <c r="H17" s="30"/>
    </row>
    <row r="18" spans="1:12" x14ac:dyDescent="0.25">
      <c r="A18" s="7">
        <f>'10th Order'!A18</f>
        <v>6.6666666666666666E-2</v>
      </c>
      <c r="B18" s="7">
        <f>'10th Order'!B18</f>
        <v>16.12455271</v>
      </c>
      <c r="C18" s="7">
        <f>'10th Order'!C18</f>
        <v>297.19871164042286</v>
      </c>
      <c r="D18" s="7">
        <f>'4th Order'!C18</f>
        <v>291.57043239173277</v>
      </c>
      <c r="E18" s="7">
        <f>'3rd Order'!C18</f>
        <v>284.23713809179878</v>
      </c>
      <c r="F18" s="7">
        <f>'2nd Order'!C18</f>
        <v>286.16620744125225</v>
      </c>
      <c r="G18" s="7">
        <f>'1st Order'!C18</f>
        <v>302.42572470132319</v>
      </c>
      <c r="H18" s="30">
        <f>'10th Order'!AI38</f>
        <v>20.639906187081188</v>
      </c>
    </row>
    <row r="19" spans="1:12" x14ac:dyDescent="0.25">
      <c r="H19" s="30"/>
    </row>
    <row r="20" spans="1:12" x14ac:dyDescent="0.25">
      <c r="A20" s="7">
        <f>'10th Order'!A20</f>
        <v>7.4999999999999997E-2</v>
      </c>
      <c r="B20" s="7">
        <f>'10th Order'!B20</f>
        <v>16.933997989999998</v>
      </c>
      <c r="C20" s="7">
        <f>'10th Order'!C20</f>
        <v>320.54975838447365</v>
      </c>
      <c r="D20" s="7">
        <f>'4th Order'!C20</f>
        <v>315.16680956847586</v>
      </c>
      <c r="E20" s="7">
        <f>'3rd Order'!C20</f>
        <v>306.97285026266377</v>
      </c>
      <c r="F20" s="7">
        <f>'2nd Order'!C20</f>
        <v>308.02861174017517</v>
      </c>
      <c r="G20" s="7">
        <f>'1st Order'!C20</f>
        <v>316.06562770969487</v>
      </c>
      <c r="H20" s="30">
        <f>'10th Order'!AI40</f>
        <v>19.185456645348076</v>
      </c>
    </row>
    <row r="21" spans="1:12" x14ac:dyDescent="0.25">
      <c r="H21" s="30"/>
    </row>
    <row r="22" spans="1:12" x14ac:dyDescent="0.25">
      <c r="A22" s="7">
        <f>'10th Order'!A22</f>
        <v>8.3333333333333329E-2</v>
      </c>
      <c r="B22" s="7">
        <f>'10th Order'!B22</f>
        <v>22.950105879999999</v>
      </c>
      <c r="C22" s="7">
        <f>'10th Order'!C22</f>
        <v>338.38885953794772</v>
      </c>
      <c r="D22" s="7">
        <f>'4th Order'!C22</f>
        <v>336.38075544792622</v>
      </c>
      <c r="E22" s="7">
        <f>'3rd Order'!C22</f>
        <v>328.85898977338235</v>
      </c>
      <c r="F22" s="7">
        <f>'2nd Order'!C22</f>
        <v>328.95396659992633</v>
      </c>
      <c r="G22" s="7">
        <f>'1st Order'!C22</f>
        <v>328.41722458593688</v>
      </c>
      <c r="H22" s="30">
        <f>'10th Order'!AI42</f>
        <v>18.141045352948595</v>
      </c>
    </row>
    <row r="23" spans="1:12" x14ac:dyDescent="0.25">
      <c r="H23" s="30"/>
    </row>
    <row r="24" spans="1:12" x14ac:dyDescent="0.25">
      <c r="A24" s="7">
        <f>'10th Order'!A24</f>
        <v>9.166666666666666E-2</v>
      </c>
      <c r="B24" s="7">
        <f>'10th Order'!B24</f>
        <v>22.575827069999999</v>
      </c>
      <c r="C24" s="7">
        <f>'10th Order'!C24</f>
        <v>351.90358080006672</v>
      </c>
      <c r="D24" s="7">
        <f>'4th Order'!C24</f>
        <v>354.92350556312556</v>
      </c>
      <c r="E24" s="7">
        <f>'3rd Order'!C24</f>
        <v>349.2896502653216</v>
      </c>
      <c r="F24" s="7">
        <f>'2nd Order'!C24</f>
        <v>348.43223085024403</v>
      </c>
      <c r="G24" s="7">
        <f>'1st Order'!C24</f>
        <v>339.34518864993538</v>
      </c>
      <c r="H24" s="30">
        <f>'10th Order'!AI44</f>
        <v>17.277732447713241</v>
      </c>
    </row>
    <row r="25" spans="1:12" x14ac:dyDescent="0.25">
      <c r="H25" s="30"/>
    </row>
    <row r="26" spans="1:12" x14ac:dyDescent="0.25">
      <c r="A26" s="7">
        <f>'10th Order'!A26</f>
        <v>9.9999999999999992E-2</v>
      </c>
      <c r="B26" s="7">
        <f>'10th Order'!B26</f>
        <v>18.539585319999997</v>
      </c>
      <c r="C26" s="7">
        <f>'10th Order'!C26</f>
        <v>363.6777847521937</v>
      </c>
      <c r="D26" s="7">
        <f>'4th Order'!C26</f>
        <v>370.72871100510423</v>
      </c>
      <c r="E26" s="7">
        <f>'3rd Order'!C26</f>
        <v>367.67664105862724</v>
      </c>
      <c r="F26" s="7">
        <f>'2nd Order'!C26</f>
        <v>365.9699860345745</v>
      </c>
      <c r="G26" s="7">
        <f>'1st Order'!C26</f>
        <v>348.7297908405817</v>
      </c>
      <c r="H26" s="30">
        <f>'10th Order'!AI46</f>
        <v>16.567530582562114</v>
      </c>
    </row>
    <row r="27" spans="1:12" x14ac:dyDescent="0.25">
      <c r="H27" s="30"/>
    </row>
    <row r="28" spans="1:12" x14ac:dyDescent="0.25">
      <c r="A28" s="7">
        <f>'10th Order'!A28</f>
        <v>0.10833333333333332</v>
      </c>
      <c r="B28" s="7">
        <f>'10th Order'!B28</f>
        <v>13.764756149999998</v>
      </c>
      <c r="C28" s="7">
        <f>'10th Order'!C28</f>
        <v>376.03052653250597</v>
      </c>
      <c r="D28" s="7">
        <f>'4th Order'!C28</f>
        <v>383.87026692257047</v>
      </c>
      <c r="E28" s="7">
        <f>'3rd Order'!C28</f>
        <v>383.47649681128325</v>
      </c>
      <c r="F28" s="7">
        <f>'2nd Order'!C28</f>
        <v>381.10808020918336</v>
      </c>
      <c r="G28" s="7">
        <f>'1st Order'!C28</f>
        <v>356.46821149242089</v>
      </c>
      <c r="H28" s="30">
        <f>'10th Order'!AI48</f>
        <v>16.119386427814742</v>
      </c>
    </row>
    <row r="29" spans="1:12" x14ac:dyDescent="0.25">
      <c r="H29" s="30"/>
    </row>
    <row r="30" spans="1:12" x14ac:dyDescent="0.25">
      <c r="A30" s="7">
        <f>'10th Order'!A30</f>
        <v>0.11666666666666665</v>
      </c>
      <c r="B30" s="7">
        <f>'10th Order'!B30</f>
        <v>16.398224289999998</v>
      </c>
      <c r="C30" s="7">
        <f>'10th Order'!C30</f>
        <v>389.54978237150391</v>
      </c>
      <c r="D30" s="7">
        <f>'4th Order'!C30</f>
        <v>394.46398885864693</v>
      </c>
      <c r="E30" s="7">
        <f>'3rd Order'!C30</f>
        <v>396.21550702479476</v>
      </c>
      <c r="F30" s="7">
        <f>'2nd Order'!C30</f>
        <v>393.43832789140606</v>
      </c>
      <c r="G30" s="7">
        <f>'1st Order'!C30</f>
        <v>362.47566684942274</v>
      </c>
      <c r="H30" s="30">
        <f>'10th Order'!AI50</f>
        <v>16.069902498617367</v>
      </c>
    </row>
    <row r="31" spans="1:12" x14ac:dyDescent="0.25">
      <c r="H31" s="30"/>
    </row>
    <row r="32" spans="1:12" x14ac:dyDescent="0.25">
      <c r="A32" s="7">
        <f>'10th Order'!A32</f>
        <v>0.12499999999999999</v>
      </c>
      <c r="B32" s="7">
        <f>'10th Order'!B32</f>
        <v>18.788782190000003</v>
      </c>
      <c r="C32" s="7">
        <f>'10th Order'!C32</f>
        <v>402.75051741721182</v>
      </c>
      <c r="D32" s="7">
        <f>'4th Order'!C32</f>
        <v>402.57456981999383</v>
      </c>
      <c r="E32" s="7">
        <f>'3rd Order'!C32</f>
        <v>405.5112534575739</v>
      </c>
      <c r="F32" s="7">
        <f>'2nd Order'!C32</f>
        <v>402.6185731808539</v>
      </c>
      <c r="G32" s="7">
        <f>'1st Order'!C32</f>
        <v>366.68633797355506</v>
      </c>
      <c r="H32" s="30">
        <f>'10th Order'!AI52</f>
        <v>16.488885138257942</v>
      </c>
      <c r="L32" s="33"/>
    </row>
    <row r="33" spans="1:8" x14ac:dyDescent="0.25">
      <c r="H33" s="30"/>
    </row>
    <row r="34" spans="1:8" x14ac:dyDescent="0.25">
      <c r="A34" s="7">
        <f>'10th Order'!A34</f>
        <v>0.13333333333333333</v>
      </c>
      <c r="B34" s="7">
        <f>'10th Order'!B34</f>
        <v>14.23620792</v>
      </c>
      <c r="C34" s="7">
        <f>'10th Order'!C34</f>
        <v>412.99740092539571</v>
      </c>
      <c r="D34" s="7">
        <f>'4th Order'!C34</f>
        <v>408.14759591109726</v>
      </c>
      <c r="E34" s="7">
        <f>'3rd Order'!C34</f>
        <v>411.08939085152508</v>
      </c>
      <c r="F34" s="7">
        <f>'2nd Order'!C34</f>
        <v>408.38548814328794</v>
      </c>
      <c r="G34" s="7">
        <f>'1st Order'!C34</f>
        <v>369.05409187084229</v>
      </c>
      <c r="H34" s="30">
        <f>'10th Order'!AI54</f>
        <v>17.45835679376804</v>
      </c>
    </row>
    <row r="35" spans="1:8" x14ac:dyDescent="0.25">
      <c r="H35" s="30"/>
    </row>
    <row r="36" spans="1:8" x14ac:dyDescent="0.25">
      <c r="A36" s="7">
        <f>'10th Order'!A36</f>
        <v>0.14166666666666669</v>
      </c>
      <c r="B36" s="7">
        <f>'10th Order'!B36</f>
        <v>14.43736818</v>
      </c>
      <c r="C36" s="7">
        <f>'10th Order'!C36</f>
        <v>417.98962869870013</v>
      </c>
      <c r="D36" s="7">
        <f>'4th Order'!C36</f>
        <v>410.98107437020775</v>
      </c>
      <c r="E36" s="7">
        <f>'3rd Order'!C36</f>
        <v>412.79474328582774</v>
      </c>
      <c r="F36" s="7">
        <f>'2nd Order'!C36</f>
        <v>410.56457072215835</v>
      </c>
      <c r="G36" s="7">
        <f>'1st Order'!C36</f>
        <v>369.5529869341014</v>
      </c>
      <c r="H36" s="30">
        <f>'10th Order'!AI56</f>
        <v>19.141370715778024</v>
      </c>
    </row>
    <row r="37" spans="1:8" x14ac:dyDescent="0.25">
      <c r="H37" s="30"/>
    </row>
    <row r="38" spans="1:8" x14ac:dyDescent="0.25">
      <c r="A38" s="7">
        <f>'10th Order'!A38</f>
        <v>0.15000000000000005</v>
      </c>
      <c r="B38" s="7">
        <f>'10th Order'!B38</f>
        <v>19.144020479999998</v>
      </c>
      <c r="C38" s="7">
        <f>'10th Order'!C38</f>
        <v>416.81717889061571</v>
      </c>
      <c r="D38" s="7">
        <f>'4th Order'!C38</f>
        <v>410.74293517518595</v>
      </c>
      <c r="E38" s="7">
        <f>'3rd Order'!C38</f>
        <v>410.59618699955951</v>
      </c>
      <c r="F38" s="7">
        <f>'2nd Order'!C38</f>
        <v>409.0769217735542</v>
      </c>
      <c r="G38" s="7">
        <f>'1st Order'!C38</f>
        <v>368.17755716461886</v>
      </c>
      <c r="H38" s="30">
        <f>'10th Order'!AI58</f>
        <v>21.612856349891512</v>
      </c>
    </row>
    <row r="39" spans="1:8" x14ac:dyDescent="0.25">
      <c r="H39" s="30"/>
    </row>
    <row r="40" spans="1:8" x14ac:dyDescent="0.25">
      <c r="A40" s="7">
        <f>'10th Order'!A40</f>
        <v>0.15833333333333341</v>
      </c>
      <c r="B40" s="7">
        <f>'10th Order'!B40</f>
        <v>19.476333539999999</v>
      </c>
      <c r="C40" s="7">
        <f>'10th Order'!C40</f>
        <v>410.02097180348613</v>
      </c>
      <c r="D40" s="7">
        <f>'4th Order'!C40</f>
        <v>407.03178052966285</v>
      </c>
      <c r="E40" s="7">
        <f>'3rd Order'!C40</f>
        <v>404.58521794809741</v>
      </c>
      <c r="F40" s="7">
        <f>'2nd Order'!C40</f>
        <v>403.94251434337849</v>
      </c>
      <c r="G40" s="7">
        <f>'1st Order'!C40</f>
        <v>364.94287205877617</v>
      </c>
      <c r="H40" s="30">
        <f>'10th Order'!AI60</f>
        <v>24.709394554520632</v>
      </c>
    </row>
    <row r="41" spans="1:8" x14ac:dyDescent="0.25">
      <c r="H41" s="30"/>
    </row>
    <row r="42" spans="1:8" x14ac:dyDescent="0.25">
      <c r="A42" s="7">
        <f>'10th Order'!A42</f>
        <v>0.16666666666666677</v>
      </c>
      <c r="B42" s="7">
        <f>'10th Order'!B42</f>
        <v>18.136323770000001</v>
      </c>
      <c r="C42" s="7">
        <f>'10th Order'!C42</f>
        <v>398.84367993864004</v>
      </c>
      <c r="D42" s="7">
        <f>'4th Order'!C42</f>
        <v>399.46946101564021</v>
      </c>
      <c r="E42" s="7">
        <f>'3rd Order'!C42</f>
        <v>394.96852411030528</v>
      </c>
      <c r="F42" s="7">
        <f>'2nd Order'!C42</f>
        <v>395.27981426474366</v>
      </c>
      <c r="G42" s="7">
        <f>'1st Order'!C42</f>
        <v>359.88437150349444</v>
      </c>
      <c r="H42" s="30">
        <f>'10th Order'!AI62</f>
        <v>28.009097432565611</v>
      </c>
    </row>
    <row r="43" spans="1:8" x14ac:dyDescent="0.25">
      <c r="H43" s="30"/>
    </row>
    <row r="44" spans="1:8" x14ac:dyDescent="0.25">
      <c r="A44" s="7">
        <f>'10th Order'!A44</f>
        <v>0.17500000000000013</v>
      </c>
      <c r="B44" s="7">
        <f>'10th Order'!B44</f>
        <v>28.76171261</v>
      </c>
      <c r="C44" s="7">
        <f>'10th Order'!C44</f>
        <v>384.36088214349002</v>
      </c>
      <c r="D44" s="7">
        <f>'4th Order'!C44</f>
        <v>387.80744958351966</v>
      </c>
      <c r="E44" s="7">
        <f>'3rd Order'!C44</f>
        <v>382.05526530682704</v>
      </c>
      <c r="F44" s="7">
        <f>'2nd Order'!C44</f>
        <v>383.30176325024621</v>
      </c>
      <c r="G44" s="7">
        <f>'1st Order'!C44</f>
        <v>353.05747748941667</v>
      </c>
      <c r="H44" s="30">
        <f>'10th Order'!AI64</f>
        <v>30.739133018090879</v>
      </c>
    </row>
    <row r="45" spans="1:8" x14ac:dyDescent="0.25">
      <c r="H45" s="30"/>
    </row>
    <row r="46" spans="1:8" x14ac:dyDescent="0.25">
      <c r="A46" s="7">
        <f>'10th Order'!A46</f>
        <v>0.18333333333333349</v>
      </c>
      <c r="B46" s="7">
        <f>'10th Order'!B46</f>
        <v>46.938080079999999</v>
      </c>
      <c r="C46" s="7">
        <f>'10th Order'!C46</f>
        <v>367.10828711469838</v>
      </c>
      <c r="D46" s="7">
        <f>'4th Order'!C46</f>
        <v>372.02568834177146</v>
      </c>
      <c r="E46" s="7">
        <f>'3rd Order'!C46</f>
        <v>366.24007783911986</v>
      </c>
      <c r="F46" s="7">
        <f>'2nd Order'!C46</f>
        <v>368.308287321291</v>
      </c>
      <c r="G46" s="7">
        <f>'1st Order'!C46</f>
        <v>344.53698689598031</v>
      </c>
      <c r="H46" s="30">
        <f>'10th Order'!AI66</f>
        <v>31.965044439911111</v>
      </c>
    </row>
    <row r="47" spans="1:8" x14ac:dyDescent="0.25">
      <c r="H47" s="30"/>
    </row>
    <row r="48" spans="1:8" x14ac:dyDescent="0.25">
      <c r="A48" s="7">
        <f>'10th Order'!A48</f>
        <v>0.19166666666666685</v>
      </c>
      <c r="B48" s="7">
        <f>'10th Order'!B48</f>
        <v>36.779772270000002</v>
      </c>
      <c r="C48" s="7">
        <f>'10th Order'!C48</f>
        <v>347.31627915155917</v>
      </c>
      <c r="D48" s="7">
        <f>'4th Order'!C48</f>
        <v>352.40323032643664</v>
      </c>
      <c r="E48" s="7">
        <f>'3rd Order'!C48</f>
        <v>347.98304508328636</v>
      </c>
      <c r="F48" s="7">
        <f>'2nd Order'!C48</f>
        <v>350.67563810649114</v>
      </c>
      <c r="G48" s="7">
        <f>'1st Order'!C48</f>
        <v>334.41625200115448</v>
      </c>
      <c r="H48" s="30">
        <f>'10th Order'!AI68</f>
        <v>31.206459494065108</v>
      </c>
    </row>
    <row r="49" spans="1:8" x14ac:dyDescent="0.25">
      <c r="H49" s="30"/>
    </row>
    <row r="50" spans="1:8" x14ac:dyDescent="0.25">
      <c r="A50" s="7">
        <f>'10th Order'!A50</f>
        <v>0.20000000000000021</v>
      </c>
      <c r="B50" s="7">
        <f>'10th Order'!B50</f>
        <v>46.375105759999997</v>
      </c>
      <c r="C50" s="7">
        <f>'10th Order'!C50</f>
        <v>325.37561921761306</v>
      </c>
      <c r="D50" s="7">
        <f>'4th Order'!C50</f>
        <v>329.54451533950794</v>
      </c>
      <c r="E50" s="7">
        <f>'3rd Order'!C50</f>
        <v>327.7879942471576</v>
      </c>
      <c r="F50" s="7">
        <f>'2nd Order'!C50</f>
        <v>330.84300600826236</v>
      </c>
      <c r="G50" s="7">
        <f>'1st Order'!C50</f>
        <v>322.80615769434718</v>
      </c>
      <c r="H50" s="30">
        <f>'10th Order'!AI70</f>
        <v>28.821182879914517</v>
      </c>
    </row>
    <row r="51" spans="1:8" x14ac:dyDescent="0.25">
      <c r="H51" s="30"/>
    </row>
    <row r="52" spans="1:8" x14ac:dyDescent="0.25">
      <c r="A52" s="7">
        <f>'10th Order'!A52</f>
        <v>0.20833333333333356</v>
      </c>
      <c r="B52" s="7">
        <f>'10th Order'!B52</f>
        <v>18.90287301</v>
      </c>
      <c r="C52" s="7">
        <f>'10th Order'!C52</f>
        <v>302.05558235012501</v>
      </c>
      <c r="D52" s="7">
        <f>'4th Order'!C52</f>
        <v>304.35273609550126</v>
      </c>
      <c r="E52" s="7">
        <f>'3rd Order'!C52</f>
        <v>306.18048933920232</v>
      </c>
      <c r="F52" s="7">
        <f>'2nd Order'!C52</f>
        <v>309.29695681149371</v>
      </c>
      <c r="G52" s="7">
        <f>'1st Order'!C52</f>
        <v>309.83390659835118</v>
      </c>
      <c r="H52" s="30">
        <f>'10th Order'!AI72</f>
        <v>25.681495355470453</v>
      </c>
    </row>
    <row r="53" spans="1:8" x14ac:dyDescent="0.25">
      <c r="H53" s="30"/>
    </row>
    <row r="54" spans="1:8" x14ac:dyDescent="0.25">
      <c r="A54" s="7">
        <f>'10th Order'!A54</f>
        <v>0.21666666666666692</v>
      </c>
      <c r="B54" s="7">
        <f>'10th Order'!B54</f>
        <v>13.84989126</v>
      </c>
      <c r="C54" s="7">
        <f>'10th Order'!C54</f>
        <v>278.29567476407311</v>
      </c>
      <c r="D54" s="7">
        <f>'4th Order'!C54</f>
        <v>277.95113599375662</v>
      </c>
      <c r="E54" s="7">
        <f>'3rd Order'!C54</f>
        <v>283.68679619249042</v>
      </c>
      <c r="F54" s="7">
        <f>'2nd Order'!C54</f>
        <v>286.55433214349188</v>
      </c>
      <c r="G54" s="7">
        <f>'1st Order'!C54</f>
        <v>295.64162541079321</v>
      </c>
      <c r="H54" s="30">
        <f>'10th Order'!AI74</f>
        <v>22.718059264098613</v>
      </c>
    </row>
    <row r="55" spans="1:8" x14ac:dyDescent="0.25">
      <c r="H55" s="30"/>
    </row>
    <row r="56" spans="1:8" x14ac:dyDescent="0.25">
      <c r="A56" s="7">
        <f>'10th Order'!A56</f>
        <v>0.22500000000000028</v>
      </c>
      <c r="B56" s="7">
        <f>'10th Order'!B56</f>
        <v>14.11685291</v>
      </c>
      <c r="C56" s="7">
        <f>'10th Order'!C56</f>
        <v>254.79662115801824</v>
      </c>
      <c r="D56" s="7">
        <f>'4th Order'!C56</f>
        <v>251.56257032729198</v>
      </c>
      <c r="E56" s="7">
        <f>'3rd Order'!C56</f>
        <v>260.81491122751152</v>
      </c>
      <c r="F56" s="7">
        <f>'2nd Order'!C56</f>
        <v>263.14431547665811</v>
      </c>
      <c r="G56" s="7">
        <f>'1st Order'!C56</f>
        <v>280.38480773429035</v>
      </c>
      <c r="H56" s="30">
        <f>'10th Order'!AI76</f>
        <v>20.50855499908949</v>
      </c>
    </row>
    <row r="57" spans="1:8" x14ac:dyDescent="0.25">
      <c r="H57" s="30"/>
    </row>
    <row r="58" spans="1:8" x14ac:dyDescent="0.25">
      <c r="A58" s="7">
        <f>'10th Order'!A58</f>
        <v>0.23333333333333364</v>
      </c>
      <c r="B58" s="7">
        <f>'10th Order'!B58</f>
        <v>19.55238748</v>
      </c>
      <c r="C58" s="7">
        <f>'10th Order'!C58</f>
        <v>231.80548877242904</v>
      </c>
      <c r="D58" s="7">
        <f>'4th Order'!C58</f>
        <v>226.36555792621533</v>
      </c>
      <c r="E58" s="7">
        <f>'3rd Order'!C58</f>
        <v>238.03849293189108</v>
      </c>
      <c r="F58" s="7">
        <f>'2nd Order'!C58</f>
        <v>239.59039648037898</v>
      </c>
      <c r="G58" s="7">
        <f>'1st Order'!C58</f>
        <v>264.230610455999</v>
      </c>
      <c r="H58" s="30">
        <f>'10th Order'!AI78</f>
        <v>19.17796753704539</v>
      </c>
    </row>
    <row r="59" spans="1:8" x14ac:dyDescent="0.25">
      <c r="H59" s="30"/>
    </row>
    <row r="60" spans="1:8" x14ac:dyDescent="0.25">
      <c r="A60" s="7">
        <f>'10th Order'!A60</f>
        <v>0.241666666666667</v>
      </c>
      <c r="B60" s="7">
        <f>'10th Order'!B60</f>
        <v>18.364332820000001</v>
      </c>
      <c r="C60" s="7">
        <f>'10th Order'!C60</f>
        <v>209.30986635373441</v>
      </c>
      <c r="D60" s="7">
        <f>'4th Order'!C60</f>
        <v>203.34991154497146</v>
      </c>
      <c r="E60" s="7">
        <f>'3rd Order'!C60</f>
        <v>215.7842402693901</v>
      </c>
      <c r="F60" s="7">
        <f>'2nd Order'!C60</f>
        <v>216.39296617518963</v>
      </c>
      <c r="G60" s="7">
        <f>'1st Order'!C60</f>
        <v>247.35602234178464</v>
      </c>
      <c r="H60" s="30">
        <f>'10th Order'!AI80</f>
        <v>18.478515903398758</v>
      </c>
    </row>
    <row r="61" spans="1:8" x14ac:dyDescent="0.25">
      <c r="H61" s="30"/>
    </row>
    <row r="62" spans="1:8" x14ac:dyDescent="0.25">
      <c r="A62" s="7">
        <f>'10th Order'!A62</f>
        <v>0.25000000000000033</v>
      </c>
      <c r="B62" s="7">
        <f>'10th Order'!B62</f>
        <v>24.637431359999997</v>
      </c>
      <c r="C62" s="7">
        <f>'10th Order'!C62</f>
        <v>187.49935541017518</v>
      </c>
      <c r="D62" s="7">
        <f>'4th Order'!C62</f>
        <v>183.19594247874244</v>
      </c>
      <c r="E62" s="7">
        <f>'3rd Order'!C62</f>
        <v>194.42295430602175</v>
      </c>
      <c r="F62" s="7">
        <f>'2nd Order'!C62</f>
        <v>194.01324358840026</v>
      </c>
      <c r="G62" s="7">
        <f>'1st Order'!C62</f>
        <v>229.94592491026154</v>
      </c>
      <c r="H62" s="30">
        <f>'10th Order'!AI82</f>
        <v>18.081573120667315</v>
      </c>
    </row>
    <row r="63" spans="1:8" x14ac:dyDescent="0.25">
      <c r="H63" s="30"/>
    </row>
    <row r="64" spans="1:8" x14ac:dyDescent="0.25">
      <c r="A64" s="7">
        <f>'10th Order'!A64</f>
        <v>0.25833333333333364</v>
      </c>
      <c r="B64" s="7">
        <f>'10th Order'!B64</f>
        <v>19.49611161</v>
      </c>
      <c r="C64" s="7">
        <f>'10th Order'!C64</f>
        <v>167.11331289657696</v>
      </c>
      <c r="D64" s="7">
        <f>'4th Order'!C64</f>
        <v>166.19795291745083</v>
      </c>
      <c r="E64" s="7">
        <f>'3rd Order'!C64</f>
        <v>174.26422674677221</v>
      </c>
      <c r="F64" s="7">
        <f>'2nd Order'!C64</f>
        <v>172.85917288968767</v>
      </c>
      <c r="G64" s="7">
        <f>'1st Order'!C64</f>
        <v>212.19106683218467</v>
      </c>
      <c r="H64" s="30">
        <f>'10th Order'!AI84</f>
        <v>17.797386036657361</v>
      </c>
    </row>
    <row r="65" spans="1:8" x14ac:dyDescent="0.25">
      <c r="H65" s="30"/>
    </row>
    <row r="66" spans="1:8" x14ac:dyDescent="0.25">
      <c r="A66" s="7">
        <f>'10th Order'!A66</f>
        <v>0.26666666666666694</v>
      </c>
      <c r="B66" s="7">
        <f>'10th Order'!B66</f>
        <v>16.850583369999999</v>
      </c>
      <c r="C66" s="7">
        <f>'10th Order'!C66</f>
        <v>149.3534631173234</v>
      </c>
      <c r="D66" s="7">
        <f>'4th Order'!C66</f>
        <v>152.24575671493551</v>
      </c>
      <c r="E66" s="7">
        <f>'3rd Order'!C66</f>
        <v>155.55444717694689</v>
      </c>
      <c r="F66" s="7">
        <f>'2nd Order'!C66</f>
        <v>153.27384103381769</v>
      </c>
      <c r="G66" s="7">
        <f>'1st Order'!C66</f>
        <v>194.28597404810199</v>
      </c>
      <c r="H66" s="30">
        <f>'10th Order'!AI86</f>
        <v>17.672189056451383</v>
      </c>
    </row>
    <row r="67" spans="1:8" x14ac:dyDescent="0.25">
      <c r="H67" s="30"/>
    </row>
    <row r="68" spans="1:8" x14ac:dyDescent="0.25">
      <c r="A68" s="7">
        <f>'10th Order'!A68</f>
        <v>0.27500000000000024</v>
      </c>
      <c r="B68" s="7">
        <f>'10th Order'!B68</f>
        <v>16.570033680000002</v>
      </c>
      <c r="C68" s="7">
        <f>'10th Order'!C68</f>
        <v>135.34575248080156</v>
      </c>
      <c r="D68" s="7">
        <f>'4th Order'!C68</f>
        <v>140.86845736964014</v>
      </c>
      <c r="E68" s="7">
        <f>'3rd Order'!C68</f>
        <v>138.47762950153003</v>
      </c>
      <c r="F68" s="7">
        <f>'2nd Order'!C68</f>
        <v>135.52685367427182</v>
      </c>
      <c r="G68" s="7">
        <f>'1st Order'!C68</f>
        <v>176.42681850143759</v>
      </c>
      <c r="H68" s="30">
        <f>'10th Order'!AI88</f>
        <v>17.88137968047068</v>
      </c>
    </row>
    <row r="69" spans="1:8" x14ac:dyDescent="0.25">
      <c r="H69" s="30"/>
    </row>
    <row r="70" spans="1:8" x14ac:dyDescent="0.25">
      <c r="A70" s="7">
        <f>'10th Order'!A70</f>
        <v>0.28333333333333355</v>
      </c>
      <c r="B70" s="7">
        <f>'10th Order'!B70</f>
        <v>17.551231520000002</v>
      </c>
      <c r="C70" s="7">
        <f>'10th Order'!C70</f>
        <v>125.46089591901971</v>
      </c>
      <c r="D70" s="7">
        <f>'4th Order'!C70</f>
        <v>131.33427188901851</v>
      </c>
      <c r="E70" s="7">
        <f>'3rd Order'!C70</f>
        <v>123.1584400794754</v>
      </c>
      <c r="F70" s="7">
        <f>'2nd Order'!C70</f>
        <v>119.8089764656456</v>
      </c>
      <c r="G70" s="7">
        <f>'1st Order'!C70</f>
        <v>158.8092688376278</v>
      </c>
      <c r="H70" s="30">
        <f>'10th Order'!AI90</f>
        <v>18.594588244319503</v>
      </c>
    </row>
    <row r="71" spans="1:8" x14ac:dyDescent="0.25">
      <c r="H71" s="30"/>
    </row>
    <row r="72" spans="1:8" x14ac:dyDescent="0.25">
      <c r="A72" s="7">
        <f>'10th Order'!A72</f>
        <v>0.29166666666666685</v>
      </c>
      <c r="B72" s="7">
        <f>'10th Order'!B72</f>
        <v>15.11829303</v>
      </c>
      <c r="C72" s="7">
        <f>'10th Order'!C72</f>
        <v>118.92126907800456</v>
      </c>
      <c r="D72" s="7">
        <f>'4th Order'!C72</f>
        <v>122.79061466667952</v>
      </c>
      <c r="E72" s="7">
        <f>'3rd Order'!C72</f>
        <v>109.66676988577457</v>
      </c>
      <c r="F72" s="7">
        <f>'2nd Order'!C72</f>
        <v>106.23020556895021</v>
      </c>
      <c r="G72" s="7">
        <f>'1st Order'!C72</f>
        <v>141.6263466175001</v>
      </c>
      <c r="H72" s="30">
        <f>'10th Order'!AI92</f>
        <v>19.951240005022591</v>
      </c>
    </row>
    <row r="73" spans="1:8" x14ac:dyDescent="0.25">
      <c r="H73" s="30"/>
    </row>
    <row r="74" spans="1:8" x14ac:dyDescent="0.25">
      <c r="A74" s="7">
        <f>'10th Order'!A74</f>
        <v>0.30000000000000016</v>
      </c>
      <c r="B74" s="7">
        <f>'10th Order'!B74</f>
        <v>19.777062269999998</v>
      </c>
      <c r="C74" s="7">
        <f>'10th Order'!C74</f>
        <v>113.96080093502937</v>
      </c>
      <c r="D74" s="7">
        <f>'4th Order'!C74</f>
        <v>114.4216134121918</v>
      </c>
      <c r="E74" s="7">
        <f>'3rd Order'!C74</f>
        <v>98.023226918395594</v>
      </c>
      <c r="F74" s="7">
        <f>'2nd Order'!C74</f>
        <v>94.821281481922142</v>
      </c>
      <c r="G74" s="7">
        <f>'1st Order'!C74</f>
        <v>125.06631153265538</v>
      </c>
      <c r="H74" s="30">
        <f>'10th Order'!AI94</f>
        <v>22.02443602739616</v>
      </c>
    </row>
    <row r="75" spans="1:8" x14ac:dyDescent="0.25">
      <c r="H75" s="30"/>
    </row>
    <row r="76" spans="1:8" x14ac:dyDescent="0.25">
      <c r="A76" s="7">
        <f>'10th Order'!A76</f>
        <v>0.30833333333333346</v>
      </c>
      <c r="B76" s="7">
        <f>'10th Order'!B76</f>
        <v>17.818289029999999</v>
      </c>
      <c r="C76" s="7">
        <f>'10th Order'!C76</f>
        <v>108.47993666080124</v>
      </c>
      <c r="D76" s="7">
        <f>'4th Order'!C76</f>
        <v>105.59696913094854</v>
      </c>
      <c r="E76" s="7">
        <f>'3rd Order'!C76</f>
        <v>88.20502161177204</v>
      </c>
      <c r="F76" s="7">
        <f>'2nd Order'!C76</f>
        <v>85.53851077640816</v>
      </c>
      <c r="G76" s="7">
        <f>'1st Order'!C76</f>
        <v>109.31059879289263</v>
      </c>
      <c r="H76" s="30">
        <f>'10th Order'!AI96</f>
        <v>24.706962873802318</v>
      </c>
    </row>
    <row r="77" spans="1:8" x14ac:dyDescent="0.25">
      <c r="H77" s="30"/>
    </row>
    <row r="78" spans="1:8" x14ac:dyDescent="0.25">
      <c r="A78" s="7">
        <f>'10th Order'!A78</f>
        <v>0.31666666666666676</v>
      </c>
      <c r="B78" s="7">
        <f>'10th Order'!B78</f>
        <v>15.051015120000001</v>
      </c>
      <c r="C78" s="7">
        <f>'10th Order'!C78</f>
        <v>100.86184040820262</v>
      </c>
      <c r="D78" s="7">
        <f>'4th Order'!C78</f>
        <v>95.987206225322282</v>
      </c>
      <c r="E78" s="7">
        <f>'3rd Order'!C78</f>
        <v>80.15185969862884</v>
      </c>
      <c r="F78" s="7">
        <f>'2nd Order'!C78</f>
        <v>78.271617462053058</v>
      </c>
      <c r="G78" s="7">
        <f>'1st Order'!C78</f>
        <v>94.531831284084419</v>
      </c>
      <c r="H78" s="30">
        <f>'10th Order'!AI98</f>
        <v>27.639639972008826</v>
      </c>
    </row>
    <row r="79" spans="1:8" x14ac:dyDescent="0.25">
      <c r="H79" s="30"/>
    </row>
    <row r="80" spans="1:8" x14ac:dyDescent="0.25">
      <c r="A80" s="7">
        <f>'10th Order'!A80</f>
        <v>0.32500000000000007</v>
      </c>
      <c r="B80" s="7">
        <f>'10th Order'!B80</f>
        <v>47.028962659999998</v>
      </c>
      <c r="C80" s="7">
        <f>'10th Order'!C80</f>
        <v>90.553430962969983</v>
      </c>
      <c r="D80" s="7">
        <f>'4th Order'!C80</f>
        <v>85.625749908630198</v>
      </c>
      <c r="E80" s="7">
        <f>'3rd Order'!C80</f>
        <v>73.771622183584341</v>
      </c>
      <c r="F80" s="7">
        <f>'2nd Order'!C80</f>
        <v>72.854215734955289</v>
      </c>
      <c r="G80" s="7">
        <f>'1st Order'!C80</f>
        <v>80.891928275712957</v>
      </c>
      <c r="H80" s="30">
        <f>'10th Order'!AI100</f>
        <v>30.052558865618234</v>
      </c>
    </row>
    <row r="81" spans="1:8" x14ac:dyDescent="0.25">
      <c r="H81" s="30"/>
    </row>
    <row r="82" spans="1:8" x14ac:dyDescent="0.25">
      <c r="A82" s="7">
        <f>'10th Order'!A82</f>
        <v>0.33333333333333337</v>
      </c>
      <c r="B82" s="7">
        <f>'10th Order'!B82</f>
        <v>38.822966600000001</v>
      </c>
      <c r="C82" s="7">
        <f>'10th Order'!C82</f>
        <v>78.181306985891453</v>
      </c>
      <c r="D82" s="7">
        <f>'4th Order'!C82</f>
        <v>74.907046999423812</v>
      </c>
      <c r="E82" s="7">
        <f>'3rd Order'!C82</f>
        <v>68.945777641620396</v>
      </c>
      <c r="F82" s="7">
        <f>'2nd Order'!C82</f>
        <v>69.076384464725024</v>
      </c>
      <c r="G82" s="7">
        <f>'1st Order'!C82</f>
        <v>68.540331399470858</v>
      </c>
      <c r="H82" s="30">
        <f>'10th Order'!AI102</f>
        <v>31.065798263760907</v>
      </c>
    </row>
    <row r="83" spans="1:8" x14ac:dyDescent="0.25">
      <c r="H83" s="30"/>
    </row>
    <row r="84" spans="1:8" x14ac:dyDescent="0.25">
      <c r="A84" s="7">
        <f>'10th Order'!A84</f>
        <v>0.34166666666666667</v>
      </c>
      <c r="B84" s="7">
        <f>'10th Order'!B84</f>
        <v>36.25309257</v>
      </c>
      <c r="C84" s="7">
        <f>'10th Order'!C84</f>
        <v>65.237865110629002</v>
      </c>
      <c r="D84" s="7">
        <f>'4th Order'!C84</f>
        <v>64.520654521143626</v>
      </c>
      <c r="E84" s="7">
        <f>'3rd Order'!C84</f>
        <v>65.534615676857626</v>
      </c>
      <c r="F84" s="7">
        <f>'2nd Order'!C84</f>
        <v>66.698735757815058</v>
      </c>
      <c r="G84" s="7">
        <f>'1st Order'!C84</f>
        <v>57.612367335472385</v>
      </c>
      <c r="H84" s="30">
        <f>'10th Order'!AI104</f>
        <v>30.509138687346951</v>
      </c>
    </row>
    <row r="85" spans="1:8" x14ac:dyDescent="0.25">
      <c r="H85" s="30"/>
    </row>
    <row r="86" spans="1:8" x14ac:dyDescent="0.25">
      <c r="A86" s="7">
        <f>'10th Order'!A86</f>
        <v>0.35</v>
      </c>
      <c r="B86" s="7">
        <f>'10th Order'!B86</f>
        <v>32.464635530000002</v>
      </c>
      <c r="C86" s="7">
        <f>'10th Order'!C86</f>
        <v>53.560492122032933</v>
      </c>
      <c r="D86" s="7">
        <f>'4th Order'!C86</f>
        <v>55.332056633791545</v>
      </c>
      <c r="E86" s="7">
        <f>'3rd Order'!C86</f>
        <v>63.382493214897721</v>
      </c>
      <c r="F86" s="7">
        <f>'2nd Order'!C86</f>
        <v>65.467309113674347</v>
      </c>
      <c r="G86" s="7">
        <f>'1st Order'!C86</f>
        <v>48.227765144826094</v>
      </c>
      <c r="H86" s="30">
        <f>'10th Order'!AI106</f>
        <v>28.70495632553121</v>
      </c>
    </row>
    <row r="87" spans="1:8" x14ac:dyDescent="0.25">
      <c r="H87" s="30"/>
    </row>
    <row r="88" spans="1:8" x14ac:dyDescent="0.25">
      <c r="A88" s="7">
        <f>'10th Order'!A88</f>
        <v>0.35833333333333328</v>
      </c>
      <c r="B88" s="7">
        <f>'10th Order'!B88</f>
        <v>36.32684209</v>
      </c>
      <c r="C88" s="7">
        <f>'10th Order'!C88</f>
        <v>44.839305142106568</v>
      </c>
      <c r="D88" s="7">
        <f>'4th Order'!C88</f>
        <v>48.230095102688153</v>
      </c>
      <c r="E88" s="7">
        <f>'3rd Order'!C88</f>
        <v>62.323333948135343</v>
      </c>
      <c r="F88" s="7">
        <f>'2nd Order'!C88</f>
        <v>65.128591672385554</v>
      </c>
      <c r="G88" s="7">
        <f>'1st Order'!C88</f>
        <v>40.48934449298693</v>
      </c>
      <c r="H88" s="30">
        <f>'10th Order'!AI108</f>
        <v>26.001875647205125</v>
      </c>
    </row>
    <row r="89" spans="1:8" x14ac:dyDescent="0.25">
      <c r="H89" s="30"/>
    </row>
    <row r="90" spans="1:8" x14ac:dyDescent="0.25">
      <c r="A90" s="7">
        <f>'10th Order'!A90</f>
        <v>0.36666666666666659</v>
      </c>
      <c r="B90" s="7">
        <f>'10th Order'!B90</f>
        <v>17.645361089999998</v>
      </c>
      <c r="C90" s="7">
        <f>'10th Order'!C90</f>
        <v>40.268776843554853</v>
      </c>
      <c r="D90" s="7">
        <f>'4th Order'!C90</f>
        <v>43.96674936337201</v>
      </c>
      <c r="E90" s="7">
        <f>'3rd Order'!C90</f>
        <v>62.186609204922384</v>
      </c>
      <c r="F90" s="7">
        <f>'2nd Order'!C90</f>
        <v>65.443965138078482</v>
      </c>
      <c r="G90" s="7">
        <f>'1st Order'!C90</f>
        <v>34.481889135985114</v>
      </c>
      <c r="H90" s="30">
        <f>'10th Order'!AI110</f>
        <v>22.911472642390123</v>
      </c>
    </row>
    <row r="91" spans="1:8" x14ac:dyDescent="0.25">
      <c r="H91" s="30"/>
    </row>
    <row r="92" spans="1:8" x14ac:dyDescent="0.25">
      <c r="A92" s="7">
        <f>'10th Order'!A92</f>
        <v>0.37499999999999989</v>
      </c>
      <c r="B92" s="7">
        <f>'10th Order'!B92</f>
        <v>12.036912560000001</v>
      </c>
      <c r="C92" s="7">
        <f>'10th Order'!C92</f>
        <v>40.337707725172443</v>
      </c>
      <c r="D92" s="7">
        <f>'4th Order'!C92</f>
        <v>43.016562058951898</v>
      </c>
      <c r="E92" s="7">
        <f>'3rd Order'!C92</f>
        <v>62.803956879319529</v>
      </c>
      <c r="F92" s="7">
        <f>'2nd Order'!C92</f>
        <v>66.202911086555218</v>
      </c>
      <c r="G92" s="7">
        <f>'1st Order'!C92</f>
        <v>30.271218011852767</v>
      </c>
      <c r="H92" s="30">
        <f>'10th Order'!AI112</f>
        <v>20.143674025445346</v>
      </c>
    </row>
    <row r="93" spans="1:8" x14ac:dyDescent="0.25">
      <c r="H93" s="30"/>
    </row>
    <row r="94" spans="1:8" x14ac:dyDescent="0.25">
      <c r="A94" s="7">
        <f>'10th Order'!A94</f>
        <v>0.38333333333333319</v>
      </c>
      <c r="B94" s="7">
        <f>'10th Order'!B94</f>
        <v>17.41136594</v>
      </c>
      <c r="C94" s="7">
        <f>'10th Order'!C94</f>
        <v>44.731888102981181</v>
      </c>
      <c r="D94" s="7">
        <f>'4th Order'!C94</f>
        <v>45.479979098847622</v>
      </c>
      <c r="E94" s="7">
        <f>'3rd Order'!C94</f>
        <v>64.016472448635668</v>
      </c>
      <c r="F94" s="7">
        <f>'2nd Order'!C94</f>
        <v>67.2343671014264</v>
      </c>
      <c r="G94" s="7">
        <f>'1st Order'!C94</f>
        <v>27.903464114565537</v>
      </c>
      <c r="H94" s="30">
        <f>'10th Order'!AI114</f>
        <v>18.14376733671557</v>
      </c>
    </row>
    <row r="95" spans="1:8" x14ac:dyDescent="0.25">
      <c r="H95" s="30"/>
    </row>
    <row r="96" spans="1:8" x14ac:dyDescent="0.25">
      <c r="A96" s="7">
        <f>'10th Order'!A96</f>
        <v>0.3916666666666665</v>
      </c>
      <c r="B96" s="7">
        <f>'10th Order'!B96</f>
        <v>14.550306109999999</v>
      </c>
      <c r="C96" s="7">
        <f>'10th Order'!C96</f>
        <v>52.386389940174027</v>
      </c>
      <c r="D96" s="7">
        <f>'4th Order'!C96</f>
        <v>51.047739664660611</v>
      </c>
      <c r="E96" s="7">
        <f>'3rd Order'!C96</f>
        <v>65.682547714028516</v>
      </c>
      <c r="F96" s="7">
        <f>'2nd Order'!C96</f>
        <v>68.415713805330299</v>
      </c>
      <c r="G96" s="7">
        <f>'1st Order'!C96</f>
        <v>27.404569051306396</v>
      </c>
      <c r="H96" s="30">
        <f>'10th Order'!AI116</f>
        <v>16.938843292378792</v>
      </c>
    </row>
    <row r="97" spans="1:8" x14ac:dyDescent="0.25">
      <c r="H97" s="30"/>
    </row>
    <row r="98" spans="1:8" x14ac:dyDescent="0.25">
      <c r="A98" s="7">
        <f>'10th Order'!A98</f>
        <v>0.3999999999999998</v>
      </c>
      <c r="B98" s="7">
        <f>'10th Order'!B98</f>
        <v>18.300947739999998</v>
      </c>
      <c r="C98" s="7">
        <f>'10th Order'!C98</f>
        <v>61.755884583464542</v>
      </c>
      <c r="D98" s="7">
        <f>'4th Order'!C98</f>
        <v>59.033388174788925</v>
      </c>
      <c r="E98" s="7">
        <f>'3rd Order'!C98</f>
        <v>67.685958868038526</v>
      </c>
      <c r="F98" s="7">
        <f>'2nd Order'!C98</f>
        <v>69.678983457391752</v>
      </c>
      <c r="G98" s="7">
        <f>'1st Order'!C98</f>
        <v>28.779998820788961</v>
      </c>
      <c r="H98" s="30">
        <f>'10th Order'!AI118</f>
        <v>16.364922094254972</v>
      </c>
    </row>
    <row r="99" spans="1:8" x14ac:dyDescent="0.25">
      <c r="H99" s="30"/>
    </row>
    <row r="100" spans="1:8" x14ac:dyDescent="0.25">
      <c r="A100" s="7">
        <f>'10th Order'!A100</f>
        <v>0.4083333333333331</v>
      </c>
      <c r="B100" s="7">
        <f>'10th Order'!B100</f>
        <v>16.813151519999998</v>
      </c>
      <c r="C100" s="7">
        <f>'10th Order'!C100</f>
        <v>71.282862036285209</v>
      </c>
      <c r="D100" s="7">
        <f>'4th Order'!C100</f>
        <v>68.469663784843334</v>
      </c>
      <c r="E100" s="7">
        <f>'3rd Order'!C100</f>
        <v>69.943738733978762</v>
      </c>
      <c r="F100" s="7">
        <f>'2nd Order'!C100</f>
        <v>71.014009463658169</v>
      </c>
      <c r="G100" s="7">
        <f>'1st Order'!C100</f>
        <v>32.014683926631506</v>
      </c>
      <c r="H100" s="30">
        <f>'10th Order'!AI120</f>
        <v>16.234884124815245</v>
      </c>
    </row>
    <row r="101" spans="1:8" x14ac:dyDescent="0.25">
      <c r="H101" s="30"/>
    </row>
    <row r="102" spans="1:8" x14ac:dyDescent="0.25">
      <c r="A102" s="7">
        <f>'10th Order'!A102</f>
        <v>0.41666666666666641</v>
      </c>
      <c r="B102" s="7">
        <f>'10th Order'!B102</f>
        <v>17.05877182</v>
      </c>
      <c r="C102" s="7">
        <f>'10th Order'!C102</f>
        <v>79.878544050840858</v>
      </c>
      <c r="D102" s="7">
        <f>'4th Order'!C102</f>
        <v>78.253847105541851</v>
      </c>
      <c r="E102" s="7">
        <f>'3rd Order'!C102</f>
        <v>72.41323171019252</v>
      </c>
      <c r="F102" s="7">
        <f>'2nd Order'!C102</f>
        <v>72.468377190696401</v>
      </c>
      <c r="G102" s="7">
        <f>'1st Order'!C102</f>
        <v>37.073184481913103</v>
      </c>
      <c r="H102" s="30">
        <f>'10th Order'!AI122</f>
        <v>16.4206969907918</v>
      </c>
    </row>
    <row r="103" spans="1:8" x14ac:dyDescent="0.25">
      <c r="H103" s="30"/>
    </row>
    <row r="104" spans="1:8" x14ac:dyDescent="0.25">
      <c r="A104" s="7">
        <f>'10th Order'!A104</f>
        <v>0.42499999999999971</v>
      </c>
      <c r="B104" s="7">
        <f>'10th Order'!B104</f>
        <v>18.103970840000002</v>
      </c>
      <c r="C104" s="7">
        <f>'10th Order'!C104</f>
        <v>87.147371527889518</v>
      </c>
      <c r="D104" s="7">
        <f>'4th Order'!C104</f>
        <v>87.31889846430586</v>
      </c>
      <c r="E104" s="7">
        <f>'3rd Order'!C104</f>
        <v>75.097644949761559</v>
      </c>
      <c r="F104" s="7">
        <f>'2nd Order'!C104</f>
        <v>74.144183639091409</v>
      </c>
      <c r="G104" s="7">
        <f>'1st Order'!C104</f>
        <v>43.900078495991011</v>
      </c>
      <c r="H104" s="30">
        <f>'10th Order'!AI124</f>
        <v>16.842174713432403</v>
      </c>
    </row>
    <row r="105" spans="1:8" x14ac:dyDescent="0.25">
      <c r="H105" s="30"/>
    </row>
    <row r="106" spans="1:8" x14ac:dyDescent="0.25">
      <c r="A106" s="7">
        <f>'10th Order'!A106</f>
        <v>0.43333333333333302</v>
      </c>
      <c r="B106" s="7">
        <f>'10th Order'!B106</f>
        <v>20.152086149999999</v>
      </c>
      <c r="C106" s="7">
        <f>'10th Order'!C106</f>
        <v>93.210223799888368</v>
      </c>
      <c r="D106" s="7">
        <f>'4th Order'!C106</f>
        <v>94.802790603347063</v>
      </c>
      <c r="E106" s="7">
        <f>'3rd Order'!C106</f>
        <v>78.049391785818344</v>
      </c>
      <c r="F106" s="7">
        <f>'2nd Order'!C106</f>
        <v>76.191760310630997</v>
      </c>
      <c r="G106" s="7">
        <f>'1st Order'!C106</f>
        <v>52.420569089426976</v>
      </c>
      <c r="H106" s="30">
        <f>'10th Order'!AI126</f>
        <v>17.42027390462038</v>
      </c>
    </row>
    <row r="107" spans="1:8" x14ac:dyDescent="0.25">
      <c r="H107" s="30"/>
    </row>
    <row r="108" spans="1:8" x14ac:dyDescent="0.25">
      <c r="A108" s="7">
        <f>'10th Order'!A108</f>
        <v>0.44166666666666632</v>
      </c>
      <c r="B108" s="7">
        <f>'10th Order'!B108</f>
        <v>15.692693330000001</v>
      </c>
      <c r="C108" s="7">
        <f>'10th Order'!C108</f>
        <v>98.26508341472146</v>
      </c>
      <c r="D108" s="7">
        <f>'4th Order'!C108</f>
        <v>100.18856391456892</v>
      </c>
      <c r="E108" s="7">
        <f>'3rd Order'!C108</f>
        <v>81.370582923499882</v>
      </c>
      <c r="F108" s="7">
        <f>'2nd Order'!C108</f>
        <v>78.800653495568142</v>
      </c>
      <c r="G108" s="7">
        <f>'1st Order'!C108</f>
        <v>62.541303984252721</v>
      </c>
      <c r="H108" s="30">
        <f>'10th Order'!AI128</f>
        <v>18.115290646652731</v>
      </c>
    </row>
    <row r="109" spans="1:8" x14ac:dyDescent="0.25">
      <c r="H109" s="30"/>
    </row>
    <row r="110" spans="1:8" x14ac:dyDescent="0.25">
      <c r="A110" s="7">
        <f>'10th Order'!A110</f>
        <v>0.44999999999999962</v>
      </c>
      <c r="B110" s="7">
        <f>'10th Order'!B110</f>
        <v>19.60716644</v>
      </c>
      <c r="C110" s="7">
        <f>'10th Order'!C110</f>
        <v>102.24582390261119</v>
      </c>
      <c r="D110" s="7">
        <f>'4th Order'!C110</f>
        <v>103.39229110522011</v>
      </c>
      <c r="E110" s="7">
        <f>'3rd Order'!C110</f>
        <v>85.210159103808195</v>
      </c>
      <c r="F110" s="7">
        <f>'2nd Order'!C110</f>
        <v>82.188283021971671</v>
      </c>
      <c r="G110" s="7">
        <f>'1st Order'!C110</f>
        <v>74.15139829106073</v>
      </c>
      <c r="H110" s="30">
        <f>'10th Order'!AI130</f>
        <v>18.952995327043876</v>
      </c>
    </row>
    <row r="111" spans="1:8" x14ac:dyDescent="0.25">
      <c r="H111" s="30"/>
    </row>
    <row r="112" spans="1:8" x14ac:dyDescent="0.25">
      <c r="A112" s="7">
        <f>'10th Order'!A112</f>
        <v>0.45833333333333293</v>
      </c>
      <c r="B112" s="7">
        <f>'10th Order'!B112</f>
        <v>20.563956819999998</v>
      </c>
      <c r="C112" s="7">
        <f>'10th Order'!C112</f>
        <v>104.88585693767315</v>
      </c>
      <c r="D112" s="7">
        <f>'4th Order'!C112</f>
        <v>104.78454682544702</v>
      </c>
      <c r="E112" s="7">
        <f>'3rd Order'!C112</f>
        <v>89.757369043008723</v>
      </c>
      <c r="F112" s="7">
        <f>'2nd Order'!C112</f>
        <v>86.586808629219291</v>
      </c>
      <c r="G112" s="7">
        <f>'1st Order'!C112</f>
        <v>87.12364938705548</v>
      </c>
      <c r="H112" s="30">
        <f>'10th Order'!AI132</f>
        <v>19.924159719903972</v>
      </c>
    </row>
    <row r="113" spans="1:8" x14ac:dyDescent="0.25">
      <c r="H113" s="30"/>
    </row>
    <row r="114" spans="1:8" x14ac:dyDescent="0.25">
      <c r="A114" s="7">
        <f>'10th Order'!A114</f>
        <v>0.46666666666666623</v>
      </c>
      <c r="B114" s="7">
        <f>'10th Order'!B114</f>
        <v>26.8371152</v>
      </c>
      <c r="C114" s="7">
        <f>'10th Order'!C114</f>
        <v>106.16408486279583</v>
      </c>
      <c r="D114" s="7">
        <f>'4th Order'!C114</f>
        <v>105.14172609272853</v>
      </c>
      <c r="E114" s="7">
        <f>'3rd Order'!C114</f>
        <v>95.231563662543635</v>
      </c>
      <c r="F114" s="7">
        <f>'2nd Order'!C114</f>
        <v>92.228817753813274</v>
      </c>
      <c r="G114" s="7">
        <f>'1st Order'!C114</f>
        <v>101.31593057461332</v>
      </c>
      <c r="H114" s="30">
        <f>'10th Order'!AI134</f>
        <v>20.959893101960894</v>
      </c>
    </row>
    <row r="115" spans="1:8" x14ac:dyDescent="0.25">
      <c r="H115" s="30"/>
    </row>
    <row r="116" spans="1:8" x14ac:dyDescent="0.25">
      <c r="A116" s="7">
        <f>'10th Order'!A116</f>
        <v>0.47499999999999953</v>
      </c>
      <c r="B116" s="7">
        <f>'10th Order'!B116</f>
        <v>26.097736609999998</v>
      </c>
      <c r="C116" s="7">
        <f>'10th Order'!C116</f>
        <v>106.76036785217401</v>
      </c>
      <c r="D116" s="7">
        <f>'4th Order'!C116</f>
        <v>105.5348469978214</v>
      </c>
      <c r="E116" s="7">
        <f>'3rd Order'!C116</f>
        <v>101.86858029617684</v>
      </c>
      <c r="F116" s="7">
        <f>'2nd Order'!C116</f>
        <v>99.332505880456793</v>
      </c>
      <c r="G116" s="7">
        <f>'1st Order'!C116</f>
        <v>116.57274825111729</v>
      </c>
      <c r="H116" s="30">
        <f>'10th Order'!AI136</f>
        <v>21.898370100637237</v>
      </c>
    </row>
    <row r="117" spans="1:8" x14ac:dyDescent="0.25">
      <c r="H117" s="30"/>
    </row>
    <row r="118" spans="1:8" x14ac:dyDescent="0.25">
      <c r="A118" s="7">
        <f>'10th Order'!A118</f>
        <v>0.48333333333333284</v>
      </c>
      <c r="B118" s="7">
        <f>'10th Order'!B118</f>
        <v>20.163884150000001</v>
      </c>
      <c r="C118" s="7">
        <f>'10th Order'!C118</f>
        <v>108.08827758901641</v>
      </c>
      <c r="D118" s="7">
        <f>'4th Order'!C118</f>
        <v>107.17343080084471</v>
      </c>
      <c r="E118" s="7">
        <f>'3rd Order'!C118</f>
        <v>109.90430210590371</v>
      </c>
      <c r="F118" s="7">
        <f>'2nd Order'!C118</f>
        <v>108.08704814341596</v>
      </c>
      <c r="G118" s="7">
        <f>'1st Order'!C118</f>
        <v>132.72694552940709</v>
      </c>
      <c r="H118" s="30">
        <f>'10th Order'!AI138</f>
        <v>22.524284702832624</v>
      </c>
    </row>
    <row r="119" spans="1:8" x14ac:dyDescent="0.25">
      <c r="H119" s="30"/>
    </row>
    <row r="120" spans="1:8" x14ac:dyDescent="0.25">
      <c r="A120" s="7">
        <f>'10th Order'!A120</f>
        <v>0.49166666666666614</v>
      </c>
      <c r="B120" s="7">
        <f>'10th Order'!B120</f>
        <v>12.944490100000001</v>
      </c>
      <c r="C120" s="7">
        <f>'10th Order'!C120</f>
        <v>111.7927391072661</v>
      </c>
      <c r="D120" s="7">
        <f>'4th Order'!C120</f>
        <v>111.22903535750611</v>
      </c>
      <c r="E120" s="7">
        <f>'3rd Order'!C120</f>
        <v>119.55626929810586</v>
      </c>
      <c r="F120" s="7">
        <f>'2nd Order'!C120</f>
        <v>118.6388573006893</v>
      </c>
      <c r="G120" s="7">
        <f>'1st Order'!C120</f>
        <v>149.60153364362139</v>
      </c>
      <c r="H120" s="30">
        <f>'10th Order'!AI140</f>
        <v>22.829706587821107</v>
      </c>
    </row>
    <row r="121" spans="1:8" x14ac:dyDescent="0.25">
      <c r="H121" s="30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7172" r:id="rId3" name="ScrollBar1">
          <controlPr defaultSize="0" autoLine="0" linkedCell="I2" r:id="rId4">
            <anchor moveWithCells="1">
              <from>
                <xdr:col>9</xdr:col>
                <xdr:colOff>19050</xdr:colOff>
                <xdr:row>1</xdr:row>
                <xdr:rowOff>0</xdr:rowOff>
              </from>
              <to>
                <xdr:col>11</xdr:col>
                <xdr:colOff>647700</xdr:colOff>
                <xdr:row>2</xdr:row>
                <xdr:rowOff>9525</xdr:rowOff>
              </to>
            </anchor>
          </controlPr>
        </control>
      </mc:Choice>
      <mc:Fallback>
        <control shapeId="7172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1st Order</vt:lpstr>
      <vt:lpstr>2nd Order</vt:lpstr>
      <vt:lpstr>3rd Order</vt:lpstr>
      <vt:lpstr>4th Order</vt:lpstr>
      <vt:lpstr>10th Order</vt:lpstr>
      <vt:lpstr>Butterworth</vt:lpstr>
      <vt:lpstr>Velocity and Acceleration</vt:lpstr>
      <vt:lpstr>Sheet1</vt:lpstr>
      <vt:lpstr>Comparison</vt:lpstr>
      <vt:lpstr>Butterworth!A_0</vt:lpstr>
      <vt:lpstr>'Velocity and Acceleration'!A_0</vt:lpstr>
      <vt:lpstr>A_0</vt:lpstr>
      <vt:lpstr>Butterworth!A_1</vt:lpstr>
      <vt:lpstr>'Velocity and Acceleration'!A_1</vt:lpstr>
      <vt:lpstr>A_1</vt:lpstr>
      <vt:lpstr>Butterworth!A_2</vt:lpstr>
      <vt:lpstr>'Velocity and Acceleration'!A_2</vt:lpstr>
      <vt:lpstr>A_2</vt:lpstr>
      <vt:lpstr>Butterworth!B_1</vt:lpstr>
      <vt:lpstr>'Velocity and Acceleration'!B_1</vt:lpstr>
      <vt:lpstr>B_1</vt:lpstr>
      <vt:lpstr>Butterworth!B_2</vt:lpstr>
      <vt:lpstr>'Velocity and Acceleration'!B_2</vt:lpstr>
      <vt:lpstr>B_2</vt:lpstr>
      <vt:lpstr>Butterworth!k_1</vt:lpstr>
      <vt:lpstr>'Velocity and Acceleration'!k_1</vt:lpstr>
      <vt:lpstr>k_1</vt:lpstr>
      <vt:lpstr>Butterworth!k_2</vt:lpstr>
      <vt:lpstr>'Velocity and Acceleration'!k_2</vt:lpstr>
      <vt:lpstr>k_2</vt:lpstr>
      <vt:lpstr>Butterworth!k_3</vt:lpstr>
      <vt:lpstr>'Velocity and Acceleration'!k_3</vt:lpstr>
      <vt:lpstr>k_3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Martin</dc:creator>
  <cp:lastModifiedBy>John O'Brien</cp:lastModifiedBy>
  <cp:lastPrinted>1999-06-01T13:44:56Z</cp:lastPrinted>
  <dcterms:created xsi:type="dcterms:W3CDTF">1999-06-01T13:14:35Z</dcterms:created>
  <dcterms:modified xsi:type="dcterms:W3CDTF">2020-05-30T12:34:21Z</dcterms:modified>
</cp:coreProperties>
</file>