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6_8" sheetId="1" state="visible" r:id="rId3"/>
    <sheet name="25_8" sheetId="2" state="visible" r:id="rId4"/>
    <sheet name="25_7" sheetId="3" state="visible" r:id="rId5"/>
    <sheet name="25_6" sheetId="4" state="visible" r:id="rId6"/>
    <sheet name="25_5" sheetId="5" state="visible" r:id="rId7"/>
    <sheet name="25_4" sheetId="6" state="visible" r:id="rId8"/>
    <sheet name="25_3" sheetId="7" state="visible" r:id="rId9"/>
    <sheet name="25_02" sheetId="8" state="visible" r:id="rId10"/>
    <sheet name="25_01" sheetId="9" state="visible" r:id="rId11"/>
    <sheet name="Sayfa9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<sst xmlns="http://schemas.openxmlformats.org/spreadsheetml/2006/main" count="118" uniqueCount="21">
  <si>
    <t xml:space="preserve">tüketim</t>
  </si>
  <si>
    <t xml:space="preserve">çarp.tktm</t>
  </si>
  <si>
    <t xml:space="preserve">Fat.Tutarı</t>
  </si>
  <si>
    <t xml:space="preserve">kw fiyat</t>
  </si>
  <si>
    <t xml:space="preserve">SnyB- Salih</t>
  </si>
  <si>
    <t xml:space="preserve">SnyCD-Ali</t>
  </si>
  <si>
    <t xml:space="preserve">SnyE-</t>
  </si>
  <si>
    <t xml:space="preserve">SnyF-</t>
  </si>
  <si>
    <t xml:space="preserve">Sny G-</t>
  </si>
  <si>
    <t xml:space="preserve">SnyH-Hacı</t>
  </si>
  <si>
    <t xml:space="preserve">31.06.2025</t>
  </si>
  <si>
    <t xml:space="preserve">kw</t>
  </si>
  <si>
    <t xml:space="preserve">ant</t>
  </si>
  <si>
    <t xml:space="preserve">demirel</t>
  </si>
  <si>
    <t xml:space="preserve">tl/kw</t>
  </si>
  <si>
    <t xml:space="preserve">31.04.2025</t>
  </si>
  <si>
    <t xml:space="preserve">SnyE-Süleyman</t>
  </si>
  <si>
    <t xml:space="preserve">SnyF-Merdal</t>
  </si>
  <si>
    <t xml:space="preserve">Sny G-Metin</t>
  </si>
  <si>
    <t xml:space="preserve"> -20kw sonraki ayda düşüldü</t>
  </si>
  <si>
    <t xml:space="preserve"> TL tem.i alındı)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</si>
</sst>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dd\.mm\.yyyy"/>
    <numFmt numFmtId="166" formatCode="#,##0.000&quot; kw&quot;"/>
    <numFmt numFmtId="167" formatCode="#,##0.000"/>
    <numFmt numFmtId="168" formatCode="[$₺-41F]#,##0.00;[RED]\-[$₺-41F]#,##0.00"/>
    <numFmt numFmtId="169" formatCode="[$₺-41F]#,##0.000;[RED]\-[$₺-41F]#,##0.000"/>
    <numFmt numFmtId="170" formatCode="#,##0.00"/>
    <numFmt numFmtId="171" formatCode="&quot;+  &quot;#,##0.000"/>
    <numFmt numFmtId="172" formatCode="0&quot; kw&quot;"/>
    <numFmt numFmtId="173" formatCode="&quot;+       &quot;%0.00"/>
    <numFmt numFmtId="174" formatCode="[$₺-41F]#,##0.00;[RED]\-[$₺-41F]#,##0"/>
    <numFmt numFmtId="175" formatCode="&quot;+ Su &quot;[$₺-41F]#,##0.00;[RED]\-[$₺-41F]#,##0"/>
    <numFmt numFmtId="176" formatCode="&quot;- Su &quot;[$₺-41F]#,##0.00;[RED]\-[$₺-41F]#,##0"/>
    <numFmt numFmtId="177" formatCode="%0.00"/>
    <numFmt numFmtId="178" formatCode="&quot;SuYzr &quot;#,##0.00&quot; T&quot;"/>
    <numFmt numFmtId="179" formatCode="&quot;GçnAy &quot;0&quot; Ton&quot;"/>
    <numFmt numFmtId="180" formatCode="&quot;Hrcm &quot;0&quot; Ton&quot;"/>
    <numFmt numFmtId="181" formatCode="&quot;TonFyt &quot;[$₺-41F]#,##0.00;[RED]\-[$₺-41F]#,##0"/>
    <numFmt numFmtId="182" formatCode="&quot;Yzr &quot;0&quot; Ton&quot;"/>
    <numFmt numFmtId="183" formatCode="&quot;Yzr &quot;#,##0.00&quot; Ton&quot;"/>
    <numFmt numFmtId="184" formatCode="&quot;Ö.Ay &quot;[$₺-41F]#,##0.00;[RED]\-[$₺-41F]#,##0.00"/>
    <numFmt numFmtId="185" formatCode="&quot;KW &quot;0.00"/>
    <numFmt numFmtId="186" formatCode="[$₺-41F]#,##0.00;\-[$₺-41F]#,##0.00"/>
  </numFmts>
  <fonts count="21">
    <font>
      <sz val="10"/>
      <color rgb="FF000000"/>
      <name val="Liberation Sans1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Liberation Sans1"/>
      <family val="0"/>
      <charset val="162"/>
    </font>
    <font>
      <b val="true"/>
      <sz val="10"/>
      <color rgb="FF000000"/>
      <name val="Liberation Sans1"/>
      <family val="0"/>
      <charset val="162"/>
    </font>
    <font>
      <sz val="10"/>
      <color rgb="FFCC0000"/>
      <name val="Liberation Sans1"/>
      <family val="0"/>
      <charset val="162"/>
    </font>
    <font>
      <b val="true"/>
      <sz val="10"/>
      <color rgb="FFFFFFFF"/>
      <name val="Liberation Sans1"/>
      <family val="0"/>
      <charset val="162"/>
    </font>
    <font>
      <i val="true"/>
      <sz val="10"/>
      <color rgb="FF808080"/>
      <name val="Liberation Sans1"/>
      <family val="0"/>
      <charset val="162"/>
    </font>
    <font>
      <sz val="10"/>
      <color rgb="FF006600"/>
      <name val="Liberation Sans1"/>
      <family val="0"/>
      <charset val="162"/>
    </font>
    <font>
      <sz val="18"/>
      <color rgb="FF000000"/>
      <name val="Liberation Sans1"/>
      <family val="0"/>
      <charset val="162"/>
    </font>
    <font>
      <b val="true"/>
      <sz val="24"/>
      <color rgb="FF000000"/>
      <name val="Liberation Sans1"/>
      <family val="0"/>
      <charset val="162"/>
    </font>
    <font>
      <sz val="12"/>
      <color rgb="FF000000"/>
      <name val="Liberation Sans1"/>
      <family val="0"/>
      <charset val="162"/>
    </font>
    <font>
      <u val="single"/>
      <sz val="10"/>
      <color rgb="FF0000EE"/>
      <name val="Liberation Sans1"/>
      <family val="0"/>
      <charset val="162"/>
    </font>
    <font>
      <sz val="10"/>
      <color rgb="FF996600"/>
      <name val="Liberation Sans1"/>
      <family val="0"/>
      <charset val="162"/>
    </font>
    <font>
      <sz val="10"/>
      <color rgb="FF333333"/>
      <name val="Liberation Sans1"/>
      <family val="0"/>
      <charset val="162"/>
    </font>
    <font>
      <b val="true"/>
      <i val="true"/>
      <u val="single"/>
      <sz val="10"/>
      <color rgb="FF000000"/>
      <name val="Liberation Sans1"/>
      <family val="0"/>
      <charset val="162"/>
    </font>
    <font>
      <b val="true"/>
      <u val="single"/>
      <sz val="10"/>
      <color rgb="FF000000"/>
      <name val="Liberation Sans1"/>
      <family val="0"/>
      <charset val="162"/>
    </font>
    <font>
      <b val="true"/>
      <sz val="8"/>
      <color rgb="FF000000"/>
      <name val="Liberation Sans1"/>
      <family val="0"/>
      <charset val="162"/>
    </font>
    <font>
      <u val="single"/>
      <sz val="10"/>
      <color rgb="FF000000"/>
      <name val="Liberation Sans1"/>
      <family val="0"/>
      <charset val="162"/>
    </font>
    <font>
      <sz val="8"/>
      <color rgb="FF000000"/>
      <name val="Liberation Sans1"/>
      <family val="0"/>
      <charset val="16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EE6EF"/>
      </patternFill>
    </fill>
    <fill>
      <patternFill patternType="solid">
        <fgColor rgb="FFFFCCCC"/>
        <bgColor rgb="FFFFD7D7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4EA6B"/>
        <bgColor rgb="FFCCFFCC"/>
      </patternFill>
    </fill>
    <fill>
      <patternFill patternType="solid">
        <fgColor rgb="FFDEE6EF"/>
        <bgColor rgb="FFDDDDDD"/>
      </patternFill>
    </fill>
    <fill>
      <patternFill patternType="solid">
        <fgColor rgb="FFFFD7D7"/>
        <bgColor rgb="FFFFCC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9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1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0" fillId="11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11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0" fillId="11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0" fillId="11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0" fillId="1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0" fillId="11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0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2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1 13" xfId="28"/>
    <cellStyle name="Heading 12" xfId="29"/>
    <cellStyle name="Heading 2 14" xfId="30"/>
    <cellStyle name="Hyperlink 15" xfId="31"/>
    <cellStyle name="Neutral 16" xfId="32"/>
    <cellStyle name="Note 17" xfId="33"/>
    <cellStyle name="Result 18" xfId="34"/>
    <cellStyle name="Status 19" xfId="35"/>
    <cellStyle name="Text 20" xfId="36"/>
    <cellStyle name="Warning 21" xfId="37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FFD7D7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27720</xdr:colOff>
      <xdr:row>3</xdr:row>
      <xdr:rowOff>49320</xdr:rowOff>
    </xdr:from>
    <xdr:to>
      <xdr:col>16</xdr:col>
      <xdr:colOff>97920</xdr:colOff>
      <xdr:row>39</xdr:row>
      <xdr:rowOff>1800</xdr:rowOff>
    </xdr:to>
    <xdr:pic>
      <xdr:nvPicPr>
        <xdr:cNvPr id="1" name="Resim 4"/>
        <xdr:cNvPicPr/>
      </xdr:nvPicPr>
      <xdr:blipFill>
        <a:blip r:embed="rId1"/>
        <a:stretch/>
      </xdr:blipFill>
      <xdr:spPr>
        <a:xfrm rot="21562800">
          <a:off x="3945960" y="534600"/>
          <a:ext cx="7251480" cy="5781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302040</xdr:colOff>
      <xdr:row>0</xdr:row>
      <xdr:rowOff>0</xdr:rowOff>
    </xdr:from>
    <xdr:to>
      <xdr:col>17</xdr:col>
      <xdr:colOff>536040</xdr:colOff>
      <xdr:row>39</xdr:row>
      <xdr:rowOff>46080</xdr:rowOff>
    </xdr:to>
    <xdr:pic>
      <xdr:nvPicPr>
        <xdr:cNvPr id="2" name="Resim 2"/>
        <xdr:cNvPicPr/>
      </xdr:nvPicPr>
      <xdr:blipFill>
        <a:blip r:embed="rId1"/>
        <a:stretch/>
      </xdr:blipFill>
      <xdr:spPr>
        <a:xfrm>
          <a:off x="7014600" y="0"/>
          <a:ext cx="5248080" cy="6361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9720</xdr:colOff>
      <xdr:row>0</xdr:row>
      <xdr:rowOff>10800</xdr:rowOff>
    </xdr:from>
    <xdr:to>
      <xdr:col>13</xdr:col>
      <xdr:colOff>228600</xdr:colOff>
      <xdr:row>40</xdr:row>
      <xdr:rowOff>31680</xdr:rowOff>
    </xdr:to>
    <xdr:pic>
      <xdr:nvPicPr>
        <xdr:cNvPr id="3" name="Resim 2"/>
        <xdr:cNvPicPr/>
      </xdr:nvPicPr>
      <xdr:blipFill>
        <a:blip r:embed="rId1"/>
        <a:stretch/>
      </xdr:blipFill>
      <xdr:spPr>
        <a:xfrm>
          <a:off x="3928320" y="10800"/>
          <a:ext cx="5519880" cy="6498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577800</xdr:colOff>
      <xdr:row>0</xdr:row>
      <xdr:rowOff>53640</xdr:rowOff>
    </xdr:from>
    <xdr:to>
      <xdr:col>15</xdr:col>
      <xdr:colOff>522000</xdr:colOff>
      <xdr:row>35</xdr:row>
      <xdr:rowOff>82080</xdr:rowOff>
    </xdr:to>
    <xdr:pic>
      <xdr:nvPicPr>
        <xdr:cNvPr id="4" name="Resim 2"/>
        <xdr:cNvPicPr/>
      </xdr:nvPicPr>
      <xdr:blipFill>
        <a:blip r:embed="rId1"/>
        <a:stretch/>
      </xdr:blipFill>
      <xdr:spPr>
        <a:xfrm>
          <a:off x="6036840" y="53640"/>
          <a:ext cx="4958280" cy="569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785880</xdr:colOff>
      <xdr:row>0</xdr:row>
      <xdr:rowOff>0</xdr:rowOff>
    </xdr:from>
    <xdr:to>
      <xdr:col>21</xdr:col>
      <xdr:colOff>156240</xdr:colOff>
      <xdr:row>51</xdr:row>
      <xdr:rowOff>48600</xdr:rowOff>
    </xdr:to>
    <xdr:pic>
      <xdr:nvPicPr>
        <xdr:cNvPr id="5" name="Resim 3"/>
        <xdr:cNvPicPr/>
      </xdr:nvPicPr>
      <xdr:blipFill>
        <a:blip r:embed="rId1"/>
        <a:stretch/>
      </xdr:blipFill>
      <xdr:spPr>
        <a:xfrm>
          <a:off x="3825720" y="0"/>
          <a:ext cx="10564200" cy="8306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715320</xdr:colOff>
      <xdr:row>0</xdr:row>
      <xdr:rowOff>35640</xdr:rowOff>
    </xdr:from>
    <xdr:to>
      <xdr:col>16</xdr:col>
      <xdr:colOff>227880</xdr:colOff>
      <xdr:row>35</xdr:row>
      <xdr:rowOff>80280</xdr:rowOff>
    </xdr:to>
    <xdr:pic>
      <xdr:nvPicPr>
        <xdr:cNvPr id="6" name="Resim 1"/>
        <xdr:cNvPicPr/>
      </xdr:nvPicPr>
      <xdr:blipFill>
        <a:blip r:embed="rId1"/>
        <a:stretch/>
      </xdr:blipFill>
      <xdr:spPr>
        <a:xfrm>
          <a:off x="3755160" y="35640"/>
          <a:ext cx="7572600" cy="5712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781560</xdr:colOff>
      <xdr:row>0</xdr:row>
      <xdr:rowOff>53640</xdr:rowOff>
    </xdr:from>
    <xdr:to>
      <xdr:col>17</xdr:col>
      <xdr:colOff>326880</xdr:colOff>
      <xdr:row>39</xdr:row>
      <xdr:rowOff>119880</xdr:rowOff>
    </xdr:to>
    <xdr:pic>
      <xdr:nvPicPr>
        <xdr:cNvPr id="7" name="Resim 1"/>
        <xdr:cNvPicPr/>
      </xdr:nvPicPr>
      <xdr:blipFill>
        <a:blip r:embed="rId1"/>
        <a:stretch/>
      </xdr:blipFill>
      <xdr:spPr>
        <a:xfrm>
          <a:off x="3821400" y="53640"/>
          <a:ext cx="8232120" cy="638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5" activeCellId="0" sqref="C25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2.43"/>
    <col collapsed="false" customWidth="true" hidden="false" outlineLevel="0" max="3" min="2" style="0" width="13.71"/>
    <col collapsed="false" customWidth="true" hidden="false" outlineLevel="0" max="6" min="4" style="0" width="12.14"/>
    <col collapsed="false" customWidth="true" hidden="false" outlineLevel="0" max="7" min="7" style="0" width="9.14"/>
  </cols>
  <sheetData>
    <row r="1" customFormat="false" ht="12.75" hidden="false" customHeight="false" outlineLevel="0" collapsed="false">
      <c r="B1" s="1" t="n">
        <v>46235</v>
      </c>
      <c r="C1" s="2" t="n">
        <v>46265</v>
      </c>
      <c r="E1" s="0" t="n">
        <v>60</v>
      </c>
    </row>
    <row r="2" customFormat="false" ht="12.75" hidden="false" customHeight="false" outlineLevel="0" collapsed="false">
      <c r="B2" s="3"/>
      <c r="C2" s="4"/>
      <c r="D2" s="5" t="s">
        <v>0</v>
      </c>
      <c r="E2" s="5" t="s">
        <v>1</v>
      </c>
    </row>
    <row r="3" customFormat="false" ht="12.75" hidden="false" customHeight="false" outlineLevel="0" collapsed="false">
      <c r="B3" s="6" t="n">
        <v>216.684</v>
      </c>
      <c r="C3" s="7" t="n">
        <v>205.692</v>
      </c>
      <c r="D3" s="8" t="n">
        <f aca="false">B3-C3</f>
        <v>10.992</v>
      </c>
      <c r="E3" s="8" t="n">
        <f aca="false">D3*$E$1</f>
        <v>659.519999999999</v>
      </c>
    </row>
    <row r="4" customFormat="false" ht="12.75" hidden="false" customHeight="false" outlineLevel="0" collapsed="false">
      <c r="B4" s="9" t="s">
        <v>2</v>
      </c>
      <c r="C4" s="10" t="n">
        <v>4350</v>
      </c>
      <c r="D4" s="9" t="s">
        <v>3</v>
      </c>
      <c r="E4" s="11" t="n">
        <f aca="false">C4/E3</f>
        <v>6.59570596797672</v>
      </c>
      <c r="F4" s="12"/>
      <c r="G4" s="12"/>
      <c r="H4" s="12"/>
      <c r="I4" s="12"/>
    </row>
    <row r="5" customFormat="false" ht="12.75" hidden="false" customHeight="false" outlineLevel="0" collapsed="false">
      <c r="B5" s="13" t="s">
        <v>4</v>
      </c>
      <c r="C5" s="14"/>
      <c r="D5" s="15"/>
      <c r="E5" s="16"/>
      <c r="F5" s="12"/>
      <c r="G5" s="12"/>
      <c r="H5" s="12"/>
      <c r="I5" s="12"/>
    </row>
    <row r="6" customFormat="false" ht="12.75" hidden="false" customHeight="false" outlineLevel="0" collapsed="false">
      <c r="B6" s="17" t="n">
        <v>125327</v>
      </c>
      <c r="C6" s="18" t="n">
        <v>125327</v>
      </c>
      <c r="D6" s="18" t="n">
        <f aca="false">B6-C6</f>
        <v>0</v>
      </c>
      <c r="E6" s="19" t="n">
        <f aca="false">D6*$E$4</f>
        <v>0</v>
      </c>
      <c r="F6" s="12"/>
      <c r="G6" s="12"/>
      <c r="H6" s="12"/>
      <c r="I6" s="12"/>
    </row>
    <row r="7" customFormat="false" ht="12.75" hidden="false" customHeight="false" outlineLevel="0" collapsed="false">
      <c r="B7" s="20"/>
      <c r="C7" s="21"/>
      <c r="D7" s="22"/>
      <c r="E7" s="23" t="n">
        <f aca="false">D7+E6</f>
        <v>0</v>
      </c>
      <c r="F7" s="12"/>
      <c r="G7" s="12"/>
      <c r="H7" s="12"/>
      <c r="I7" s="12"/>
    </row>
    <row r="8" customFormat="false" ht="12.75" hidden="false" customHeight="false" outlineLevel="0" collapsed="false">
      <c r="B8" s="24" t="n">
        <v>-20</v>
      </c>
      <c r="D8" s="25"/>
      <c r="E8" s="26" t="n">
        <f aca="false">E7+C9</f>
        <v>0</v>
      </c>
      <c r="F8" s="12"/>
      <c r="G8" s="12"/>
      <c r="H8" s="12"/>
      <c r="I8" s="12"/>
    </row>
    <row r="9" customFormat="false" ht="12.75" hidden="false" customHeight="false" outlineLevel="0" collapsed="false">
      <c r="B9" s="27"/>
      <c r="C9" s="28"/>
      <c r="D9" s="29"/>
      <c r="E9" s="30" t="n">
        <f aca="false">D6/$E$3</f>
        <v>0</v>
      </c>
      <c r="F9" s="12"/>
      <c r="G9" s="12"/>
      <c r="H9" s="12"/>
      <c r="I9" s="12"/>
    </row>
    <row r="10" customFormat="false" ht="12.75" hidden="false" customHeight="false" outlineLevel="0" collapsed="false">
      <c r="B10" s="31"/>
      <c r="C10" s="32"/>
      <c r="D10" s="33"/>
      <c r="E10" s="34"/>
      <c r="F10" s="12"/>
      <c r="G10" s="12"/>
      <c r="H10" s="12"/>
      <c r="I10" s="12"/>
    </row>
    <row r="11" customFormat="false" ht="12.75" hidden="false" customHeight="false" outlineLevel="0" collapsed="false">
      <c r="B11" s="13" t="s">
        <v>5</v>
      </c>
      <c r="C11" s="14"/>
      <c r="D11" s="15"/>
      <c r="E11" s="16"/>
      <c r="F11" s="12"/>
      <c r="G11" s="12"/>
      <c r="H11" s="12"/>
      <c r="I11" s="12"/>
    </row>
    <row r="12" customFormat="false" ht="12.75" hidden="false" customHeight="false" outlineLevel="0" collapsed="false">
      <c r="B12" s="17" t="n">
        <v>9743</v>
      </c>
      <c r="C12" s="18" t="n">
        <v>9743</v>
      </c>
      <c r="D12" s="18" t="n">
        <f aca="false">B12-C12</f>
        <v>0</v>
      </c>
      <c r="E12" s="23" t="n">
        <f aca="false">D12*$E$4</f>
        <v>0</v>
      </c>
      <c r="F12" s="12"/>
      <c r="G12" s="12"/>
      <c r="H12" s="12"/>
      <c r="I12" s="12"/>
    </row>
    <row r="13" customFormat="false" ht="12.75" hidden="false" customHeight="false" outlineLevel="0" collapsed="false">
      <c r="B13" s="20"/>
      <c r="C13" s="21"/>
      <c r="D13" s="22"/>
      <c r="E13" s="23" t="n">
        <f aca="false">D13+E12</f>
        <v>0</v>
      </c>
      <c r="F13" s="12"/>
      <c r="G13" s="12"/>
      <c r="H13" s="12"/>
      <c r="I13" s="12"/>
    </row>
    <row r="14" customFormat="false" ht="12.75" hidden="false" customHeight="false" outlineLevel="0" collapsed="false">
      <c r="B14" s="24"/>
      <c r="C14" s="35"/>
      <c r="D14" s="25"/>
      <c r="E14" s="26" t="n">
        <f aca="false">E13+C15</f>
        <v>0</v>
      </c>
      <c r="F14" s="12"/>
      <c r="G14" s="12"/>
      <c r="H14" s="12"/>
      <c r="I14" s="12"/>
    </row>
    <row r="15" customFormat="false" ht="12.75" hidden="false" customHeight="false" outlineLevel="0" collapsed="false">
      <c r="B15" s="27"/>
      <c r="C15" s="28"/>
      <c r="D15" s="29"/>
      <c r="E15" s="30" t="n">
        <f aca="false">D12/$E$3</f>
        <v>0</v>
      </c>
      <c r="F15" s="12"/>
      <c r="G15" s="12"/>
      <c r="H15" s="12"/>
      <c r="I15" s="12"/>
    </row>
    <row r="16" customFormat="false" ht="12.75" hidden="false" customHeight="false" outlineLevel="0" collapsed="false">
      <c r="B16" s="36"/>
      <c r="C16" s="32"/>
      <c r="D16" s="33"/>
      <c r="E16" s="34"/>
    </row>
    <row r="17" customFormat="false" ht="12.75" hidden="false" customHeight="false" outlineLevel="0" collapsed="false">
      <c r="B17" s="13" t="s">
        <v>6</v>
      </c>
      <c r="C17" s="14"/>
      <c r="D17" s="15"/>
      <c r="E17" s="16"/>
    </row>
    <row r="18" customFormat="false" ht="12.75" hidden="false" customHeight="false" outlineLevel="0" collapsed="false">
      <c r="B18" s="37" t="n">
        <v>2742</v>
      </c>
      <c r="C18" s="38" t="n">
        <v>2704</v>
      </c>
      <c r="D18" s="38" t="n">
        <f aca="false">B18-C18</f>
        <v>38</v>
      </c>
      <c r="E18" s="39" t="n">
        <f aca="false">D18*$E$4</f>
        <v>250.636826783115</v>
      </c>
    </row>
    <row r="19" customFormat="false" ht="12.75" hidden="false" customHeight="false" outlineLevel="0" collapsed="false">
      <c r="B19" s="20"/>
      <c r="C19" s="21" t="n">
        <v>0</v>
      </c>
      <c r="D19" s="22"/>
      <c r="E19" s="23" t="n">
        <f aca="false">D19+E18</f>
        <v>250.636826783115</v>
      </c>
    </row>
    <row r="20" customFormat="false" ht="12.75" hidden="false" customHeight="false" outlineLevel="0" collapsed="false">
      <c r="B20" s="24"/>
      <c r="D20" s="25"/>
      <c r="E20" s="26" t="n">
        <f aca="false">E19+C21</f>
        <v>250.636826783115</v>
      </c>
    </row>
    <row r="21" customFormat="false" ht="12.75" hidden="false" customHeight="false" outlineLevel="0" collapsed="false">
      <c r="B21" s="27"/>
      <c r="C21" s="28"/>
      <c r="D21" s="29"/>
      <c r="E21" s="30" t="n">
        <f aca="false">D18/$E$3</f>
        <v>0.0576176613294518</v>
      </c>
    </row>
    <row r="22" customFormat="false" ht="12.75" hidden="false" customHeight="false" outlineLevel="0" collapsed="false">
      <c r="B22" s="40"/>
      <c r="C22" s="32"/>
      <c r="D22" s="33"/>
      <c r="E22" s="34"/>
    </row>
    <row r="23" customFormat="false" ht="12.75" hidden="false" customHeight="false" outlineLevel="0" collapsed="false">
      <c r="B23" s="13" t="s">
        <v>7</v>
      </c>
      <c r="C23" s="14"/>
      <c r="D23" s="15"/>
      <c r="E23" s="16"/>
    </row>
    <row r="24" customFormat="false" ht="12.75" hidden="false" customHeight="false" outlineLevel="0" collapsed="false">
      <c r="B24" s="41" t="n">
        <f aca="false">E3-D6-D12-D18-D36-D30</f>
        <v>621.519999999999</v>
      </c>
      <c r="C24" s="18" t="n">
        <v>0</v>
      </c>
      <c r="D24" s="18" t="n">
        <f aca="false">B24-C24</f>
        <v>621.519999999999</v>
      </c>
      <c r="E24" s="42" t="n">
        <f aca="false">D24*$E$4</f>
        <v>4099.36317321689</v>
      </c>
    </row>
    <row r="25" customFormat="false" ht="12.75" hidden="false" customHeight="false" outlineLevel="0" collapsed="false">
      <c r="B25" s="20"/>
      <c r="C25" s="21"/>
      <c r="D25" s="43"/>
      <c r="E25" s="23" t="n">
        <f aca="false">D25+E24</f>
        <v>4099.36317321689</v>
      </c>
    </row>
    <row r="26" customFormat="false" ht="12.75" hidden="false" customHeight="false" outlineLevel="0" collapsed="false">
      <c r="B26" s="24"/>
      <c r="C26" s="44"/>
      <c r="D26" s="45"/>
      <c r="E26" s="26" t="n">
        <f aca="false">E25+C27</f>
        <v>4099.36317321689</v>
      </c>
    </row>
    <row r="27" customFormat="false" ht="12.75" hidden="false" customHeight="false" outlineLevel="0" collapsed="false">
      <c r="B27" s="27"/>
      <c r="C27" s="28"/>
      <c r="D27" s="29"/>
      <c r="E27" s="30" t="n">
        <f aca="false">D24/$E$3</f>
        <v>0.942382338670548</v>
      </c>
    </row>
    <row r="28" customFormat="false" ht="12.75" hidden="false" customHeight="false" outlineLevel="0" collapsed="false">
      <c r="B28" s="40"/>
      <c r="C28" s="32"/>
      <c r="D28" s="33"/>
      <c r="E28" s="34"/>
    </row>
    <row r="29" customFormat="false" ht="12.75" hidden="false" customHeight="false" outlineLevel="0" collapsed="false">
      <c r="B29" s="13" t="s">
        <v>8</v>
      </c>
      <c r="C29" s="14"/>
      <c r="D29" s="15"/>
      <c r="E29" s="16"/>
    </row>
    <row r="30" customFormat="false" ht="12.75" hidden="false" customHeight="false" outlineLevel="0" collapsed="false">
      <c r="B30" s="17" t="n">
        <v>8813</v>
      </c>
      <c r="C30" s="18" t="n">
        <v>8813</v>
      </c>
      <c r="D30" s="18" t="n">
        <f aca="false">B30-C30</f>
        <v>0</v>
      </c>
      <c r="E30" s="42" t="n">
        <f aca="false">D30*$E$4</f>
        <v>0</v>
      </c>
    </row>
    <row r="31" customFormat="false" ht="12.75" hidden="false" customHeight="false" outlineLevel="0" collapsed="false">
      <c r="B31" s="46"/>
      <c r="C31" s="21"/>
      <c r="D31" s="22"/>
      <c r="E31" s="23" t="n">
        <f aca="false">D31+E30</f>
        <v>0</v>
      </c>
    </row>
    <row r="32" customFormat="false" ht="12.75" hidden="false" customHeight="false" outlineLevel="0" collapsed="false">
      <c r="B32" s="24"/>
      <c r="D32" s="25"/>
      <c r="E32" s="26" t="n">
        <f aca="false">E31+C33</f>
        <v>0</v>
      </c>
    </row>
    <row r="33" customFormat="false" ht="12.75" hidden="false" customHeight="false" outlineLevel="0" collapsed="false">
      <c r="B33" s="27" t="n">
        <f aca="false">C33-D33</f>
        <v>0</v>
      </c>
      <c r="C33" s="28"/>
      <c r="D33" s="29"/>
      <c r="E33" s="30" t="n">
        <f aca="false">D30/$E$3</f>
        <v>0</v>
      </c>
    </row>
    <row r="34" customFormat="false" ht="12.75" hidden="false" customHeight="false" outlineLevel="0" collapsed="false">
      <c r="B34" s="36"/>
      <c r="C34" s="32"/>
      <c r="D34" s="33"/>
      <c r="E34" s="34"/>
    </row>
    <row r="35" customFormat="false" ht="12.75" hidden="false" customHeight="false" outlineLevel="0" collapsed="false">
      <c r="B35" s="13" t="s">
        <v>9</v>
      </c>
      <c r="C35" s="14"/>
      <c r="D35" s="15"/>
      <c r="E35" s="16"/>
    </row>
    <row r="36" customFormat="false" ht="12.75" hidden="false" customHeight="false" outlineLevel="0" collapsed="false">
      <c r="B36" s="37" t="n">
        <v>7606</v>
      </c>
      <c r="C36" s="38" t="n">
        <v>7606</v>
      </c>
      <c r="D36" s="38" t="n">
        <f aca="false">B36-C36+J39</f>
        <v>0</v>
      </c>
      <c r="E36" s="47" t="n">
        <f aca="false">D36*$E$4</f>
        <v>0</v>
      </c>
    </row>
    <row r="37" customFormat="false" ht="12.75" hidden="false" customHeight="false" outlineLevel="0" collapsed="false">
      <c r="B37" s="46"/>
      <c r="C37" s="21" t="n">
        <v>0</v>
      </c>
      <c r="D37" s="22" t="n">
        <f aca="false">(D36*$E$4*C37)</f>
        <v>0</v>
      </c>
      <c r="E37" s="26" t="n">
        <f aca="false">E36+C38</f>
        <v>0</v>
      </c>
    </row>
    <row r="38" customFormat="false" ht="12.75" hidden="false" customHeight="false" outlineLevel="0" collapsed="false">
      <c r="B38" s="27"/>
      <c r="C38" s="28"/>
      <c r="D38" s="29"/>
      <c r="E38" s="30"/>
    </row>
    <row r="39" customFormat="false" ht="12.75" hidden="false" customHeight="false" outlineLevel="0" collapsed="false">
      <c r="B39" s="48"/>
      <c r="C39" s="49"/>
      <c r="D39" s="50"/>
      <c r="E39" s="51"/>
    </row>
    <row r="40" customFormat="false" ht="12.75" hidden="false" customHeight="false" outlineLevel="0" collapsed="false">
      <c r="B40" s="0" t="n">
        <f aca="false">C38+C33+C27+C21+C15+C9</f>
        <v>0</v>
      </c>
      <c r="C40" s="52" t="n">
        <f aca="false">D6+D12+D18+D24+D30+D36</f>
        <v>659.519999999999</v>
      </c>
      <c r="D40" s="53" t="n">
        <f aca="false">E8+E14+E20+E26+E32+E37</f>
        <v>4350</v>
      </c>
      <c r="E40" s="12" t="n">
        <f aca="false">E36+E30+E24+E18+E12+E6</f>
        <v>4350</v>
      </c>
    </row>
    <row r="41" customFormat="false" ht="12.75" hidden="false" customHeight="false" outlineLevel="0" collapsed="false">
      <c r="C41" s="52"/>
    </row>
  </sheetData>
  <printOptions headings="false" gridLines="false" gridLinesSet="true" horizontalCentered="false" verticalCentered="false"/>
  <pageMargins left="0.275694444444444" right="0.275694444444444" top="0.629861111111111" bottom="0.629861111111111" header="0.236111111111111" footer="0.236111111111111"/>
  <pageSetup paperSize="9" scale="100" fitToWidth="1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98" activeCellId="0" sqref="E98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2.43"/>
    <col collapsed="false" customWidth="true" hidden="false" outlineLevel="0" max="3" min="2" style="0" width="13.71"/>
    <col collapsed="false" customWidth="true" hidden="false" outlineLevel="0" max="6" min="4" style="0" width="12.14"/>
    <col collapsed="false" customWidth="true" hidden="false" outlineLevel="0" max="7" min="7" style="0" width="9.14"/>
  </cols>
  <sheetData>
    <row r="1" customFormat="false" ht="12.75" hidden="false" customHeight="false" outlineLevel="0" collapsed="false">
      <c r="B1" s="1" t="n">
        <v>45809</v>
      </c>
      <c r="C1" s="2" t="s">
        <v>10</v>
      </c>
      <c r="E1" s="0" t="n">
        <v>60</v>
      </c>
    </row>
    <row r="2" customFormat="false" ht="12.75" hidden="false" customHeight="false" outlineLevel="0" collapsed="false">
      <c r="B2" s="3"/>
      <c r="C2" s="4"/>
      <c r="D2" s="5" t="s">
        <v>0</v>
      </c>
      <c r="E2" s="5" t="s">
        <v>1</v>
      </c>
    </row>
    <row r="3" customFormat="false" ht="12.75" hidden="false" customHeight="false" outlineLevel="0" collapsed="false">
      <c r="B3" s="6" t="n">
        <v>84.941</v>
      </c>
      <c r="C3" s="7" t="n">
        <v>64.58</v>
      </c>
      <c r="D3" s="8" t="n">
        <f aca="false">B3-C3</f>
        <v>20.361</v>
      </c>
      <c r="E3" s="8" t="n">
        <f aca="false">D3*$E$1</f>
        <v>1221.66</v>
      </c>
    </row>
    <row r="4" customFormat="false" ht="12.75" hidden="false" customHeight="false" outlineLevel="0" collapsed="false">
      <c r="B4" s="9" t="s">
        <v>2</v>
      </c>
      <c r="C4" s="10" t="n">
        <v>6710</v>
      </c>
      <c r="D4" s="9" t="s">
        <v>3</v>
      </c>
      <c r="E4" s="11" t="n">
        <f aca="false">C4/E3</f>
        <v>5.49252656221862</v>
      </c>
      <c r="F4" s="12"/>
      <c r="G4" s="12"/>
      <c r="H4" s="12"/>
      <c r="I4" s="12"/>
    </row>
    <row r="5" customFormat="false" ht="12.75" hidden="false" customHeight="false" outlineLevel="0" collapsed="false">
      <c r="B5" s="13" t="s">
        <v>4</v>
      </c>
      <c r="C5" s="14"/>
      <c r="D5" s="15"/>
      <c r="E5" s="16"/>
      <c r="F5" s="12"/>
      <c r="G5" s="12"/>
      <c r="H5" s="12"/>
      <c r="I5" s="12"/>
    </row>
    <row r="6" customFormat="false" ht="12.75" hidden="false" customHeight="false" outlineLevel="0" collapsed="false">
      <c r="B6" s="17" t="n">
        <v>125327</v>
      </c>
      <c r="C6" s="18" t="n">
        <v>125070</v>
      </c>
      <c r="D6" s="18" t="n">
        <f aca="false">B6-C6</f>
        <v>257</v>
      </c>
      <c r="E6" s="19" t="n">
        <f aca="false">D6*$E$4</f>
        <v>1411.57932649019</v>
      </c>
      <c r="F6" s="12" t="n">
        <f aca="false">D6</f>
        <v>257</v>
      </c>
      <c r="G6" s="12" t="s">
        <v>11</v>
      </c>
      <c r="H6" s="12" t="n">
        <f aca="false">F6*F13</f>
        <v>2097.89537712895</v>
      </c>
      <c r="I6" s="12" t="s">
        <v>12</v>
      </c>
    </row>
    <row r="7" customFormat="false" ht="12.75" hidden="false" customHeight="false" outlineLevel="0" collapsed="false">
      <c r="B7" s="20"/>
      <c r="C7" s="21"/>
      <c r="D7" s="22"/>
      <c r="E7" s="23" t="n">
        <f aca="false">D7+E6</f>
        <v>1411.57932649019</v>
      </c>
      <c r="F7" s="12" t="n">
        <f aca="false">D12</f>
        <v>565</v>
      </c>
      <c r="G7" s="12"/>
      <c r="H7" s="12" t="n">
        <f aca="false">F7*F13</f>
        <v>4612.10462287105</v>
      </c>
      <c r="I7" s="12" t="s">
        <v>13</v>
      </c>
    </row>
    <row r="8" customFormat="false" ht="12.75" hidden="false" customHeight="false" outlineLevel="0" collapsed="false">
      <c r="B8" s="24" t="n">
        <v>-20</v>
      </c>
      <c r="D8" s="25"/>
      <c r="E8" s="26" t="n">
        <f aca="false">E7+C9</f>
        <v>1411.57932649019</v>
      </c>
      <c r="F8" s="12" t="n">
        <f aca="false">D18</f>
        <v>0</v>
      </c>
      <c r="G8" s="12"/>
      <c r="H8" s="12" t="n">
        <f aca="false">F8*F13</f>
        <v>0</v>
      </c>
      <c r="I8" s="12"/>
    </row>
    <row r="9" customFormat="false" ht="12.75" hidden="false" customHeight="false" outlineLevel="0" collapsed="false">
      <c r="B9" s="27"/>
      <c r="C9" s="28"/>
      <c r="D9" s="29"/>
      <c r="E9" s="30" t="n">
        <f aca="false">D6/$E$3</f>
        <v>0.210369497241458</v>
      </c>
      <c r="F9" s="12" t="n">
        <v>0</v>
      </c>
      <c r="G9" s="12"/>
      <c r="H9" s="12" t="n">
        <f aca="false">F9*F13</f>
        <v>0</v>
      </c>
      <c r="I9" s="12"/>
    </row>
    <row r="10" customFormat="false" ht="12.75" hidden="false" customHeight="false" outlineLevel="0" collapsed="false">
      <c r="B10" s="31"/>
      <c r="C10" s="32"/>
      <c r="D10" s="33"/>
      <c r="E10" s="34"/>
      <c r="F10" s="12" t="n">
        <f aca="false">D30</f>
        <v>0</v>
      </c>
      <c r="G10" s="12"/>
      <c r="H10" s="12" t="n">
        <f aca="false">F10*F13</f>
        <v>0</v>
      </c>
      <c r="I10" s="12"/>
    </row>
    <row r="11" customFormat="false" ht="12.75" hidden="false" customHeight="false" outlineLevel="0" collapsed="false">
      <c r="B11" s="13" t="s">
        <v>5</v>
      </c>
      <c r="C11" s="14"/>
      <c r="D11" s="15"/>
      <c r="E11" s="16"/>
      <c r="F11" s="12" t="n">
        <f aca="false">D36</f>
        <v>0</v>
      </c>
      <c r="G11" s="12"/>
      <c r="H11" s="12" t="n">
        <f aca="false">F11*F13</f>
        <v>0</v>
      </c>
      <c r="I11" s="12"/>
    </row>
    <row r="12" customFormat="false" ht="12.75" hidden="false" customHeight="false" outlineLevel="0" collapsed="false">
      <c r="B12" s="17" t="n">
        <v>9743</v>
      </c>
      <c r="C12" s="18" t="n">
        <v>9178</v>
      </c>
      <c r="D12" s="18" t="n">
        <f aca="false">B12-C12</f>
        <v>565</v>
      </c>
      <c r="E12" s="23" t="n">
        <f aca="false">D12*$E$4</f>
        <v>3103.27750765352</v>
      </c>
      <c r="F12" s="12" t="n">
        <f aca="false">SUM(F6:F10)</f>
        <v>822</v>
      </c>
      <c r="G12" s="12" t="s">
        <v>11</v>
      </c>
      <c r="H12" s="12"/>
      <c r="I12" s="12"/>
    </row>
    <row r="13" customFormat="false" ht="12.75" hidden="false" customHeight="false" outlineLevel="0" collapsed="false">
      <c r="B13" s="20"/>
      <c r="C13" s="21"/>
      <c r="D13" s="22"/>
      <c r="E13" s="23" t="n">
        <f aca="false">D13+E12</f>
        <v>3103.27750765352</v>
      </c>
      <c r="F13" s="12" t="n">
        <f aca="false">C4/F12</f>
        <v>8.16301703163017</v>
      </c>
      <c r="G13" s="12" t="s">
        <v>14</v>
      </c>
      <c r="H13" s="12" t="n">
        <f aca="false">SUM(H6:H12)</f>
        <v>6710</v>
      </c>
      <c r="I13" s="12"/>
    </row>
    <row r="14" customFormat="false" ht="12.75" hidden="false" customHeight="false" outlineLevel="0" collapsed="false">
      <c r="B14" s="24"/>
      <c r="C14" s="35"/>
      <c r="D14" s="25"/>
      <c r="E14" s="26" t="n">
        <f aca="false">E13+C15</f>
        <v>3103.27750765352</v>
      </c>
      <c r="F14" s="12"/>
      <c r="G14" s="12"/>
      <c r="H14" s="12"/>
      <c r="I14" s="12"/>
    </row>
    <row r="15" customFormat="false" ht="12.75" hidden="false" customHeight="false" outlineLevel="0" collapsed="false">
      <c r="B15" s="27"/>
      <c r="C15" s="28"/>
      <c r="D15" s="29"/>
      <c r="E15" s="30" t="n">
        <f aca="false">D12/$E$3</f>
        <v>0.462485470589198</v>
      </c>
      <c r="F15" s="12"/>
      <c r="G15" s="12"/>
      <c r="H15" s="12"/>
      <c r="I15" s="12"/>
    </row>
    <row r="16" customFormat="false" ht="12.75" hidden="false" customHeight="false" outlineLevel="0" collapsed="false">
      <c r="B16" s="36"/>
      <c r="C16" s="32"/>
      <c r="D16" s="33"/>
      <c r="E16" s="34"/>
    </row>
    <row r="17" customFormat="false" ht="12.75" hidden="false" customHeight="false" outlineLevel="0" collapsed="false">
      <c r="B17" s="13" t="s">
        <v>6</v>
      </c>
      <c r="C17" s="14"/>
      <c r="D17" s="15"/>
      <c r="E17" s="16"/>
    </row>
    <row r="18" customFormat="false" ht="12.75" hidden="false" customHeight="false" outlineLevel="0" collapsed="false">
      <c r="B18" s="37" t="n">
        <v>2704</v>
      </c>
      <c r="C18" s="38" t="n">
        <v>2704</v>
      </c>
      <c r="D18" s="38" t="n">
        <f aca="false">B18-C18</f>
        <v>0</v>
      </c>
      <c r="E18" s="39" t="n">
        <f aca="false">D18*$E$4</f>
        <v>0</v>
      </c>
    </row>
    <row r="19" customFormat="false" ht="12.75" hidden="false" customHeight="false" outlineLevel="0" collapsed="false">
      <c r="B19" s="20"/>
      <c r="C19" s="21" t="n">
        <v>0</v>
      </c>
      <c r="D19" s="22"/>
      <c r="E19" s="23" t="n">
        <f aca="false">D19+E18</f>
        <v>0</v>
      </c>
    </row>
    <row r="20" customFormat="false" ht="12.75" hidden="false" customHeight="false" outlineLevel="0" collapsed="false">
      <c r="B20" s="24"/>
      <c r="D20" s="25"/>
      <c r="E20" s="26" t="n">
        <f aca="false">E19+C21</f>
        <v>0</v>
      </c>
    </row>
    <row r="21" customFormat="false" ht="12.75" hidden="false" customHeight="false" outlineLevel="0" collapsed="false">
      <c r="B21" s="27"/>
      <c r="C21" s="28"/>
      <c r="D21" s="29"/>
      <c r="E21" s="30" t="n">
        <f aca="false">D18/$E$3</f>
        <v>0</v>
      </c>
    </row>
    <row r="22" customFormat="false" ht="12.75" hidden="false" customHeight="false" outlineLevel="0" collapsed="false">
      <c r="B22" s="40"/>
      <c r="C22" s="32"/>
      <c r="D22" s="33"/>
      <c r="E22" s="34"/>
    </row>
    <row r="23" customFormat="false" ht="12.75" hidden="false" customHeight="false" outlineLevel="0" collapsed="false">
      <c r="B23" s="13" t="s">
        <v>7</v>
      </c>
      <c r="C23" s="14"/>
      <c r="D23" s="15"/>
      <c r="E23" s="16"/>
    </row>
    <row r="24" customFormat="false" ht="12.75" hidden="false" customHeight="false" outlineLevel="0" collapsed="false">
      <c r="B24" s="41" t="n">
        <f aca="false">E3-D6-D12-D18-D36-D30</f>
        <v>399.66</v>
      </c>
      <c r="C24" s="18" t="n">
        <v>66</v>
      </c>
      <c r="D24" s="18" t="n">
        <f aca="false">B24-C24</f>
        <v>333.66</v>
      </c>
      <c r="E24" s="42" t="n">
        <f aca="false">D24*$E$4</f>
        <v>1832.63641274987</v>
      </c>
    </row>
    <row r="25" customFormat="false" ht="12.75" hidden="false" customHeight="false" outlineLevel="0" collapsed="false">
      <c r="B25" s="20"/>
      <c r="C25" s="21"/>
      <c r="D25" s="43"/>
      <c r="E25" s="23" t="n">
        <f aca="false">D25+E24</f>
        <v>1832.63641274987</v>
      </c>
    </row>
    <row r="26" customFormat="false" ht="12.75" hidden="false" customHeight="false" outlineLevel="0" collapsed="false">
      <c r="B26" s="24"/>
      <c r="C26" s="44"/>
      <c r="D26" s="45"/>
      <c r="E26" s="26" t="n">
        <f aca="false">E25+C27</f>
        <v>1832.63641274987</v>
      </c>
    </row>
    <row r="27" customFormat="false" ht="12.75" hidden="false" customHeight="false" outlineLevel="0" collapsed="false">
      <c r="B27" s="27"/>
      <c r="C27" s="28"/>
      <c r="D27" s="29"/>
      <c r="E27" s="30" t="n">
        <f aca="false">D24/$E$3</f>
        <v>0.273120180737685</v>
      </c>
    </row>
    <row r="28" customFormat="false" ht="12.75" hidden="false" customHeight="false" outlineLevel="0" collapsed="false">
      <c r="B28" s="40"/>
      <c r="C28" s="32"/>
      <c r="D28" s="33"/>
      <c r="E28" s="34"/>
    </row>
    <row r="29" customFormat="false" ht="12.75" hidden="false" customHeight="false" outlineLevel="0" collapsed="false">
      <c r="B29" s="13" t="s">
        <v>8</v>
      </c>
      <c r="C29" s="14"/>
      <c r="D29" s="15"/>
      <c r="E29" s="16"/>
    </row>
    <row r="30" customFormat="false" ht="12.75" hidden="false" customHeight="false" outlineLevel="0" collapsed="false">
      <c r="B30" s="17" t="n">
        <v>8813</v>
      </c>
      <c r="C30" s="18" t="n">
        <v>8813</v>
      </c>
      <c r="D30" s="18" t="n">
        <f aca="false">B30-C30</f>
        <v>0</v>
      </c>
      <c r="E30" s="42" t="n">
        <f aca="false">D30*$E$4</f>
        <v>0</v>
      </c>
    </row>
    <row r="31" customFormat="false" ht="12.75" hidden="false" customHeight="false" outlineLevel="0" collapsed="false">
      <c r="B31" s="46"/>
      <c r="C31" s="21"/>
      <c r="D31" s="22"/>
      <c r="E31" s="23" t="n">
        <f aca="false">D31+E30</f>
        <v>0</v>
      </c>
    </row>
    <row r="32" customFormat="false" ht="12.75" hidden="false" customHeight="false" outlineLevel="0" collapsed="false">
      <c r="B32" s="24"/>
      <c r="D32" s="25"/>
      <c r="E32" s="26" t="n">
        <f aca="false">E31+C33</f>
        <v>0</v>
      </c>
    </row>
    <row r="33" customFormat="false" ht="12.75" hidden="false" customHeight="false" outlineLevel="0" collapsed="false">
      <c r="B33" s="27" t="n">
        <f aca="false">C33-D33</f>
        <v>0</v>
      </c>
      <c r="C33" s="28"/>
      <c r="D33" s="29"/>
      <c r="E33" s="30" t="n">
        <f aca="false">D30/$E$3</f>
        <v>0</v>
      </c>
    </row>
    <row r="34" customFormat="false" ht="12.75" hidden="false" customHeight="false" outlineLevel="0" collapsed="false">
      <c r="B34" s="36"/>
      <c r="C34" s="32"/>
      <c r="D34" s="33"/>
      <c r="E34" s="34"/>
    </row>
    <row r="35" customFormat="false" ht="12.75" hidden="false" customHeight="false" outlineLevel="0" collapsed="false">
      <c r="B35" s="13" t="s">
        <v>9</v>
      </c>
      <c r="C35" s="14"/>
      <c r="D35" s="15"/>
      <c r="E35" s="16"/>
    </row>
    <row r="36" customFormat="false" ht="12.75" hidden="false" customHeight="false" outlineLevel="0" collapsed="false">
      <c r="B36" s="37" t="n">
        <v>7606</v>
      </c>
      <c r="C36" s="38" t="n">
        <v>7606</v>
      </c>
      <c r="D36" s="38" t="n">
        <f aca="false">B36-C36+J39</f>
        <v>0</v>
      </c>
      <c r="E36" s="47" t="n">
        <f aca="false">D36*$E$4</f>
        <v>0</v>
      </c>
    </row>
    <row r="37" customFormat="false" ht="12.75" hidden="false" customHeight="false" outlineLevel="0" collapsed="false">
      <c r="B37" s="46"/>
      <c r="C37" s="21" t="n">
        <v>0</v>
      </c>
      <c r="D37" s="22" t="n">
        <f aca="false">(D36*$E$4*C37)</f>
        <v>0</v>
      </c>
      <c r="E37" s="26" t="n">
        <f aca="false">E36+C38</f>
        <v>0</v>
      </c>
    </row>
    <row r="38" customFormat="false" ht="12.75" hidden="false" customHeight="false" outlineLevel="0" collapsed="false">
      <c r="B38" s="27"/>
      <c r="C38" s="28"/>
      <c r="D38" s="29"/>
      <c r="E38" s="30"/>
    </row>
    <row r="39" customFormat="false" ht="12.75" hidden="false" customHeight="false" outlineLevel="0" collapsed="false">
      <c r="B39" s="48"/>
      <c r="C39" s="49"/>
      <c r="D39" s="50"/>
      <c r="E39" s="51"/>
    </row>
    <row r="40" customFormat="false" ht="12.75" hidden="false" customHeight="false" outlineLevel="0" collapsed="false">
      <c r="B40" s="0" t="n">
        <f aca="false">C38+C33+C27+C21+C15+C9</f>
        <v>0</v>
      </c>
      <c r="C40" s="52" t="n">
        <f aca="false">D6+D12+D18+D24+D30+D36</f>
        <v>1155.66</v>
      </c>
      <c r="D40" s="53" t="n">
        <f aca="false">E8+E14+E20+E26+E32+E37</f>
        <v>6347.49324689357</v>
      </c>
      <c r="E40" s="12" t="n">
        <f aca="false">E36+E30+E24+E18+E12+E6</f>
        <v>6347.49324689357</v>
      </c>
    </row>
    <row r="41" customFormat="false" ht="12.75" hidden="false" customHeight="false" outlineLevel="0" collapsed="false">
      <c r="C41" s="52"/>
    </row>
  </sheetData>
  <printOptions headings="false" gridLines="false" gridLinesSet="true" horizontalCentered="false" verticalCentered="false"/>
  <pageMargins left="0.275694444444444" right="0.275694444444444" top="0.629861111111111" bottom="0.629861111111111" header="0.236111111111111" footer="0.236111111111111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30" activeCellId="0" sqref="B30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2.43"/>
    <col collapsed="false" customWidth="true" hidden="false" outlineLevel="0" max="3" min="2" style="0" width="13.71"/>
    <col collapsed="false" customWidth="true" hidden="false" outlineLevel="0" max="6" min="4" style="0" width="12.14"/>
    <col collapsed="false" customWidth="true" hidden="false" outlineLevel="0" max="7" min="7" style="0" width="9.14"/>
  </cols>
  <sheetData>
    <row r="1" customFormat="false" ht="12.75" hidden="false" customHeight="false" outlineLevel="0" collapsed="false">
      <c r="B1" s="1" t="n">
        <v>45809</v>
      </c>
      <c r="C1" s="2" t="s">
        <v>10</v>
      </c>
      <c r="E1" s="0" t="n">
        <v>60</v>
      </c>
    </row>
    <row r="2" customFormat="false" ht="12.75" hidden="false" customHeight="false" outlineLevel="0" collapsed="false">
      <c r="B2" s="3"/>
      <c r="C2" s="4"/>
      <c r="D2" s="5" t="s">
        <v>0</v>
      </c>
      <c r="E2" s="5" t="s">
        <v>1</v>
      </c>
    </row>
    <row r="3" customFormat="false" ht="12.75" hidden="false" customHeight="false" outlineLevel="0" collapsed="false">
      <c r="B3" s="6" t="n">
        <v>74.89</v>
      </c>
      <c r="C3" s="7" t="n">
        <v>64.58</v>
      </c>
      <c r="D3" s="8" t="n">
        <f aca="false">B3-C3</f>
        <v>10.31</v>
      </c>
      <c r="E3" s="8" t="n">
        <f aca="false">D3*$E$1</f>
        <v>618.6</v>
      </c>
    </row>
    <row r="4" customFormat="false" ht="12.75" hidden="false" customHeight="false" outlineLevel="0" collapsed="false">
      <c r="B4" s="9" t="s">
        <v>2</v>
      </c>
      <c r="C4" s="10" t="n">
        <v>3410</v>
      </c>
      <c r="D4" s="9" t="s">
        <v>3</v>
      </c>
      <c r="E4" s="11" t="n">
        <f aca="false">C4/E3</f>
        <v>5.51244746201099</v>
      </c>
      <c r="F4" s="12"/>
      <c r="G4" s="12"/>
      <c r="H4" s="12"/>
      <c r="I4" s="12"/>
    </row>
    <row r="5" customFormat="false" ht="12.75" hidden="false" customHeight="false" outlineLevel="0" collapsed="false">
      <c r="B5" s="13" t="s">
        <v>4</v>
      </c>
      <c r="C5" s="14"/>
      <c r="D5" s="15"/>
      <c r="E5" s="16"/>
      <c r="F5" s="12"/>
      <c r="G5" s="12"/>
      <c r="H5" s="12"/>
      <c r="I5" s="12"/>
    </row>
    <row r="6" customFormat="false" ht="12.75" hidden="false" customHeight="false" outlineLevel="0" collapsed="false">
      <c r="B6" s="17" t="n">
        <v>125251</v>
      </c>
      <c r="C6" s="18" t="n">
        <v>125070</v>
      </c>
      <c r="D6" s="18" t="n">
        <f aca="false">B6-C6</f>
        <v>181</v>
      </c>
      <c r="E6" s="19" t="n">
        <f aca="false">D6*$E$4</f>
        <v>997.752990623989</v>
      </c>
      <c r="F6" s="12" t="n">
        <f aca="false">D6</f>
        <v>181</v>
      </c>
      <c r="G6" s="12" t="s">
        <v>11</v>
      </c>
      <c r="H6" s="12" t="n">
        <f aca="false">F6*F13</f>
        <v>1116.92001447702</v>
      </c>
      <c r="I6" s="12"/>
    </row>
    <row r="7" customFormat="false" ht="12.75" hidden="false" customHeight="false" outlineLevel="0" collapsed="false">
      <c r="B7" s="20"/>
      <c r="C7" s="21"/>
      <c r="D7" s="22"/>
      <c r="E7" s="23" t="n">
        <f aca="false">D7+E6</f>
        <v>997.752990623989</v>
      </c>
      <c r="F7" s="12" t="n">
        <f aca="false">D12</f>
        <v>410</v>
      </c>
      <c r="G7" s="12"/>
      <c r="H7" s="12" t="n">
        <f aca="false">F7*F13</f>
        <v>2530.03981179877</v>
      </c>
      <c r="I7" s="12"/>
    </row>
    <row r="8" customFormat="false" ht="12.75" hidden="false" customHeight="false" outlineLevel="0" collapsed="false">
      <c r="B8" s="24" t="n">
        <v>-20</v>
      </c>
      <c r="D8" s="25"/>
      <c r="E8" s="26" t="n">
        <f aca="false">E7+C9</f>
        <v>997.752990623989</v>
      </c>
      <c r="F8" s="12" t="n">
        <f aca="false">D18</f>
        <v>0</v>
      </c>
      <c r="G8" s="12"/>
      <c r="H8" s="12" t="n">
        <f aca="false">F8*F13</f>
        <v>0</v>
      </c>
      <c r="I8" s="12"/>
    </row>
    <row r="9" customFormat="false" ht="12.75" hidden="false" customHeight="false" outlineLevel="0" collapsed="false">
      <c r="B9" s="27"/>
      <c r="C9" s="28"/>
      <c r="D9" s="29"/>
      <c r="E9" s="30" t="n">
        <f aca="false">D6/$E$3</f>
        <v>0.292596184933721</v>
      </c>
      <c r="F9" s="12" t="n">
        <f aca="false">D24</f>
        <v>-38.3999999999999</v>
      </c>
      <c r="G9" s="12"/>
      <c r="H9" s="12" t="n">
        <f aca="false">F9*F13</f>
        <v>-236.959826275786</v>
      </c>
      <c r="I9" s="12"/>
    </row>
    <row r="10" customFormat="false" ht="12.75" hidden="false" customHeight="false" outlineLevel="0" collapsed="false">
      <c r="B10" s="31"/>
      <c r="C10" s="32"/>
      <c r="D10" s="33"/>
      <c r="E10" s="34"/>
      <c r="F10" s="12" t="n">
        <f aca="false">D30</f>
        <v>0</v>
      </c>
      <c r="G10" s="12"/>
      <c r="H10" s="12" t="n">
        <f aca="false">F10*F13</f>
        <v>0</v>
      </c>
      <c r="I10" s="12"/>
    </row>
    <row r="11" customFormat="false" ht="12.75" hidden="false" customHeight="false" outlineLevel="0" collapsed="false">
      <c r="B11" s="13" t="s">
        <v>5</v>
      </c>
      <c r="C11" s="14"/>
      <c r="D11" s="15"/>
      <c r="E11" s="16"/>
      <c r="F11" s="12" t="n">
        <f aca="false">D36</f>
        <v>0</v>
      </c>
      <c r="G11" s="12"/>
      <c r="H11" s="12" t="n">
        <f aca="false">F11*F13</f>
        <v>0</v>
      </c>
      <c r="I11" s="12"/>
    </row>
    <row r="12" customFormat="false" ht="12.75" hidden="false" customHeight="false" outlineLevel="0" collapsed="false">
      <c r="B12" s="17" t="n">
        <v>9588</v>
      </c>
      <c r="C12" s="18" t="n">
        <v>9178</v>
      </c>
      <c r="D12" s="18" t="n">
        <f aca="false">B12-C12</f>
        <v>410</v>
      </c>
      <c r="E12" s="23" t="n">
        <f aca="false">D12*$E$4</f>
        <v>2260.10345942451</v>
      </c>
      <c r="F12" s="12" t="n">
        <f aca="false">SUM(F6:F10)</f>
        <v>552.6</v>
      </c>
      <c r="G12" s="12" t="s">
        <v>11</v>
      </c>
      <c r="H12" s="12"/>
      <c r="I12" s="12"/>
    </row>
    <row r="13" customFormat="false" ht="12.75" hidden="false" customHeight="false" outlineLevel="0" collapsed="false">
      <c r="B13" s="20"/>
      <c r="C13" s="21"/>
      <c r="D13" s="22"/>
      <c r="E13" s="23" t="n">
        <f aca="false">D13+E12</f>
        <v>2260.10345942451</v>
      </c>
      <c r="F13" s="12" t="n">
        <f aca="false">C4/F12</f>
        <v>6.17082880926529</v>
      </c>
      <c r="G13" s="12" t="s">
        <v>14</v>
      </c>
      <c r="H13" s="12" t="n">
        <f aca="false">SUM(H6:H12)</f>
        <v>3410</v>
      </c>
      <c r="I13" s="12"/>
    </row>
    <row r="14" customFormat="false" ht="12.75" hidden="false" customHeight="false" outlineLevel="0" collapsed="false">
      <c r="B14" s="24"/>
      <c r="C14" s="35"/>
      <c r="D14" s="25"/>
      <c r="E14" s="26" t="n">
        <f aca="false">E13+C15</f>
        <v>2260.10345942451</v>
      </c>
      <c r="F14" s="12"/>
      <c r="G14" s="12"/>
      <c r="H14" s="12"/>
      <c r="I14" s="12"/>
    </row>
    <row r="15" customFormat="false" ht="12.75" hidden="false" customHeight="false" outlineLevel="0" collapsed="false">
      <c r="B15" s="27"/>
      <c r="C15" s="28"/>
      <c r="D15" s="29"/>
      <c r="E15" s="30" t="n">
        <f aca="false">D12/$E$3</f>
        <v>0.662786938247656</v>
      </c>
      <c r="F15" s="12"/>
      <c r="G15" s="12"/>
      <c r="H15" s="12"/>
      <c r="I15" s="12"/>
    </row>
    <row r="16" customFormat="false" ht="12.75" hidden="false" customHeight="false" outlineLevel="0" collapsed="false">
      <c r="B16" s="36"/>
      <c r="C16" s="32"/>
      <c r="D16" s="33"/>
      <c r="E16" s="34"/>
    </row>
    <row r="17" customFormat="false" ht="12.75" hidden="false" customHeight="false" outlineLevel="0" collapsed="false">
      <c r="B17" s="13" t="s">
        <v>6</v>
      </c>
      <c r="C17" s="14"/>
      <c r="D17" s="15"/>
      <c r="E17" s="16"/>
    </row>
    <row r="18" customFormat="false" ht="12.75" hidden="false" customHeight="false" outlineLevel="0" collapsed="false">
      <c r="B18" s="37" t="n">
        <v>2704</v>
      </c>
      <c r="C18" s="38" t="n">
        <v>2704</v>
      </c>
      <c r="D18" s="38" t="n">
        <f aca="false">B18-C18</f>
        <v>0</v>
      </c>
      <c r="E18" s="39" t="n">
        <f aca="false">D18*$E$4</f>
        <v>0</v>
      </c>
    </row>
    <row r="19" customFormat="false" ht="12.75" hidden="false" customHeight="false" outlineLevel="0" collapsed="false">
      <c r="B19" s="20"/>
      <c r="C19" s="21" t="n">
        <v>0</v>
      </c>
      <c r="D19" s="22"/>
      <c r="E19" s="23" t="n">
        <f aca="false">D19+E18</f>
        <v>0</v>
      </c>
    </row>
    <row r="20" customFormat="false" ht="12.75" hidden="false" customHeight="false" outlineLevel="0" collapsed="false">
      <c r="B20" s="24"/>
      <c r="D20" s="25"/>
      <c r="E20" s="26" t="n">
        <f aca="false">E19+C21</f>
        <v>0</v>
      </c>
    </row>
    <row r="21" customFormat="false" ht="12.75" hidden="false" customHeight="false" outlineLevel="0" collapsed="false">
      <c r="B21" s="27"/>
      <c r="C21" s="28"/>
      <c r="D21" s="29"/>
      <c r="E21" s="30" t="n">
        <f aca="false">D18/$E$3</f>
        <v>0</v>
      </c>
    </row>
    <row r="22" customFormat="false" ht="12.75" hidden="false" customHeight="false" outlineLevel="0" collapsed="false">
      <c r="B22" s="40"/>
      <c r="C22" s="32"/>
      <c r="D22" s="33"/>
      <c r="E22" s="34"/>
    </row>
    <row r="23" customFormat="false" ht="12.75" hidden="false" customHeight="false" outlineLevel="0" collapsed="false">
      <c r="B23" s="13" t="s">
        <v>7</v>
      </c>
      <c r="C23" s="14"/>
      <c r="D23" s="15"/>
      <c r="E23" s="16"/>
    </row>
    <row r="24" customFormat="false" ht="12.75" hidden="false" customHeight="false" outlineLevel="0" collapsed="false">
      <c r="B24" s="41" t="n">
        <f aca="false">E3-D6-D12-D18-D36-D30</f>
        <v>27.6000000000001</v>
      </c>
      <c r="C24" s="18" t="n">
        <v>66</v>
      </c>
      <c r="D24" s="18" t="n">
        <f aca="false">B24-C24</f>
        <v>-38.3999999999999</v>
      </c>
      <c r="E24" s="42" t="n">
        <f aca="false">D24*$E$4</f>
        <v>-211.677982541221</v>
      </c>
    </row>
    <row r="25" customFormat="false" ht="12.75" hidden="false" customHeight="false" outlineLevel="0" collapsed="false">
      <c r="B25" s="20"/>
      <c r="C25" s="21"/>
      <c r="D25" s="43"/>
      <c r="E25" s="23" t="n">
        <f aca="false">D25+E24</f>
        <v>-211.677982541221</v>
      </c>
    </row>
    <row r="26" customFormat="false" ht="12.75" hidden="false" customHeight="false" outlineLevel="0" collapsed="false">
      <c r="B26" s="24"/>
      <c r="C26" s="44"/>
      <c r="D26" s="45"/>
      <c r="E26" s="26" t="n">
        <f aca="false">E25+C27</f>
        <v>-211.677982541221</v>
      </c>
    </row>
    <row r="27" customFormat="false" ht="12.75" hidden="false" customHeight="false" outlineLevel="0" collapsed="false">
      <c r="B27" s="27"/>
      <c r="C27" s="28"/>
      <c r="D27" s="29"/>
      <c r="E27" s="30" t="n">
        <f aca="false">D24/$E$3</f>
        <v>-0.0620756547041705</v>
      </c>
    </row>
    <row r="28" customFormat="false" ht="12.75" hidden="false" customHeight="false" outlineLevel="0" collapsed="false">
      <c r="B28" s="40"/>
      <c r="C28" s="32"/>
      <c r="D28" s="33"/>
      <c r="E28" s="34"/>
    </row>
    <row r="29" customFormat="false" ht="12.75" hidden="false" customHeight="false" outlineLevel="0" collapsed="false">
      <c r="B29" s="13" t="s">
        <v>8</v>
      </c>
      <c r="C29" s="14"/>
      <c r="D29" s="15"/>
      <c r="E29" s="16"/>
    </row>
    <row r="30" customFormat="false" ht="12.75" hidden="false" customHeight="false" outlineLevel="0" collapsed="false">
      <c r="B30" s="17" t="n">
        <v>8813</v>
      </c>
      <c r="C30" s="18" t="n">
        <v>8813</v>
      </c>
      <c r="D30" s="18" t="n">
        <f aca="false">B30-C30</f>
        <v>0</v>
      </c>
      <c r="E30" s="42" t="n">
        <f aca="false">D30*$E$4</f>
        <v>0</v>
      </c>
    </row>
    <row r="31" customFormat="false" ht="12.75" hidden="false" customHeight="false" outlineLevel="0" collapsed="false">
      <c r="B31" s="46"/>
      <c r="C31" s="21"/>
      <c r="D31" s="22"/>
      <c r="E31" s="23" t="n">
        <f aca="false">D31+E30</f>
        <v>0</v>
      </c>
    </row>
    <row r="32" customFormat="false" ht="12.75" hidden="false" customHeight="false" outlineLevel="0" collapsed="false">
      <c r="B32" s="24"/>
      <c r="D32" s="25"/>
      <c r="E32" s="26" t="n">
        <f aca="false">E31+C33</f>
        <v>0</v>
      </c>
    </row>
    <row r="33" customFormat="false" ht="12.75" hidden="false" customHeight="false" outlineLevel="0" collapsed="false">
      <c r="B33" s="27" t="n">
        <f aca="false">C33-D33</f>
        <v>0</v>
      </c>
      <c r="C33" s="28"/>
      <c r="D33" s="29"/>
      <c r="E33" s="30" t="n">
        <f aca="false">D30/$E$3</f>
        <v>0</v>
      </c>
    </row>
    <row r="34" customFormat="false" ht="12.75" hidden="false" customHeight="false" outlineLevel="0" collapsed="false">
      <c r="B34" s="36"/>
      <c r="C34" s="32"/>
      <c r="D34" s="33"/>
      <c r="E34" s="34"/>
    </row>
    <row r="35" customFormat="false" ht="12.75" hidden="false" customHeight="false" outlineLevel="0" collapsed="false">
      <c r="B35" s="13" t="s">
        <v>9</v>
      </c>
      <c r="C35" s="14"/>
      <c r="D35" s="15"/>
      <c r="E35" s="16"/>
    </row>
    <row r="36" customFormat="false" ht="12.75" hidden="false" customHeight="false" outlineLevel="0" collapsed="false">
      <c r="B36" s="37" t="n">
        <v>7606</v>
      </c>
      <c r="C36" s="38" t="n">
        <v>7606</v>
      </c>
      <c r="D36" s="38" t="n">
        <f aca="false">B36-C36+J39</f>
        <v>0</v>
      </c>
      <c r="E36" s="47" t="n">
        <f aca="false">D36*$E$4</f>
        <v>0</v>
      </c>
    </row>
    <row r="37" customFormat="false" ht="12.75" hidden="false" customHeight="false" outlineLevel="0" collapsed="false">
      <c r="B37" s="46"/>
      <c r="C37" s="21" t="n">
        <v>0</v>
      </c>
      <c r="D37" s="22" t="n">
        <f aca="false">(D36*$E$4*C37)</f>
        <v>0</v>
      </c>
      <c r="E37" s="26" t="n">
        <f aca="false">E36+C38</f>
        <v>0</v>
      </c>
    </row>
    <row r="38" customFormat="false" ht="12.75" hidden="false" customHeight="false" outlineLevel="0" collapsed="false">
      <c r="B38" s="27"/>
      <c r="C38" s="28"/>
      <c r="D38" s="29"/>
      <c r="E38" s="30"/>
    </row>
    <row r="39" customFormat="false" ht="12.75" hidden="false" customHeight="false" outlineLevel="0" collapsed="false">
      <c r="B39" s="48"/>
      <c r="C39" s="49"/>
      <c r="D39" s="50"/>
      <c r="E39" s="51"/>
    </row>
    <row r="40" customFormat="false" ht="12.75" hidden="false" customHeight="false" outlineLevel="0" collapsed="false">
      <c r="B40" s="0" t="n">
        <f aca="false">C38+C33+C27+C21+C15+C9</f>
        <v>0</v>
      </c>
      <c r="C40" s="52" t="n">
        <f aca="false">D6+D12+D18+D24+D30+D36</f>
        <v>552.6</v>
      </c>
      <c r="D40" s="53" t="n">
        <f aca="false">E8+E14+E20+E26+E32+E37</f>
        <v>3046.17846750727</v>
      </c>
      <c r="E40" s="12" t="n">
        <f aca="false">E36+E30+E24+E18+E12+E6</f>
        <v>3046.17846750727</v>
      </c>
    </row>
    <row r="41" customFormat="false" ht="12.75" hidden="false" customHeight="false" outlineLevel="0" collapsed="false">
      <c r="C41" s="52"/>
    </row>
  </sheetData>
  <printOptions headings="false" gridLines="false" gridLinesSet="true" horizontalCentered="false" verticalCentered="false"/>
  <pageMargins left="0.275694444444444" right="0.275694444444444" top="0.629861111111111" bottom="0.629861111111111" header="0.236111111111111" footer="0.236111111111111"/>
  <pageSetup paperSize="9" scale="100" fitToWidth="1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5" activeCellId="0" sqref="C25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2.43"/>
    <col collapsed="false" customWidth="true" hidden="false" outlineLevel="0" max="3" min="2" style="0" width="13.71"/>
    <col collapsed="false" customWidth="true" hidden="false" outlineLevel="0" max="6" min="4" style="0" width="12.14"/>
    <col collapsed="false" customWidth="true" hidden="false" outlineLevel="0" max="7" min="7" style="0" width="9.14"/>
  </cols>
  <sheetData>
    <row r="1" customFormat="false" ht="12.75" hidden="false" customHeight="false" outlineLevel="0" collapsed="false">
      <c r="B1" s="1" t="n">
        <v>45748</v>
      </c>
      <c r="C1" s="2" t="s">
        <v>15</v>
      </c>
      <c r="E1" s="0" t="n">
        <v>60</v>
      </c>
    </row>
    <row r="2" customFormat="false" ht="12.75" hidden="false" customHeight="false" outlineLevel="0" collapsed="false">
      <c r="B2" s="3"/>
      <c r="C2" s="4"/>
      <c r="D2" s="5" t="s">
        <v>0</v>
      </c>
      <c r="E2" s="5" t="s">
        <v>1</v>
      </c>
    </row>
    <row r="3" customFormat="false" ht="12.75" hidden="false" customHeight="false" outlineLevel="0" collapsed="false">
      <c r="B3" s="6" t="n">
        <v>64.58</v>
      </c>
      <c r="C3" s="7" t="n">
        <v>54.196</v>
      </c>
      <c r="D3" s="8" t="n">
        <f aca="false">B3-C3</f>
        <v>10.384</v>
      </c>
      <c r="E3" s="8" t="n">
        <f aca="false">D3*$E$1</f>
        <v>623.04</v>
      </c>
    </row>
    <row r="4" customFormat="false" ht="12.75" hidden="false" customHeight="false" outlineLevel="0" collapsed="false">
      <c r="B4" s="9" t="s">
        <v>2</v>
      </c>
      <c r="C4" s="10" t="n">
        <v>3425</v>
      </c>
      <c r="D4" s="9" t="s">
        <v>3</v>
      </c>
      <c r="E4" s="11" t="n">
        <f aca="false">C4/E3</f>
        <v>5.49723934257833</v>
      </c>
      <c r="F4" s="12"/>
      <c r="G4" s="12"/>
      <c r="H4" s="12"/>
      <c r="I4" s="12"/>
    </row>
    <row r="5" customFormat="false" ht="12.75" hidden="false" customHeight="false" outlineLevel="0" collapsed="false">
      <c r="B5" s="13" t="s">
        <v>4</v>
      </c>
      <c r="C5" s="14"/>
      <c r="D5" s="15"/>
      <c r="E5" s="16"/>
      <c r="F5" s="12"/>
      <c r="G5" s="12"/>
      <c r="H5" s="12"/>
      <c r="I5" s="12"/>
    </row>
    <row r="6" customFormat="false" ht="12.75" hidden="false" customHeight="false" outlineLevel="0" collapsed="false">
      <c r="B6" s="17" t="n">
        <v>125070</v>
      </c>
      <c r="C6" s="18" t="n">
        <v>124950</v>
      </c>
      <c r="D6" s="18" t="n">
        <f aca="false">B6-C6</f>
        <v>120</v>
      </c>
      <c r="E6" s="19" t="n">
        <f aca="false">D6*$E$4</f>
        <v>659.668721109399</v>
      </c>
      <c r="F6" s="12" t="n">
        <f aca="false">D6</f>
        <v>120</v>
      </c>
      <c r="G6" s="12" t="s">
        <v>11</v>
      </c>
      <c r="H6" s="12" t="n">
        <f aca="false">F6*F13</f>
        <v>737.828522188712</v>
      </c>
      <c r="I6" s="12"/>
    </row>
    <row r="7" customFormat="false" ht="12.75" hidden="false" customHeight="false" outlineLevel="0" collapsed="false">
      <c r="B7" s="20"/>
      <c r="C7" s="21"/>
      <c r="D7" s="22"/>
      <c r="E7" s="23" t="n">
        <f aca="false">D7+E6</f>
        <v>659.668721109399</v>
      </c>
      <c r="F7" s="12" t="n">
        <f aca="false">D12</f>
        <v>433</v>
      </c>
      <c r="G7" s="12"/>
      <c r="H7" s="12" t="n">
        <f aca="false">F7*F13</f>
        <v>2662.3312508976</v>
      </c>
      <c r="I7" s="12"/>
    </row>
    <row r="8" customFormat="false" ht="12.75" hidden="false" customHeight="false" outlineLevel="0" collapsed="false">
      <c r="B8" s="24" t="n">
        <v>-20</v>
      </c>
      <c r="D8" s="25"/>
      <c r="E8" s="26" t="n">
        <f aca="false">E7+C9</f>
        <v>659.668721109399</v>
      </c>
      <c r="F8" s="12" t="n">
        <f aca="false">D18</f>
        <v>3</v>
      </c>
      <c r="G8" s="12"/>
      <c r="H8" s="12" t="n">
        <f aca="false">F8*F13</f>
        <v>18.4457130547178</v>
      </c>
      <c r="I8" s="12"/>
    </row>
    <row r="9" customFormat="false" ht="12.75" hidden="false" customHeight="false" outlineLevel="0" collapsed="false">
      <c r="B9" s="27"/>
      <c r="C9" s="28"/>
      <c r="D9" s="29"/>
      <c r="E9" s="30" t="n">
        <f aca="false">D6/$E$3</f>
        <v>0.192604006163328</v>
      </c>
      <c r="F9" s="12" t="n">
        <f aca="false">D24</f>
        <v>1.03999999999996</v>
      </c>
      <c r="G9" s="12"/>
      <c r="H9" s="12" t="n">
        <f aca="false">F9*F13</f>
        <v>6.39451385896861</v>
      </c>
      <c r="I9" s="12"/>
    </row>
    <row r="10" customFormat="false" ht="12.75" hidden="false" customHeight="false" outlineLevel="0" collapsed="false">
      <c r="B10" s="31"/>
      <c r="C10" s="32"/>
      <c r="D10" s="33"/>
      <c r="E10" s="34"/>
      <c r="F10" s="12" t="n">
        <f aca="false">D30</f>
        <v>0</v>
      </c>
      <c r="G10" s="12"/>
      <c r="H10" s="12" t="n">
        <f aca="false">F10*F13</f>
        <v>0</v>
      </c>
      <c r="I10" s="12"/>
    </row>
    <row r="11" customFormat="false" ht="12.75" hidden="false" customHeight="false" outlineLevel="0" collapsed="false">
      <c r="B11" s="13" t="s">
        <v>5</v>
      </c>
      <c r="C11" s="14"/>
      <c r="D11" s="15"/>
      <c r="E11" s="16"/>
      <c r="F11" s="12" t="n">
        <f aca="false">D36</f>
        <v>0</v>
      </c>
      <c r="G11" s="12"/>
      <c r="H11" s="12" t="n">
        <f aca="false">F11*F13</f>
        <v>0</v>
      </c>
      <c r="I11" s="12"/>
    </row>
    <row r="12" customFormat="false" ht="12.75" hidden="false" customHeight="false" outlineLevel="0" collapsed="false">
      <c r="B12" s="17" t="n">
        <v>9178</v>
      </c>
      <c r="C12" s="18" t="n">
        <v>8745</v>
      </c>
      <c r="D12" s="18" t="n">
        <f aca="false">B12-C12</f>
        <v>433</v>
      </c>
      <c r="E12" s="23" t="n">
        <f aca="false">D12*$E$4</f>
        <v>2380.30463533642</v>
      </c>
      <c r="F12" s="12" t="n">
        <f aca="false">SUM(F6:F10)</f>
        <v>557.04</v>
      </c>
      <c r="G12" s="12" t="s">
        <v>11</v>
      </c>
      <c r="H12" s="12"/>
      <c r="I12" s="12"/>
    </row>
    <row r="13" customFormat="false" ht="12.75" hidden="false" customHeight="false" outlineLevel="0" collapsed="false">
      <c r="B13" s="20"/>
      <c r="C13" s="21"/>
      <c r="D13" s="22"/>
      <c r="E13" s="23" t="n">
        <f aca="false">D13+E12</f>
        <v>2380.30463533642</v>
      </c>
      <c r="F13" s="12" t="n">
        <f aca="false">C4/F12</f>
        <v>6.14857101823927</v>
      </c>
      <c r="G13" s="12" t="s">
        <v>14</v>
      </c>
      <c r="H13" s="12" t="n">
        <f aca="false">SUM(H6:H12)</f>
        <v>3425</v>
      </c>
      <c r="I13" s="12"/>
    </row>
    <row r="14" customFormat="false" ht="12.75" hidden="false" customHeight="false" outlineLevel="0" collapsed="false">
      <c r="B14" s="24"/>
      <c r="C14" s="35"/>
      <c r="D14" s="25"/>
      <c r="E14" s="26" t="n">
        <f aca="false">E13+C15</f>
        <v>2380.30463533642</v>
      </c>
      <c r="F14" s="12"/>
      <c r="G14" s="12"/>
      <c r="H14" s="12"/>
      <c r="I14" s="12"/>
    </row>
    <row r="15" customFormat="false" ht="12.75" hidden="false" customHeight="false" outlineLevel="0" collapsed="false">
      <c r="B15" s="27"/>
      <c r="C15" s="28"/>
      <c r="D15" s="29"/>
      <c r="E15" s="30" t="n">
        <f aca="false">D12/$E$3</f>
        <v>0.694979455572676</v>
      </c>
      <c r="F15" s="12"/>
      <c r="G15" s="12"/>
      <c r="H15" s="12"/>
      <c r="I15" s="12"/>
    </row>
    <row r="16" customFormat="false" ht="12.75" hidden="false" customHeight="false" outlineLevel="0" collapsed="false">
      <c r="B16" s="36"/>
      <c r="C16" s="32"/>
      <c r="D16" s="33"/>
      <c r="E16" s="34"/>
    </row>
    <row r="17" customFormat="false" ht="12.75" hidden="false" customHeight="false" outlineLevel="0" collapsed="false">
      <c r="B17" s="13" t="s">
        <v>16</v>
      </c>
      <c r="C17" s="14"/>
      <c r="D17" s="15"/>
      <c r="E17" s="16"/>
    </row>
    <row r="18" customFormat="false" ht="12.75" hidden="false" customHeight="false" outlineLevel="0" collapsed="false">
      <c r="B18" s="37" t="n">
        <v>2704</v>
      </c>
      <c r="C18" s="38" t="n">
        <v>2701</v>
      </c>
      <c r="D18" s="38" t="n">
        <f aca="false">B18-C18</f>
        <v>3</v>
      </c>
      <c r="E18" s="39" t="n">
        <f aca="false">D18*$E$4</f>
        <v>16.491718027735</v>
      </c>
    </row>
    <row r="19" customFormat="false" ht="12.75" hidden="false" customHeight="false" outlineLevel="0" collapsed="false">
      <c r="B19" s="20"/>
      <c r="C19" s="21" t="n">
        <v>0</v>
      </c>
      <c r="D19" s="22"/>
      <c r="E19" s="23" t="n">
        <f aca="false">D19+E18</f>
        <v>16.491718027735</v>
      </c>
    </row>
    <row r="20" customFormat="false" ht="12.75" hidden="false" customHeight="false" outlineLevel="0" collapsed="false">
      <c r="B20" s="24"/>
      <c r="D20" s="25"/>
      <c r="E20" s="26" t="n">
        <f aca="false">E19+C21</f>
        <v>16.491718027735</v>
      </c>
    </row>
    <row r="21" customFormat="false" ht="12.75" hidden="false" customHeight="false" outlineLevel="0" collapsed="false">
      <c r="B21" s="27"/>
      <c r="C21" s="28"/>
      <c r="D21" s="29"/>
      <c r="E21" s="30" t="n">
        <f aca="false">D18/$E$3</f>
        <v>0.00481510015408321</v>
      </c>
    </row>
    <row r="22" customFormat="false" ht="12.75" hidden="false" customHeight="false" outlineLevel="0" collapsed="false">
      <c r="B22" s="40"/>
      <c r="C22" s="32"/>
      <c r="D22" s="33"/>
      <c r="E22" s="34"/>
    </row>
    <row r="23" customFormat="false" ht="12.75" hidden="false" customHeight="false" outlineLevel="0" collapsed="false">
      <c r="B23" s="13" t="s">
        <v>17</v>
      </c>
      <c r="C23" s="14"/>
      <c r="D23" s="15"/>
      <c r="E23" s="16"/>
    </row>
    <row r="24" customFormat="false" ht="12.75" hidden="false" customHeight="false" outlineLevel="0" collapsed="false">
      <c r="B24" s="41" t="n">
        <f aca="false">E3-D6-D12-D18-D36-D30</f>
        <v>67.04</v>
      </c>
      <c r="C24" s="18" t="n">
        <v>66</v>
      </c>
      <c r="D24" s="18" t="n">
        <f aca="false">B24-C24</f>
        <v>1.03999999999996</v>
      </c>
      <c r="E24" s="42" t="n">
        <f aca="false">D24*$E$4</f>
        <v>5.71712891628126</v>
      </c>
    </row>
    <row r="25" customFormat="false" ht="12.75" hidden="false" customHeight="false" outlineLevel="0" collapsed="false">
      <c r="B25" s="20"/>
      <c r="C25" s="21"/>
      <c r="D25" s="43"/>
      <c r="E25" s="23" t="n">
        <f aca="false">D25+E24</f>
        <v>5.71712891628126</v>
      </c>
    </row>
    <row r="26" customFormat="false" ht="12.75" hidden="false" customHeight="false" outlineLevel="0" collapsed="false">
      <c r="B26" s="24"/>
      <c r="C26" s="44"/>
      <c r="D26" s="45"/>
      <c r="E26" s="26" t="n">
        <f aca="false">E25+C27</f>
        <v>5.71712891628126</v>
      </c>
    </row>
    <row r="27" customFormat="false" ht="12.75" hidden="false" customHeight="false" outlineLevel="0" collapsed="false">
      <c r="B27" s="27"/>
      <c r="C27" s="28"/>
      <c r="D27" s="29"/>
      <c r="E27" s="30" t="n">
        <f aca="false">D24/$E$3</f>
        <v>0.00166923472008212</v>
      </c>
    </row>
    <row r="28" customFormat="false" ht="12.75" hidden="false" customHeight="false" outlineLevel="0" collapsed="false">
      <c r="B28" s="40"/>
      <c r="C28" s="32"/>
      <c r="D28" s="33"/>
      <c r="E28" s="34"/>
    </row>
    <row r="29" customFormat="false" ht="12.75" hidden="false" customHeight="false" outlineLevel="0" collapsed="false">
      <c r="B29" s="13" t="s">
        <v>18</v>
      </c>
      <c r="C29" s="14"/>
      <c r="D29" s="15"/>
      <c r="E29" s="16"/>
    </row>
    <row r="30" customFormat="false" ht="12.75" hidden="false" customHeight="false" outlineLevel="0" collapsed="false">
      <c r="B30" s="17" t="n">
        <v>8813</v>
      </c>
      <c r="C30" s="18" t="n">
        <v>8813</v>
      </c>
      <c r="D30" s="18" t="n">
        <f aca="false">B30-C30</f>
        <v>0</v>
      </c>
      <c r="E30" s="42" t="n">
        <f aca="false">D30*$E$4</f>
        <v>0</v>
      </c>
    </row>
    <row r="31" customFormat="false" ht="12.75" hidden="false" customHeight="false" outlineLevel="0" collapsed="false">
      <c r="B31" s="46"/>
      <c r="C31" s="21"/>
      <c r="D31" s="22"/>
      <c r="E31" s="23" t="n">
        <f aca="false">D31+E30</f>
        <v>0</v>
      </c>
    </row>
    <row r="32" customFormat="false" ht="12.75" hidden="false" customHeight="false" outlineLevel="0" collapsed="false">
      <c r="B32" s="24"/>
      <c r="D32" s="25"/>
      <c r="E32" s="26" t="n">
        <f aca="false">E31+C33</f>
        <v>0</v>
      </c>
    </row>
    <row r="33" customFormat="false" ht="12.75" hidden="false" customHeight="false" outlineLevel="0" collapsed="false">
      <c r="B33" s="27" t="n">
        <f aca="false">C33-D33</f>
        <v>0</v>
      </c>
      <c r="C33" s="28"/>
      <c r="D33" s="29"/>
      <c r="E33" s="30" t="n">
        <f aca="false">D30/$E$3</f>
        <v>0</v>
      </c>
    </row>
    <row r="34" customFormat="false" ht="12.75" hidden="false" customHeight="false" outlineLevel="0" collapsed="false">
      <c r="B34" s="36"/>
      <c r="C34" s="32"/>
      <c r="D34" s="33"/>
      <c r="E34" s="34"/>
    </row>
    <row r="35" customFormat="false" ht="12.75" hidden="false" customHeight="false" outlineLevel="0" collapsed="false">
      <c r="B35" s="13" t="s">
        <v>9</v>
      </c>
      <c r="C35" s="14"/>
      <c r="D35" s="15"/>
      <c r="E35" s="16"/>
    </row>
    <row r="36" customFormat="false" ht="12.75" hidden="false" customHeight="false" outlineLevel="0" collapsed="false">
      <c r="B36" s="37" t="n">
        <v>7606</v>
      </c>
      <c r="C36" s="38" t="n">
        <v>7606</v>
      </c>
      <c r="D36" s="38" t="n">
        <f aca="false">B36-C36+J39</f>
        <v>0</v>
      </c>
      <c r="E36" s="47" t="n">
        <f aca="false">D36*$E$4</f>
        <v>0</v>
      </c>
    </row>
    <row r="37" customFormat="false" ht="12.75" hidden="false" customHeight="false" outlineLevel="0" collapsed="false">
      <c r="B37" s="46"/>
      <c r="C37" s="21" t="n">
        <v>0</v>
      </c>
      <c r="D37" s="22" t="n">
        <f aca="false">(D36*$E$4*C37)</f>
        <v>0</v>
      </c>
      <c r="E37" s="26" t="n">
        <f aca="false">E36+C38</f>
        <v>0</v>
      </c>
    </row>
    <row r="38" customFormat="false" ht="12.75" hidden="false" customHeight="false" outlineLevel="0" collapsed="false">
      <c r="B38" s="27"/>
      <c r="C38" s="28"/>
      <c r="D38" s="29"/>
      <c r="E38" s="30"/>
    </row>
    <row r="39" customFormat="false" ht="12.75" hidden="false" customHeight="false" outlineLevel="0" collapsed="false">
      <c r="B39" s="48"/>
      <c r="C39" s="49"/>
      <c r="D39" s="50"/>
      <c r="E39" s="51"/>
    </row>
    <row r="40" customFormat="false" ht="12.75" hidden="false" customHeight="false" outlineLevel="0" collapsed="false">
      <c r="B40" s="0" t="n">
        <f aca="false">C38+C33+C27+C21+C15+C9</f>
        <v>0</v>
      </c>
      <c r="C40" s="52" t="n">
        <f aca="false">D6+D12+D18+D24+D30+D36</f>
        <v>557.04</v>
      </c>
      <c r="D40" s="53" t="n">
        <f aca="false">E8+E14+E20+E26+E32+E37</f>
        <v>3062.18220338983</v>
      </c>
      <c r="E40" s="12" t="n">
        <f aca="false">E36+E30+E24+E18+E12+E6</f>
        <v>3062.18220338983</v>
      </c>
    </row>
    <row r="41" customFormat="false" ht="12.75" hidden="false" customHeight="false" outlineLevel="0" collapsed="false">
      <c r="C41" s="52"/>
    </row>
  </sheetData>
  <printOptions headings="false" gridLines="false" gridLinesSet="true" horizontalCentered="false" verticalCentered="false"/>
  <pageMargins left="0.275694444444444" right="0.275694444444444" top="0.629861111111111" bottom="0.629861111111111" header="0.236111111111111" footer="0.236111111111111"/>
  <pageSetup paperSize="9" scale="100" fitToWidth="1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2.43"/>
    <col collapsed="false" customWidth="true" hidden="false" outlineLevel="0" max="3" min="2" style="0" width="13.71"/>
    <col collapsed="false" customWidth="true" hidden="false" outlineLevel="0" max="6" min="4" style="0" width="12.14"/>
    <col collapsed="false" customWidth="true" hidden="false" outlineLevel="0" max="7" min="7" style="0" width="9.14"/>
  </cols>
  <sheetData>
    <row r="1" customFormat="false" ht="12.75" hidden="false" customHeight="false" outlineLevel="0" collapsed="false">
      <c r="B1" s="1" t="n">
        <v>45748</v>
      </c>
      <c r="C1" s="2" t="s">
        <v>15</v>
      </c>
      <c r="E1" s="0" t="n">
        <v>60</v>
      </c>
    </row>
    <row r="2" customFormat="false" ht="12.75" hidden="false" customHeight="false" outlineLevel="0" collapsed="false">
      <c r="B2" s="3"/>
      <c r="C2" s="4"/>
      <c r="D2" s="5" t="s">
        <v>0</v>
      </c>
      <c r="E2" s="5" t="s">
        <v>1</v>
      </c>
    </row>
    <row r="3" customFormat="false" ht="12.75" hidden="false" customHeight="false" outlineLevel="0" collapsed="false">
      <c r="B3" s="6" t="n">
        <v>55.9259</v>
      </c>
      <c r="C3" s="7" t="n">
        <v>41.225</v>
      </c>
      <c r="D3" s="8" t="n">
        <f aca="false">B3-C3</f>
        <v>14.7009</v>
      </c>
      <c r="E3" s="8" t="n">
        <f aca="false">D3*$E$1</f>
        <v>882.054</v>
      </c>
    </row>
    <row r="4" customFormat="false" ht="12.75" hidden="false" customHeight="false" outlineLevel="0" collapsed="false">
      <c r="B4" s="9" t="s">
        <v>2</v>
      </c>
      <c r="C4" s="10" t="n">
        <v>4210</v>
      </c>
      <c r="D4" s="9" t="s">
        <v>3</v>
      </c>
      <c r="E4" s="11" t="n">
        <f aca="false">C4/E3</f>
        <v>4.77295040893188</v>
      </c>
      <c r="F4" s="22"/>
    </row>
    <row r="5" customFormat="false" ht="12.75" hidden="false" customHeight="false" outlineLevel="0" collapsed="false">
      <c r="B5" s="13" t="s">
        <v>4</v>
      </c>
      <c r="C5" s="14"/>
      <c r="D5" s="15"/>
      <c r="E5" s="16"/>
    </row>
    <row r="6" customFormat="false" ht="12.75" hidden="false" customHeight="false" outlineLevel="0" collapsed="false">
      <c r="B6" s="17" t="n">
        <v>124950</v>
      </c>
      <c r="C6" s="18" t="n">
        <v>124708</v>
      </c>
      <c r="D6" s="18" t="n">
        <f aca="false">B6-C6</f>
        <v>242</v>
      </c>
      <c r="E6" s="19" t="n">
        <f aca="false">D6*$E$4</f>
        <v>1155.05399896152</v>
      </c>
      <c r="F6" s="22"/>
      <c r="G6" s="8"/>
    </row>
    <row r="7" customFormat="false" ht="12.75" hidden="false" customHeight="false" outlineLevel="0" collapsed="false">
      <c r="B7" s="20"/>
      <c r="C7" s="21"/>
      <c r="D7" s="22"/>
      <c r="E7" s="23" t="n">
        <f aca="false">D7+E6</f>
        <v>1155.05399896152</v>
      </c>
      <c r="F7" s="22"/>
    </row>
    <row r="8" customFormat="false" ht="12.75" hidden="false" customHeight="false" outlineLevel="0" collapsed="false">
      <c r="B8" s="24" t="n">
        <v>-20</v>
      </c>
      <c r="D8" s="25"/>
      <c r="E8" s="26" t="n">
        <f aca="false">E7+C9</f>
        <v>1155.05399896152</v>
      </c>
    </row>
    <row r="9" customFormat="false" ht="12.75" hidden="false" customHeight="false" outlineLevel="0" collapsed="false">
      <c r="B9" s="27"/>
      <c r="C9" s="28"/>
      <c r="D9" s="29"/>
      <c r="E9" s="30" t="n">
        <f aca="false">D6/$E$3</f>
        <v>0.274359619705823</v>
      </c>
    </row>
    <row r="10" customFormat="false" ht="12.75" hidden="false" customHeight="false" outlineLevel="0" collapsed="false">
      <c r="B10" s="31"/>
      <c r="C10" s="32"/>
      <c r="D10" s="33"/>
      <c r="E10" s="34"/>
    </row>
    <row r="11" customFormat="false" ht="12.75" hidden="false" customHeight="false" outlineLevel="0" collapsed="false">
      <c r="B11" s="13" t="s">
        <v>5</v>
      </c>
      <c r="C11" s="14"/>
      <c r="D11" s="15"/>
      <c r="E11" s="16"/>
    </row>
    <row r="12" customFormat="false" ht="12.75" hidden="false" customHeight="false" outlineLevel="0" collapsed="false">
      <c r="B12" s="17" t="n">
        <v>8745</v>
      </c>
      <c r="C12" s="18" t="n">
        <v>8471</v>
      </c>
      <c r="D12" s="18" t="n">
        <f aca="false">B12-C12</f>
        <v>274</v>
      </c>
      <c r="E12" s="23" t="n">
        <f aca="false">D12*$E$4</f>
        <v>1307.78841204734</v>
      </c>
    </row>
    <row r="13" customFormat="false" ht="12.75" hidden="false" customHeight="false" outlineLevel="0" collapsed="false">
      <c r="B13" s="20"/>
      <c r="C13" s="21"/>
      <c r="D13" s="22"/>
      <c r="E13" s="23" t="n">
        <f aca="false">D13+E12</f>
        <v>1307.78841204734</v>
      </c>
    </row>
    <row r="14" customFormat="false" ht="12.75" hidden="false" customHeight="false" outlineLevel="0" collapsed="false">
      <c r="B14" s="24"/>
      <c r="C14" s="35"/>
      <c r="D14" s="25"/>
      <c r="E14" s="26" t="n">
        <f aca="false">E13+C15</f>
        <v>1307.78841204734</v>
      </c>
    </row>
    <row r="15" customFormat="false" ht="12.75" hidden="false" customHeight="false" outlineLevel="0" collapsed="false">
      <c r="B15" s="27"/>
      <c r="C15" s="28"/>
      <c r="D15" s="29"/>
      <c r="E15" s="30" t="n">
        <f aca="false">D12/$E$3</f>
        <v>0.310638577683453</v>
      </c>
    </row>
    <row r="16" customFormat="false" ht="12.75" hidden="false" customHeight="false" outlineLevel="0" collapsed="false">
      <c r="B16" s="36"/>
      <c r="C16" s="32"/>
      <c r="D16" s="33"/>
      <c r="E16" s="34"/>
    </row>
    <row r="17" customFormat="false" ht="12.75" hidden="false" customHeight="false" outlineLevel="0" collapsed="false">
      <c r="B17" s="13" t="s">
        <v>16</v>
      </c>
      <c r="C17" s="14"/>
      <c r="D17" s="15"/>
      <c r="E17" s="16"/>
    </row>
    <row r="18" customFormat="false" ht="12.75" hidden="false" customHeight="false" outlineLevel="0" collapsed="false">
      <c r="B18" s="37" t="n">
        <v>2701</v>
      </c>
      <c r="C18" s="38" t="n">
        <v>2595</v>
      </c>
      <c r="D18" s="38" t="n">
        <f aca="false">B18-C18</f>
        <v>106</v>
      </c>
      <c r="E18" s="39" t="n">
        <f aca="false">D18*$E$4</f>
        <v>505.932743346779</v>
      </c>
    </row>
    <row r="19" customFormat="false" ht="12.75" hidden="false" customHeight="false" outlineLevel="0" collapsed="false">
      <c r="B19" s="20"/>
      <c r="C19" s="21" t="n">
        <v>0</v>
      </c>
      <c r="D19" s="22"/>
      <c r="E19" s="23" t="n">
        <f aca="false">D19+E18</f>
        <v>505.932743346779</v>
      </c>
    </row>
    <row r="20" customFormat="false" ht="12.75" hidden="false" customHeight="false" outlineLevel="0" collapsed="false">
      <c r="B20" s="24"/>
      <c r="D20" s="25"/>
      <c r="E20" s="26" t="n">
        <f aca="false">E19+C21</f>
        <v>505.932743346779</v>
      </c>
    </row>
    <row r="21" customFormat="false" ht="12.75" hidden="false" customHeight="false" outlineLevel="0" collapsed="false">
      <c r="B21" s="27"/>
      <c r="C21" s="28"/>
      <c r="D21" s="29"/>
      <c r="E21" s="30" t="n">
        <f aca="false">D18/$E$3</f>
        <v>0.120174048300898</v>
      </c>
    </row>
    <row r="22" customFormat="false" ht="12.75" hidden="false" customHeight="false" outlineLevel="0" collapsed="false">
      <c r="B22" s="40"/>
      <c r="C22" s="32"/>
      <c r="D22" s="33"/>
      <c r="E22" s="34"/>
    </row>
    <row r="23" customFormat="false" ht="12.75" hidden="false" customHeight="false" outlineLevel="0" collapsed="false">
      <c r="B23" s="13" t="s">
        <v>17</v>
      </c>
      <c r="C23" s="14"/>
      <c r="D23" s="15"/>
      <c r="E23" s="16"/>
    </row>
    <row r="24" customFormat="false" ht="12.75" hidden="false" customHeight="false" outlineLevel="0" collapsed="false">
      <c r="B24" s="41" t="n">
        <f aca="false">E3-D6-D12-D18-D36-D30</f>
        <v>260.054</v>
      </c>
      <c r="C24" s="18"/>
      <c r="D24" s="18" t="n">
        <f aca="false">B24-C24</f>
        <v>260.054</v>
      </c>
      <c r="E24" s="42" t="n">
        <f aca="false">D24*$E$4</f>
        <v>1241.22484564437</v>
      </c>
    </row>
    <row r="25" customFormat="false" ht="12.75" hidden="false" customHeight="false" outlineLevel="0" collapsed="false">
      <c r="B25" s="20"/>
      <c r="C25" s="21"/>
      <c r="D25" s="43"/>
      <c r="E25" s="23" t="n">
        <f aca="false">D25+E24</f>
        <v>1241.22484564437</v>
      </c>
    </row>
    <row r="26" customFormat="false" ht="12.75" hidden="false" customHeight="false" outlineLevel="0" collapsed="false">
      <c r="B26" s="24"/>
      <c r="C26" s="44"/>
      <c r="D26" s="45"/>
      <c r="E26" s="26" t="n">
        <f aca="false">E25+C27</f>
        <v>1241.22484564437</v>
      </c>
    </row>
    <row r="27" customFormat="false" ht="12.75" hidden="false" customHeight="false" outlineLevel="0" collapsed="false">
      <c r="B27" s="27"/>
      <c r="C27" s="28"/>
      <c r="D27" s="29"/>
      <c r="E27" s="30" t="n">
        <f aca="false">D24/$E$3</f>
        <v>0.294827754309827</v>
      </c>
    </row>
    <row r="28" customFormat="false" ht="12.75" hidden="false" customHeight="false" outlineLevel="0" collapsed="false">
      <c r="B28" s="40"/>
      <c r="C28" s="32"/>
      <c r="D28" s="33"/>
      <c r="E28" s="34"/>
    </row>
    <row r="29" customFormat="false" ht="12.75" hidden="false" customHeight="false" outlineLevel="0" collapsed="false">
      <c r="B29" s="13" t="s">
        <v>18</v>
      </c>
      <c r="C29" s="14"/>
      <c r="D29" s="15"/>
      <c r="E29" s="16"/>
    </row>
    <row r="30" customFormat="false" ht="12.75" hidden="false" customHeight="false" outlineLevel="0" collapsed="false">
      <c r="B30" s="17" t="n">
        <v>8813</v>
      </c>
      <c r="C30" s="18" t="n">
        <v>8813</v>
      </c>
      <c r="D30" s="18" t="n">
        <f aca="false">B30-C30</f>
        <v>0</v>
      </c>
      <c r="E30" s="42" t="n">
        <f aca="false">D30*$E$4</f>
        <v>0</v>
      </c>
    </row>
    <row r="31" customFormat="false" ht="12.75" hidden="false" customHeight="false" outlineLevel="0" collapsed="false">
      <c r="B31" s="46"/>
      <c r="C31" s="21"/>
      <c r="D31" s="22"/>
      <c r="E31" s="23" t="n">
        <f aca="false">D31+E30</f>
        <v>0</v>
      </c>
    </row>
    <row r="32" customFormat="false" ht="12.75" hidden="false" customHeight="false" outlineLevel="0" collapsed="false">
      <c r="B32" s="24"/>
      <c r="D32" s="25"/>
      <c r="E32" s="26" t="n">
        <f aca="false">E31+C33</f>
        <v>0</v>
      </c>
    </row>
    <row r="33" customFormat="false" ht="12.75" hidden="false" customHeight="false" outlineLevel="0" collapsed="false">
      <c r="B33" s="27" t="n">
        <f aca="false">C33-D33</f>
        <v>0</v>
      </c>
      <c r="C33" s="28"/>
      <c r="D33" s="29"/>
      <c r="E33" s="30" t="n">
        <f aca="false">D30/$E$3</f>
        <v>0</v>
      </c>
    </row>
    <row r="34" customFormat="false" ht="12.75" hidden="false" customHeight="false" outlineLevel="0" collapsed="false">
      <c r="B34" s="36"/>
      <c r="C34" s="32"/>
      <c r="D34" s="33"/>
      <c r="E34" s="34"/>
    </row>
    <row r="35" customFormat="false" ht="12.75" hidden="false" customHeight="false" outlineLevel="0" collapsed="false">
      <c r="B35" s="13" t="s">
        <v>9</v>
      </c>
      <c r="C35" s="14"/>
      <c r="D35" s="15"/>
      <c r="E35" s="16"/>
    </row>
    <row r="36" customFormat="false" ht="12.75" hidden="false" customHeight="false" outlineLevel="0" collapsed="false">
      <c r="B36" s="37" t="n">
        <v>7606</v>
      </c>
      <c r="C36" s="38" t="n">
        <v>7606</v>
      </c>
      <c r="D36" s="38" t="n">
        <f aca="false">B36-C36+J39</f>
        <v>0</v>
      </c>
      <c r="E36" s="47" t="n">
        <f aca="false">D36*$E$4</f>
        <v>0</v>
      </c>
    </row>
    <row r="37" customFormat="false" ht="12.75" hidden="false" customHeight="false" outlineLevel="0" collapsed="false">
      <c r="B37" s="46"/>
      <c r="C37" s="21" t="n">
        <v>0</v>
      </c>
      <c r="D37" s="22" t="n">
        <f aca="false">(D36*$E$4*C37)</f>
        <v>0</v>
      </c>
      <c r="E37" s="26" t="n">
        <f aca="false">E36+C38</f>
        <v>0</v>
      </c>
    </row>
    <row r="38" customFormat="false" ht="12.75" hidden="false" customHeight="false" outlineLevel="0" collapsed="false">
      <c r="B38" s="27"/>
      <c r="C38" s="28"/>
      <c r="D38" s="29"/>
      <c r="E38" s="30"/>
    </row>
    <row r="39" customFormat="false" ht="12.75" hidden="false" customHeight="false" outlineLevel="0" collapsed="false">
      <c r="B39" s="48"/>
      <c r="C39" s="49"/>
      <c r="D39" s="50"/>
      <c r="E39" s="51"/>
    </row>
    <row r="40" customFormat="false" ht="12.75" hidden="false" customHeight="false" outlineLevel="0" collapsed="false">
      <c r="B40" s="0" t="n">
        <f aca="false">C38+C33+C27+C21+C15+C9</f>
        <v>0</v>
      </c>
      <c r="C40" s="52" t="n">
        <f aca="false">D6+D12+D18+D24+D30+D36</f>
        <v>882.054</v>
      </c>
      <c r="D40" s="53" t="n">
        <f aca="false">E8+E14+E20+E26+E32+E37</f>
        <v>4210</v>
      </c>
      <c r="E40" s="12" t="n">
        <f aca="false">E36+E30+E24+E18+E12+E6</f>
        <v>4210</v>
      </c>
    </row>
    <row r="41" customFormat="false" ht="12.75" hidden="false" customHeight="false" outlineLevel="0" collapsed="false">
      <c r="C41" s="52"/>
    </row>
  </sheetData>
  <printOptions headings="false" gridLines="false" gridLinesSet="true" horizontalCentered="false" verticalCentered="false"/>
  <pageMargins left="0.275694444444444" right="0.275694444444444" top="0.629861111111111" bottom="0.629861111111111" header="0.236111111111111" footer="0.236111111111111"/>
  <pageSetup paperSize="9" scale="100" fitToWidth="1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11" activeCellId="0" sqref="G11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2.43"/>
    <col collapsed="false" customWidth="true" hidden="false" outlineLevel="0" max="3" min="2" style="0" width="13.71"/>
    <col collapsed="false" customWidth="true" hidden="false" outlineLevel="0" max="6" min="4" style="0" width="12.14"/>
    <col collapsed="false" customWidth="true" hidden="false" outlineLevel="0" max="7" min="7" style="0" width="9.14"/>
  </cols>
  <sheetData>
    <row r="1" customFormat="false" ht="12.75" hidden="false" customHeight="false" outlineLevel="0" collapsed="false">
      <c r="B1" s="1" t="n">
        <v>45717</v>
      </c>
      <c r="C1" s="2" t="n">
        <v>45747</v>
      </c>
      <c r="E1" s="0" t="n">
        <v>60</v>
      </c>
    </row>
    <row r="2" customFormat="false" ht="12.75" hidden="false" customHeight="false" outlineLevel="0" collapsed="false">
      <c r="B2" s="3"/>
      <c r="C2" s="4"/>
      <c r="D2" s="5" t="s">
        <v>0</v>
      </c>
      <c r="E2" s="5" t="s">
        <v>1</v>
      </c>
    </row>
    <row r="3" customFormat="false" ht="12.75" hidden="false" customHeight="false" outlineLevel="0" collapsed="false">
      <c r="B3" s="6" t="n">
        <v>41.225</v>
      </c>
      <c r="C3" s="7" t="n">
        <v>29.365</v>
      </c>
      <c r="D3" s="8" t="n">
        <f aca="false">B3-C3</f>
        <v>11.86</v>
      </c>
      <c r="E3" s="8" t="n">
        <f aca="false">D3*$E$1</f>
        <v>711.6</v>
      </c>
    </row>
    <row r="4" customFormat="false" ht="12.75" hidden="false" customHeight="false" outlineLevel="0" collapsed="false">
      <c r="B4" s="9" t="s">
        <v>2</v>
      </c>
      <c r="C4" s="10" t="n">
        <v>3400</v>
      </c>
      <c r="D4" s="9" t="s">
        <v>3</v>
      </c>
      <c r="E4" s="11" t="n">
        <f aca="false">C4/E3</f>
        <v>4.77796514896009</v>
      </c>
      <c r="F4" s="22"/>
    </row>
    <row r="5" customFormat="false" ht="12.75" hidden="false" customHeight="false" outlineLevel="0" collapsed="false">
      <c r="B5" s="13" t="s">
        <v>4</v>
      </c>
      <c r="C5" s="14"/>
      <c r="D5" s="15"/>
      <c r="E5" s="16"/>
    </row>
    <row r="6" customFormat="false" ht="12.75" hidden="false" customHeight="false" outlineLevel="0" collapsed="false">
      <c r="B6" s="17" t="n">
        <v>124708</v>
      </c>
      <c r="C6" s="18" t="n">
        <v>124648</v>
      </c>
      <c r="D6" s="18" t="n">
        <f aca="false">B6-C6</f>
        <v>60</v>
      </c>
      <c r="E6" s="19" t="n">
        <f aca="false">D6*$E$4</f>
        <v>286.677908937605</v>
      </c>
      <c r="F6" s="22"/>
      <c r="G6" s="8"/>
    </row>
    <row r="7" customFormat="false" ht="12.75" hidden="false" customHeight="false" outlineLevel="0" collapsed="false">
      <c r="B7" s="20"/>
      <c r="C7" s="21"/>
      <c r="D7" s="22"/>
      <c r="E7" s="23" t="n">
        <f aca="false">D7+E6</f>
        <v>286.677908937605</v>
      </c>
      <c r="F7" s="22"/>
    </row>
    <row r="8" customFormat="false" ht="12.75" hidden="false" customHeight="false" outlineLevel="0" collapsed="false">
      <c r="B8" s="24" t="n">
        <v>-20</v>
      </c>
      <c r="D8" s="25"/>
      <c r="E8" s="26" t="n">
        <f aca="false">E7+C9</f>
        <v>286.677908937605</v>
      </c>
    </row>
    <row r="9" customFormat="false" ht="12.75" hidden="false" customHeight="false" outlineLevel="0" collapsed="false">
      <c r="B9" s="27"/>
      <c r="C9" s="28"/>
      <c r="D9" s="29"/>
      <c r="E9" s="30" t="n">
        <f aca="false">D6/$E$3</f>
        <v>0.0843170320404722</v>
      </c>
    </row>
    <row r="10" customFormat="false" ht="12.75" hidden="false" customHeight="false" outlineLevel="0" collapsed="false">
      <c r="B10" s="31"/>
      <c r="C10" s="32"/>
      <c r="D10" s="33"/>
      <c r="E10" s="34"/>
    </row>
    <row r="11" customFormat="false" ht="12.75" hidden="false" customHeight="false" outlineLevel="0" collapsed="false">
      <c r="B11" s="13" t="s">
        <v>5</v>
      </c>
      <c r="C11" s="14"/>
      <c r="D11" s="15"/>
      <c r="E11" s="16"/>
    </row>
    <row r="12" customFormat="false" ht="12.75" hidden="false" customHeight="false" outlineLevel="0" collapsed="false">
      <c r="B12" s="17" t="n">
        <v>8471</v>
      </c>
      <c r="C12" s="18" t="n">
        <v>8250</v>
      </c>
      <c r="D12" s="18" t="n">
        <f aca="false">B12-C12</f>
        <v>221</v>
      </c>
      <c r="E12" s="23" t="n">
        <f aca="false">D12*$E$4</f>
        <v>1055.93029792018</v>
      </c>
    </row>
    <row r="13" customFormat="false" ht="12.75" hidden="false" customHeight="false" outlineLevel="0" collapsed="false">
      <c r="B13" s="20"/>
      <c r="C13" s="21"/>
      <c r="D13" s="22"/>
      <c r="E13" s="23" t="n">
        <f aca="false">D13+E12</f>
        <v>1055.93029792018</v>
      </c>
    </row>
    <row r="14" customFormat="false" ht="12.75" hidden="false" customHeight="false" outlineLevel="0" collapsed="false">
      <c r="B14" s="24"/>
      <c r="C14" s="35"/>
      <c r="D14" s="25"/>
      <c r="E14" s="26" t="n">
        <f aca="false">E13+C15</f>
        <v>1055.93029792018</v>
      </c>
    </row>
    <row r="15" customFormat="false" ht="12.75" hidden="false" customHeight="false" outlineLevel="0" collapsed="false">
      <c r="B15" s="27"/>
      <c r="C15" s="28"/>
      <c r="D15" s="29"/>
      <c r="E15" s="30" t="n">
        <f aca="false">D12/$E$3</f>
        <v>0.310567734682406</v>
      </c>
    </row>
    <row r="16" customFormat="false" ht="12.75" hidden="false" customHeight="false" outlineLevel="0" collapsed="false">
      <c r="B16" s="36"/>
      <c r="C16" s="32"/>
      <c r="D16" s="33"/>
      <c r="E16" s="34"/>
    </row>
    <row r="17" customFormat="false" ht="12.75" hidden="false" customHeight="false" outlineLevel="0" collapsed="false">
      <c r="B17" s="13" t="s">
        <v>16</v>
      </c>
      <c r="C17" s="14"/>
      <c r="D17" s="15"/>
      <c r="E17" s="16"/>
    </row>
    <row r="18" customFormat="false" ht="12.75" hidden="false" customHeight="false" outlineLevel="0" collapsed="false">
      <c r="B18" s="37" t="n">
        <v>2595</v>
      </c>
      <c r="C18" s="38" t="n">
        <v>2520</v>
      </c>
      <c r="D18" s="38" t="n">
        <f aca="false">B18-C18</f>
        <v>75</v>
      </c>
      <c r="E18" s="39" t="n">
        <f aca="false">D18*$E$4</f>
        <v>358.347386172007</v>
      </c>
    </row>
    <row r="19" customFormat="false" ht="12.75" hidden="false" customHeight="false" outlineLevel="0" collapsed="false">
      <c r="B19" s="20"/>
      <c r="C19" s="21" t="n">
        <v>0</v>
      </c>
      <c r="D19" s="22"/>
      <c r="E19" s="23" t="n">
        <f aca="false">D19+E18</f>
        <v>358.347386172007</v>
      </c>
    </row>
    <row r="20" customFormat="false" ht="12.75" hidden="false" customHeight="false" outlineLevel="0" collapsed="false">
      <c r="B20" s="24"/>
      <c r="D20" s="25"/>
      <c r="E20" s="26" t="n">
        <f aca="false">E19+C21</f>
        <v>358.347386172007</v>
      </c>
    </row>
    <row r="21" customFormat="false" ht="12.75" hidden="false" customHeight="false" outlineLevel="0" collapsed="false">
      <c r="B21" s="27"/>
      <c r="C21" s="28"/>
      <c r="D21" s="29"/>
      <c r="E21" s="30" t="n">
        <f aca="false">D18/$E$3</f>
        <v>0.10539629005059</v>
      </c>
    </row>
    <row r="22" customFormat="false" ht="12.75" hidden="false" customHeight="false" outlineLevel="0" collapsed="false">
      <c r="B22" s="40"/>
      <c r="C22" s="32"/>
      <c r="D22" s="33"/>
      <c r="E22" s="34"/>
    </row>
    <row r="23" customFormat="false" ht="12.75" hidden="false" customHeight="false" outlineLevel="0" collapsed="false">
      <c r="B23" s="13" t="s">
        <v>17</v>
      </c>
      <c r="C23" s="14"/>
      <c r="D23" s="15"/>
      <c r="E23" s="16"/>
    </row>
    <row r="24" customFormat="false" ht="12.75" hidden="false" customHeight="false" outlineLevel="0" collapsed="false">
      <c r="B24" s="41" t="n">
        <f aca="false">E3-D6-D12-D18-D36-D30</f>
        <v>355.6</v>
      </c>
      <c r="C24" s="18"/>
      <c r="D24" s="18" t="n">
        <f aca="false">B24-C24</f>
        <v>355.6</v>
      </c>
      <c r="E24" s="42" t="n">
        <f aca="false">D24*$E$4</f>
        <v>1699.04440697021</v>
      </c>
    </row>
    <row r="25" customFormat="false" ht="12.75" hidden="false" customHeight="false" outlineLevel="0" collapsed="false">
      <c r="B25" s="20"/>
      <c r="C25" s="21"/>
      <c r="D25" s="43"/>
      <c r="E25" s="23" t="n">
        <f aca="false">D25+E24</f>
        <v>1699.04440697021</v>
      </c>
    </row>
    <row r="26" customFormat="false" ht="12.75" hidden="false" customHeight="false" outlineLevel="0" collapsed="false">
      <c r="B26" s="24"/>
      <c r="C26" s="44"/>
      <c r="D26" s="45"/>
      <c r="E26" s="26" t="n">
        <f aca="false">E25+C27</f>
        <v>1699.04440697021</v>
      </c>
    </row>
    <row r="27" customFormat="false" ht="12.75" hidden="false" customHeight="false" outlineLevel="0" collapsed="false">
      <c r="B27" s="27"/>
      <c r="C27" s="28"/>
      <c r="D27" s="29"/>
      <c r="E27" s="30" t="n">
        <f aca="false">D24/$E$3</f>
        <v>0.499718943226532</v>
      </c>
    </row>
    <row r="28" customFormat="false" ht="12.75" hidden="false" customHeight="false" outlineLevel="0" collapsed="false">
      <c r="B28" s="40"/>
      <c r="C28" s="32"/>
      <c r="D28" s="33"/>
      <c r="E28" s="34"/>
    </row>
    <row r="29" customFormat="false" ht="12.75" hidden="false" customHeight="false" outlineLevel="0" collapsed="false">
      <c r="B29" s="13" t="s">
        <v>18</v>
      </c>
      <c r="C29" s="14"/>
      <c r="D29" s="15"/>
      <c r="E29" s="16"/>
    </row>
    <row r="30" customFormat="false" ht="12.75" hidden="false" customHeight="false" outlineLevel="0" collapsed="false">
      <c r="B30" s="17" t="n">
        <v>8813</v>
      </c>
      <c r="C30" s="18" t="n">
        <v>8813</v>
      </c>
      <c r="D30" s="18" t="n">
        <f aca="false">B30-C30</f>
        <v>0</v>
      </c>
      <c r="E30" s="42" t="n">
        <f aca="false">D30*$E$4</f>
        <v>0</v>
      </c>
    </row>
    <row r="31" customFormat="false" ht="12.75" hidden="false" customHeight="false" outlineLevel="0" collapsed="false">
      <c r="B31" s="46"/>
      <c r="C31" s="21"/>
      <c r="D31" s="22"/>
      <c r="E31" s="23" t="n">
        <f aca="false">D31+E30</f>
        <v>0</v>
      </c>
    </row>
    <row r="32" customFormat="false" ht="12.75" hidden="false" customHeight="false" outlineLevel="0" collapsed="false">
      <c r="B32" s="24"/>
      <c r="D32" s="25"/>
      <c r="E32" s="26" t="n">
        <f aca="false">E31+C33</f>
        <v>0</v>
      </c>
    </row>
    <row r="33" customFormat="false" ht="12.75" hidden="false" customHeight="false" outlineLevel="0" collapsed="false">
      <c r="B33" s="27" t="n">
        <f aca="false">C33-D33</f>
        <v>0</v>
      </c>
      <c r="C33" s="28"/>
      <c r="D33" s="29"/>
      <c r="E33" s="30" t="n">
        <f aca="false">D30/$E$3</f>
        <v>0</v>
      </c>
    </row>
    <row r="34" customFormat="false" ht="12.75" hidden="false" customHeight="false" outlineLevel="0" collapsed="false">
      <c r="B34" s="36"/>
      <c r="C34" s="32"/>
      <c r="D34" s="33"/>
      <c r="E34" s="34"/>
    </row>
    <row r="35" customFormat="false" ht="12.75" hidden="false" customHeight="false" outlineLevel="0" collapsed="false">
      <c r="B35" s="13" t="s">
        <v>9</v>
      </c>
      <c r="C35" s="14"/>
      <c r="D35" s="15"/>
      <c r="E35" s="16"/>
    </row>
    <row r="36" customFormat="false" ht="12.75" hidden="false" customHeight="false" outlineLevel="0" collapsed="false">
      <c r="B36" s="37" t="n">
        <v>7606</v>
      </c>
      <c r="C36" s="38" t="n">
        <v>7606</v>
      </c>
      <c r="D36" s="38" t="n">
        <f aca="false">B36-C36+J39</f>
        <v>0</v>
      </c>
      <c r="E36" s="47" t="n">
        <f aca="false">D36*$E$4</f>
        <v>0</v>
      </c>
    </row>
    <row r="37" customFormat="false" ht="12.75" hidden="false" customHeight="false" outlineLevel="0" collapsed="false">
      <c r="B37" s="46"/>
      <c r="C37" s="21" t="n">
        <v>0</v>
      </c>
      <c r="D37" s="22" t="n">
        <f aca="false">(D36*$E$4*C37)</f>
        <v>0</v>
      </c>
      <c r="E37" s="26" t="n">
        <f aca="false">E36+C38</f>
        <v>0</v>
      </c>
    </row>
    <row r="38" customFormat="false" ht="12.75" hidden="false" customHeight="false" outlineLevel="0" collapsed="false">
      <c r="B38" s="27"/>
      <c r="C38" s="28"/>
      <c r="D38" s="29"/>
      <c r="E38" s="30"/>
    </row>
    <row r="39" customFormat="false" ht="12.75" hidden="false" customHeight="false" outlineLevel="0" collapsed="false">
      <c r="B39" s="48"/>
      <c r="C39" s="49"/>
      <c r="D39" s="50"/>
      <c r="E39" s="51"/>
    </row>
    <row r="40" customFormat="false" ht="12.75" hidden="false" customHeight="false" outlineLevel="0" collapsed="false">
      <c r="B40" s="0" t="n">
        <f aca="false">C38+C33+C27+C21+C15+C9</f>
        <v>0</v>
      </c>
      <c r="C40" s="52" t="n">
        <f aca="false">D6+D12+D18+D24+D30+D36</f>
        <v>711.6</v>
      </c>
      <c r="D40" s="53" t="n">
        <f aca="false">E8+E14+E20+E26+E32+E37</f>
        <v>3400</v>
      </c>
      <c r="E40" s="12" t="n">
        <f aca="false">E36+E30+E24+E18+E12+E6</f>
        <v>3400</v>
      </c>
    </row>
    <row r="41" customFormat="false" ht="12.75" hidden="false" customHeight="false" outlineLevel="0" collapsed="false">
      <c r="C41" s="52"/>
    </row>
  </sheetData>
  <printOptions headings="false" gridLines="false" gridLinesSet="true" horizontalCentered="false" verticalCentered="false"/>
  <pageMargins left="0.275694444444444" right="0.275694444444444" top="0.629861111111111" bottom="0.629861111111111" header="0.236111111111111" footer="0.236111111111111"/>
  <pageSetup paperSize="9" scale="100" fitToWidth="1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2.43"/>
    <col collapsed="false" customWidth="true" hidden="false" outlineLevel="0" max="3" min="2" style="0" width="13.71"/>
    <col collapsed="false" customWidth="true" hidden="false" outlineLevel="0" max="6" min="4" style="0" width="12.14"/>
    <col collapsed="false" customWidth="true" hidden="false" outlineLevel="0" max="7" min="7" style="0" width="9.14"/>
  </cols>
  <sheetData>
    <row r="1" customFormat="false" ht="12.75" hidden="false" customHeight="false" outlineLevel="0" collapsed="false">
      <c r="B1" s="1" t="n">
        <v>45689</v>
      </c>
      <c r="C1" s="2" t="n">
        <v>45716</v>
      </c>
      <c r="E1" s="0" t="n">
        <v>60</v>
      </c>
    </row>
    <row r="2" customFormat="false" ht="12.75" hidden="false" customHeight="false" outlineLevel="0" collapsed="false">
      <c r="B2" s="3"/>
      <c r="C2" s="4"/>
      <c r="D2" s="5" t="s">
        <v>0</v>
      </c>
      <c r="E2" s="5" t="s">
        <v>1</v>
      </c>
    </row>
    <row r="3" customFormat="false" ht="12.75" hidden="false" customHeight="false" outlineLevel="0" collapsed="false">
      <c r="B3" s="6" t="n">
        <v>29.365</v>
      </c>
      <c r="C3" s="7" t="n">
        <v>15.821</v>
      </c>
      <c r="D3" s="8" t="n">
        <f aca="false">B3-C3</f>
        <v>13.544</v>
      </c>
      <c r="E3" s="8" t="n">
        <f aca="false">D3*$E$1</f>
        <v>812.64</v>
      </c>
    </row>
    <row r="4" customFormat="false" ht="12.75" hidden="false" customHeight="false" outlineLevel="0" collapsed="false">
      <c r="B4" s="9" t="s">
        <v>2</v>
      </c>
      <c r="C4" s="10" t="n">
        <v>3880</v>
      </c>
      <c r="D4" s="9" t="s">
        <v>3</v>
      </c>
      <c r="E4" s="11" t="n">
        <f aca="false">C4/E3</f>
        <v>4.77456192163812</v>
      </c>
      <c r="F4" s="22"/>
    </row>
    <row r="5" customFormat="false" ht="12.75" hidden="false" customHeight="false" outlineLevel="0" collapsed="false">
      <c r="B5" s="13" t="s">
        <v>4</v>
      </c>
      <c r="C5" s="14"/>
      <c r="D5" s="15"/>
      <c r="E5" s="16"/>
    </row>
    <row r="6" customFormat="false" ht="12.75" hidden="false" customHeight="false" outlineLevel="0" collapsed="false">
      <c r="B6" s="17" t="n">
        <v>124648</v>
      </c>
      <c r="C6" s="18" t="n">
        <v>124438</v>
      </c>
      <c r="D6" s="18" t="n">
        <v>230</v>
      </c>
      <c r="E6" s="19" t="n">
        <f aca="false">D6*$E$4</f>
        <v>1098.14924197677</v>
      </c>
      <c r="F6" s="22"/>
    </row>
    <row r="7" customFormat="false" ht="12.75" hidden="false" customHeight="false" outlineLevel="0" collapsed="false">
      <c r="B7" s="20"/>
      <c r="C7" s="21"/>
      <c r="D7" s="22"/>
      <c r="E7" s="23" t="n">
        <f aca="false">D7+E6</f>
        <v>1098.14924197677</v>
      </c>
      <c r="F7" s="22"/>
    </row>
    <row r="8" customFormat="false" ht="12.75" hidden="false" customHeight="false" outlineLevel="0" collapsed="false">
      <c r="B8" s="54" t="n">
        <f aca="false">B6-C6</f>
        <v>210</v>
      </c>
      <c r="D8" s="25"/>
      <c r="E8" s="26" t="n">
        <f aca="false">E7+C9</f>
        <v>1098.14924197677</v>
      </c>
    </row>
    <row r="9" customFormat="false" ht="12.75" hidden="false" customHeight="false" outlineLevel="0" collapsed="false">
      <c r="B9" s="55" t="s">
        <v>19</v>
      </c>
      <c r="C9" s="28"/>
      <c r="D9" s="29"/>
      <c r="E9" s="30" t="n">
        <f aca="false">D6/$E$3</f>
        <v>0.283028155148651</v>
      </c>
    </row>
    <row r="10" customFormat="false" ht="12.75" hidden="false" customHeight="false" outlineLevel="0" collapsed="false">
      <c r="B10" s="31"/>
      <c r="C10" s="32"/>
      <c r="D10" s="33"/>
      <c r="E10" s="34"/>
    </row>
    <row r="11" customFormat="false" ht="12.75" hidden="false" customHeight="false" outlineLevel="0" collapsed="false">
      <c r="B11" s="13" t="s">
        <v>5</v>
      </c>
      <c r="C11" s="14"/>
      <c r="D11" s="15"/>
      <c r="E11" s="16"/>
    </row>
    <row r="12" customFormat="false" ht="12.75" hidden="false" customHeight="false" outlineLevel="0" collapsed="false">
      <c r="B12" s="17" t="n">
        <v>8250</v>
      </c>
      <c r="C12" s="18" t="n">
        <v>8012</v>
      </c>
      <c r="D12" s="18" t="n">
        <f aca="false">B12-C12</f>
        <v>238</v>
      </c>
      <c r="E12" s="23" t="n">
        <f aca="false">D12*$E$4</f>
        <v>1136.34573734987</v>
      </c>
    </row>
    <row r="13" customFormat="false" ht="12.75" hidden="false" customHeight="false" outlineLevel="0" collapsed="false">
      <c r="B13" s="20"/>
      <c r="C13" s="21"/>
      <c r="D13" s="22"/>
      <c r="E13" s="23" t="n">
        <f aca="false">D13+E12</f>
        <v>1136.34573734987</v>
      </c>
    </row>
    <row r="14" customFormat="false" ht="12.75" hidden="false" customHeight="false" outlineLevel="0" collapsed="false">
      <c r="B14" s="24"/>
      <c r="C14" s="35"/>
      <c r="D14" s="25"/>
      <c r="E14" s="26" t="n">
        <f aca="false">E13+C15</f>
        <v>1136.34573734987</v>
      </c>
    </row>
    <row r="15" customFormat="false" ht="12.75" hidden="false" customHeight="false" outlineLevel="0" collapsed="false">
      <c r="B15" s="27"/>
      <c r="C15" s="28"/>
      <c r="D15" s="29"/>
      <c r="E15" s="30" t="n">
        <f aca="false">D12/$E$3</f>
        <v>0.292872612719039</v>
      </c>
    </row>
    <row r="16" customFormat="false" ht="12.75" hidden="false" customHeight="false" outlineLevel="0" collapsed="false">
      <c r="B16" s="36"/>
      <c r="C16" s="32"/>
      <c r="D16" s="33"/>
      <c r="E16" s="34"/>
    </row>
    <row r="17" customFormat="false" ht="12.75" hidden="false" customHeight="false" outlineLevel="0" collapsed="false">
      <c r="B17" s="13" t="s">
        <v>16</v>
      </c>
      <c r="C17" s="14"/>
      <c r="D17" s="15"/>
      <c r="E17" s="16"/>
    </row>
    <row r="18" customFormat="false" ht="12.75" hidden="false" customHeight="false" outlineLevel="0" collapsed="false">
      <c r="B18" s="37" t="n">
        <v>2520</v>
      </c>
      <c r="C18" s="38" t="n">
        <v>2470</v>
      </c>
      <c r="D18" s="38" t="n">
        <f aca="false">B18-C18</f>
        <v>50</v>
      </c>
      <c r="E18" s="39" t="n">
        <f aca="false">D18*$E$4</f>
        <v>238.728096081906</v>
      </c>
    </row>
    <row r="19" customFormat="false" ht="12.75" hidden="false" customHeight="false" outlineLevel="0" collapsed="false">
      <c r="B19" s="20"/>
      <c r="C19" s="21" t="n">
        <v>0</v>
      </c>
      <c r="D19" s="22"/>
      <c r="E19" s="23" t="n">
        <f aca="false">D19+E18</f>
        <v>238.728096081906</v>
      </c>
    </row>
    <row r="20" customFormat="false" ht="12.75" hidden="false" customHeight="false" outlineLevel="0" collapsed="false">
      <c r="B20" s="24"/>
      <c r="D20" s="25"/>
      <c r="E20" s="26" t="n">
        <f aca="false">E19+C21</f>
        <v>238.728096081906</v>
      </c>
    </row>
    <row r="21" customFormat="false" ht="12.75" hidden="false" customHeight="false" outlineLevel="0" collapsed="false">
      <c r="B21" s="27"/>
      <c r="C21" s="28"/>
      <c r="D21" s="29"/>
      <c r="E21" s="30" t="n">
        <f aca="false">D18/$E$3</f>
        <v>0.0615278598149242</v>
      </c>
    </row>
    <row r="22" customFormat="false" ht="12.75" hidden="false" customHeight="false" outlineLevel="0" collapsed="false">
      <c r="B22" s="40"/>
      <c r="C22" s="32"/>
      <c r="D22" s="33"/>
      <c r="E22" s="34"/>
    </row>
    <row r="23" customFormat="false" ht="12.75" hidden="false" customHeight="false" outlineLevel="0" collapsed="false">
      <c r="B23" s="13" t="s">
        <v>17</v>
      </c>
      <c r="C23" s="14"/>
      <c r="D23" s="15"/>
      <c r="E23" s="16"/>
    </row>
    <row r="24" customFormat="false" ht="12.75" hidden="false" customHeight="false" outlineLevel="0" collapsed="false">
      <c r="B24" s="41" t="n">
        <f aca="false">E3-D6-D12-D18-D36-D30</f>
        <v>294.64</v>
      </c>
      <c r="C24" s="18"/>
      <c r="D24" s="18" t="n">
        <f aca="false">B24-C24</f>
        <v>294.64</v>
      </c>
      <c r="E24" s="42" t="n">
        <f aca="false">D24*$E$4</f>
        <v>1406.77692459145</v>
      </c>
    </row>
    <row r="25" customFormat="false" ht="12.75" hidden="false" customHeight="false" outlineLevel="0" collapsed="false">
      <c r="B25" s="20"/>
      <c r="C25" s="21"/>
      <c r="D25" s="43"/>
      <c r="E25" s="23" t="n">
        <f aca="false">D25+E24</f>
        <v>1406.77692459145</v>
      </c>
    </row>
    <row r="26" customFormat="false" ht="12.75" hidden="false" customHeight="false" outlineLevel="0" collapsed="false">
      <c r="B26" s="24"/>
      <c r="C26" s="44"/>
      <c r="D26" s="45"/>
      <c r="E26" s="26" t="n">
        <f aca="false">E25+C27</f>
        <v>1406.77692459145</v>
      </c>
    </row>
    <row r="27" customFormat="false" ht="12.75" hidden="false" customHeight="false" outlineLevel="0" collapsed="false">
      <c r="B27" s="27"/>
      <c r="C27" s="28"/>
      <c r="D27" s="29"/>
      <c r="E27" s="30" t="n">
        <f aca="false">D24/$E$3</f>
        <v>0.362571372317385</v>
      </c>
    </row>
    <row r="28" customFormat="false" ht="12.75" hidden="false" customHeight="false" outlineLevel="0" collapsed="false">
      <c r="B28" s="40"/>
      <c r="C28" s="32"/>
      <c r="D28" s="33"/>
      <c r="E28" s="34"/>
    </row>
    <row r="29" customFormat="false" ht="12.75" hidden="false" customHeight="false" outlineLevel="0" collapsed="false">
      <c r="B29" s="13" t="s">
        <v>18</v>
      </c>
      <c r="C29" s="14"/>
      <c r="D29" s="15"/>
      <c r="E29" s="16"/>
    </row>
    <row r="30" customFormat="false" ht="12.75" hidden="false" customHeight="false" outlineLevel="0" collapsed="false">
      <c r="B30" s="17" t="n">
        <v>8813</v>
      </c>
      <c r="C30" s="18" t="n">
        <v>8813</v>
      </c>
      <c r="D30" s="18" t="n">
        <f aca="false">B30-C30</f>
        <v>0</v>
      </c>
      <c r="E30" s="42" t="n">
        <f aca="false">D30*$E$4</f>
        <v>0</v>
      </c>
    </row>
    <row r="31" customFormat="false" ht="12.75" hidden="false" customHeight="false" outlineLevel="0" collapsed="false">
      <c r="B31" s="46"/>
      <c r="C31" s="21"/>
      <c r="D31" s="22"/>
      <c r="E31" s="23" t="n">
        <f aca="false">D31+E30</f>
        <v>0</v>
      </c>
    </row>
    <row r="32" customFormat="false" ht="12.75" hidden="false" customHeight="false" outlineLevel="0" collapsed="false">
      <c r="B32" s="24"/>
      <c r="D32" s="25"/>
      <c r="E32" s="26" t="n">
        <f aca="false">E31+C33</f>
        <v>0</v>
      </c>
    </row>
    <row r="33" customFormat="false" ht="12.75" hidden="false" customHeight="false" outlineLevel="0" collapsed="false">
      <c r="B33" s="27" t="n">
        <f aca="false">C33-D33</f>
        <v>0</v>
      </c>
      <c r="C33" s="28"/>
      <c r="D33" s="29"/>
      <c r="E33" s="30" t="n">
        <f aca="false">D30/$E$3</f>
        <v>0</v>
      </c>
    </row>
    <row r="34" customFormat="false" ht="12.75" hidden="false" customHeight="false" outlineLevel="0" collapsed="false">
      <c r="B34" s="36"/>
      <c r="C34" s="32"/>
      <c r="D34" s="33"/>
      <c r="E34" s="34"/>
    </row>
    <row r="35" customFormat="false" ht="12.75" hidden="false" customHeight="false" outlineLevel="0" collapsed="false">
      <c r="B35" s="13" t="s">
        <v>9</v>
      </c>
      <c r="C35" s="14"/>
      <c r="D35" s="15"/>
      <c r="E35" s="16"/>
    </row>
    <row r="36" customFormat="false" ht="12.75" hidden="false" customHeight="false" outlineLevel="0" collapsed="false">
      <c r="B36" s="37" t="n">
        <v>7606</v>
      </c>
      <c r="C36" s="38" t="n">
        <v>7606</v>
      </c>
      <c r="D36" s="38" t="n">
        <f aca="false">B36-C36+J39</f>
        <v>0</v>
      </c>
      <c r="E36" s="47" t="n">
        <f aca="false">D36*$E$4</f>
        <v>0</v>
      </c>
    </row>
    <row r="37" customFormat="false" ht="12.75" hidden="false" customHeight="false" outlineLevel="0" collapsed="false">
      <c r="B37" s="46"/>
      <c r="C37" s="21" t="n">
        <v>0</v>
      </c>
      <c r="D37" s="22" t="n">
        <f aca="false">(D36*$E$4*C37)</f>
        <v>0</v>
      </c>
      <c r="E37" s="26" t="n">
        <f aca="false">E36+C38</f>
        <v>0</v>
      </c>
    </row>
    <row r="38" customFormat="false" ht="12.75" hidden="false" customHeight="false" outlineLevel="0" collapsed="false">
      <c r="B38" s="27"/>
      <c r="C38" s="28"/>
      <c r="D38" s="29"/>
      <c r="E38" s="30"/>
    </row>
    <row r="39" customFormat="false" ht="12.75" hidden="false" customHeight="false" outlineLevel="0" collapsed="false">
      <c r="B39" s="48"/>
      <c r="C39" s="49"/>
      <c r="D39" s="50"/>
      <c r="E39" s="51"/>
    </row>
    <row r="40" customFormat="false" ht="12.75" hidden="false" customHeight="false" outlineLevel="0" collapsed="false">
      <c r="B40" s="0" t="n">
        <f aca="false">C38+C33+C27+C21+C15+C9</f>
        <v>0</v>
      </c>
      <c r="C40" s="52" t="n">
        <f aca="false">D6+D12+D18+D24+D30+D36</f>
        <v>812.64</v>
      </c>
      <c r="D40" s="53" t="n">
        <f aca="false">E8+E14+E20+E26+E32+E37</f>
        <v>3880</v>
      </c>
      <c r="E40" s="12" t="n">
        <f aca="false">E36+E30+E24+E18+E12+E6</f>
        <v>3880</v>
      </c>
    </row>
    <row r="41" customFormat="false" ht="12.75" hidden="false" customHeight="false" outlineLevel="0" collapsed="false">
      <c r="C41" s="52"/>
    </row>
  </sheetData>
  <printOptions headings="false" gridLines="false" gridLinesSet="true" horizontalCentered="false" verticalCentered="false"/>
  <pageMargins left="0.275694444444444" right="0.275694444444444" top="0.629861111111111" bottom="0.629861111111111" header="0.236111111111111" footer="0.236111111111111"/>
  <pageSetup paperSize="9" scale="100" fitToWidth="1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6" activeCellId="0" sqref="D6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2.43"/>
    <col collapsed="false" customWidth="true" hidden="false" outlineLevel="0" max="3" min="2" style="0" width="13.71"/>
    <col collapsed="false" customWidth="true" hidden="false" outlineLevel="0" max="6" min="4" style="0" width="12.14"/>
    <col collapsed="false" customWidth="true" hidden="false" outlineLevel="0" max="7" min="7" style="0" width="9.14"/>
  </cols>
  <sheetData>
    <row r="1" customFormat="false" ht="12.75" hidden="false" customHeight="false" outlineLevel="0" collapsed="false">
      <c r="B1" s="1" t="n">
        <v>45658</v>
      </c>
      <c r="C1" s="2" t="n">
        <v>45688</v>
      </c>
      <c r="E1" s="0" t="n">
        <v>60</v>
      </c>
    </row>
    <row r="2" customFormat="false" ht="12.75" hidden="false" customHeight="false" outlineLevel="0" collapsed="false">
      <c r="B2" s="3"/>
      <c r="C2" s="4"/>
      <c r="D2" s="5" t="s">
        <v>0</v>
      </c>
      <c r="E2" s="5" t="s">
        <v>1</v>
      </c>
    </row>
    <row r="3" customFormat="false" ht="12.75" hidden="false" customHeight="false" outlineLevel="0" collapsed="false">
      <c r="B3" s="6" t="n">
        <v>15.821</v>
      </c>
      <c r="C3" s="7" t="n">
        <v>0</v>
      </c>
      <c r="D3" s="8" t="n">
        <f aca="false">B3-C3</f>
        <v>15.821</v>
      </c>
      <c r="E3" s="8" t="n">
        <f aca="false">D3*$E$1</f>
        <v>949.26</v>
      </c>
    </row>
    <row r="4" customFormat="false" ht="12.75" hidden="false" customHeight="false" outlineLevel="0" collapsed="false">
      <c r="B4" s="9" t="s">
        <v>2</v>
      </c>
      <c r="C4" s="10" t="n">
        <v>4550</v>
      </c>
      <c r="D4" s="9" t="s">
        <v>3</v>
      </c>
      <c r="E4" s="11" t="n">
        <f aca="false">C4/E3</f>
        <v>4.79320734045467</v>
      </c>
      <c r="F4" s="22"/>
    </row>
    <row r="5" customFormat="false" ht="12.75" hidden="false" customHeight="false" outlineLevel="0" collapsed="false">
      <c r="B5" s="13" t="s">
        <v>4</v>
      </c>
      <c r="C5" s="14" t="n">
        <f aca="false">B7+D7</f>
        <v>0</v>
      </c>
      <c r="D5" s="15"/>
      <c r="E5" s="16" t="s">
        <v>20</v>
      </c>
    </row>
    <row r="6" customFormat="false" ht="12.75" hidden="false" customHeight="false" outlineLevel="0" collapsed="false">
      <c r="B6" s="17" t="n">
        <v>124438</v>
      </c>
      <c r="C6" s="18" t="n">
        <v>124093</v>
      </c>
      <c r="D6" s="18" t="n">
        <f aca="false">B6-C6</f>
        <v>345</v>
      </c>
      <c r="E6" s="19" t="n">
        <f aca="false">D6*$E$4</f>
        <v>1653.65653245686</v>
      </c>
      <c r="F6" s="22"/>
    </row>
    <row r="7" customFormat="false" ht="12.75" hidden="false" customHeight="false" outlineLevel="0" collapsed="false">
      <c r="B7" s="20"/>
      <c r="C7" s="21"/>
      <c r="D7" s="22"/>
      <c r="E7" s="23" t="n">
        <f aca="false">D7+E6</f>
        <v>1653.65653245686</v>
      </c>
      <c r="F7" s="22"/>
    </row>
    <row r="8" customFormat="false" ht="12.75" hidden="false" customHeight="false" outlineLevel="0" collapsed="false">
      <c r="B8" s="24"/>
      <c r="D8" s="25"/>
      <c r="E8" s="26" t="n">
        <f aca="false">E7+C9</f>
        <v>1653.65653245686</v>
      </c>
    </row>
    <row r="9" customFormat="false" ht="12.75" hidden="false" customHeight="false" outlineLevel="0" collapsed="false">
      <c r="B9" s="27"/>
      <c r="C9" s="28"/>
      <c r="D9" s="29"/>
      <c r="E9" s="30" t="n">
        <f aca="false">D6/$E$3</f>
        <v>0.363440996144365</v>
      </c>
    </row>
    <row r="10" customFormat="false" ht="12.75" hidden="false" customHeight="false" outlineLevel="0" collapsed="false">
      <c r="B10" s="31"/>
      <c r="C10" s="32"/>
      <c r="D10" s="33"/>
      <c r="E10" s="34"/>
    </row>
    <row r="11" customFormat="false" ht="12.75" hidden="false" customHeight="false" outlineLevel="0" collapsed="false">
      <c r="B11" s="13" t="s">
        <v>5</v>
      </c>
      <c r="C11" s="14" t="e">
        <f aca="false">B13+D13</f>
        <v>#NAME?</v>
      </c>
      <c r="D11" s="15" t="n">
        <v>0</v>
      </c>
      <c r="E11" s="16" t="s">
        <v>20</v>
      </c>
    </row>
    <row r="12" customFormat="false" ht="12.75" hidden="false" customHeight="false" outlineLevel="0" collapsed="false">
      <c r="B12" s="17" t="n">
        <v>8012</v>
      </c>
      <c r="C12" s="18" t="n">
        <v>7801</v>
      </c>
      <c r="D12" s="18" t="n">
        <f aca="false">B12-C12</f>
        <v>211</v>
      </c>
      <c r="E12" s="23" t="n">
        <f aca="false">D12*$E$4</f>
        <v>1011.36674883594</v>
      </c>
    </row>
    <row r="13" customFormat="false" ht="12.75" hidden="false" customHeight="false" outlineLevel="0" collapsed="false">
      <c r="B13" s="20" t="e">
        <f aca="false">#ref!</f>
        <v>#NAME?</v>
      </c>
      <c r="C13" s="21"/>
      <c r="D13" s="22"/>
      <c r="E13" s="23" t="n">
        <f aca="false">D13+E12</f>
        <v>1011.36674883594</v>
      </c>
    </row>
    <row r="14" customFormat="false" ht="12.75" hidden="false" customHeight="false" outlineLevel="0" collapsed="false">
      <c r="B14" s="24"/>
      <c r="C14" s="35"/>
      <c r="D14" s="25"/>
      <c r="E14" s="26" t="n">
        <f aca="false">E13+C15</f>
        <v>1011.36674883594</v>
      </c>
    </row>
    <row r="15" customFormat="false" ht="12.75" hidden="false" customHeight="false" outlineLevel="0" collapsed="false">
      <c r="B15" s="27"/>
      <c r="C15" s="28"/>
      <c r="D15" s="29"/>
      <c r="E15" s="30" t="n">
        <f aca="false">D12/$E$3</f>
        <v>0.222278406337568</v>
      </c>
    </row>
    <row r="16" customFormat="false" ht="12.75" hidden="false" customHeight="false" outlineLevel="0" collapsed="false">
      <c r="B16" s="36"/>
      <c r="C16" s="32"/>
      <c r="D16" s="33"/>
      <c r="E16" s="34"/>
    </row>
    <row r="17" customFormat="false" ht="12.75" hidden="false" customHeight="false" outlineLevel="0" collapsed="false">
      <c r="B17" s="13" t="s">
        <v>16</v>
      </c>
      <c r="C17" s="14" t="e">
        <f aca="false">B19+D19</f>
        <v>#NAME?</v>
      </c>
      <c r="D17" s="15"/>
      <c r="E17" s="16" t="s">
        <v>20</v>
      </c>
    </row>
    <row r="18" customFormat="false" ht="12.75" hidden="false" customHeight="false" outlineLevel="0" collapsed="false">
      <c r="B18" s="37" t="n">
        <v>2470</v>
      </c>
      <c r="C18" s="38" t="n">
        <v>2374</v>
      </c>
      <c r="D18" s="38" t="n">
        <f aca="false">B18-C18</f>
        <v>96</v>
      </c>
      <c r="E18" s="39" t="n">
        <f aca="false">D18*$E$4</f>
        <v>460.147904683648</v>
      </c>
    </row>
    <row r="19" customFormat="false" ht="12.75" hidden="false" customHeight="false" outlineLevel="0" collapsed="false">
      <c r="B19" s="20" t="e">
        <f aca="false">#ref!</f>
        <v>#NAME?</v>
      </c>
      <c r="C19" s="21" t="n">
        <v>0</v>
      </c>
      <c r="D19" s="22"/>
      <c r="E19" s="23" t="n">
        <f aca="false">D19+E18</f>
        <v>460.147904683648</v>
      </c>
    </row>
    <row r="20" customFormat="false" ht="12.75" hidden="false" customHeight="false" outlineLevel="0" collapsed="false">
      <c r="B20" s="24"/>
      <c r="D20" s="25"/>
      <c r="E20" s="26" t="n">
        <f aca="false">E19+C21</f>
        <v>460.147904683648</v>
      </c>
    </row>
    <row r="21" customFormat="false" ht="12.75" hidden="false" customHeight="false" outlineLevel="0" collapsed="false">
      <c r="B21" s="27"/>
      <c r="C21" s="28"/>
      <c r="D21" s="29"/>
      <c r="E21" s="30" t="n">
        <f aca="false">D18/$E$3</f>
        <v>0.10113140762278</v>
      </c>
    </row>
    <row r="22" customFormat="false" ht="12.75" hidden="false" customHeight="false" outlineLevel="0" collapsed="false">
      <c r="B22" s="40"/>
      <c r="C22" s="32"/>
      <c r="D22" s="33"/>
      <c r="E22" s="34"/>
    </row>
    <row r="23" customFormat="false" ht="12.75" hidden="false" customHeight="false" outlineLevel="0" collapsed="false">
      <c r="B23" s="13" t="s">
        <v>17</v>
      </c>
      <c r="C23" s="14" t="e">
        <f aca="false">B25+D25</f>
        <v>#NAME?</v>
      </c>
      <c r="D23" s="15" t="n">
        <v>0</v>
      </c>
      <c r="E23" s="16" t="s">
        <v>20</v>
      </c>
    </row>
    <row r="24" customFormat="false" ht="12.75" hidden="false" customHeight="false" outlineLevel="0" collapsed="false">
      <c r="B24" s="41" t="n">
        <f aca="false">E3-D6-D12-D18-D36-D30</f>
        <v>279.26</v>
      </c>
      <c r="C24" s="18"/>
      <c r="D24" s="18" t="n">
        <f aca="false">B24-C24</f>
        <v>279.26</v>
      </c>
      <c r="E24" s="42" t="n">
        <f aca="false">D24*$E$4</f>
        <v>1338.55108189537</v>
      </c>
    </row>
    <row r="25" customFormat="false" ht="12.75" hidden="false" customHeight="false" outlineLevel="0" collapsed="false">
      <c r="B25" s="20" t="e">
        <f aca="false">#ref!</f>
        <v>#NAME?</v>
      </c>
      <c r="C25" s="21"/>
      <c r="D25" s="43"/>
      <c r="E25" s="23" t="n">
        <f aca="false">D25+E24</f>
        <v>1338.55108189537</v>
      </c>
    </row>
    <row r="26" customFormat="false" ht="12.75" hidden="false" customHeight="false" outlineLevel="0" collapsed="false">
      <c r="B26" s="24"/>
      <c r="C26" s="44"/>
      <c r="D26" s="45"/>
      <c r="E26" s="26" t="n">
        <f aca="false">E25+C27</f>
        <v>1338.55108189537</v>
      </c>
    </row>
    <row r="27" customFormat="false" ht="12.75" hidden="false" customHeight="false" outlineLevel="0" collapsed="false">
      <c r="B27" s="27"/>
      <c r="C27" s="28"/>
      <c r="D27" s="29"/>
      <c r="E27" s="30" t="n">
        <f aca="false">D24/$E$3</f>
        <v>0.294187050966016</v>
      </c>
    </row>
    <row r="28" customFormat="false" ht="12.75" hidden="false" customHeight="false" outlineLevel="0" collapsed="false">
      <c r="B28" s="40"/>
      <c r="C28" s="32"/>
      <c r="D28" s="33"/>
      <c r="E28" s="34"/>
    </row>
    <row r="29" customFormat="false" ht="12.75" hidden="false" customHeight="false" outlineLevel="0" collapsed="false">
      <c r="B29" s="13" t="s">
        <v>18</v>
      </c>
      <c r="C29" s="14" t="e">
        <f aca="false">B31+D31</f>
        <v>#NAME?</v>
      </c>
      <c r="D29" s="15" t="n">
        <v>200</v>
      </c>
      <c r="E29" s="16" t="s">
        <v>20</v>
      </c>
    </row>
    <row r="30" customFormat="false" ht="12.75" hidden="false" customHeight="false" outlineLevel="0" collapsed="false">
      <c r="B30" s="17" t="n">
        <v>6813</v>
      </c>
      <c r="C30" s="18" t="n">
        <v>6795</v>
      </c>
      <c r="D30" s="18" t="n">
        <f aca="false">B30-C30</f>
        <v>18</v>
      </c>
      <c r="E30" s="42" t="n">
        <f aca="false">D30*$E$4</f>
        <v>86.2777321281841</v>
      </c>
    </row>
    <row r="31" customFormat="false" ht="12.75" hidden="false" customHeight="false" outlineLevel="0" collapsed="false">
      <c r="B31" s="46" t="e">
        <f aca="false">#ref!</f>
        <v>#NAME?</v>
      </c>
      <c r="C31" s="21"/>
      <c r="D31" s="22"/>
      <c r="E31" s="23" t="n">
        <f aca="false">D31+E30</f>
        <v>86.2777321281841</v>
      </c>
    </row>
    <row r="32" customFormat="false" ht="12.75" hidden="false" customHeight="false" outlineLevel="0" collapsed="false">
      <c r="B32" s="24"/>
      <c r="D32" s="25"/>
      <c r="E32" s="26" t="n">
        <f aca="false">E31+C33</f>
        <v>86.2777321281841</v>
      </c>
    </row>
    <row r="33" customFormat="false" ht="12.75" hidden="false" customHeight="false" outlineLevel="0" collapsed="false">
      <c r="B33" s="27" t="n">
        <f aca="false">C33-D33</f>
        <v>0</v>
      </c>
      <c r="C33" s="28"/>
      <c r="D33" s="29"/>
      <c r="E33" s="30" t="n">
        <f aca="false">D30/$E$3</f>
        <v>0.0189621389292712</v>
      </c>
    </row>
    <row r="34" customFormat="false" ht="12.75" hidden="false" customHeight="false" outlineLevel="0" collapsed="false">
      <c r="B34" s="36"/>
      <c r="C34" s="32"/>
      <c r="D34" s="33"/>
      <c r="E34" s="34"/>
    </row>
    <row r="35" customFormat="false" ht="12.75" hidden="false" customHeight="false" outlineLevel="0" collapsed="false">
      <c r="B35" s="13" t="s">
        <v>9</v>
      </c>
      <c r="C35" s="14" t="e">
        <f aca="false">B37+D37</f>
        <v>#NAME?</v>
      </c>
      <c r="D35" s="15" t="n">
        <v>6700</v>
      </c>
      <c r="E35" s="16" t="s">
        <v>20</v>
      </c>
    </row>
    <row r="36" customFormat="false" ht="12.75" hidden="false" customHeight="false" outlineLevel="0" collapsed="false">
      <c r="B36" s="37" t="n">
        <v>7606</v>
      </c>
      <c r="C36" s="38" t="n">
        <v>7606</v>
      </c>
      <c r="D36" s="38" t="n">
        <f aca="false">B36-C36+J39</f>
        <v>0</v>
      </c>
      <c r="E36" s="47" t="n">
        <f aca="false">D36*$E$4</f>
        <v>0</v>
      </c>
    </row>
    <row r="37" customFormat="false" ht="12.75" hidden="false" customHeight="false" outlineLevel="0" collapsed="false">
      <c r="B37" s="46" t="e">
        <f aca="false">#ref!</f>
        <v>#NAME?</v>
      </c>
      <c r="C37" s="21" t="n">
        <v>0</v>
      </c>
      <c r="D37" s="22" t="n">
        <f aca="false">(D36*$E$4*C37)</f>
        <v>0</v>
      </c>
      <c r="E37" s="26" t="n">
        <f aca="false">E36+C38</f>
        <v>0</v>
      </c>
    </row>
    <row r="38" customFormat="false" ht="12.75" hidden="false" customHeight="false" outlineLevel="0" collapsed="false">
      <c r="B38" s="27"/>
      <c r="C38" s="28"/>
      <c r="D38" s="29"/>
      <c r="E38" s="30"/>
    </row>
    <row r="39" customFormat="false" ht="12.75" hidden="false" customHeight="false" outlineLevel="0" collapsed="false">
      <c r="B39" s="48"/>
      <c r="C39" s="49"/>
      <c r="D39" s="50"/>
      <c r="E39" s="51"/>
    </row>
    <row r="40" customFormat="false" ht="12.75" hidden="false" customHeight="false" outlineLevel="0" collapsed="false">
      <c r="B40" s="0" t="n">
        <f aca="false">C38+C33+C27+C21+C15+C9</f>
        <v>0</v>
      </c>
      <c r="C40" s="52" t="n">
        <f aca="false">D6+D12+D18+D24+D30+D36</f>
        <v>949.26</v>
      </c>
      <c r="D40" s="53" t="n">
        <f aca="false">E8+E14+E20+E26+E32+E37</f>
        <v>4550</v>
      </c>
      <c r="E40" s="12" t="n">
        <f aca="false">E36+E30+E24+E18+E12+E6</f>
        <v>4550</v>
      </c>
    </row>
    <row r="41" customFormat="false" ht="12.75" hidden="false" customHeight="false" outlineLevel="0" collapsed="false">
      <c r="C41" s="52"/>
    </row>
  </sheetData>
  <printOptions headings="false" gridLines="false" gridLinesSet="true" horizontalCentered="false" verticalCentered="false"/>
  <pageMargins left="0.275694444444444" right="0.275694444444444" top="0.629861111111111" bottom="0.629861111111111" header="0.236111111111111" footer="0.236111111111111"/>
  <pageSetup paperSize="9" scale="100" fitToWidth="1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8.66015625" defaultRowHeight="12.75" customHeight="false" zeroHeight="false" outlineLevelRow="0" outlineLevelCol="0"/>
  <cols>
    <col collapsed="false" customWidth="true" hidden="false" outlineLevel="0" max="1" min="1" style="0" width="2.43"/>
    <col collapsed="false" customWidth="true" hidden="false" outlineLevel="0" max="3" min="2" style="0" width="13.71"/>
    <col collapsed="false" customWidth="true" hidden="false" outlineLevel="0" max="6" min="4" style="0" width="12.14"/>
    <col collapsed="false" customWidth="true" hidden="false" outlineLevel="0" max="7" min="7" style="0" width="9.14"/>
  </cols>
  <sheetData>
    <row r="1" customFormat="false" ht="12.75" hidden="false" customHeight="false" outlineLevel="0" collapsed="false">
      <c r="B1" s="1" t="n">
        <v>45627</v>
      </c>
      <c r="C1" s="2" t="n">
        <v>45656</v>
      </c>
      <c r="E1" s="0" t="n">
        <v>60</v>
      </c>
    </row>
    <row r="2" customFormat="false" ht="12.75" hidden="false" customHeight="false" outlineLevel="0" collapsed="false">
      <c r="B2" s="3"/>
      <c r="C2" s="4"/>
      <c r="D2" s="5" t="s">
        <v>0</v>
      </c>
      <c r="E2" s="5" t="s">
        <v>1</v>
      </c>
    </row>
    <row r="3" customFormat="false" ht="12.75" hidden="false" customHeight="false" outlineLevel="0" collapsed="false">
      <c r="B3" s="6" t="n">
        <v>1581.92</v>
      </c>
      <c r="C3" s="7" t="n">
        <v>1566.362</v>
      </c>
      <c r="D3" s="8" t="n">
        <f aca="false">B3-C3</f>
        <v>15.558</v>
      </c>
      <c r="E3" s="8" t="n">
        <f aca="false">D3*$E$1</f>
        <v>933.48</v>
      </c>
    </row>
    <row r="4" customFormat="false" ht="12.75" hidden="false" customHeight="false" outlineLevel="0" collapsed="false">
      <c r="B4" s="9" t="s">
        <v>2</v>
      </c>
      <c r="C4" s="10" t="n">
        <v>4465</v>
      </c>
      <c r="D4" s="9" t="s">
        <v>3</v>
      </c>
      <c r="E4" s="11" t="n">
        <f aca="false">C4/E3</f>
        <v>4.78317692933968</v>
      </c>
      <c r="F4" s="22"/>
    </row>
    <row r="5" customFormat="false" ht="12.75" hidden="false" customHeight="false" outlineLevel="0" collapsed="false">
      <c r="B5" s="13" t="s">
        <v>4</v>
      </c>
      <c r="C5" s="14" t="n">
        <f aca="false">B7+D7</f>
        <v>0</v>
      </c>
      <c r="D5" s="15"/>
      <c r="E5" s="16" t="s">
        <v>20</v>
      </c>
    </row>
    <row r="6" customFormat="false" ht="12.75" hidden="false" customHeight="false" outlineLevel="0" collapsed="false">
      <c r="B6" s="17" t="n">
        <v>124093</v>
      </c>
      <c r="C6" s="18" t="n">
        <v>123857</v>
      </c>
      <c r="D6" s="18" t="n">
        <f aca="false">B6-C6</f>
        <v>236</v>
      </c>
      <c r="E6" s="19" t="n">
        <f aca="false">D6*$E$4</f>
        <v>1128.82975532416</v>
      </c>
      <c r="F6" s="22"/>
    </row>
    <row r="7" customFormat="false" ht="12.75" hidden="false" customHeight="false" outlineLevel="0" collapsed="false">
      <c r="B7" s="20"/>
      <c r="C7" s="21"/>
      <c r="D7" s="22"/>
      <c r="E7" s="23" t="n">
        <f aca="false">D7+E6</f>
        <v>1128.82975532416</v>
      </c>
      <c r="F7" s="22"/>
    </row>
    <row r="8" customFormat="false" ht="12.75" hidden="false" customHeight="false" outlineLevel="0" collapsed="false">
      <c r="B8" s="24"/>
      <c r="D8" s="25"/>
      <c r="E8" s="26" t="n">
        <f aca="false">E7+C9</f>
        <v>1128.82975532416</v>
      </c>
    </row>
    <row r="9" customFormat="false" ht="12.75" hidden="false" customHeight="false" outlineLevel="0" collapsed="false">
      <c r="B9" s="27"/>
      <c r="C9" s="28"/>
      <c r="D9" s="29"/>
      <c r="E9" s="30" t="n">
        <f aca="false">D6/$E$3</f>
        <v>0.252817414406308</v>
      </c>
    </row>
    <row r="10" customFormat="false" ht="12.75" hidden="false" customHeight="false" outlineLevel="0" collapsed="false">
      <c r="B10" s="31"/>
      <c r="C10" s="32"/>
      <c r="D10" s="33"/>
      <c r="E10" s="34"/>
    </row>
    <row r="11" customFormat="false" ht="12.75" hidden="false" customHeight="false" outlineLevel="0" collapsed="false">
      <c r="B11" s="13" t="s">
        <v>5</v>
      </c>
      <c r="C11" s="14" t="e">
        <f aca="false">B13+D13</f>
        <v>#NAME?</v>
      </c>
      <c r="D11" s="15" t="n">
        <v>0</v>
      </c>
      <c r="E11" s="16" t="s">
        <v>20</v>
      </c>
    </row>
    <row r="12" customFormat="false" ht="12.75" hidden="false" customHeight="false" outlineLevel="0" collapsed="false">
      <c r="B12" s="17" t="n">
        <v>7801</v>
      </c>
      <c r="C12" s="18" t="n">
        <v>7610</v>
      </c>
      <c r="D12" s="18" t="n">
        <f aca="false">B12-C12</f>
        <v>191</v>
      </c>
      <c r="E12" s="23" t="n">
        <f aca="false">D12*$E$4</f>
        <v>913.586793503878</v>
      </c>
    </row>
    <row r="13" customFormat="false" ht="12.75" hidden="false" customHeight="false" outlineLevel="0" collapsed="false">
      <c r="B13" s="20" t="e">
        <f aca="false">#ref!</f>
        <v>#NAME?</v>
      </c>
      <c r="C13" s="21"/>
      <c r="D13" s="22"/>
      <c r="E13" s="23" t="n">
        <f aca="false">D13+E12</f>
        <v>913.586793503878</v>
      </c>
    </row>
    <row r="14" customFormat="false" ht="12.75" hidden="false" customHeight="false" outlineLevel="0" collapsed="false">
      <c r="B14" s="24"/>
      <c r="C14" s="35"/>
      <c r="D14" s="25"/>
      <c r="E14" s="26" t="n">
        <f aca="false">E13+C15</f>
        <v>913.586793503878</v>
      </c>
    </row>
    <row r="15" customFormat="false" ht="12.75" hidden="false" customHeight="false" outlineLevel="0" collapsed="false">
      <c r="B15" s="27"/>
      <c r="C15" s="28"/>
      <c r="D15" s="29"/>
      <c r="E15" s="30" t="n">
        <f aca="false">D12/$E$3</f>
        <v>0.204610704032224</v>
      </c>
    </row>
    <row r="16" customFormat="false" ht="12.75" hidden="false" customHeight="false" outlineLevel="0" collapsed="false">
      <c r="B16" s="36"/>
      <c r="C16" s="32"/>
      <c r="D16" s="33"/>
      <c r="E16" s="34"/>
    </row>
    <row r="17" customFormat="false" ht="12.75" hidden="false" customHeight="false" outlineLevel="0" collapsed="false">
      <c r="B17" s="13" t="s">
        <v>16</v>
      </c>
      <c r="C17" s="14" t="e">
        <f aca="false">B19+D19</f>
        <v>#NAME?</v>
      </c>
      <c r="D17" s="15"/>
      <c r="E17" s="16" t="s">
        <v>20</v>
      </c>
    </row>
    <row r="18" customFormat="false" ht="12.75" hidden="false" customHeight="false" outlineLevel="0" collapsed="false">
      <c r="B18" s="37" t="n">
        <v>2374</v>
      </c>
      <c r="C18" s="38" t="n">
        <v>2300</v>
      </c>
      <c r="D18" s="38" t="n">
        <f aca="false">B18-C18</f>
        <v>74</v>
      </c>
      <c r="E18" s="39" t="n">
        <f aca="false">D18*$E$4</f>
        <v>353.955092771136</v>
      </c>
    </row>
    <row r="19" customFormat="false" ht="12.75" hidden="false" customHeight="false" outlineLevel="0" collapsed="false">
      <c r="B19" s="20" t="e">
        <f aca="false">#ref!</f>
        <v>#NAME?</v>
      </c>
      <c r="C19" s="21" t="n">
        <v>0</v>
      </c>
      <c r="D19" s="22"/>
      <c r="E19" s="23" t="n">
        <f aca="false">D19+E18</f>
        <v>353.955092771136</v>
      </c>
    </row>
    <row r="20" customFormat="false" ht="12.75" hidden="false" customHeight="false" outlineLevel="0" collapsed="false">
      <c r="B20" s="24"/>
      <c r="D20" s="25"/>
      <c r="E20" s="26" t="n">
        <f aca="false">E19+C21</f>
        <v>353.955092771136</v>
      </c>
    </row>
    <row r="21" customFormat="false" ht="12.75" hidden="false" customHeight="false" outlineLevel="0" collapsed="false">
      <c r="B21" s="27"/>
      <c r="C21" s="28"/>
      <c r="D21" s="29"/>
      <c r="E21" s="30" t="n">
        <f aca="false">D18/$E$3</f>
        <v>0.079273257059605</v>
      </c>
    </row>
    <row r="22" customFormat="false" ht="12.75" hidden="false" customHeight="false" outlineLevel="0" collapsed="false">
      <c r="B22" s="40"/>
      <c r="C22" s="32"/>
      <c r="D22" s="33"/>
      <c r="E22" s="34"/>
    </row>
    <row r="23" customFormat="false" ht="12.75" hidden="false" customHeight="false" outlineLevel="0" collapsed="false">
      <c r="B23" s="13" t="s">
        <v>17</v>
      </c>
      <c r="C23" s="14" t="e">
        <f aca="false">B25+D25</f>
        <v>#NAME?</v>
      </c>
      <c r="D23" s="15" t="n">
        <v>0</v>
      </c>
      <c r="E23" s="16" t="s">
        <v>20</v>
      </c>
    </row>
    <row r="24" customFormat="false" ht="12.75" hidden="false" customHeight="false" outlineLevel="0" collapsed="false">
      <c r="B24" s="41" t="n">
        <f aca="false">E3-D6-D12-D18-D36-D30</f>
        <v>337.48</v>
      </c>
      <c r="C24" s="18"/>
      <c r="D24" s="18" t="n">
        <f aca="false">B24-C24</f>
        <v>337.48</v>
      </c>
      <c r="E24" s="42" t="n">
        <f aca="false">D24*$E$4</f>
        <v>1614.22655011355</v>
      </c>
    </row>
    <row r="25" customFormat="false" ht="12.75" hidden="false" customHeight="false" outlineLevel="0" collapsed="false">
      <c r="B25" s="20" t="e">
        <f aca="false">#ref!</f>
        <v>#NAME?</v>
      </c>
      <c r="C25" s="21"/>
      <c r="D25" s="43"/>
      <c r="E25" s="23" t="n">
        <f aca="false">D25+E24</f>
        <v>1614.22655011355</v>
      </c>
    </row>
    <row r="26" customFormat="false" ht="12.75" hidden="false" customHeight="false" outlineLevel="0" collapsed="false">
      <c r="B26" s="24"/>
      <c r="C26" s="44"/>
      <c r="D26" s="45"/>
      <c r="E26" s="26" t="n">
        <f aca="false">E25+C27</f>
        <v>1614.22655011355</v>
      </c>
    </row>
    <row r="27" customFormat="false" ht="12.75" hidden="false" customHeight="false" outlineLevel="0" collapsed="false">
      <c r="B27" s="27"/>
      <c r="C27" s="28"/>
      <c r="D27" s="29"/>
      <c r="E27" s="30" t="n">
        <f aca="false">D24/$E$3</f>
        <v>0.36152890260102</v>
      </c>
    </row>
    <row r="28" customFormat="false" ht="12.75" hidden="false" customHeight="false" outlineLevel="0" collapsed="false">
      <c r="B28" s="40"/>
      <c r="C28" s="32"/>
      <c r="D28" s="33"/>
      <c r="E28" s="34"/>
    </row>
    <row r="29" customFormat="false" ht="12.75" hidden="false" customHeight="false" outlineLevel="0" collapsed="false">
      <c r="B29" s="13" t="s">
        <v>18</v>
      </c>
      <c r="C29" s="14" t="e">
        <f aca="false">B31+D31</f>
        <v>#NAME?</v>
      </c>
      <c r="D29" s="15" t="n">
        <v>200</v>
      </c>
      <c r="E29" s="16" t="s">
        <v>20</v>
      </c>
    </row>
    <row r="30" customFormat="false" ht="12.75" hidden="false" customHeight="false" outlineLevel="0" collapsed="false">
      <c r="B30" s="17" t="n">
        <v>6795</v>
      </c>
      <c r="C30" s="18" t="n">
        <v>6700</v>
      </c>
      <c r="D30" s="18" t="n">
        <f aca="false">B30-C30</f>
        <v>95</v>
      </c>
      <c r="E30" s="42" t="n">
        <f aca="false">D30*$E$4</f>
        <v>454.401808287269</v>
      </c>
    </row>
    <row r="31" customFormat="false" ht="12.75" hidden="false" customHeight="false" outlineLevel="0" collapsed="false">
      <c r="B31" s="46" t="e">
        <f aca="false">#ref!</f>
        <v>#NAME?</v>
      </c>
      <c r="C31" s="21"/>
      <c r="D31" s="22"/>
      <c r="E31" s="23" t="n">
        <f aca="false">D31+E30</f>
        <v>454.401808287269</v>
      </c>
    </row>
    <row r="32" customFormat="false" ht="12.75" hidden="false" customHeight="false" outlineLevel="0" collapsed="false">
      <c r="B32" s="24"/>
      <c r="D32" s="25"/>
      <c r="E32" s="26" t="n">
        <f aca="false">E31+C33</f>
        <v>454.401808287269</v>
      </c>
    </row>
    <row r="33" customFormat="false" ht="12.75" hidden="false" customHeight="false" outlineLevel="0" collapsed="false">
      <c r="B33" s="27" t="n">
        <f aca="false">C33-D33</f>
        <v>0</v>
      </c>
      <c r="C33" s="28"/>
      <c r="D33" s="29"/>
      <c r="E33" s="30" t="n">
        <f aca="false">D30/$E$3</f>
        <v>0.101769721900844</v>
      </c>
    </row>
    <row r="34" customFormat="false" ht="12.75" hidden="false" customHeight="false" outlineLevel="0" collapsed="false">
      <c r="B34" s="36"/>
      <c r="C34" s="32"/>
      <c r="D34" s="33"/>
      <c r="E34" s="34"/>
    </row>
    <row r="35" customFormat="false" ht="12.75" hidden="false" customHeight="false" outlineLevel="0" collapsed="false">
      <c r="B35" s="13" t="s">
        <v>9</v>
      </c>
      <c r="C35" s="14" t="e">
        <f aca="false">B37+D37</f>
        <v>#NAME?</v>
      </c>
      <c r="D35" s="15" t="n">
        <v>6700</v>
      </c>
      <c r="E35" s="16" t="s">
        <v>20</v>
      </c>
    </row>
    <row r="36" customFormat="false" ht="12.75" hidden="false" customHeight="false" outlineLevel="0" collapsed="false">
      <c r="B36" s="37" t="n">
        <v>7606</v>
      </c>
      <c r="C36" s="38" t="n">
        <v>7606</v>
      </c>
      <c r="D36" s="38" t="n">
        <f aca="false">B36-C36+J39</f>
        <v>0</v>
      </c>
      <c r="E36" s="47" t="n">
        <f aca="false">D36*$E$4</f>
        <v>0</v>
      </c>
    </row>
    <row r="37" customFormat="false" ht="12.75" hidden="false" customHeight="false" outlineLevel="0" collapsed="false">
      <c r="B37" s="46" t="e">
        <f aca="false">#ref!</f>
        <v>#NAME?</v>
      </c>
      <c r="C37" s="21" t="n">
        <v>0</v>
      </c>
      <c r="D37" s="22" t="n">
        <f aca="false">(D36*$E$4*C37)</f>
        <v>0</v>
      </c>
      <c r="E37" s="26" t="n">
        <f aca="false">E36+C38</f>
        <v>0</v>
      </c>
    </row>
    <row r="38" customFormat="false" ht="12.75" hidden="false" customHeight="false" outlineLevel="0" collapsed="false">
      <c r="B38" s="27"/>
      <c r="C38" s="28"/>
      <c r="D38" s="29"/>
      <c r="E38" s="30"/>
    </row>
    <row r="39" customFormat="false" ht="12.75" hidden="false" customHeight="false" outlineLevel="0" collapsed="false">
      <c r="B39" s="48"/>
      <c r="C39" s="49"/>
      <c r="D39" s="50"/>
      <c r="E39" s="51"/>
    </row>
    <row r="40" customFormat="false" ht="12.75" hidden="false" customHeight="false" outlineLevel="0" collapsed="false">
      <c r="B40" s="0" t="n">
        <f aca="false">C38+C33+C27+C21+C15+C9</f>
        <v>0</v>
      </c>
      <c r="C40" s="52" t="n">
        <f aca="false">D6+D12+D18+D24+D30+D36</f>
        <v>933.48</v>
      </c>
      <c r="D40" s="53" t="n">
        <f aca="false">E8+E14+E20+E26+E32+E37</f>
        <v>4465</v>
      </c>
      <c r="E40" s="12" t="n">
        <f aca="false">E36+E30+E24+E18+E12+E6</f>
        <v>4465</v>
      </c>
    </row>
    <row r="41" customFormat="false" ht="12.75" hidden="false" customHeight="false" outlineLevel="0" collapsed="false">
      <c r="C41" s="52"/>
    </row>
  </sheetData>
  <printOptions headings="false" gridLines="false" gridLinesSet="true" horizontalCentered="false" verticalCentered="false"/>
  <pageMargins left="0.275694444444444" right="0.275694444444444" top="0.629861111111111" bottom="0.629861111111111" header="0.236111111111111" footer="0.236111111111111"/>
  <pageSetup paperSize="9" scale="100" fitToWidth="1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2304687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2022-01-04T09:25:31Z</dcterms:created>
  <dc:creator>m</dc:creator>
  <dc:description/>
  <dc:language>tr-TR</dc:language>
  <cp:lastModifiedBy/>
  <cp:lastPrinted>2024-09-04T08:56:48Z</cp:lastPrinted>
  <dcterms:modified xsi:type="dcterms:W3CDTF">2026-09-09T14:57:04Z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