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<sst xmlns="http://schemas.openxmlformats.org/spreadsheetml/2006/main" count="87" uniqueCount="69">
  <si>
    <t xml:space="preserve">Mr.David</t>
  </si>
  <si>
    <r>
      <rPr>
        <sz val="10"/>
        <rFont val="Arial"/>
        <family val="2"/>
      </rPr>
      <t xml:space="preserve">Please fill the </t>
    </r>
    <r>
      <rPr>
        <b val="true"/>
        <sz val="10"/>
        <rFont val="Arial"/>
        <family val="2"/>
      </rPr>
      <t xml:space="preserve">UNIT PRICE </t>
    </r>
    <r>
      <rPr>
        <sz val="10"/>
        <rFont val="Arial"/>
        <family val="2"/>
      </rPr>
      <t xml:space="preserve">section, and find the owning cost of a tile.</t>
    </r>
  </si>
  <si>
    <t xml:space="preserve">ATTENTION :  The unit prices will be daily, specially for workers</t>
  </si>
  <si>
    <t xml:space="preserve">With this cost accounting, we can produce approximetly 2500 tiles per day (225 m2/day) </t>
  </si>
  <si>
    <t xml:space="preserve">Pigment section will be used only for colored tiles. </t>
  </si>
  <si>
    <t xml:space="preserve">Agents, vacuum cloth and abbrasive have to be used for production.</t>
  </si>
  <si>
    <t xml:space="preserve">If vacuum cloth and abbrassives can be found in Georgia, you can change the prices</t>
  </si>
  <si>
    <t xml:space="preserve">SELANIK TILES-Mustafa BALCI</t>
  </si>
  <si>
    <t xml:space="preserve">BALMER MARBLE</t>
  </si>
  <si>
    <t xml:space="preserve">Murat BALCI – Tokat – TURKEY</t>
  </si>
  <si>
    <t xml:space="preserve">+90 505 320 22 40</t>
  </si>
  <si>
    <t xml:space="preserve">balmertokat@gmail.com</t>
  </si>
  <si>
    <t xml:space="preserve">30 x 30 x 1,8 cm Terrazzo Tile Daily Production Cost</t>
  </si>
  <si>
    <t xml:space="preserve">USD</t>
  </si>
  <si>
    <t xml:space="preserve">Sub-</t>
  </si>
  <si>
    <t xml:space="preserve">Description</t>
  </si>
  <si>
    <t xml:space="preserve">Qtity</t>
  </si>
  <si>
    <t xml:space="preserve">Unit</t>
  </si>
  <si>
    <t xml:space="preserve">Unit Price</t>
  </si>
  <si>
    <t xml:space="preserve">Cost</t>
  </si>
  <si>
    <t xml:space="preserve">Total</t>
  </si>
  <si>
    <t xml:space="preserve">Total %</t>
  </si>
  <si>
    <t xml:space="preserve">Materials</t>
  </si>
  <si>
    <t xml:space="preserve">White Cement</t>
  </si>
  <si>
    <t xml:space="preserve">50 kg Unit</t>
  </si>
  <si>
    <t xml:space="preserve">Aggregate</t>
  </si>
  <si>
    <t xml:space="preserve">ton</t>
  </si>
  <si>
    <t xml:space="preserve">Pigment</t>
  </si>
  <si>
    <t xml:space="preserve">kg</t>
  </si>
  <si>
    <t xml:space="preserve">Chemical additive agents</t>
  </si>
  <si>
    <t xml:space="preserve">Press</t>
  </si>
  <si>
    <t xml:space="preserve">Vacuum cloth</t>
  </si>
  <si>
    <t xml:space="preserve">mt</t>
  </si>
  <si>
    <t xml:space="preserve">Hydrolic oil for press</t>
  </si>
  <si>
    <t xml:space="preserve">gl</t>
  </si>
  <si>
    <t xml:space="preserve">Polishing</t>
  </si>
  <si>
    <t xml:space="preserve">abbrasive</t>
  </si>
  <si>
    <t xml:space="preserve">units</t>
  </si>
  <si>
    <t xml:space="preserve">Transportation</t>
  </si>
  <si>
    <t xml:space="preserve">diesel for forklift</t>
  </si>
  <si>
    <t xml:space="preserve">lt</t>
  </si>
  <si>
    <t xml:space="preserve">diesel for pickup</t>
  </si>
  <si>
    <t xml:space="preserve">Other</t>
  </si>
  <si>
    <t xml:space="preserve">Electricity</t>
  </si>
  <si>
    <t xml:space="preserve">kw</t>
  </si>
  <si>
    <t xml:space="preserve">Water</t>
  </si>
  <si>
    <t xml:space="preserve">Accountig expense</t>
  </si>
  <si>
    <t xml:space="preserve">Management expense</t>
  </si>
  <si>
    <t xml:space="preserve">Rental Cost </t>
  </si>
  <si>
    <t xml:space="preserve">Labour </t>
  </si>
  <si>
    <t xml:space="preserve">worker</t>
  </si>
  <si>
    <t xml:space="preserve">Polishing Machine</t>
  </si>
  <si>
    <t xml:space="preserve">Foreman</t>
  </si>
  <si>
    <t xml:space="preserve">Manager</t>
  </si>
  <si>
    <t xml:space="preserve">Insurance Expense</t>
  </si>
  <si>
    <t xml:space="preserve">Food servise cost</t>
  </si>
  <si>
    <t xml:space="preserve">Daily Expence</t>
  </si>
  <si>
    <t xml:space="preserve">Taxes</t>
  </si>
  <si>
    <t xml:space="preserve">%</t>
  </si>
  <si>
    <t xml:space="preserve">Casualty</t>
  </si>
  <si>
    <t xml:space="preserve">Machine amortization</t>
  </si>
  <si>
    <t xml:space="preserve">Total Daily Expence</t>
  </si>
  <si>
    <t xml:space="preserve">These accountings</t>
  </si>
  <si>
    <t xml:space="preserve">Dailiy Production Quantity</t>
  </si>
  <si>
    <t xml:space="preserve">change</t>
  </si>
  <si>
    <t xml:space="preserve">UNITS</t>
  </si>
  <si>
    <t xml:space="preserve">Cost of a Tile  </t>
  </si>
  <si>
    <t xml:space="preserve">upon unit prices</t>
  </si>
  <si>
    <t xml:space="preserve">Cost of a  1 m2 Tile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</si>
</sst>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  <font>
      <b val="true"/>
      <sz val="11"/>
      <name val="Arial"/>
      <family val="2"/>
    </font>
    <font>
      <b val="true"/>
      <sz val="12"/>
      <name val="Arial"/>
      <family val="2"/>
    </font>
    <font>
      <b val="true"/>
      <u val="single"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66FF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almertoka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06"/>
  <sheetViews>
    <sheetView showFormulas="false" showGridLines="true" showRowColHeaders="true" showZeros="true" rightToLeft="false" tabSelected="true" showOutlineSymbols="true" defaultGridColor="true" view="normal" topLeftCell="A37" colorId="64" zoomScale="120" zoomScaleNormal="120" zoomScalePageLayoutView="100" workbookViewId="0">
      <selection pane="topLeft" activeCell="C50" activeCellId="0" sqref="C50"/>
    </sheetView>
  </sheetViews>
  <sheetFormatPr defaultRowHeight="12.8" outlineLevelRow="0" outlineLevelCol="0"/>
  <cols>
    <col collapsed="false" customWidth="true" hidden="false" outlineLevel="0" max="1" min="1" style="0" width="1.39"/>
    <col collapsed="false" customWidth="true" hidden="false" outlineLevel="0" max="2" min="2" style="0" width="13.29"/>
    <col collapsed="false" customWidth="true" hidden="false" outlineLevel="0" max="3" min="3" style="0" width="21.76"/>
    <col collapsed="false" customWidth="true" hidden="false" outlineLevel="0" max="4" min="4" style="0" width="5.53"/>
    <col collapsed="false" customWidth="true" hidden="false" outlineLevel="0" max="5" min="5" style="0" width="10.53"/>
    <col collapsed="false" customWidth="true" hidden="false" outlineLevel="0" max="6" min="6" style="0" width="10.05"/>
    <col collapsed="false" customWidth="true" hidden="false" outlineLevel="0" max="7" min="7" style="0" width="8.42"/>
    <col collapsed="false" customWidth="true" hidden="false" outlineLevel="0" max="8" min="8" style="0" width="8.1"/>
    <col collapsed="false" customWidth="true" hidden="false" outlineLevel="0" max="9" min="9" style="0" width="6.94"/>
    <col collapsed="false" customWidth="true" hidden="false" outlineLevel="0" max="10" min="10" style="0" width="23.59"/>
    <col collapsed="false" customWidth="true" hidden="false" outlineLevel="0" max="11" min="11" style="0" width="5.07"/>
    <col collapsed="false" customWidth="true" hidden="false" outlineLevel="0" max="12" min="12" style="0" width="7.04"/>
    <col collapsed="false" customWidth="true" hidden="false" outlineLevel="0" max="13" min="13" style="0" width="8.66"/>
    <col collapsed="false" customWidth="true" hidden="false" outlineLevel="0" max="14" min="14" style="0" width="12.25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B1" s="0" t="s">
        <v>0</v>
      </c>
      <c r="C1" s="1"/>
      <c r="E1" s="1"/>
    </row>
    <row r="2" customFormat="false" ht="12.8" hidden="false" customHeight="false" outlineLevel="0" collapsed="false">
      <c r="B2" s="2" t="s">
        <v>1</v>
      </c>
      <c r="E2" s="1"/>
    </row>
    <row r="3" customFormat="false" ht="12.8" hidden="false" customHeight="false" outlineLevel="0" collapsed="false">
      <c r="B3" s="2" t="s">
        <v>2</v>
      </c>
    </row>
    <row r="4" customFormat="false" ht="12.8" hidden="false" customHeight="false" outlineLevel="0" collapsed="false">
      <c r="B4" s="0" t="s">
        <v>3</v>
      </c>
    </row>
    <row r="5" customFormat="false" ht="12.8" hidden="false" customHeight="false" outlineLevel="0" collapsed="false">
      <c r="B5" s="0" t="s">
        <v>4</v>
      </c>
    </row>
    <row r="6" customFormat="false" ht="12.8" hidden="false" customHeight="false" outlineLevel="0" collapsed="false">
      <c r="B6" s="0" t="s">
        <v>5</v>
      </c>
    </row>
    <row r="7" customFormat="false" ht="12.8" hidden="false" customHeight="false" outlineLevel="0" collapsed="false">
      <c r="B7" s="0" t="s">
        <v>6</v>
      </c>
    </row>
    <row r="8" customFormat="false" ht="12.8" hidden="false" customHeight="false" outlineLevel="0" collapsed="false">
      <c r="F8" s="0" t="s">
        <v>7</v>
      </c>
    </row>
    <row r="9" customFormat="false" ht="12.8" hidden="false" customHeight="false" outlineLevel="0" collapsed="false">
      <c r="F9" s="0" t="s">
        <v>8</v>
      </c>
    </row>
    <row r="10" customFormat="false" ht="12.8" hidden="false" customHeight="false" outlineLevel="0" collapsed="false">
      <c r="F10" s="0" t="s">
        <v>9</v>
      </c>
    </row>
    <row r="11" customFormat="false" ht="12.8" hidden="false" customHeight="false" outlineLevel="0" collapsed="false">
      <c r="F11" s="0" t="s">
        <v>10</v>
      </c>
    </row>
    <row r="12" customFormat="false" ht="12.8" hidden="false" customHeight="false" outlineLevel="0" collapsed="false">
      <c r="F12" s="3" t="s">
        <v>11</v>
      </c>
    </row>
    <row r="14" customFormat="false" ht="12.8" hidden="false" customHeight="false" outlineLevel="0" collapsed="false">
      <c r="C14" s="1" t="s">
        <v>12</v>
      </c>
    </row>
    <row r="15" customFormat="false" ht="12.8" hidden="false" customHeight="false" outlineLevel="0" collapsed="false">
      <c r="F15" s="4" t="s">
        <v>13</v>
      </c>
      <c r="G15" s="5" t="s">
        <v>13</v>
      </c>
      <c r="H15" s="6" t="s">
        <v>14</v>
      </c>
      <c r="I15" s="6" t="s">
        <v>14</v>
      </c>
    </row>
    <row r="16" customFormat="false" ht="12.8" hidden="false" customHeight="false" outlineLevel="0" collapsed="false">
      <c r="C16" s="1" t="s">
        <v>15</v>
      </c>
      <c r="D16" s="6" t="s">
        <v>16</v>
      </c>
      <c r="E16" s="7" t="s">
        <v>17</v>
      </c>
      <c r="F16" s="8" t="s">
        <v>18</v>
      </c>
      <c r="G16" s="6" t="s">
        <v>19</v>
      </c>
      <c r="H16" s="6" t="s">
        <v>20</v>
      </c>
      <c r="I16" s="6" t="s">
        <v>21</v>
      </c>
    </row>
    <row r="17" customFormat="false" ht="12.8" hidden="false" customHeight="false" outlineLevel="0" collapsed="false">
      <c r="B17" s="0" t="s">
        <v>22</v>
      </c>
      <c r="C17" s="0" t="s">
        <v>23</v>
      </c>
      <c r="D17" s="0" t="n">
        <v>25</v>
      </c>
      <c r="E17" s="9" t="s">
        <v>24</v>
      </c>
      <c r="F17" s="10"/>
      <c r="G17" s="11" t="n">
        <f aca="false">D17*F17</f>
        <v>0</v>
      </c>
      <c r="H17" s="11"/>
    </row>
    <row r="18" customFormat="false" ht="12.8" hidden="false" customHeight="false" outlineLevel="0" collapsed="false">
      <c r="C18" s="0" t="s">
        <v>25</v>
      </c>
      <c r="D18" s="0" t="n">
        <v>10</v>
      </c>
      <c r="E18" s="0" t="s">
        <v>26</v>
      </c>
      <c r="F18" s="10"/>
      <c r="G18" s="11" t="n">
        <f aca="false">D18*F18</f>
        <v>0</v>
      </c>
      <c r="H18" s="11"/>
    </row>
    <row r="19" customFormat="false" ht="12.8" hidden="false" customHeight="false" outlineLevel="0" collapsed="false">
      <c r="C19" s="0" t="s">
        <v>27</v>
      </c>
      <c r="D19" s="0" t="n">
        <v>8</v>
      </c>
      <c r="E19" s="0" t="s">
        <v>28</v>
      </c>
      <c r="F19" s="10" t="n">
        <v>3</v>
      </c>
      <c r="G19" s="11" t="n">
        <f aca="false">D19*F19</f>
        <v>24</v>
      </c>
    </row>
    <row r="20" customFormat="false" ht="12.8" hidden="false" customHeight="false" outlineLevel="0" collapsed="false">
      <c r="C20" s="0" t="s">
        <v>29</v>
      </c>
      <c r="D20" s="0" t="n">
        <v>37.5</v>
      </c>
      <c r="E20" s="0" t="s">
        <v>28</v>
      </c>
      <c r="F20" s="10" t="n">
        <v>2.5</v>
      </c>
      <c r="G20" s="11" t="n">
        <f aca="false">D20*F20</f>
        <v>93.75</v>
      </c>
      <c r="H20" s="11" t="n">
        <f aca="false">SUM(G17:G20)</f>
        <v>117.75</v>
      </c>
      <c r="I20" s="11" t="n">
        <f aca="false">H20*100/$G$49</f>
        <v>43.9997757973208</v>
      </c>
    </row>
    <row r="21" customFormat="false" ht="12.8" hidden="false" customHeight="false" outlineLevel="0" collapsed="false">
      <c r="F21" s="10"/>
      <c r="H21" s="11"/>
    </row>
    <row r="22" customFormat="false" ht="12.8" hidden="false" customHeight="false" outlineLevel="0" collapsed="false">
      <c r="B22" s="0" t="s">
        <v>30</v>
      </c>
      <c r="C22" s="0" t="s">
        <v>31</v>
      </c>
      <c r="D22" s="0" t="n">
        <v>2</v>
      </c>
      <c r="E22" s="0" t="s">
        <v>32</v>
      </c>
      <c r="F22" s="10" t="n">
        <v>2.5</v>
      </c>
      <c r="G22" s="11" t="n">
        <f aca="false">D22*F22</f>
        <v>5</v>
      </c>
    </row>
    <row r="23" customFormat="false" ht="12.8" hidden="false" customHeight="false" outlineLevel="0" collapsed="false">
      <c r="C23" s="0" t="s">
        <v>33</v>
      </c>
      <c r="D23" s="0" t="n">
        <v>2</v>
      </c>
      <c r="E23" s="0" t="s">
        <v>34</v>
      </c>
      <c r="F23" s="10"/>
      <c r="G23" s="11" t="n">
        <f aca="false">D23*F23</f>
        <v>0</v>
      </c>
      <c r="H23" s="11" t="n">
        <f aca="false">SUM(G22:G23)</f>
        <v>5</v>
      </c>
      <c r="I23" s="11" t="n">
        <f aca="false">H23*100/$G$49</f>
        <v>1.86835566018347</v>
      </c>
    </row>
    <row r="24" customFormat="false" ht="12.8" hidden="false" customHeight="false" outlineLevel="0" collapsed="false">
      <c r="F24" s="10"/>
    </row>
    <row r="25" customFormat="false" ht="12.8" hidden="false" customHeight="false" outlineLevel="0" collapsed="false">
      <c r="B25" s="0" t="s">
        <v>35</v>
      </c>
      <c r="C25" s="0" t="s">
        <v>36</v>
      </c>
      <c r="D25" s="0" t="n">
        <v>40</v>
      </c>
      <c r="E25" s="0" t="s">
        <v>37</v>
      </c>
      <c r="F25" s="10" t="n">
        <v>2.8</v>
      </c>
      <c r="G25" s="11" t="n">
        <f aca="false">D25*F25</f>
        <v>112</v>
      </c>
      <c r="H25" s="11" t="n">
        <f aca="false">SUM(G25:G25)</f>
        <v>112</v>
      </c>
      <c r="I25" s="11" t="n">
        <f aca="false">H25*100/$G$49</f>
        <v>41.8511667881098</v>
      </c>
    </row>
    <row r="26" customFormat="false" ht="12.8" hidden="false" customHeight="false" outlineLevel="0" collapsed="false">
      <c r="F26" s="10"/>
      <c r="H26" s="11"/>
    </row>
    <row r="27" customFormat="false" ht="12.8" hidden="false" customHeight="false" outlineLevel="0" collapsed="false">
      <c r="B27" s="0" t="s">
        <v>38</v>
      </c>
      <c r="C27" s="0" t="s">
        <v>39</v>
      </c>
      <c r="D27" s="0" t="n">
        <v>10</v>
      </c>
      <c r="E27" s="0" t="s">
        <v>40</v>
      </c>
      <c r="F27" s="10"/>
      <c r="G27" s="11" t="n">
        <f aca="false">D27*F27</f>
        <v>0</v>
      </c>
    </row>
    <row r="28" customFormat="false" ht="12.8" hidden="false" customHeight="false" outlineLevel="0" collapsed="false">
      <c r="C28" s="0" t="s">
        <v>41</v>
      </c>
      <c r="D28" s="0" t="n">
        <v>10</v>
      </c>
      <c r="E28" s="0" t="s">
        <v>40</v>
      </c>
      <c r="F28" s="10"/>
      <c r="G28" s="11" t="n">
        <f aca="false">D28*F28</f>
        <v>0</v>
      </c>
      <c r="H28" s="11" t="n">
        <f aca="false">SUM(G27:G28)</f>
        <v>0</v>
      </c>
      <c r="I28" s="11" t="n">
        <f aca="false">H28*100/$G$49</f>
        <v>0</v>
      </c>
    </row>
    <row r="29" customFormat="false" ht="12.8" hidden="false" customHeight="false" outlineLevel="0" collapsed="false">
      <c r="F29" s="10"/>
      <c r="H29" s="11"/>
    </row>
    <row r="30" customFormat="false" ht="12.8" hidden="false" customHeight="false" outlineLevel="0" collapsed="false">
      <c r="B30" s="0" t="s">
        <v>42</v>
      </c>
      <c r="C30" s="0" t="s">
        <v>43</v>
      </c>
      <c r="D30" s="0" t="n">
        <v>50</v>
      </c>
      <c r="E30" s="0" t="s">
        <v>44</v>
      </c>
      <c r="F30" s="10"/>
      <c r="G30" s="11" t="n">
        <f aca="false">D30*F30</f>
        <v>0</v>
      </c>
      <c r="H30" s="11"/>
    </row>
    <row r="31" customFormat="false" ht="12.8" hidden="false" customHeight="false" outlineLevel="0" collapsed="false">
      <c r="C31" s="0" t="s">
        <v>45</v>
      </c>
      <c r="D31" s="0" t="n">
        <v>3</v>
      </c>
      <c r="E31" s="0" t="s">
        <v>26</v>
      </c>
      <c r="F31" s="10"/>
      <c r="G31" s="11" t="n">
        <f aca="false">D31*F31</f>
        <v>0</v>
      </c>
      <c r="H31" s="11"/>
    </row>
    <row r="32" customFormat="false" ht="12.8" hidden="false" customHeight="false" outlineLevel="0" collapsed="false">
      <c r="C32" s="0" t="s">
        <v>46</v>
      </c>
      <c r="D32" s="0" t="n">
        <v>1</v>
      </c>
      <c r="F32" s="10"/>
      <c r="G32" s="11" t="n">
        <f aca="false">D32*F32</f>
        <v>0</v>
      </c>
    </row>
    <row r="33" customFormat="false" ht="12.8" hidden="false" customHeight="false" outlineLevel="0" collapsed="false">
      <c r="C33" s="0" t="s">
        <v>47</v>
      </c>
      <c r="D33" s="0" t="n">
        <v>1</v>
      </c>
      <c r="F33" s="10"/>
      <c r="G33" s="11" t="n">
        <f aca="false">D33*F33</f>
        <v>0</v>
      </c>
    </row>
    <row r="34" customFormat="false" ht="12.8" hidden="false" customHeight="false" outlineLevel="0" collapsed="false">
      <c r="C34" s="0" t="s">
        <v>48</v>
      </c>
      <c r="D34" s="0" t="n">
        <v>1</v>
      </c>
      <c r="F34" s="12"/>
      <c r="G34" s="11" t="n">
        <f aca="false">D34*F34</f>
        <v>0</v>
      </c>
      <c r="H34" s="0" t="n">
        <f aca="false">SUM(G30:G34)</f>
        <v>0</v>
      </c>
      <c r="I34" s="11" t="n">
        <f aca="false">H34*100/$G$49</f>
        <v>0</v>
      </c>
    </row>
    <row r="35" customFormat="false" ht="12.8" hidden="false" customHeight="false" outlineLevel="0" collapsed="false">
      <c r="F35" s="10"/>
      <c r="G35" s="11"/>
      <c r="H35" s="11"/>
    </row>
    <row r="36" customFormat="false" ht="12.8" hidden="false" customHeight="false" outlineLevel="0" collapsed="false">
      <c r="B36" s="0" t="s">
        <v>49</v>
      </c>
      <c r="C36" s="0" t="s">
        <v>30</v>
      </c>
      <c r="D36" s="0" t="n">
        <v>4</v>
      </c>
      <c r="E36" s="0" t="s">
        <v>50</v>
      </c>
      <c r="F36" s="10"/>
      <c r="G36" s="11" t="n">
        <f aca="false">D36*F36</f>
        <v>0</v>
      </c>
      <c r="H36" s="11"/>
    </row>
    <row r="37" customFormat="false" ht="12.8" hidden="false" customHeight="false" outlineLevel="0" collapsed="false">
      <c r="C37" s="0" t="s">
        <v>51</v>
      </c>
      <c r="D37" s="0" t="n">
        <v>3</v>
      </c>
      <c r="E37" s="0" t="s">
        <v>50</v>
      </c>
      <c r="F37" s="10"/>
      <c r="G37" s="11" t="n">
        <f aca="false">D37*F37</f>
        <v>0</v>
      </c>
      <c r="H37" s="11"/>
    </row>
    <row r="38" customFormat="false" ht="12.8" hidden="false" customHeight="false" outlineLevel="0" collapsed="false">
      <c r="C38" s="0" t="s">
        <v>38</v>
      </c>
      <c r="D38" s="0" t="n">
        <v>1</v>
      </c>
      <c r="E38" s="0" t="s">
        <v>50</v>
      </c>
      <c r="F38" s="10"/>
      <c r="G38" s="11" t="n">
        <f aca="false">D38*F38</f>
        <v>0</v>
      </c>
      <c r="H38" s="11"/>
    </row>
    <row r="39" customFormat="false" ht="12.8" hidden="false" customHeight="false" outlineLevel="0" collapsed="false">
      <c r="C39" s="0" t="s">
        <v>52</v>
      </c>
      <c r="D39" s="0" t="n">
        <v>1</v>
      </c>
      <c r="E39" s="0" t="s">
        <v>50</v>
      </c>
      <c r="F39" s="10"/>
      <c r="G39" s="11" t="n">
        <f aca="false">D39*F39</f>
        <v>0</v>
      </c>
      <c r="H39" s="11"/>
    </row>
    <row r="40" customFormat="false" ht="12.8" hidden="false" customHeight="false" outlineLevel="0" collapsed="false">
      <c r="C40" s="0" t="s">
        <v>53</v>
      </c>
      <c r="D40" s="0" t="n">
        <v>1</v>
      </c>
      <c r="E40" s="0" t="s">
        <v>50</v>
      </c>
      <c r="F40" s="10"/>
      <c r="G40" s="11" t="n">
        <f aca="false">D40*F40</f>
        <v>0</v>
      </c>
      <c r="H40" s="11"/>
    </row>
    <row r="41" customFormat="false" ht="12.8" hidden="false" customHeight="false" outlineLevel="0" collapsed="false">
      <c r="C41" s="0" t="s">
        <v>54</v>
      </c>
      <c r="D41" s="0" t="n">
        <v>12</v>
      </c>
      <c r="E41" s="0" t="s">
        <v>50</v>
      </c>
      <c r="F41" s="10"/>
      <c r="G41" s="11" t="n">
        <f aca="false">D41*F41</f>
        <v>0</v>
      </c>
    </row>
    <row r="42" customFormat="false" ht="12.8" hidden="false" customHeight="false" outlineLevel="0" collapsed="false">
      <c r="C42" s="0" t="s">
        <v>55</v>
      </c>
      <c r="D42" s="0" t="n">
        <v>12</v>
      </c>
      <c r="E42" s="0" t="s">
        <v>50</v>
      </c>
      <c r="F42" s="10"/>
      <c r="G42" s="11" t="n">
        <f aca="false">D42*F42</f>
        <v>0</v>
      </c>
      <c r="H42" s="11" t="n">
        <f aca="false">SUM(G36:G42)</f>
        <v>0</v>
      </c>
      <c r="I42" s="11" t="n">
        <f aca="false">H42*100/$G$49</f>
        <v>0</v>
      </c>
    </row>
    <row r="43" customFormat="false" ht="12.8" hidden="false" customHeight="false" outlineLevel="0" collapsed="false">
      <c r="F43" s="10"/>
      <c r="H43" s="11"/>
    </row>
    <row r="44" customFormat="false" ht="12.8" hidden="false" customHeight="false" outlineLevel="0" collapsed="false">
      <c r="C44" s="1" t="s">
        <v>56</v>
      </c>
      <c r="F44" s="10"/>
      <c r="G44" s="13" t="n">
        <f aca="false">SUM(G17:G43)</f>
        <v>234.75</v>
      </c>
      <c r="H44" s="13"/>
    </row>
    <row r="45" customFormat="false" ht="12.8" hidden="false" customHeight="false" outlineLevel="0" collapsed="false">
      <c r="C45" s="0" t="s">
        <v>57</v>
      </c>
      <c r="E45" s="0" t="s">
        <v>58</v>
      </c>
      <c r="F45" s="10"/>
      <c r="G45" s="11" t="n">
        <f aca="false">G44*D45/100</f>
        <v>0</v>
      </c>
      <c r="H45" s="11" t="n">
        <f aca="false">G45</f>
        <v>0</v>
      </c>
      <c r="I45" s="11" t="n">
        <f aca="false">H45*100/$G$49</f>
        <v>0</v>
      </c>
    </row>
    <row r="46" customFormat="false" ht="12.8" hidden="false" customHeight="false" outlineLevel="0" collapsed="false">
      <c r="C46" s="0" t="s">
        <v>59</v>
      </c>
      <c r="D46" s="0" t="n">
        <v>4</v>
      </c>
      <c r="E46" s="0" t="s">
        <v>58</v>
      </c>
      <c r="F46" s="10"/>
      <c r="G46" s="11" t="n">
        <f aca="false">G44*D46/100</f>
        <v>9.39</v>
      </c>
      <c r="H46" s="11" t="n">
        <f aca="false">G46</f>
        <v>9.39</v>
      </c>
      <c r="I46" s="11" t="n">
        <f aca="false">H46*100/$G$49</f>
        <v>3.50877192982456</v>
      </c>
    </row>
    <row r="47" customFormat="false" ht="12.8" hidden="false" customHeight="false" outlineLevel="0" collapsed="false">
      <c r="C47" s="0" t="s">
        <v>60</v>
      </c>
      <c r="D47" s="0" t="n">
        <v>10</v>
      </c>
      <c r="E47" s="0" t="s">
        <v>58</v>
      </c>
      <c r="F47" s="10"/>
      <c r="G47" s="11" t="n">
        <f aca="false">G44*D47/100</f>
        <v>23.475</v>
      </c>
      <c r="H47" s="11" t="n">
        <f aca="false">G47</f>
        <v>23.475</v>
      </c>
      <c r="I47" s="11" t="n">
        <f aca="false">H47*100/$G$49</f>
        <v>8.7719298245614</v>
      </c>
    </row>
    <row r="48" customFormat="false" ht="12.8" hidden="false" customHeight="false" outlineLevel="0" collapsed="false">
      <c r="F48" s="11"/>
      <c r="G48" s="11"/>
      <c r="H48" s="11"/>
      <c r="I48" s="11"/>
    </row>
    <row r="49" customFormat="false" ht="15" hidden="false" customHeight="false" outlineLevel="0" collapsed="false">
      <c r="C49" s="14" t="s">
        <v>61</v>
      </c>
      <c r="D49" s="15"/>
      <c r="E49" s="16"/>
      <c r="F49" s="17" t="s">
        <v>62</v>
      </c>
      <c r="G49" s="18" t="n">
        <f aca="false">SUM(G44:G48)</f>
        <v>267.615</v>
      </c>
      <c r="H49" s="18" t="s">
        <v>13</v>
      </c>
    </row>
    <row r="50" customFormat="false" ht="15" hidden="false" customHeight="false" outlineLevel="0" collapsed="false">
      <c r="C50" s="14" t="s">
        <v>63</v>
      </c>
      <c r="D50" s="15"/>
      <c r="E50" s="16"/>
      <c r="F50" s="19" t="s">
        <v>64</v>
      </c>
      <c r="G50" s="15" t="n">
        <v>2500</v>
      </c>
      <c r="H50" s="15" t="s">
        <v>65</v>
      </c>
    </row>
    <row r="51" customFormat="false" ht="15" hidden="false" customHeight="false" outlineLevel="0" collapsed="false">
      <c r="C51" s="14" t="s">
        <v>66</v>
      </c>
      <c r="D51" s="18"/>
      <c r="E51" s="16"/>
      <c r="F51" s="17" t="s">
        <v>67</v>
      </c>
      <c r="G51" s="18" t="n">
        <f aca="false">G49/G50</f>
        <v>0.107046</v>
      </c>
      <c r="H51" s="18" t="s">
        <v>13</v>
      </c>
    </row>
    <row r="52" customFormat="false" ht="15" hidden="false" customHeight="false" outlineLevel="0" collapsed="false">
      <c r="C52" s="20" t="s">
        <v>68</v>
      </c>
      <c r="D52" s="21"/>
      <c r="E52" s="21"/>
      <c r="F52" s="22"/>
      <c r="G52" s="23" t="n">
        <f aca="false">G51*11.1</f>
        <v>1.1882106</v>
      </c>
      <c r="H52" s="24" t="s">
        <v>13</v>
      </c>
      <c r="I52" s="25"/>
    </row>
    <row r="104" customFormat="false" ht="17.35" hidden="false" customHeight="false" outlineLevel="0" collapsed="false"/>
    <row r="106" customFormat="false" ht="15" hidden="false" customHeight="false" outlineLevel="0" collapsed="false"/>
  </sheetData>
  <hyperlinks>
    <hyperlink ref="F12" r:id="rId1" display="balmertokat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2019-07-12T11:49:01Z</dcterms:created>
  <dc:creator/>
  <dc:description/>
  <dc:language>tr-TR</dc:language>
  <cp:lastModifiedBy/>
  <dcterms:modified xsi:type="dcterms:W3CDTF">2019-07-13T12:25:15Z</dcterms:modified>
  <cp:revision>9</cp:revision>
  <dc:subject/>
  <dc:title/>
</cp:coreProperties>
</file>