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net Borçlu Alacaklı Giriş" sheetId="1" state="visible" r:id="rId2"/>
    <sheet name="Senet Taksit Giriş" sheetId="2" state="visible" r:id="rId3"/>
    <sheet name="Senet Önizle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<sst xmlns="http://schemas.openxmlformats.org/spreadsheetml/2006/main" count="149" uniqueCount="51">
  <si>
    <t xml:space="preserve">Alacaklı Adı Soyadı / Unvanı</t>
  </si>
  <si>
    <t xml:space="preserve">HACI MURAT BALCI</t>
  </si>
  <si>
    <t xml:space="preserve">İl</t>
  </si>
  <si>
    <t xml:space="preserve">TOKAT</t>
  </si>
  <si>
    <t xml:space="preserve">BORÇLU</t>
  </si>
  <si>
    <t xml:space="preserve">Kişilik</t>
  </si>
  <si>
    <t xml:space="preserve">Tüzel Kişi</t>
  </si>
  <si>
    <t xml:space="preserve">Adı Soyadı / Unvanı</t>
  </si>
  <si>
    <t xml:space="preserve">BURSA</t>
  </si>
  <si>
    <t xml:space="preserve">Adresi</t>
  </si>
  <si>
    <t xml:space="preserve">Hızarhane Cad. No:5 TOKAT</t>
  </si>
  <si>
    <t xml:space="preserve">Vergi Dairesi</t>
  </si>
  <si>
    <t xml:space="preserve">Tokat</t>
  </si>
  <si>
    <t xml:space="preserve">Vergi No/TC Kimlik No</t>
  </si>
  <si>
    <t xml:space="preserve">KEFİL</t>
  </si>
  <si>
    <t xml:space="preserve">Adem Duman</t>
  </si>
  <si>
    <t xml:space="preserve">Esentepe Mah. Şehit Ulaşar Cad. Belde Sitesi B Blk. K1: D:3 TOKAT</t>
  </si>
  <si>
    <t xml:space="preserve">341 3267 6260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</si>
  <si>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</si>
  <si>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</si>
  <si>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</si>
  <si>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</si>
  <si>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Kuruş</t>
  </si>
  <si>
    <t xml:space="preserve">Tutarı Yazıyla</t>
  </si>
  <si>
    <t xml:space="preserve">Borcun Nedeni</t>
  </si>
  <si>
    <t xml:space="preserve">Senet Açıklası Mühteviyatı</t>
  </si>
  <si>
    <t xml:space="preserve">Nakden</t>
  </si>
  <si>
    <t xml:space="preserve">1. Taksit</t>
  </si>
  <si>
    <t xml:space="preserve">2. Taksit</t>
  </si>
  <si>
    <t xml:space="preserve">3. Taksit</t>
  </si>
  <si>
    <t xml:space="preserve">4. Taksit</t>
  </si>
  <si>
    <t xml:space="preserve">5. Taksit</t>
  </si>
  <si>
    <t xml:space="preserve">6. Taksit</t>
  </si>
  <si>
    <t xml:space="preserve">7. Taksit</t>
  </si>
  <si>
    <t xml:space="preserve">8. Taksit</t>
  </si>
  <si>
    <t xml:space="preserve">9. Taksit</t>
  </si>
  <si>
    <t xml:space="preserve">10. Taksit</t>
  </si>
  <si>
    <t xml:space="preserve">11. Taksit</t>
  </si>
  <si>
    <t xml:space="preserve">12. Taksit</t>
  </si>
  <si>
    <t xml:space="preserve">Senedin</t>
  </si>
  <si>
    <t xml:space="preserve">Ödeme Günü</t>
  </si>
  <si>
    <t xml:space="preserve">Türk Lirası</t>
  </si>
  <si>
    <t xml:space="preserve">No</t>
  </si>
  <si>
    <t xml:space="preserve">:</t>
  </si>
  <si>
    <t xml:space="preserve">No:</t>
  </si>
  <si>
    <t xml:space="preserve">Tutarı</t>
  </si>
  <si>
    <t xml:space="preserve">Borçlu:</t>
  </si>
  <si>
    <t xml:space="preserve">ÖDEYECEK</t>
  </si>
  <si>
    <t xml:space="preserve">İmza</t>
  </si>
  <si>
    <t xml:space="preserve">Vade</t>
  </si>
  <si>
    <t xml:space="preserve">Tarih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</si>
</sst>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_-* #,##0.00&quot; ₺&quot;_-;\-* #,##0.00&quot; ₺&quot;_-;_-* \-??&quot; ₺&quot;_-;_-@_-"/>
    <numFmt numFmtId="167" formatCode="#,##0.00"/>
    <numFmt numFmtId="168" formatCode="General"/>
    <numFmt numFmtId="169" formatCode="_-* #,##0.00\ _₺_-;\-* #,##0.00\ _₺_-;_-* \-??\ _₺_-;_-@_-"/>
    <numFmt numFmtId="170" formatCode="#,##0_ ;\-#,##0\ "/>
    <numFmt numFmtId="171" formatCode="0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b val="true"/>
      <u val="double"/>
      <sz val="16"/>
      <color rgb="FF000000"/>
      <name val="Calibri"/>
      <family val="2"/>
      <charset val="162"/>
    </font>
    <font>
      <b val="true"/>
      <sz val="16"/>
      <name val="Calibri"/>
      <family val="2"/>
      <charset val="162"/>
    </font>
    <font>
      <b val="true"/>
      <sz val="16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true"/>
    </xf>
    <xf numFmtId="167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0" fontId="1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1343160</xdr:colOff>
      <xdr:row>1</xdr:row>
      <xdr:rowOff>20160</xdr:rowOff>
    </xdr:from>
    <xdr:to>
      <xdr:col>5</xdr:col>
      <xdr:colOff>67680</xdr:colOff>
      <xdr:row>19</xdr:row>
      <xdr:rowOff>22320</xdr:rowOff>
    </xdr:to>
    <xdr:sp>
      <xdr:nvSpPr>
        <xdr:cNvPr id="0" name="CustomShape 1"/>
        <xdr:cNvSpPr/>
      </xdr:nvSpPr>
      <xdr:spPr>
        <a:xfrm>
          <a:off x="1856160" y="322200"/>
          <a:ext cx="1689840" cy="54428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21</xdr:row>
      <xdr:rowOff>264240</xdr:rowOff>
    </xdr:from>
    <xdr:to>
      <xdr:col>5</xdr:col>
      <xdr:colOff>67680</xdr:colOff>
      <xdr:row>40</xdr:row>
      <xdr:rowOff>15120</xdr:rowOff>
    </xdr:to>
    <xdr:sp>
      <xdr:nvSpPr>
        <xdr:cNvPr id="1" name="CustomShape 1"/>
        <xdr:cNvSpPr/>
      </xdr:nvSpPr>
      <xdr:spPr>
        <a:xfrm>
          <a:off x="1856160" y="6611400"/>
          <a:ext cx="1689840" cy="54939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43</xdr:row>
      <xdr:rowOff>57960</xdr:rowOff>
    </xdr:from>
    <xdr:to>
      <xdr:col>5</xdr:col>
      <xdr:colOff>67680</xdr:colOff>
      <xdr:row>61</xdr:row>
      <xdr:rowOff>20160</xdr:rowOff>
    </xdr:to>
    <xdr:sp>
      <xdr:nvSpPr>
        <xdr:cNvPr id="2" name="CustomShape 1"/>
        <xdr:cNvSpPr/>
      </xdr:nvSpPr>
      <xdr:spPr>
        <a:xfrm>
          <a:off x="1856160" y="1305504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64</xdr:row>
      <xdr:rowOff>57960</xdr:rowOff>
    </xdr:from>
    <xdr:to>
      <xdr:col>5</xdr:col>
      <xdr:colOff>67680</xdr:colOff>
      <xdr:row>82</xdr:row>
      <xdr:rowOff>20160</xdr:rowOff>
    </xdr:to>
    <xdr:sp>
      <xdr:nvSpPr>
        <xdr:cNvPr id="3" name="CustomShape 1"/>
        <xdr:cNvSpPr/>
      </xdr:nvSpPr>
      <xdr:spPr>
        <a:xfrm>
          <a:off x="1856160" y="1940256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85</xdr:row>
      <xdr:rowOff>58320</xdr:rowOff>
    </xdr:from>
    <xdr:to>
      <xdr:col>5</xdr:col>
      <xdr:colOff>67680</xdr:colOff>
      <xdr:row>103</xdr:row>
      <xdr:rowOff>20520</xdr:rowOff>
    </xdr:to>
    <xdr:sp>
      <xdr:nvSpPr>
        <xdr:cNvPr id="4" name="CustomShape 1"/>
        <xdr:cNvSpPr/>
      </xdr:nvSpPr>
      <xdr:spPr>
        <a:xfrm>
          <a:off x="1856160" y="2575008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2" width="26.13"/>
    <col collapsed="false" customWidth="true" hidden="false" outlineLevel="0" max="3" min="3" style="1" width="64.86"/>
    <col collapsed="false" customWidth="false" hidden="false" outlineLevel="0" max="1024" min="4" style="1" width="9.13"/>
  </cols>
  <sheetData>
    <row r="1" customFormat="false" ht="20.1" hidden="false" customHeight="true" outlineLevel="0" collapsed="false">
      <c r="A1" s="3"/>
      <c r="B1" s="4" t="s">
        <v>0</v>
      </c>
      <c r="C1" s="5" t="s">
        <v>1</v>
      </c>
    </row>
    <row r="2" customFormat="false" ht="20.1" hidden="false" customHeight="true" outlineLevel="0" collapsed="false">
      <c r="A2" s="3"/>
      <c r="B2" s="4" t="s">
        <v>2</v>
      </c>
      <c r="C2" s="5" t="s">
        <v>3</v>
      </c>
    </row>
    <row r="3" customFormat="false" ht="9.75" hidden="false" customHeight="true" outlineLevel="0" collapsed="false"/>
    <row r="4" customFormat="false" ht="20.1" hidden="false" customHeight="true" outlineLevel="0" collapsed="false">
      <c r="A4" s="6" t="s">
        <v>4</v>
      </c>
      <c r="B4" s="4" t="s">
        <v>5</v>
      </c>
      <c r="C4" s="7" t="s">
        <v>6</v>
      </c>
    </row>
    <row r="5" customFormat="false" ht="20.1" hidden="false" customHeight="true" outlineLevel="0" collapsed="false">
      <c r="A5" s="6"/>
      <c r="B5" s="4" t="s">
        <v>7</v>
      </c>
      <c r="C5" s="7" t="s">
        <v>8</v>
      </c>
    </row>
    <row r="6" customFormat="false" ht="20.1" hidden="false" customHeight="true" outlineLevel="0" collapsed="false">
      <c r="A6" s="6"/>
      <c r="B6" s="4" t="s">
        <v>9</v>
      </c>
      <c r="C6" s="7" t="s">
        <v>10</v>
      </c>
    </row>
    <row r="7" customFormat="false" ht="20.1" hidden="false" customHeight="true" outlineLevel="0" collapsed="false">
      <c r="A7" s="6"/>
      <c r="B7" s="4" t="s">
        <v>11</v>
      </c>
      <c r="C7" s="7" t="s">
        <v>12</v>
      </c>
    </row>
    <row r="8" customFormat="false" ht="20.1" hidden="false" customHeight="true" outlineLevel="0" collapsed="false">
      <c r="A8" s="6"/>
      <c r="B8" s="4" t="s">
        <v>13</v>
      </c>
      <c r="C8" s="7"/>
    </row>
    <row r="9" customFormat="false" ht="20.1" hidden="false" customHeight="true" outlineLevel="0" collapsed="false">
      <c r="A9" s="6" t="s">
        <v>14</v>
      </c>
      <c r="B9" s="4" t="s">
        <v>7</v>
      </c>
      <c r="C9" s="7" t="s">
        <v>15</v>
      </c>
    </row>
    <row r="10" customFormat="false" ht="20.1" hidden="false" customHeight="true" outlineLevel="0" collapsed="false">
      <c r="A10" s="6"/>
      <c r="B10" s="4" t="s">
        <v>9</v>
      </c>
      <c r="C10" s="8" t="s">
        <v>16</v>
      </c>
    </row>
    <row r="11" customFormat="false" ht="20.1" hidden="false" customHeight="true" outlineLevel="0" collapsed="false">
      <c r="A11" s="6"/>
      <c r="B11" s="4" t="s">
        <v>11</v>
      </c>
      <c r="C11" s="7" t="s">
        <v>12</v>
      </c>
    </row>
    <row r="12" customFormat="false" ht="20.1" hidden="false" customHeight="true" outlineLevel="0" collapsed="false">
      <c r="A12" s="6"/>
      <c r="B12" s="4" t="s">
        <v>13</v>
      </c>
      <c r="C12" s="9" t="s">
        <v>17</v>
      </c>
    </row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0" width="9.2"/>
    <col collapsed="false" customWidth="true" hidden="false" outlineLevel="0" max="3" min="3" style="10" width="15.72"/>
    <col collapsed="false" customWidth="true" hidden="false" outlineLevel="0" max="4" min="4" style="10" width="10.77"/>
    <col collapsed="false" customWidth="true" hidden="false" outlineLevel="0" max="5" min="5" style="0" width="13.89"/>
    <col collapsed="false" customWidth="true" hidden="false" outlineLevel="0" max="6" min="6" style="0" width="12.33"/>
    <col collapsed="false" customWidth="true" hidden="false" outlineLevel="0" max="7" min="7" style="11" width="20.69"/>
    <col collapsed="false" customWidth="true" hidden="false" outlineLevel="0" max="8" min="8" style="10" width="14.03"/>
    <col collapsed="false" customWidth="true" hidden="false" outlineLevel="0" max="9" min="9" style="10" width="23.23"/>
  </cols>
  <sheetData>
    <row r="1" customFormat="false" ht="13.8" hidden="false" customHeight="false" outlineLevel="0" collapsed="false">
      <c r="A1" s="12"/>
      <c r="B1" s="13"/>
      <c r="C1" s="14"/>
      <c r="D1" s="12"/>
      <c r="E1" s="1"/>
      <c r="F1" s="1"/>
    </row>
    <row r="2" customFormat="false" ht="13.8" hidden="false" customHeight="false" outlineLevel="0" collapsed="false">
      <c r="A2" s="12"/>
      <c r="B2" s="13" t="s">
        <v>18</v>
      </c>
      <c r="C2" s="13" t="s">
        <v>19</v>
      </c>
      <c r="D2" s="13" t="s">
        <v>20</v>
      </c>
      <c r="E2" s="2" t="s">
        <v>21</v>
      </c>
      <c r="F2" s="2" t="s">
        <v>22</v>
      </c>
      <c r="G2" s="15" t="s">
        <v>23</v>
      </c>
      <c r="H2" s="13" t="s">
        <v>24</v>
      </c>
      <c r="I2" s="13" t="s">
        <v>25</v>
      </c>
    </row>
    <row r="3" customFormat="false" ht="13.8" hidden="false" customHeight="false" outlineLevel="0" collapsed="false">
      <c r="A3" s="16" t="n">
        <v>3</v>
      </c>
      <c r="B3" s="14" t="n">
        <v>1</v>
      </c>
      <c r="C3" s="17" t="n">
        <v>44252</v>
      </c>
      <c r="D3" s="17" t="n">
        <v>44285</v>
      </c>
      <c r="E3" s="18" t="n">
        <v>2000</v>
      </c>
      <c r="F3" s="19" t="n">
        <v>15</v>
      </c>
      <c r="G3" s="20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Kr")</f>
        <v>İkibin TL </v>
      </c>
      <c r="H3" s="14" t="s">
        <v>26</v>
      </c>
      <c r="I3" s="14" t="s">
        <v>27</v>
      </c>
    </row>
    <row r="4" customFormat="false" ht="13.8" hidden="false" customHeight="false" outlineLevel="0" collapsed="false">
      <c r="A4" s="16"/>
      <c r="B4" s="10" t="n">
        <v>2</v>
      </c>
      <c r="C4" s="17" t="n">
        <v>44252</v>
      </c>
      <c r="D4" s="17" t="n">
        <v>44316</v>
      </c>
      <c r="E4" s="21" t="n">
        <v>2000</v>
      </c>
      <c r="F4" s="21" t="n">
        <v>0</v>
      </c>
      <c r="G4" s="20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İkibin TL</v>
      </c>
      <c r="H4" s="10" t="str">
        <f aca="false">H3</f>
        <v>Nakden</v>
      </c>
      <c r="I4" s="14" t="s">
        <v>28</v>
      </c>
    </row>
    <row r="5" customFormat="false" ht="13.8" hidden="false" customHeight="false" outlineLevel="0" collapsed="false">
      <c r="A5" s="16"/>
      <c r="B5" s="10" t="n">
        <v>3</v>
      </c>
      <c r="C5" s="17" t="n">
        <v>44252</v>
      </c>
      <c r="D5" s="17" t="n">
        <v>44346</v>
      </c>
      <c r="E5" s="21" t="n">
        <v>2000</v>
      </c>
      <c r="F5" s="21" t="n">
        <v>0</v>
      </c>
      <c r="G5" s="20" t="str">
        <f aca="false">PROPER(IF(IF(LEN(SUBSTITUTE(ROUND(E5,2), ",", ""))=LEN(ROUND(E5,2)),ROUND(E5,2),TRIM(LEFT(ROUND(E5,2),FIND(",",ROUND(E5,2))-1)))*1&gt;=10^6,CHOOSE(LEFT(RIGHT(IF(LEN(SUBSTITUTE(ROUND(E5,2), ",", ""))=LEN(ROUND(E5,2)),ROUND(E5,2),TRIM(LEFT(ROUND(E5,2),FIND(",",ROUND(E5,2))-1)))*1,7),1)+1,"","birmilyon","ikimilyon","üçmilyon","dörtmilyon","beşmilyon","altımilyon","yedimilyon","sekizmilyon","dokuzmilyon"),"")&amp;IF(IF(LEN(SUBSTITUTE(ROUND(E5,2), ",", ""))=LEN(ROUND(E5,2)),ROUND(E5,2),TRIM(LEFT(ROUND(E5,2),FIND(",",ROUND(E5,2))-1)))*1&gt;=10^5,CHOOSE(LEFT(RIGHT(IF(LEN(SUBSTITUTE(ROUND(E5,2), ",", ""))=LEN(ROUND(E5,2)),ROUND(E5,2),TRIM(LEFT(ROUND(E5,2),FIND(",",ROUND(E5,2))-1)))*1,6),1)+1,"","yüz","ikiyüz","üçyüz","dörtyüz","beşyüz","altıyüz","yediyüz","sekizyüz","dokuzyüz"),"")&amp;IF(IF(LEN(SUBSTITUTE(ROUND(E5,2), ",", ""))=LEN(ROUND(E5,2)),ROUND(E5,2),TRIM(LEFT(ROUND(E5,2),FIND(",",ROUND(E5,2))-1)))*1&gt;=10^4,CHOOSE(LEFT(RIGHT(IF(LEN(SUBSTITUTE(ROUND(E5,2), ",", ""))=LEN(ROUND(E5,2)),ROUND(E5,2),TRIM(LEFT(ROUND(E5,2),FIND(",",ROUND(E5,2))-1)))*1,5),1)+1,"","on","yirmi","otuz","kırk","elli","altmış","yetmiş","seksen","doksan"),"")&amp;IF(IF(LEN(SUBSTITUTE(ROUND(E5,2), ",", ""))=LEN(ROUND(E5,2)),ROUND(E5,2),TRIM(LEFT(ROUND(E5,2),FIND(",",ROUND(E5,2))-1)))*1&gt;=10^3,CHOOSE(LEFT(RIGHT(IF(LEN(SUBSTITUTE(ROUND(E5,2), ",", ""))=LEN(ROUND(E5,2)),ROUND(E5,2),TRIM(LEFT(ROUND(E5,2),FIND(",",ROUND(E5,2))-1)))*1,4),1)+1,"","","iki","üç","dört","beş","altı","yedi","sekiz","dokuz"),"")&amp;IF(AND(IF(LEN(SUBSTITUTE(ROUND(E5,2), ",", ""))=LEN(ROUND(E5,2)),ROUND(E5,2),TRIM(LEFT(ROUND(E5,2),FIND(",",ROUND(E5,2))-1)))*1&gt;=10^3,VALUE(LEFT(RIGHT(IF(LEN(SUBSTITUTE(ROUND(E5,2), ",", ""))=LEN(ROUND(E5,2)),ROUND(E5,2),TRIM(LEFT(ROUND(E5,2),FIND(",",ROUND(E5,2))-1)))*1,6),3))&gt;0),IF(AND(IF(LEN(SUBSTITUTE(ROUND(E5,2), ",", ""))=LEN(ROUND(E5,2)),ROUND(E5,2),TRIM(LEFT(ROUND(E5,2),FIND(",",ROUND(E5,2))-1)))*1&gt;1999,LEFT(RIGHT(IF(LEN(SUBSTITUTE(ROUND(E5,2), ",", ""))=LEN(ROUND(E5,2)),ROUND(E5,2),TRIM(LEFT(ROUND(E5,2),FIND(",",ROUND(E5,2))-1)))*1,4),1)="1",LEFT(RIGHT(IF(LEN(SUBSTITUTE(ROUND(E5,2), ",", ""))=LEN(ROUND(E5,2)),ROUND(E5,2),TRIM(LEFT(ROUND(E5,2),FIND(",",ROUND(E5,2))-1)))*1,6),2)&lt;&gt;"00"),"birbin","bin"),"")&amp;IF(IF(LEN(SUBSTITUTE(ROUND(E5,2), ",", ""))=LEN(ROUND(E5,2)),ROUND(E5,2),TRIM(LEFT(ROUND(E5,2),FIND(",",ROUND(E5,2))-1)))*1&gt;=100,CHOOSE(LEFT(RIGHT(IF(LEN(SUBSTITUTE(ROUND(E5,2), ",", ""))=LEN(ROUND(E5,2)),ROUND(E5,2),TRIM(LEFT(ROUND(E5,2),FIND(",",ROUND(E5,2))-1)))*1,3),1)+1,"","yüz","ikiyüz","üçyüz","dörtyüz","beşyüz","altıyüz","yediyüz","sekizyüz","dokuzyüz"),"")&amp;IF(IF(LEN(SUBSTITUTE(ROUND(E5,2), ",", ""))=LEN(ROUND(E5,2)),ROUND(E5,2),TRIM(LEFT(ROUND(E5,2),FIND(",",ROUND(E5,2))-1)))*1&gt;=10,CHOOSE(LEFT(RIGHT(IF(LEN(SUBSTITUTE(ROUND(E5,2), ",", ""))=LEN(ROUND(E5,2)),ROUND(E5,2),TRIM(LEFT(ROUND(E5,2),FIND(",",ROUND(E5,2))-1)))*1,2),1)+1,"","on","yirmi","otuz","kırk","elli","altmış","yetmiş","seksen","doksan"),"")&amp;CHOOSE(MOD(IF(LEN(SUBSTITUTE(ROUND(E5,2), ",", ""))=LEN(ROUND(E5,2)),ROUND(E5,2),TRIM(LEFT(ROUND(E5,2),FIND(",",ROUND(E5,2))-1)))*1,10)+1,"","bir","iki","üç","dört","beş","altı","yedi","sekiz","dokuz")) &amp; " TL " &amp; IF(OR(LEN(SUBSTITUTE(E5, ",", ""))=LEN(E5),LEN(SUBSTITUTE(ROUND(E5,2), ",", ""))=LEN(ROUND(E5,2))),"", PROPER(IF(IF(LEN(TRIM(RIGHT(ROUND(E5,2),LEN(ROUND(E5,2))-FIND(",",ROUND(E5,2)))))&lt;2,TRIM(RIGHT(ROUND(E5,2),LEN(ROUND(E5,2))-FIND(",",ROUND(E5,2))))*10,TRIM(RIGHT(ROUND(E5,2),LEN(ROUND(E5,2))-FIND(",",ROUND(E5,2))))*1)&gt;=10^5,CHOOSE(LEFT(RIGHT(IF(LEN(TRIM(RIGHT(ROUND(E5,2),LEN(ROUND(E5,2))-FIND(",",ROUND(E5,2)))))&lt;2,TRIM(RIGHT(ROUND(E5,2),LEN(ROUND(E5,2))-FIND(",",ROUND(E5,2))))*10,TRIM(RIGHT(ROUND(E5,2),LEN(ROUND(E5,2))-FIND(",",ROUND(E5,2))))*1),6),1)+1,"","yüz","ikiyüz","üçyüz","dörtyüz","beşyüz","altıyüz","yediyüz","sekizyüz","dokuzyüz"),"")&amp;IF(IF(LEN(TRIM(RIGHT(ROUND(E5,2),LEN(ROUND(E5,2))-FIND(",",ROUND(E5,2)))))&lt;2,TRIM(RIGHT(ROUND(E5,2),LEN(ROUND(E5,2))-FIND(",",ROUND(E5,2))))*10,TRIM(RIGHT(ROUND(E5,2),LEN(ROUND(E5,2))-FIND(",",ROUND(E5,2))))*1)&gt;=10^4,CHOOSE(LEFT(RIGHT(IF(LEN(TRIM(RIGHT(ROUND(E5,2),LEN(ROUND(E5,2))-FIND(",",ROUND(E5,2)))))&lt;2,TRIM(RIGHT(ROUND(E5,2),LEN(ROUND(E5,2))-FIND(",",ROUND(E5,2))))*10,TRIM(RIGHT(ROUND(E5,2),LEN(ROUND(E5,2))-FIND(",",ROUND(E5,2))))*1),5),1)+1,"","on","yirmi","otuz","kırk","elli","altmış","yetmiş","seksen","doksan"),"")&amp;IF(IF(LEN(TRIM(RIGHT(ROUND(E5,2),LEN(ROUND(E5,2))-FIND(",",ROUND(E5,2)))))&lt;2,TRIM(RIGHT(ROUND(E5,2),LEN(ROUND(E5,2))-FIND(",",ROUND(E5,2))))*10,TRIM(RIGHT(ROUND(E5,2),LEN(ROUND(E5,2))-FIND(",",ROUND(E5,2))))*1)&gt;=10^3,CHOOSE(LEFT(RIGHT(IF(LEN(TRIM(RIGHT(ROUND(E5,2),LEN(ROUND(E5,2))-FIND(",",ROUND(E5,2)))))&lt;2,TRIM(RIGHT(ROUND(E5,2),LEN(ROUND(E5,2))-FIND(",",ROUND(E5,2))))*10,TRIM(RIGHT(ROUND(E5,2),LEN(ROUND(E5,2))-FIND(",",ROUND(E5,2))))*1),4),1)+1,"","","iki","üç","dört","beş","altı","yedi","sekiz","dokuz"),"")&amp;IF(IF(LEN(TRIM(RIGHT(ROUND(E5,2),LEN(ROUND(E5,2))-FIND(",",ROUND(E5,2)))))&lt;2,TRIM(RIGHT(ROUND(E5,2),LEN(ROUND(E5,2))-FIND(",",ROUND(E5,2))))*10,TRIM(RIGHT(ROUND(E5,2),LEN(ROUND(E5,2))-FIND(",",ROUND(E5,2))))*1)&gt;=10,CHOOSE(LEFT(RIGHT(IF(LEN(TRIM(RIGHT(ROUND(E5,2),LEN(ROUND(E5,2))-FIND(",",ROUND(E5,2)))))&lt;2,TRIM(RIGHT(ROUND(E5,2),LEN(ROUND(E5,2))-FIND(",",ROUND(E5,2))))*10,TRIM(RIGHT(ROUND(E5,2),LEN(ROUND(E5,2))-FIND(",",ROUND(E5,2))))*1),2),1)+1,"","on","yirmi","otuz","kırk","elli","altmış","yetmiş","seksen","doksan"),"")&amp;CHOOSE(MOD(IF(LEN(TRIM(RIGHT(ROUND(E5,2),LEN(ROUND(E5,2))-FIND(",",ROUND(E5,2)))))&lt;2,TRIM(RIGHT(ROUND(E5,2),LEN(ROUND(E5,2))-FIND(",",ROUND(E5,2))))*10,TRIM(RIGHT(ROUND(E5,2),LEN(ROUND(E5,2))-FIND(",",ROUND(E5,2))))*1),10)+1,"","bir","iki","üç","dört","beş","altı","yedi","sekiz","dokuz")) &amp; " Kr")</f>
        <v>İkibin TL</v>
      </c>
      <c r="H5" s="10" t="str">
        <f aca="false">H4</f>
        <v>Nakden</v>
      </c>
      <c r="I5" s="14" t="s">
        <v>29</v>
      </c>
    </row>
    <row r="6" customFormat="false" ht="13.8" hidden="false" customHeight="false" outlineLevel="0" collapsed="false">
      <c r="A6" s="16"/>
      <c r="B6" s="10" t="n">
        <v>4</v>
      </c>
      <c r="C6" s="17" t="n">
        <v>44252</v>
      </c>
      <c r="D6" s="17" t="n">
        <v>44377</v>
      </c>
      <c r="E6" s="21" t="n">
        <v>2000</v>
      </c>
      <c r="F6" s="21" t="n">
        <v>0</v>
      </c>
      <c r="G6" s="20" t="str">
        <f aca="false">PROPER(IF(IF(LEN(SUBSTITUTE(ROUND(E6,2), ",", ""))=LEN(ROUND(E6,2)),ROUND(E6,2),TRIM(LEFT(ROUND(E6,2),FIND(",",ROUND(E6,2))-1)))*1&gt;=10^6,CHOOSE(LEFT(RIGHT(IF(LEN(SUBSTITUTE(ROUND(E6,2), ",", ""))=LEN(ROUND(E6,2)),ROUND(E6,2),TRIM(LEFT(ROUND(E6,2),FIND(",",ROUND(E6,2))-1)))*1,7),1)+1,"","birmilyon","ikimilyon","üçmilyon","dörtmilyon","beşmilyon","altımilyon","yedimilyon","sekizmilyon","dokuzmilyon"),"")&amp;IF(IF(LEN(SUBSTITUTE(ROUND(E6,2), ",", ""))=LEN(ROUND(E6,2)),ROUND(E6,2),TRIM(LEFT(ROUND(E6,2),FIND(",",ROUND(E6,2))-1)))*1&gt;=10^5,CHOOSE(LEFT(RIGHT(IF(LEN(SUBSTITUTE(ROUND(E6,2), ",", ""))=LEN(ROUND(E6,2)),ROUND(E6,2),TRIM(LEFT(ROUND(E6,2),FIND(",",ROUND(E6,2))-1)))*1,6),1)+1,"","yüz","ikiyüz","üçyüz","dörtyüz","beşyüz","altıyüz","yediyüz","sekizyüz","dokuzyüz"),"")&amp;IF(IF(LEN(SUBSTITUTE(ROUND(E6,2), ",", ""))=LEN(ROUND(E6,2)),ROUND(E6,2),TRIM(LEFT(ROUND(E6,2),FIND(",",ROUND(E6,2))-1)))*1&gt;=10^4,CHOOSE(LEFT(RIGHT(IF(LEN(SUBSTITUTE(ROUND(E6,2), ",", ""))=LEN(ROUND(E6,2)),ROUND(E6,2),TRIM(LEFT(ROUND(E6,2),FIND(",",ROUND(E6,2))-1)))*1,5),1)+1,"","on","yirmi","otuz","kırk","elli","altmış","yetmiş","seksen","doksan"),"")&amp;IF(IF(LEN(SUBSTITUTE(ROUND(E6,2), ",", ""))=LEN(ROUND(E6,2)),ROUND(E6,2),TRIM(LEFT(ROUND(E6,2),FIND(",",ROUND(E6,2))-1)))*1&gt;=10^3,CHOOSE(LEFT(RIGHT(IF(LEN(SUBSTITUTE(ROUND(E6,2), ",", ""))=LEN(ROUND(E6,2)),ROUND(E6,2),TRIM(LEFT(ROUND(E6,2),FIND(",",ROUND(E6,2))-1)))*1,4),1)+1,"","","iki","üç","dört","beş","altı","yedi","sekiz","dokuz"),"")&amp;IF(AND(IF(LEN(SUBSTITUTE(ROUND(E6,2), ",", ""))=LEN(ROUND(E6,2)),ROUND(E6,2),TRIM(LEFT(ROUND(E6,2),FIND(",",ROUND(E6,2))-1)))*1&gt;=10^3,VALUE(LEFT(RIGHT(IF(LEN(SUBSTITUTE(ROUND(E6,2), ",", ""))=LEN(ROUND(E6,2)),ROUND(E6,2),TRIM(LEFT(ROUND(E6,2),FIND(",",ROUND(E6,2))-1)))*1,6),3))&gt;0),IF(AND(IF(LEN(SUBSTITUTE(ROUND(E6,2), ",", ""))=LEN(ROUND(E6,2)),ROUND(E6,2),TRIM(LEFT(ROUND(E6,2),FIND(",",ROUND(E6,2))-1)))*1&gt;1999,LEFT(RIGHT(IF(LEN(SUBSTITUTE(ROUND(E6,2), ",", ""))=LEN(ROUND(E6,2)),ROUND(E6,2),TRIM(LEFT(ROUND(E6,2),FIND(",",ROUND(E6,2))-1)))*1,4),1)="1",LEFT(RIGHT(IF(LEN(SUBSTITUTE(ROUND(E6,2), ",", ""))=LEN(ROUND(E6,2)),ROUND(E6,2),TRIM(LEFT(ROUND(E6,2),FIND(",",ROUND(E6,2))-1)))*1,6),2)&lt;&gt;"00"),"birbin","bin"),"")&amp;IF(IF(LEN(SUBSTITUTE(ROUND(E6,2), ",", ""))=LEN(ROUND(E6,2)),ROUND(E6,2),TRIM(LEFT(ROUND(E6,2),FIND(",",ROUND(E6,2))-1)))*1&gt;=100,CHOOSE(LEFT(RIGHT(IF(LEN(SUBSTITUTE(ROUND(E6,2), ",", ""))=LEN(ROUND(E6,2)),ROUND(E6,2),TRIM(LEFT(ROUND(E6,2),FIND(",",ROUND(E6,2))-1)))*1,3),1)+1,"","yüz","ikiyüz","üçyüz","dörtyüz","beşyüz","altıyüz","yediyüz","sekizyüz","dokuzyüz"),"")&amp;IF(IF(LEN(SUBSTITUTE(ROUND(E6,2), ",", ""))=LEN(ROUND(E6,2)),ROUND(E6,2),TRIM(LEFT(ROUND(E6,2),FIND(",",ROUND(E6,2))-1)))*1&gt;=10,CHOOSE(LEFT(RIGHT(IF(LEN(SUBSTITUTE(ROUND(E6,2), ",", ""))=LEN(ROUND(E6,2)),ROUND(E6,2),TRIM(LEFT(ROUND(E6,2),FIND(",",ROUND(E6,2))-1)))*1,2),1)+1,"","on","yirmi","otuz","kırk","elli","altmış","yetmiş","seksen","doksan"),"")&amp;CHOOSE(MOD(IF(LEN(SUBSTITUTE(ROUND(E6,2), ",", ""))=LEN(ROUND(E6,2)),ROUND(E6,2),TRIM(LEFT(ROUND(E6,2),FIND(",",ROUND(E6,2))-1)))*1,10)+1,"","bir","iki","üç","dört","beş","altı","yedi","sekiz","dokuz")) &amp; " TL " &amp; IF(OR(LEN(SUBSTITUTE(E6, ",", ""))=LEN(E6),LEN(SUBSTITUTE(ROUND(E6,2), ",", ""))=LEN(ROUND(E6,2))),"", PROPER(IF(IF(LEN(TRIM(RIGHT(ROUND(E6,2),LEN(ROUND(E6,2))-FIND(",",ROUND(E6,2)))))&lt;2,TRIM(RIGHT(ROUND(E6,2),LEN(ROUND(E6,2))-FIND(",",ROUND(E6,2))))*10,TRIM(RIGHT(ROUND(E6,2),LEN(ROUND(E6,2))-FIND(",",ROUND(E6,2))))*1)&gt;=10^5,CHOOSE(LEFT(RIGHT(IF(LEN(TRIM(RIGHT(ROUND(E6,2),LEN(ROUND(E6,2))-FIND(",",ROUND(E6,2)))))&lt;2,TRIM(RIGHT(ROUND(E6,2),LEN(ROUND(E6,2))-FIND(",",ROUND(E6,2))))*10,TRIM(RIGHT(ROUND(E6,2),LEN(ROUND(E6,2))-FIND(",",ROUND(E6,2))))*1),6),1)+1,"","yüz","ikiyüz","üçyüz","dörtyüz","beşyüz","altıyüz","yediyüz","sekizyüz","dokuzyüz"),"")&amp;IF(IF(LEN(TRIM(RIGHT(ROUND(E6,2),LEN(ROUND(E6,2))-FIND(",",ROUND(E6,2)))))&lt;2,TRIM(RIGHT(ROUND(E6,2),LEN(ROUND(E6,2))-FIND(",",ROUND(E6,2))))*10,TRIM(RIGHT(ROUND(E6,2),LEN(ROUND(E6,2))-FIND(",",ROUND(E6,2))))*1)&gt;=10^4,CHOOSE(LEFT(RIGHT(IF(LEN(TRIM(RIGHT(ROUND(E6,2),LEN(ROUND(E6,2))-FIND(",",ROUND(E6,2)))))&lt;2,TRIM(RIGHT(ROUND(E6,2),LEN(ROUND(E6,2))-FIND(",",ROUND(E6,2))))*10,TRIM(RIGHT(ROUND(E6,2),LEN(ROUND(E6,2))-FIND(",",ROUND(E6,2))))*1),5),1)+1,"","on","yirmi","otuz","kırk","elli","altmış","yetmiş","seksen","doksan"),"")&amp;IF(IF(LEN(TRIM(RIGHT(ROUND(E6,2),LEN(ROUND(E6,2))-FIND(",",ROUND(E6,2)))))&lt;2,TRIM(RIGHT(ROUND(E6,2),LEN(ROUND(E6,2))-FIND(",",ROUND(E6,2))))*10,TRIM(RIGHT(ROUND(E6,2),LEN(ROUND(E6,2))-FIND(",",ROUND(E6,2))))*1)&gt;=10^3,CHOOSE(LEFT(RIGHT(IF(LEN(TRIM(RIGHT(ROUND(E6,2),LEN(ROUND(E6,2))-FIND(",",ROUND(E6,2)))))&lt;2,TRIM(RIGHT(ROUND(E6,2),LEN(ROUND(E6,2))-FIND(",",ROUND(E6,2))))*10,TRIM(RIGHT(ROUND(E6,2),LEN(ROUND(E6,2))-FIND(",",ROUND(E6,2))))*1),4),1)+1,"","","iki","üç","dört","beş","altı","yedi","sekiz","dokuz"),"")&amp;IF(IF(LEN(TRIM(RIGHT(ROUND(E6,2),LEN(ROUND(E6,2))-FIND(",",ROUND(E6,2)))))&lt;2,TRIM(RIGHT(ROUND(E6,2),LEN(ROUND(E6,2))-FIND(",",ROUND(E6,2))))*10,TRIM(RIGHT(ROUND(E6,2),LEN(ROUND(E6,2))-FIND(",",ROUND(E6,2))))*1)&gt;=10,CHOOSE(LEFT(RIGHT(IF(LEN(TRIM(RIGHT(ROUND(E6,2),LEN(ROUND(E6,2))-FIND(",",ROUND(E6,2)))))&lt;2,TRIM(RIGHT(ROUND(E6,2),LEN(ROUND(E6,2))-FIND(",",ROUND(E6,2))))*10,TRIM(RIGHT(ROUND(E6,2),LEN(ROUND(E6,2))-FIND(",",ROUND(E6,2))))*1),2),1)+1,"","on","yirmi","otuz","kırk","elli","altmış","yetmiş","seksen","doksan"),"")&amp;CHOOSE(MOD(IF(LEN(TRIM(RIGHT(ROUND(E6,2),LEN(ROUND(E6,2))-FIND(",",ROUND(E6,2)))))&lt;2,TRIM(RIGHT(ROUND(E6,2),LEN(ROUND(E6,2))-FIND(",",ROUND(E6,2))))*10,TRIM(RIGHT(ROUND(E6,2),LEN(ROUND(E6,2))-FIND(",",ROUND(E6,2))))*1),10)+1,"","bir","iki","üç","dört","beş","altı","yedi","sekiz","dokuz")) &amp; " Kr")</f>
        <v>İkibin TL</v>
      </c>
      <c r="H6" s="10" t="str">
        <f aca="false">H5</f>
        <v>Nakden</v>
      </c>
      <c r="I6" s="14" t="s">
        <v>30</v>
      </c>
    </row>
    <row r="7" customFormat="false" ht="13.8" hidden="false" customHeight="false" outlineLevel="0" collapsed="false">
      <c r="A7" s="16"/>
      <c r="B7" s="10" t="n">
        <v>5</v>
      </c>
      <c r="C7" s="17" t="n">
        <v>44252</v>
      </c>
      <c r="D7" s="17" t="n">
        <v>44407</v>
      </c>
      <c r="E7" s="21" t="n">
        <v>14000</v>
      </c>
      <c r="F7" s="21" t="n">
        <v>0</v>
      </c>
      <c r="G7" s="20" t="str">
        <f aca="false">PROPER(IF(IF(LEN(SUBSTITUTE(ROUND(E7,2), ",", ""))=LEN(ROUND(E7,2)),ROUND(E7,2),TRIM(LEFT(ROUND(E7,2),FIND(",",ROUND(E7,2))-1)))*1&gt;=10^6,CHOOSE(LEFT(RIGHT(IF(LEN(SUBSTITUTE(ROUND(E7,2), ",", ""))=LEN(ROUND(E7,2)),ROUND(E7,2),TRIM(LEFT(ROUND(E7,2),FIND(",",ROUND(E7,2))-1)))*1,7),1)+1,"","birmilyon","ikimilyon","üçmilyon","dörtmilyon","beşmilyon","altımilyon","yedimilyon","sekizmilyon","dokuzmilyon"),"")&amp;IF(IF(LEN(SUBSTITUTE(ROUND(E7,2), ",", ""))=LEN(ROUND(E7,2)),ROUND(E7,2),TRIM(LEFT(ROUND(E7,2),FIND(",",ROUND(E7,2))-1)))*1&gt;=10^5,CHOOSE(LEFT(RIGHT(IF(LEN(SUBSTITUTE(ROUND(E7,2), ",", ""))=LEN(ROUND(E7,2)),ROUND(E7,2),TRIM(LEFT(ROUND(E7,2),FIND(",",ROUND(E7,2))-1)))*1,6),1)+1,"","yüz","ikiyüz","üçyüz","dörtyüz","beşyüz","altıyüz","yediyüz","sekizyüz","dokuzyüz"),"")&amp;IF(IF(LEN(SUBSTITUTE(ROUND(E7,2), ",", ""))=LEN(ROUND(E7,2)),ROUND(E7,2),TRIM(LEFT(ROUND(E7,2),FIND(",",ROUND(E7,2))-1)))*1&gt;=10^4,CHOOSE(LEFT(RIGHT(IF(LEN(SUBSTITUTE(ROUND(E7,2), ",", ""))=LEN(ROUND(E7,2)),ROUND(E7,2),TRIM(LEFT(ROUND(E7,2),FIND(",",ROUND(E7,2))-1)))*1,5),1)+1,"","on","yirmi","otuz","kırk","elli","altmış","yetmiş","seksen","doksan"),"")&amp;IF(IF(LEN(SUBSTITUTE(ROUND(E7,2), ",", ""))=LEN(ROUND(E7,2)),ROUND(E7,2),TRIM(LEFT(ROUND(E7,2),FIND(",",ROUND(E7,2))-1)))*1&gt;=10^3,CHOOSE(LEFT(RIGHT(IF(LEN(SUBSTITUTE(ROUND(E7,2), ",", ""))=LEN(ROUND(E7,2)),ROUND(E7,2),TRIM(LEFT(ROUND(E7,2),FIND(",",ROUND(E7,2))-1)))*1,4),1)+1,"","","iki","üç","dört","beş","altı","yedi","sekiz","dokuz"),"")&amp;IF(AND(IF(LEN(SUBSTITUTE(ROUND(E7,2), ",", ""))=LEN(ROUND(E7,2)),ROUND(E7,2),TRIM(LEFT(ROUND(E7,2),FIND(",",ROUND(E7,2))-1)))*1&gt;=10^3,VALUE(LEFT(RIGHT(IF(LEN(SUBSTITUTE(ROUND(E7,2), ",", ""))=LEN(ROUND(E7,2)),ROUND(E7,2),TRIM(LEFT(ROUND(E7,2),FIND(",",ROUND(E7,2))-1)))*1,6),3))&gt;0),IF(AND(IF(LEN(SUBSTITUTE(ROUND(E7,2), ",", ""))=LEN(ROUND(E7,2)),ROUND(E7,2),TRIM(LEFT(ROUND(E7,2),FIND(",",ROUND(E7,2))-1)))*1&gt;1999,LEFT(RIGHT(IF(LEN(SUBSTITUTE(ROUND(E7,2), ",", ""))=LEN(ROUND(E7,2)),ROUND(E7,2),TRIM(LEFT(ROUND(E7,2),FIND(",",ROUND(E7,2))-1)))*1,4),1)="1",LEFT(RIGHT(IF(LEN(SUBSTITUTE(ROUND(E7,2), ",", ""))=LEN(ROUND(E7,2)),ROUND(E7,2),TRIM(LEFT(ROUND(E7,2),FIND(",",ROUND(E7,2))-1)))*1,6),2)&lt;&gt;"00"),"birbin","bin"),"")&amp;IF(IF(LEN(SUBSTITUTE(ROUND(E7,2), ",", ""))=LEN(ROUND(E7,2)),ROUND(E7,2),TRIM(LEFT(ROUND(E7,2),FIND(",",ROUND(E7,2))-1)))*1&gt;=100,CHOOSE(LEFT(RIGHT(IF(LEN(SUBSTITUTE(ROUND(E7,2), ",", ""))=LEN(ROUND(E7,2)),ROUND(E7,2),TRIM(LEFT(ROUND(E7,2),FIND(",",ROUND(E7,2))-1)))*1,3),1)+1,"","yüz","ikiyüz","üçyüz","dörtyüz","beşyüz","altıyüz","yediyüz","sekizyüz","dokuzyüz"),"")&amp;IF(IF(LEN(SUBSTITUTE(ROUND(E7,2), ",", ""))=LEN(ROUND(E7,2)),ROUND(E7,2),TRIM(LEFT(ROUND(E7,2),FIND(",",ROUND(E7,2))-1)))*1&gt;=10,CHOOSE(LEFT(RIGHT(IF(LEN(SUBSTITUTE(ROUND(E7,2), ",", ""))=LEN(ROUND(E7,2)),ROUND(E7,2),TRIM(LEFT(ROUND(E7,2),FIND(",",ROUND(E7,2))-1)))*1,2),1)+1,"","on","yirmi","otuz","kırk","elli","altmış","yetmiş","seksen","doksan"),"")&amp;CHOOSE(MOD(IF(LEN(SUBSTITUTE(ROUND(E7,2), ",", ""))=LEN(ROUND(E7,2)),ROUND(E7,2),TRIM(LEFT(ROUND(E7,2),FIND(",",ROUND(E7,2))-1)))*1,10)+1,"","bir","iki","üç","dört","beş","altı","yedi","sekiz","dokuz")) &amp; " TL " &amp; IF(OR(LEN(SUBSTITUTE(E7, ",", ""))=LEN(E7),LEN(SUBSTITUTE(ROUND(E7,2), ",", ""))=LEN(ROUND(E7,2))),"", PROPER(IF(IF(LEN(TRIM(RIGHT(ROUND(E7,2),LEN(ROUND(E7,2))-FIND(",",ROUND(E7,2)))))&lt;2,TRIM(RIGHT(ROUND(E7,2),LEN(ROUND(E7,2))-FIND(",",ROUND(E7,2))))*10,TRIM(RIGHT(ROUND(E7,2),LEN(ROUND(E7,2))-FIND(",",ROUND(E7,2))))*1)&gt;=10^5,CHOOSE(LEFT(RIGHT(IF(LEN(TRIM(RIGHT(ROUND(E7,2),LEN(ROUND(E7,2))-FIND(",",ROUND(E7,2)))))&lt;2,TRIM(RIGHT(ROUND(E7,2),LEN(ROUND(E7,2))-FIND(",",ROUND(E7,2))))*10,TRIM(RIGHT(ROUND(E7,2),LEN(ROUND(E7,2))-FIND(",",ROUND(E7,2))))*1),6),1)+1,"","yüz","ikiyüz","üçyüz","dörtyüz","beşyüz","altıyüz","yediyüz","sekizyüz","dokuzyüz"),"")&amp;IF(IF(LEN(TRIM(RIGHT(ROUND(E7,2),LEN(ROUND(E7,2))-FIND(",",ROUND(E7,2)))))&lt;2,TRIM(RIGHT(ROUND(E7,2),LEN(ROUND(E7,2))-FIND(",",ROUND(E7,2))))*10,TRIM(RIGHT(ROUND(E7,2),LEN(ROUND(E7,2))-FIND(",",ROUND(E7,2))))*1)&gt;=10^4,CHOOSE(LEFT(RIGHT(IF(LEN(TRIM(RIGHT(ROUND(E7,2),LEN(ROUND(E7,2))-FIND(",",ROUND(E7,2)))))&lt;2,TRIM(RIGHT(ROUND(E7,2),LEN(ROUND(E7,2))-FIND(",",ROUND(E7,2))))*10,TRIM(RIGHT(ROUND(E7,2),LEN(ROUND(E7,2))-FIND(",",ROUND(E7,2))))*1),5),1)+1,"","on","yirmi","otuz","kırk","elli","altmış","yetmiş","seksen","doksan"),"")&amp;IF(IF(LEN(TRIM(RIGHT(ROUND(E7,2),LEN(ROUND(E7,2))-FIND(",",ROUND(E7,2)))))&lt;2,TRIM(RIGHT(ROUND(E7,2),LEN(ROUND(E7,2))-FIND(",",ROUND(E7,2))))*10,TRIM(RIGHT(ROUND(E7,2),LEN(ROUND(E7,2))-FIND(",",ROUND(E7,2))))*1)&gt;=10^3,CHOOSE(LEFT(RIGHT(IF(LEN(TRIM(RIGHT(ROUND(E7,2),LEN(ROUND(E7,2))-FIND(",",ROUND(E7,2)))))&lt;2,TRIM(RIGHT(ROUND(E7,2),LEN(ROUND(E7,2))-FIND(",",ROUND(E7,2))))*10,TRIM(RIGHT(ROUND(E7,2),LEN(ROUND(E7,2))-FIND(",",ROUND(E7,2))))*1),4),1)+1,"","","iki","üç","dört","beş","altı","yedi","sekiz","dokuz"),"")&amp;IF(IF(LEN(TRIM(RIGHT(ROUND(E7,2),LEN(ROUND(E7,2))-FIND(",",ROUND(E7,2)))))&lt;2,TRIM(RIGHT(ROUND(E7,2),LEN(ROUND(E7,2))-FIND(",",ROUND(E7,2))))*10,TRIM(RIGHT(ROUND(E7,2),LEN(ROUND(E7,2))-FIND(",",ROUND(E7,2))))*1)&gt;=10,CHOOSE(LEFT(RIGHT(IF(LEN(TRIM(RIGHT(ROUND(E7,2),LEN(ROUND(E7,2))-FIND(",",ROUND(E7,2)))))&lt;2,TRIM(RIGHT(ROUND(E7,2),LEN(ROUND(E7,2))-FIND(",",ROUND(E7,2))))*10,TRIM(RIGHT(ROUND(E7,2),LEN(ROUND(E7,2))-FIND(",",ROUND(E7,2))))*1),2),1)+1,"","on","yirmi","otuz","kırk","elli","altmış","yetmiş","seksen","doksan"),"")&amp;CHOOSE(MOD(IF(LEN(TRIM(RIGHT(ROUND(E7,2),LEN(ROUND(E7,2))-FIND(",",ROUND(E7,2)))))&lt;2,TRIM(RIGHT(ROUND(E7,2),LEN(ROUND(E7,2))-FIND(",",ROUND(E7,2))))*10,TRIM(RIGHT(ROUND(E7,2),LEN(ROUND(E7,2))-FIND(",",ROUND(E7,2))))*1),10)+1,"","bir","iki","üç","dört","beş","altı","yedi","sekiz","dokuz")) &amp; " Kr")</f>
        <v>Ondörtbin TL</v>
      </c>
      <c r="H7" s="10" t="str">
        <f aca="false">H6</f>
        <v>Nakden</v>
      </c>
      <c r="I7" s="14" t="s">
        <v>31</v>
      </c>
    </row>
    <row r="8" customFormat="false" ht="13.8" hidden="false" customHeight="false" outlineLevel="0" collapsed="false">
      <c r="A8" s="16"/>
      <c r="B8" s="10" t="n">
        <v>6</v>
      </c>
      <c r="C8" s="17"/>
      <c r="D8" s="17"/>
      <c r="E8" s="21"/>
      <c r="F8" s="21"/>
      <c r="G8" s="20" t="str">
        <f aca="false">PROPER(IF(IF(LEN(SUBSTITUTE(ROUND(E8,2), ",", ""))=LEN(ROUND(E8,2)),ROUND(E8,2),TRIM(LEFT(ROUND(E8,2),FIND(",",ROUND(E8,2))-1)))*1&gt;=10^6,CHOOSE(LEFT(RIGHT(IF(LEN(SUBSTITUTE(ROUND(E8,2), ",", ""))=LEN(ROUND(E8,2)),ROUND(E8,2),TRIM(LEFT(ROUND(E8,2),FIND(",",ROUND(E8,2))-1)))*1,7),1)+1,"","birmilyon","ikimilyon","üçmilyon","dörtmilyon","beşmilyon","altımilyon","yedimilyon","sekizmilyon","dokuzmilyon"),"")&amp;IF(IF(LEN(SUBSTITUTE(ROUND(E8,2), ",", ""))=LEN(ROUND(E8,2)),ROUND(E8,2),TRIM(LEFT(ROUND(E8,2),FIND(",",ROUND(E8,2))-1)))*1&gt;=10^5,CHOOSE(LEFT(RIGHT(IF(LEN(SUBSTITUTE(ROUND(E8,2), ",", ""))=LEN(ROUND(E8,2)),ROUND(E8,2),TRIM(LEFT(ROUND(E8,2),FIND(",",ROUND(E8,2))-1)))*1,6),1)+1,"","yüz","ikiyüz","üçyüz","dörtyüz","beşyüz","altıyüz","yediyüz","sekizyüz","dokuzyüz"),"")&amp;IF(IF(LEN(SUBSTITUTE(ROUND(E8,2), ",", ""))=LEN(ROUND(E8,2)),ROUND(E8,2),TRIM(LEFT(ROUND(E8,2),FIND(",",ROUND(E8,2))-1)))*1&gt;=10^4,CHOOSE(LEFT(RIGHT(IF(LEN(SUBSTITUTE(ROUND(E8,2), ",", ""))=LEN(ROUND(E8,2)),ROUND(E8,2),TRIM(LEFT(ROUND(E8,2),FIND(",",ROUND(E8,2))-1)))*1,5),1)+1,"","on","yirmi","otuz","kırk","elli","altmış","yetmiş","seksen","doksan"),"")&amp;IF(IF(LEN(SUBSTITUTE(ROUND(E8,2), ",", ""))=LEN(ROUND(E8,2)),ROUND(E8,2),TRIM(LEFT(ROUND(E8,2),FIND(",",ROUND(E8,2))-1)))*1&gt;=10^3,CHOOSE(LEFT(RIGHT(IF(LEN(SUBSTITUTE(ROUND(E8,2), ",", ""))=LEN(ROUND(E8,2)),ROUND(E8,2),TRIM(LEFT(ROUND(E8,2),FIND(",",ROUND(E8,2))-1)))*1,4),1)+1,"","","iki","üç","dört","beş","altı","yedi","sekiz","dokuz"),"")&amp;IF(AND(IF(LEN(SUBSTITUTE(ROUND(E8,2), ",", ""))=LEN(ROUND(E8,2)),ROUND(E8,2),TRIM(LEFT(ROUND(E8,2),FIND(",",ROUND(E8,2))-1)))*1&gt;=10^3,VALUE(LEFT(RIGHT(IF(LEN(SUBSTITUTE(ROUND(E8,2), ",", ""))=LEN(ROUND(E8,2)),ROUND(E8,2),TRIM(LEFT(ROUND(E8,2),FIND(",",ROUND(E8,2))-1)))*1,6),3))&gt;0),IF(AND(IF(LEN(SUBSTITUTE(ROUND(E8,2), ",", ""))=LEN(ROUND(E8,2)),ROUND(E8,2),TRIM(LEFT(ROUND(E8,2),FIND(",",ROUND(E8,2))-1)))*1&gt;1999,LEFT(RIGHT(IF(LEN(SUBSTITUTE(ROUND(E8,2), ",", ""))=LEN(ROUND(E8,2)),ROUND(E8,2),TRIM(LEFT(ROUND(E8,2),FIND(",",ROUND(E8,2))-1)))*1,4),1)="1",LEFT(RIGHT(IF(LEN(SUBSTITUTE(ROUND(E8,2), ",", ""))=LEN(ROUND(E8,2)),ROUND(E8,2),TRIM(LEFT(ROUND(E8,2),FIND(",",ROUND(E8,2))-1)))*1,6),2)&lt;&gt;"00"),"birbin","bin"),"")&amp;IF(IF(LEN(SUBSTITUTE(ROUND(E8,2), ",", ""))=LEN(ROUND(E8,2)),ROUND(E8,2),TRIM(LEFT(ROUND(E8,2),FIND(",",ROUND(E8,2))-1)))*1&gt;=100,CHOOSE(LEFT(RIGHT(IF(LEN(SUBSTITUTE(ROUND(E8,2), ",", ""))=LEN(ROUND(E8,2)),ROUND(E8,2),TRIM(LEFT(ROUND(E8,2),FIND(",",ROUND(E8,2))-1)))*1,3),1)+1,"","yüz","ikiyüz","üçyüz","dörtyüz","beşyüz","altıyüz","yediyüz","sekizyüz","dokuzyüz"),"")&amp;IF(IF(LEN(SUBSTITUTE(ROUND(E8,2), ",", ""))=LEN(ROUND(E8,2)),ROUND(E8,2),TRIM(LEFT(ROUND(E8,2),FIND(",",ROUND(E8,2))-1)))*1&gt;=10,CHOOSE(LEFT(RIGHT(IF(LEN(SUBSTITUTE(ROUND(E8,2), ",", ""))=LEN(ROUND(E8,2)),ROUND(E8,2),TRIM(LEFT(ROUND(E8,2),FIND(",",ROUND(E8,2))-1)))*1,2),1)+1,"","on","yirmi","otuz","kırk","elli","altmış","yetmiş","seksen","doksan"),"")&amp;CHOOSE(MOD(IF(LEN(SUBSTITUTE(ROUND(E8,2), ",", ""))=LEN(ROUND(E8,2)),ROUND(E8,2),TRIM(LEFT(ROUND(E8,2),FIND(",",ROUND(E8,2))-1)))*1,10)+1,"","bir","iki","üç","dört","beş","altı","yedi","sekiz","dokuz")) &amp; " TL " &amp; IF(OR(LEN(SUBSTITUTE(E8, ",", ""))=LEN(E8),LEN(SUBSTITUTE(ROUND(E8,2), ",", ""))=LEN(ROUND(E8,2))),"", PROPER(IF(IF(LEN(TRIM(RIGHT(ROUND(E8,2),LEN(ROUND(E8,2))-FIND(",",ROUND(E8,2)))))&lt;2,TRIM(RIGHT(ROUND(E8,2),LEN(ROUND(E8,2))-FIND(",",ROUND(E8,2))))*10,TRIM(RIGHT(ROUND(E8,2),LEN(ROUND(E8,2))-FIND(",",ROUND(E8,2))))*1)&gt;=10^5,CHOOSE(LEFT(RIGHT(IF(LEN(TRIM(RIGHT(ROUND(E8,2),LEN(ROUND(E8,2))-FIND(",",ROUND(E8,2)))))&lt;2,TRIM(RIGHT(ROUND(E8,2),LEN(ROUND(E8,2))-FIND(",",ROUND(E8,2))))*10,TRIM(RIGHT(ROUND(E8,2),LEN(ROUND(E8,2))-FIND(",",ROUND(E8,2))))*1),6),1)+1,"","yüz","ikiyüz","üçyüz","dörtyüz","beşyüz","altıyüz","yediyüz","sekizyüz","dokuzyüz"),"")&amp;IF(IF(LEN(TRIM(RIGHT(ROUND(E8,2),LEN(ROUND(E8,2))-FIND(",",ROUND(E8,2)))))&lt;2,TRIM(RIGHT(ROUND(E8,2),LEN(ROUND(E8,2))-FIND(",",ROUND(E8,2))))*10,TRIM(RIGHT(ROUND(E8,2),LEN(ROUND(E8,2))-FIND(",",ROUND(E8,2))))*1)&gt;=10^4,CHOOSE(LEFT(RIGHT(IF(LEN(TRIM(RIGHT(ROUND(E8,2),LEN(ROUND(E8,2))-FIND(",",ROUND(E8,2)))))&lt;2,TRIM(RIGHT(ROUND(E8,2),LEN(ROUND(E8,2))-FIND(",",ROUND(E8,2))))*10,TRIM(RIGHT(ROUND(E8,2),LEN(ROUND(E8,2))-FIND(",",ROUND(E8,2))))*1),5),1)+1,"","on","yirmi","otuz","kırk","elli","altmış","yetmiş","seksen","doksan"),"")&amp;IF(IF(LEN(TRIM(RIGHT(ROUND(E8,2),LEN(ROUND(E8,2))-FIND(",",ROUND(E8,2)))))&lt;2,TRIM(RIGHT(ROUND(E8,2),LEN(ROUND(E8,2))-FIND(",",ROUND(E8,2))))*10,TRIM(RIGHT(ROUND(E8,2),LEN(ROUND(E8,2))-FIND(",",ROUND(E8,2))))*1)&gt;=10^3,CHOOSE(LEFT(RIGHT(IF(LEN(TRIM(RIGHT(ROUND(E8,2),LEN(ROUND(E8,2))-FIND(",",ROUND(E8,2)))))&lt;2,TRIM(RIGHT(ROUND(E8,2),LEN(ROUND(E8,2))-FIND(",",ROUND(E8,2))))*10,TRIM(RIGHT(ROUND(E8,2),LEN(ROUND(E8,2))-FIND(",",ROUND(E8,2))))*1),4),1)+1,"","","iki","üç","dört","beş","altı","yedi","sekiz","dokuz"),"")&amp;IF(IF(LEN(TRIM(RIGHT(ROUND(E8,2),LEN(ROUND(E8,2))-FIND(",",ROUND(E8,2)))))&lt;2,TRIM(RIGHT(ROUND(E8,2),LEN(ROUND(E8,2))-FIND(",",ROUND(E8,2))))*10,TRIM(RIGHT(ROUND(E8,2),LEN(ROUND(E8,2))-FIND(",",ROUND(E8,2))))*1)&gt;=10,CHOOSE(LEFT(RIGHT(IF(LEN(TRIM(RIGHT(ROUND(E8,2),LEN(ROUND(E8,2))-FIND(",",ROUND(E8,2)))))&lt;2,TRIM(RIGHT(ROUND(E8,2),LEN(ROUND(E8,2))-FIND(",",ROUND(E8,2))))*10,TRIM(RIGHT(ROUND(E8,2),LEN(ROUND(E8,2))-FIND(",",ROUND(E8,2))))*1),2),1)+1,"","on","yirmi","otuz","kırk","elli","altmış","yetmiş","seksen","doksan"),"")&amp;CHOOSE(MOD(IF(LEN(TRIM(RIGHT(ROUND(E8,2),LEN(ROUND(E8,2))-FIND(",",ROUND(E8,2)))))&lt;2,TRIM(RIGHT(ROUND(E8,2),LEN(ROUND(E8,2))-FIND(",",ROUND(E8,2))))*10,TRIM(RIGHT(ROUND(E8,2),LEN(ROUND(E8,2))-FIND(",",ROUND(E8,2))))*1),10)+1,"","bir","iki","üç","dört","beş","altı","yedi","sekiz","dokuz")) &amp; " Kr")</f>
        <v>TL</v>
      </c>
      <c r="H8" s="10" t="str">
        <f aca="false">H7</f>
        <v>Nakden</v>
      </c>
      <c r="I8" s="14" t="s">
        <v>32</v>
      </c>
    </row>
    <row r="9" customFormat="false" ht="13.8" hidden="false" customHeight="false" outlineLevel="0" collapsed="false">
      <c r="A9" s="16"/>
      <c r="B9" s="10" t="n">
        <v>7</v>
      </c>
      <c r="C9" s="17"/>
      <c r="D9" s="17"/>
      <c r="E9" s="21"/>
      <c r="F9" s="21"/>
      <c r="G9" s="20" t="str">
        <f aca="false">PROPER(IF(IF(LEN(SUBSTITUTE(ROUND(E9,2), ",", ""))=LEN(ROUND(E9,2)),ROUND(E9,2),TRIM(LEFT(ROUND(E9,2),FIND(",",ROUND(E9,2))-1)))*1&gt;=10^6,CHOOSE(LEFT(RIGHT(IF(LEN(SUBSTITUTE(ROUND(E9,2), ",", ""))=LEN(ROUND(E9,2)),ROUND(E9,2),TRIM(LEFT(ROUND(E9,2),FIND(",",ROUND(E9,2))-1)))*1,7),1)+1,"","birmilyon","ikimilyon","üçmilyon","dörtmilyon","beşmilyon","altımilyon","yedimilyon","sekizmilyon","dokuzmilyon"),"")&amp;IF(IF(LEN(SUBSTITUTE(ROUND(E9,2), ",", ""))=LEN(ROUND(E9,2)),ROUND(E9,2),TRIM(LEFT(ROUND(E9,2),FIND(",",ROUND(E9,2))-1)))*1&gt;=10^5,CHOOSE(LEFT(RIGHT(IF(LEN(SUBSTITUTE(ROUND(E9,2), ",", ""))=LEN(ROUND(E9,2)),ROUND(E9,2),TRIM(LEFT(ROUND(E9,2),FIND(",",ROUND(E9,2))-1)))*1,6),1)+1,"","yüz","ikiyüz","üçyüz","dörtyüz","beşyüz","altıyüz","yediyüz","sekizyüz","dokuzyüz"),"")&amp;IF(IF(LEN(SUBSTITUTE(ROUND(E9,2), ",", ""))=LEN(ROUND(E9,2)),ROUND(E9,2),TRIM(LEFT(ROUND(E9,2),FIND(",",ROUND(E9,2))-1)))*1&gt;=10^4,CHOOSE(LEFT(RIGHT(IF(LEN(SUBSTITUTE(ROUND(E9,2), ",", ""))=LEN(ROUND(E9,2)),ROUND(E9,2),TRIM(LEFT(ROUND(E9,2),FIND(",",ROUND(E9,2))-1)))*1,5),1)+1,"","on","yirmi","otuz","kırk","elli","altmış","yetmiş","seksen","doksan"),"")&amp;IF(IF(LEN(SUBSTITUTE(ROUND(E9,2), ",", ""))=LEN(ROUND(E9,2)),ROUND(E9,2),TRIM(LEFT(ROUND(E9,2),FIND(",",ROUND(E9,2))-1)))*1&gt;=10^3,CHOOSE(LEFT(RIGHT(IF(LEN(SUBSTITUTE(ROUND(E9,2), ",", ""))=LEN(ROUND(E9,2)),ROUND(E9,2),TRIM(LEFT(ROUND(E9,2),FIND(",",ROUND(E9,2))-1)))*1,4),1)+1,"","","iki","üç","dört","beş","altı","yedi","sekiz","dokuz"),"")&amp;IF(AND(IF(LEN(SUBSTITUTE(ROUND(E9,2), ",", ""))=LEN(ROUND(E9,2)),ROUND(E9,2),TRIM(LEFT(ROUND(E9,2),FIND(",",ROUND(E9,2))-1)))*1&gt;=10^3,VALUE(LEFT(RIGHT(IF(LEN(SUBSTITUTE(ROUND(E9,2), ",", ""))=LEN(ROUND(E9,2)),ROUND(E9,2),TRIM(LEFT(ROUND(E9,2),FIND(",",ROUND(E9,2))-1)))*1,6),3))&gt;0),IF(AND(IF(LEN(SUBSTITUTE(ROUND(E9,2), ",", ""))=LEN(ROUND(E9,2)),ROUND(E9,2),TRIM(LEFT(ROUND(E9,2),FIND(",",ROUND(E9,2))-1)))*1&gt;1999,LEFT(RIGHT(IF(LEN(SUBSTITUTE(ROUND(E9,2), ",", ""))=LEN(ROUND(E9,2)),ROUND(E9,2),TRIM(LEFT(ROUND(E9,2),FIND(",",ROUND(E9,2))-1)))*1,4),1)="1",LEFT(RIGHT(IF(LEN(SUBSTITUTE(ROUND(E9,2), ",", ""))=LEN(ROUND(E9,2)),ROUND(E9,2),TRIM(LEFT(ROUND(E9,2),FIND(",",ROUND(E9,2))-1)))*1,6),2)&lt;&gt;"00"),"birbin","bin"),"")&amp;IF(IF(LEN(SUBSTITUTE(ROUND(E9,2), ",", ""))=LEN(ROUND(E9,2)),ROUND(E9,2),TRIM(LEFT(ROUND(E9,2),FIND(",",ROUND(E9,2))-1)))*1&gt;=100,CHOOSE(LEFT(RIGHT(IF(LEN(SUBSTITUTE(ROUND(E9,2), ",", ""))=LEN(ROUND(E9,2)),ROUND(E9,2),TRIM(LEFT(ROUND(E9,2),FIND(",",ROUND(E9,2))-1)))*1,3),1)+1,"","yüz","ikiyüz","üçyüz","dörtyüz","beşyüz","altıyüz","yediyüz","sekizyüz","dokuzyüz"),"")&amp;IF(IF(LEN(SUBSTITUTE(ROUND(E9,2), ",", ""))=LEN(ROUND(E9,2)),ROUND(E9,2),TRIM(LEFT(ROUND(E9,2),FIND(",",ROUND(E9,2))-1)))*1&gt;=10,CHOOSE(LEFT(RIGHT(IF(LEN(SUBSTITUTE(ROUND(E9,2), ",", ""))=LEN(ROUND(E9,2)),ROUND(E9,2),TRIM(LEFT(ROUND(E9,2),FIND(",",ROUND(E9,2))-1)))*1,2),1)+1,"","on","yirmi","otuz","kırk","elli","altmış","yetmiş","seksen","doksan"),"")&amp;CHOOSE(MOD(IF(LEN(SUBSTITUTE(ROUND(E9,2), ",", ""))=LEN(ROUND(E9,2)),ROUND(E9,2),TRIM(LEFT(ROUND(E9,2),FIND(",",ROUND(E9,2))-1)))*1,10)+1,"","bir","iki","üç","dört","beş","altı","yedi","sekiz","dokuz")) &amp; " TL " &amp; IF(OR(LEN(SUBSTITUTE(E9, ",", ""))=LEN(E9),LEN(SUBSTITUTE(ROUND(E9,2), ",", ""))=LEN(ROUND(E9,2))),"", PROPER(IF(IF(LEN(TRIM(RIGHT(ROUND(E9,2),LEN(ROUND(E9,2))-FIND(",",ROUND(E9,2)))))&lt;2,TRIM(RIGHT(ROUND(E9,2),LEN(ROUND(E9,2))-FIND(",",ROUND(E9,2))))*10,TRIM(RIGHT(ROUND(E9,2),LEN(ROUND(E9,2))-FIND(",",ROUND(E9,2))))*1)&gt;=10^5,CHOOSE(LEFT(RIGHT(IF(LEN(TRIM(RIGHT(ROUND(E9,2),LEN(ROUND(E9,2))-FIND(",",ROUND(E9,2)))))&lt;2,TRIM(RIGHT(ROUND(E9,2),LEN(ROUND(E9,2))-FIND(",",ROUND(E9,2))))*10,TRIM(RIGHT(ROUND(E9,2),LEN(ROUND(E9,2))-FIND(",",ROUND(E9,2))))*1),6),1)+1,"","yüz","ikiyüz","üçyüz","dörtyüz","beşyüz","altıyüz","yediyüz","sekizyüz","dokuzyüz"),"")&amp;IF(IF(LEN(TRIM(RIGHT(ROUND(E9,2),LEN(ROUND(E9,2))-FIND(",",ROUND(E9,2)))))&lt;2,TRIM(RIGHT(ROUND(E9,2),LEN(ROUND(E9,2))-FIND(",",ROUND(E9,2))))*10,TRIM(RIGHT(ROUND(E9,2),LEN(ROUND(E9,2))-FIND(",",ROUND(E9,2))))*1)&gt;=10^4,CHOOSE(LEFT(RIGHT(IF(LEN(TRIM(RIGHT(ROUND(E9,2),LEN(ROUND(E9,2))-FIND(",",ROUND(E9,2)))))&lt;2,TRIM(RIGHT(ROUND(E9,2),LEN(ROUND(E9,2))-FIND(",",ROUND(E9,2))))*10,TRIM(RIGHT(ROUND(E9,2),LEN(ROUND(E9,2))-FIND(",",ROUND(E9,2))))*1),5),1)+1,"","on","yirmi","otuz","kırk","elli","altmış","yetmiş","seksen","doksan"),"")&amp;IF(IF(LEN(TRIM(RIGHT(ROUND(E9,2),LEN(ROUND(E9,2))-FIND(",",ROUND(E9,2)))))&lt;2,TRIM(RIGHT(ROUND(E9,2),LEN(ROUND(E9,2))-FIND(",",ROUND(E9,2))))*10,TRIM(RIGHT(ROUND(E9,2),LEN(ROUND(E9,2))-FIND(",",ROUND(E9,2))))*1)&gt;=10^3,CHOOSE(LEFT(RIGHT(IF(LEN(TRIM(RIGHT(ROUND(E9,2),LEN(ROUND(E9,2))-FIND(",",ROUND(E9,2)))))&lt;2,TRIM(RIGHT(ROUND(E9,2),LEN(ROUND(E9,2))-FIND(",",ROUND(E9,2))))*10,TRIM(RIGHT(ROUND(E9,2),LEN(ROUND(E9,2))-FIND(",",ROUND(E9,2))))*1),4),1)+1,"","","iki","üç","dört","beş","altı","yedi","sekiz","dokuz"),"")&amp;IF(IF(LEN(TRIM(RIGHT(ROUND(E9,2),LEN(ROUND(E9,2))-FIND(",",ROUND(E9,2)))))&lt;2,TRIM(RIGHT(ROUND(E9,2),LEN(ROUND(E9,2))-FIND(",",ROUND(E9,2))))*10,TRIM(RIGHT(ROUND(E9,2),LEN(ROUND(E9,2))-FIND(",",ROUND(E9,2))))*1)&gt;=10,CHOOSE(LEFT(RIGHT(IF(LEN(TRIM(RIGHT(ROUND(E9,2),LEN(ROUND(E9,2))-FIND(",",ROUND(E9,2)))))&lt;2,TRIM(RIGHT(ROUND(E9,2),LEN(ROUND(E9,2))-FIND(",",ROUND(E9,2))))*10,TRIM(RIGHT(ROUND(E9,2),LEN(ROUND(E9,2))-FIND(",",ROUND(E9,2))))*1),2),1)+1,"","on","yirmi","otuz","kırk","elli","altmış","yetmiş","seksen","doksan"),"")&amp;CHOOSE(MOD(IF(LEN(TRIM(RIGHT(ROUND(E9,2),LEN(ROUND(E9,2))-FIND(",",ROUND(E9,2)))))&lt;2,TRIM(RIGHT(ROUND(E9,2),LEN(ROUND(E9,2))-FIND(",",ROUND(E9,2))))*10,TRIM(RIGHT(ROUND(E9,2),LEN(ROUND(E9,2))-FIND(",",ROUND(E9,2))))*1),10)+1,"","bir","iki","üç","dört","beş","altı","yedi","sekiz","dokuz")) &amp; " Kr")</f>
        <v>TL</v>
      </c>
      <c r="H9" s="10" t="str">
        <f aca="false">H8</f>
        <v>Nakden</v>
      </c>
      <c r="I9" s="14" t="s">
        <v>33</v>
      </c>
    </row>
    <row r="10" customFormat="false" ht="13.8" hidden="false" customHeight="false" outlineLevel="0" collapsed="false">
      <c r="A10" s="1"/>
      <c r="B10" s="10" t="n">
        <v>8</v>
      </c>
      <c r="C10" s="17"/>
      <c r="D10" s="12"/>
      <c r="E10" s="21"/>
      <c r="F10" s="21"/>
      <c r="G10" s="20" t="str">
        <f aca="false">PROPER(IF(IF(LEN(SUBSTITUTE(ROUND(E10,2), ",", ""))=LEN(ROUND(E10,2)),ROUND(E10,2),TRIM(LEFT(ROUND(E10,2),FIND(",",ROUND(E10,2))-1)))*1&gt;=10^6,CHOOSE(LEFT(RIGHT(IF(LEN(SUBSTITUTE(ROUND(E10,2), ",", ""))=LEN(ROUND(E10,2)),ROUND(E10,2),TRIM(LEFT(ROUND(E10,2),FIND(",",ROUND(E10,2))-1)))*1,7),1)+1,"","birmilyon","ikimilyon","üçmilyon","dörtmilyon","beşmilyon","altımilyon","yedimilyon","sekizmilyon","dokuzmilyon"),"")&amp;IF(IF(LEN(SUBSTITUTE(ROUND(E10,2), ",", ""))=LEN(ROUND(E10,2)),ROUND(E10,2),TRIM(LEFT(ROUND(E10,2),FIND(",",ROUND(E10,2))-1)))*1&gt;=10^5,CHOOSE(LEFT(RIGHT(IF(LEN(SUBSTITUTE(ROUND(E10,2), ",", ""))=LEN(ROUND(E10,2)),ROUND(E10,2),TRIM(LEFT(ROUND(E10,2),FIND(",",ROUND(E10,2))-1)))*1,6),1)+1,"","yüz","ikiyüz","üçyüz","dörtyüz","beşyüz","altıyüz","yediyüz","sekizyüz","dokuzyüz"),"")&amp;IF(IF(LEN(SUBSTITUTE(ROUND(E10,2), ",", ""))=LEN(ROUND(E10,2)),ROUND(E10,2),TRIM(LEFT(ROUND(E10,2),FIND(",",ROUND(E10,2))-1)))*1&gt;=10^4,CHOOSE(LEFT(RIGHT(IF(LEN(SUBSTITUTE(ROUND(E10,2), ",", ""))=LEN(ROUND(E10,2)),ROUND(E10,2),TRIM(LEFT(ROUND(E10,2),FIND(",",ROUND(E10,2))-1)))*1,5),1)+1,"","on","yirmi","otuz","kırk","elli","altmış","yetmiş","seksen","doksan"),"")&amp;IF(IF(LEN(SUBSTITUTE(ROUND(E10,2), ",", ""))=LEN(ROUND(E10,2)),ROUND(E10,2),TRIM(LEFT(ROUND(E10,2),FIND(",",ROUND(E10,2))-1)))*1&gt;=10^3,CHOOSE(LEFT(RIGHT(IF(LEN(SUBSTITUTE(ROUND(E10,2), ",", ""))=LEN(ROUND(E10,2)),ROUND(E10,2),TRIM(LEFT(ROUND(E10,2),FIND(",",ROUND(E10,2))-1)))*1,4),1)+1,"","","iki","üç","dört","beş","altı","yedi","sekiz","dokuz"),"")&amp;IF(AND(IF(LEN(SUBSTITUTE(ROUND(E10,2), ",", ""))=LEN(ROUND(E10,2)),ROUND(E10,2),TRIM(LEFT(ROUND(E10,2),FIND(",",ROUND(E10,2))-1)))*1&gt;=10^3,VALUE(LEFT(RIGHT(IF(LEN(SUBSTITUTE(ROUND(E10,2), ",", ""))=LEN(ROUND(E10,2)),ROUND(E10,2),TRIM(LEFT(ROUND(E10,2),FIND(",",ROUND(E10,2))-1)))*1,6),3))&gt;0),IF(AND(IF(LEN(SUBSTITUTE(ROUND(E10,2), ",", ""))=LEN(ROUND(E10,2)),ROUND(E10,2),TRIM(LEFT(ROUND(E10,2),FIND(",",ROUND(E10,2))-1)))*1&gt;1999,LEFT(RIGHT(IF(LEN(SUBSTITUTE(ROUND(E10,2), ",", ""))=LEN(ROUND(E10,2)),ROUND(E10,2),TRIM(LEFT(ROUND(E10,2),FIND(",",ROUND(E10,2))-1)))*1,4),1)="1",LEFT(RIGHT(IF(LEN(SUBSTITUTE(ROUND(E10,2), ",", ""))=LEN(ROUND(E10,2)),ROUND(E10,2),TRIM(LEFT(ROUND(E10,2),FIND(",",ROUND(E10,2))-1)))*1,6),2)&lt;&gt;"00"),"birbin","bin"),"")&amp;IF(IF(LEN(SUBSTITUTE(ROUND(E10,2), ",", ""))=LEN(ROUND(E10,2)),ROUND(E10,2),TRIM(LEFT(ROUND(E10,2),FIND(",",ROUND(E10,2))-1)))*1&gt;=100,CHOOSE(LEFT(RIGHT(IF(LEN(SUBSTITUTE(ROUND(E10,2), ",", ""))=LEN(ROUND(E10,2)),ROUND(E10,2),TRIM(LEFT(ROUND(E10,2),FIND(",",ROUND(E10,2))-1)))*1,3),1)+1,"","yüz","ikiyüz","üçyüz","dörtyüz","beşyüz","altıyüz","yediyüz","sekizyüz","dokuzyüz"),"")&amp;IF(IF(LEN(SUBSTITUTE(ROUND(E10,2), ",", ""))=LEN(ROUND(E10,2)),ROUND(E10,2),TRIM(LEFT(ROUND(E10,2),FIND(",",ROUND(E10,2))-1)))*1&gt;=10,CHOOSE(LEFT(RIGHT(IF(LEN(SUBSTITUTE(ROUND(E10,2), ",", ""))=LEN(ROUND(E10,2)),ROUND(E10,2),TRIM(LEFT(ROUND(E10,2),FIND(",",ROUND(E10,2))-1)))*1,2),1)+1,"","on","yirmi","otuz","kırk","elli","altmış","yetmiş","seksen","doksan"),"")&amp;CHOOSE(MOD(IF(LEN(SUBSTITUTE(ROUND(E10,2), ",", ""))=LEN(ROUND(E10,2)),ROUND(E10,2),TRIM(LEFT(ROUND(E10,2),FIND(",",ROUND(E10,2))-1)))*1,10)+1,"","bir","iki","üç","dört","beş","altı","yedi","sekiz","dokuz")) &amp; " TL " &amp; IF(OR(LEN(SUBSTITUTE(E10, ",", ""))=LEN(E10),LEN(SUBSTITUTE(ROUND(E10,2), ",", ""))=LEN(ROUND(E10,2))),"", PROPER(IF(IF(LEN(TRIM(RIGHT(ROUND(E10,2),LEN(ROUND(E10,2))-FIND(",",ROUND(E10,2)))))&lt;2,TRIM(RIGHT(ROUND(E10,2),LEN(ROUND(E10,2))-FIND(",",ROUND(E10,2))))*10,TRIM(RIGHT(ROUND(E10,2),LEN(ROUND(E10,2))-FIND(",",ROUND(E10,2))))*1)&gt;=10^5,CHOOSE(LEFT(RIGHT(IF(LEN(TRIM(RIGHT(ROUND(E10,2),LEN(ROUND(E10,2))-FIND(",",ROUND(E10,2)))))&lt;2,TRIM(RIGHT(ROUND(E10,2),LEN(ROUND(E10,2))-FIND(",",ROUND(E10,2))))*10,TRIM(RIGHT(ROUND(E10,2),LEN(ROUND(E10,2))-FIND(",",ROUND(E10,2))))*1),6),1)+1,"","yüz","ikiyüz","üçyüz","dörtyüz","beşyüz","altıyüz","yediyüz","sekizyüz","dokuzyüz"),"")&amp;IF(IF(LEN(TRIM(RIGHT(ROUND(E10,2),LEN(ROUND(E10,2))-FIND(",",ROUND(E10,2)))))&lt;2,TRIM(RIGHT(ROUND(E10,2),LEN(ROUND(E10,2))-FIND(",",ROUND(E10,2))))*10,TRIM(RIGHT(ROUND(E10,2),LEN(ROUND(E10,2))-FIND(",",ROUND(E10,2))))*1)&gt;=10^4,CHOOSE(LEFT(RIGHT(IF(LEN(TRIM(RIGHT(ROUND(E10,2),LEN(ROUND(E10,2))-FIND(",",ROUND(E10,2)))))&lt;2,TRIM(RIGHT(ROUND(E10,2),LEN(ROUND(E10,2))-FIND(",",ROUND(E10,2))))*10,TRIM(RIGHT(ROUND(E10,2),LEN(ROUND(E10,2))-FIND(",",ROUND(E10,2))))*1),5),1)+1,"","on","yirmi","otuz","kırk","elli","altmış","yetmiş","seksen","doksan"),"")&amp;IF(IF(LEN(TRIM(RIGHT(ROUND(E10,2),LEN(ROUND(E10,2))-FIND(",",ROUND(E10,2)))))&lt;2,TRIM(RIGHT(ROUND(E10,2),LEN(ROUND(E10,2))-FIND(",",ROUND(E10,2))))*10,TRIM(RIGHT(ROUND(E10,2),LEN(ROUND(E10,2))-FIND(",",ROUND(E10,2))))*1)&gt;=10^3,CHOOSE(LEFT(RIGHT(IF(LEN(TRIM(RIGHT(ROUND(E10,2),LEN(ROUND(E10,2))-FIND(",",ROUND(E10,2)))))&lt;2,TRIM(RIGHT(ROUND(E10,2),LEN(ROUND(E10,2))-FIND(",",ROUND(E10,2))))*10,TRIM(RIGHT(ROUND(E10,2),LEN(ROUND(E10,2))-FIND(",",ROUND(E10,2))))*1),4),1)+1,"","","iki","üç","dört","beş","altı","yedi","sekiz","dokuz"),"")&amp;IF(IF(LEN(TRIM(RIGHT(ROUND(E10,2),LEN(ROUND(E10,2))-FIND(",",ROUND(E10,2)))))&lt;2,TRIM(RIGHT(ROUND(E10,2),LEN(ROUND(E10,2))-FIND(",",ROUND(E10,2))))*10,TRIM(RIGHT(ROUND(E10,2),LEN(ROUND(E10,2))-FIND(",",ROUND(E10,2))))*1)&gt;=10,CHOOSE(LEFT(RIGHT(IF(LEN(TRIM(RIGHT(ROUND(E10,2),LEN(ROUND(E10,2))-FIND(",",ROUND(E10,2)))))&lt;2,TRIM(RIGHT(ROUND(E10,2),LEN(ROUND(E10,2))-FIND(",",ROUND(E10,2))))*10,TRIM(RIGHT(ROUND(E10,2),LEN(ROUND(E10,2))-FIND(",",ROUND(E10,2))))*1),2),1)+1,"","on","yirmi","otuz","kırk","elli","altmış","yetmiş","seksen","doksan"),"")&amp;CHOOSE(MOD(IF(LEN(TRIM(RIGHT(ROUND(E10,2),LEN(ROUND(E10,2))-FIND(",",ROUND(E10,2)))))&lt;2,TRIM(RIGHT(ROUND(E10,2),LEN(ROUND(E10,2))-FIND(",",ROUND(E10,2))))*10,TRIM(RIGHT(ROUND(E10,2),LEN(ROUND(E10,2))-FIND(",",ROUND(E10,2))))*1),10)+1,"","bir","iki","üç","dört","beş","altı","yedi","sekiz","dokuz")) &amp; " Kr")</f>
        <v>TL</v>
      </c>
      <c r="H10" s="10" t="str">
        <f aca="false">H9</f>
        <v>Nakden</v>
      </c>
      <c r="I10" s="14" t="s">
        <v>34</v>
      </c>
    </row>
    <row r="11" customFormat="false" ht="13.8" hidden="false" customHeight="false" outlineLevel="0" collapsed="false">
      <c r="A11" s="16"/>
      <c r="B11" s="10" t="n">
        <v>9</v>
      </c>
      <c r="C11" s="14"/>
      <c r="D11" s="12"/>
      <c r="E11" s="21"/>
      <c r="F11" s="21"/>
      <c r="G11" s="20" t="str">
        <f aca="false">PROPER(IF(IF(LEN(SUBSTITUTE(ROUND(E11,2), ",", ""))=LEN(ROUND(E11,2)),ROUND(E11,2),TRIM(LEFT(ROUND(E11,2),FIND(",",ROUND(E11,2))-1)))*1&gt;=10^6,CHOOSE(LEFT(RIGHT(IF(LEN(SUBSTITUTE(ROUND(E11,2), ",", ""))=LEN(ROUND(E11,2)),ROUND(E11,2),TRIM(LEFT(ROUND(E11,2),FIND(",",ROUND(E11,2))-1)))*1,7),1)+1,"","birmilyon","ikimilyon","üçmilyon","dörtmilyon","beşmilyon","altımilyon","yedimilyon","sekizmilyon","dokuzmilyon"),"")&amp;IF(IF(LEN(SUBSTITUTE(ROUND(E11,2), ",", ""))=LEN(ROUND(E11,2)),ROUND(E11,2),TRIM(LEFT(ROUND(E11,2),FIND(",",ROUND(E11,2))-1)))*1&gt;=10^5,CHOOSE(LEFT(RIGHT(IF(LEN(SUBSTITUTE(ROUND(E11,2), ",", ""))=LEN(ROUND(E11,2)),ROUND(E11,2),TRIM(LEFT(ROUND(E11,2),FIND(",",ROUND(E11,2))-1)))*1,6),1)+1,"","yüz","ikiyüz","üçyüz","dörtyüz","beşyüz","altıyüz","yediyüz","sekizyüz","dokuzyüz"),"")&amp;IF(IF(LEN(SUBSTITUTE(ROUND(E11,2), ",", ""))=LEN(ROUND(E11,2)),ROUND(E11,2),TRIM(LEFT(ROUND(E11,2),FIND(",",ROUND(E11,2))-1)))*1&gt;=10^4,CHOOSE(LEFT(RIGHT(IF(LEN(SUBSTITUTE(ROUND(E11,2), ",", ""))=LEN(ROUND(E11,2)),ROUND(E11,2),TRIM(LEFT(ROUND(E11,2),FIND(",",ROUND(E11,2))-1)))*1,5),1)+1,"","on","yirmi","otuz","kırk","elli","altmış","yetmiş","seksen","doksan"),"")&amp;IF(IF(LEN(SUBSTITUTE(ROUND(E11,2), ",", ""))=LEN(ROUND(E11,2)),ROUND(E11,2),TRIM(LEFT(ROUND(E11,2),FIND(",",ROUND(E11,2))-1)))*1&gt;=10^3,CHOOSE(LEFT(RIGHT(IF(LEN(SUBSTITUTE(ROUND(E11,2), ",", ""))=LEN(ROUND(E11,2)),ROUND(E11,2),TRIM(LEFT(ROUND(E11,2),FIND(",",ROUND(E11,2))-1)))*1,4),1)+1,"","","iki","üç","dört","beş","altı","yedi","sekiz","dokuz"),"")&amp;IF(AND(IF(LEN(SUBSTITUTE(ROUND(E11,2), ",", ""))=LEN(ROUND(E11,2)),ROUND(E11,2),TRIM(LEFT(ROUND(E11,2),FIND(",",ROUND(E11,2))-1)))*1&gt;=10^3,VALUE(LEFT(RIGHT(IF(LEN(SUBSTITUTE(ROUND(E11,2), ",", ""))=LEN(ROUND(E11,2)),ROUND(E11,2),TRIM(LEFT(ROUND(E11,2),FIND(",",ROUND(E11,2))-1)))*1,6),3))&gt;0),IF(AND(IF(LEN(SUBSTITUTE(ROUND(E11,2), ",", ""))=LEN(ROUND(E11,2)),ROUND(E11,2),TRIM(LEFT(ROUND(E11,2),FIND(",",ROUND(E11,2))-1)))*1&gt;1999,LEFT(RIGHT(IF(LEN(SUBSTITUTE(ROUND(E11,2), ",", ""))=LEN(ROUND(E11,2)),ROUND(E11,2),TRIM(LEFT(ROUND(E11,2),FIND(",",ROUND(E11,2))-1)))*1,4),1)="1",LEFT(RIGHT(IF(LEN(SUBSTITUTE(ROUND(E11,2), ",", ""))=LEN(ROUND(E11,2)),ROUND(E11,2),TRIM(LEFT(ROUND(E11,2),FIND(",",ROUND(E11,2))-1)))*1,6),2)&lt;&gt;"00"),"birbin","bin"),"")&amp;IF(IF(LEN(SUBSTITUTE(ROUND(E11,2), ",", ""))=LEN(ROUND(E11,2)),ROUND(E11,2),TRIM(LEFT(ROUND(E11,2),FIND(",",ROUND(E11,2))-1)))*1&gt;=100,CHOOSE(LEFT(RIGHT(IF(LEN(SUBSTITUTE(ROUND(E11,2), ",", ""))=LEN(ROUND(E11,2)),ROUND(E11,2),TRIM(LEFT(ROUND(E11,2),FIND(",",ROUND(E11,2))-1)))*1,3),1)+1,"","yüz","ikiyüz","üçyüz","dörtyüz","beşyüz","altıyüz","yediyüz","sekizyüz","dokuzyüz"),"")&amp;IF(IF(LEN(SUBSTITUTE(ROUND(E11,2), ",", ""))=LEN(ROUND(E11,2)),ROUND(E11,2),TRIM(LEFT(ROUND(E11,2),FIND(",",ROUND(E11,2))-1)))*1&gt;=10,CHOOSE(LEFT(RIGHT(IF(LEN(SUBSTITUTE(ROUND(E11,2), ",", ""))=LEN(ROUND(E11,2)),ROUND(E11,2),TRIM(LEFT(ROUND(E11,2),FIND(",",ROUND(E11,2))-1)))*1,2),1)+1,"","on","yirmi","otuz","kırk","elli","altmış","yetmiş","seksen","doksan"),"")&amp;CHOOSE(MOD(IF(LEN(SUBSTITUTE(ROUND(E11,2), ",", ""))=LEN(ROUND(E11,2)),ROUND(E11,2),TRIM(LEFT(ROUND(E11,2),FIND(",",ROUND(E11,2))-1)))*1,10)+1,"","bir","iki","üç","dört","beş","altı","yedi","sekiz","dokuz")) &amp; " TL " &amp; IF(OR(LEN(SUBSTITUTE(E11, ",", ""))=LEN(E11),LEN(SUBSTITUTE(ROUND(E11,2), ",", ""))=LEN(ROUND(E11,2))),"", PROPER(IF(IF(LEN(TRIM(RIGHT(ROUND(E11,2),LEN(ROUND(E11,2))-FIND(",",ROUND(E11,2)))))&lt;2,TRIM(RIGHT(ROUND(E11,2),LEN(ROUND(E11,2))-FIND(",",ROUND(E11,2))))*10,TRIM(RIGHT(ROUND(E11,2),LEN(ROUND(E11,2))-FIND(",",ROUND(E11,2))))*1)&gt;=10^5,CHOOSE(LEFT(RIGHT(IF(LEN(TRIM(RIGHT(ROUND(E11,2),LEN(ROUND(E11,2))-FIND(",",ROUND(E11,2)))))&lt;2,TRIM(RIGHT(ROUND(E11,2),LEN(ROUND(E11,2))-FIND(",",ROUND(E11,2))))*10,TRIM(RIGHT(ROUND(E11,2),LEN(ROUND(E11,2))-FIND(",",ROUND(E11,2))))*1),6),1)+1,"","yüz","ikiyüz","üçyüz","dörtyüz","beşyüz","altıyüz","yediyüz","sekizyüz","dokuzyüz"),"")&amp;IF(IF(LEN(TRIM(RIGHT(ROUND(E11,2),LEN(ROUND(E11,2))-FIND(",",ROUND(E11,2)))))&lt;2,TRIM(RIGHT(ROUND(E11,2),LEN(ROUND(E11,2))-FIND(",",ROUND(E11,2))))*10,TRIM(RIGHT(ROUND(E11,2),LEN(ROUND(E11,2))-FIND(",",ROUND(E11,2))))*1)&gt;=10^4,CHOOSE(LEFT(RIGHT(IF(LEN(TRIM(RIGHT(ROUND(E11,2),LEN(ROUND(E11,2))-FIND(",",ROUND(E11,2)))))&lt;2,TRIM(RIGHT(ROUND(E11,2),LEN(ROUND(E11,2))-FIND(",",ROUND(E11,2))))*10,TRIM(RIGHT(ROUND(E11,2),LEN(ROUND(E11,2))-FIND(",",ROUND(E11,2))))*1),5),1)+1,"","on","yirmi","otuz","kırk","elli","altmış","yetmiş","seksen","doksan"),"")&amp;IF(IF(LEN(TRIM(RIGHT(ROUND(E11,2),LEN(ROUND(E11,2))-FIND(",",ROUND(E11,2)))))&lt;2,TRIM(RIGHT(ROUND(E11,2),LEN(ROUND(E11,2))-FIND(",",ROUND(E11,2))))*10,TRIM(RIGHT(ROUND(E11,2),LEN(ROUND(E11,2))-FIND(",",ROUND(E11,2))))*1)&gt;=10^3,CHOOSE(LEFT(RIGHT(IF(LEN(TRIM(RIGHT(ROUND(E11,2),LEN(ROUND(E11,2))-FIND(",",ROUND(E11,2)))))&lt;2,TRIM(RIGHT(ROUND(E11,2),LEN(ROUND(E11,2))-FIND(",",ROUND(E11,2))))*10,TRIM(RIGHT(ROUND(E11,2),LEN(ROUND(E11,2))-FIND(",",ROUND(E11,2))))*1),4),1)+1,"","","iki","üç","dört","beş","altı","yedi","sekiz","dokuz"),"")&amp;IF(IF(LEN(TRIM(RIGHT(ROUND(E11,2),LEN(ROUND(E11,2))-FIND(",",ROUND(E11,2)))))&lt;2,TRIM(RIGHT(ROUND(E11,2),LEN(ROUND(E11,2))-FIND(",",ROUND(E11,2))))*10,TRIM(RIGHT(ROUND(E11,2),LEN(ROUND(E11,2))-FIND(",",ROUND(E11,2))))*1)&gt;=10,CHOOSE(LEFT(RIGHT(IF(LEN(TRIM(RIGHT(ROUND(E11,2),LEN(ROUND(E11,2))-FIND(",",ROUND(E11,2)))))&lt;2,TRIM(RIGHT(ROUND(E11,2),LEN(ROUND(E11,2))-FIND(",",ROUND(E11,2))))*10,TRIM(RIGHT(ROUND(E11,2),LEN(ROUND(E11,2))-FIND(",",ROUND(E11,2))))*1),2),1)+1,"","on","yirmi","otuz","kırk","elli","altmış","yetmiş","seksen","doksan"),"")&amp;CHOOSE(MOD(IF(LEN(TRIM(RIGHT(ROUND(E11,2),LEN(ROUND(E11,2))-FIND(",",ROUND(E11,2)))))&lt;2,TRIM(RIGHT(ROUND(E11,2),LEN(ROUND(E11,2))-FIND(",",ROUND(E11,2))))*10,TRIM(RIGHT(ROUND(E11,2),LEN(ROUND(E11,2))-FIND(",",ROUND(E11,2))))*1),10)+1,"","bir","iki","üç","dört","beş","altı","yedi","sekiz","dokuz")) &amp; " Kr")</f>
        <v>TL</v>
      </c>
      <c r="H11" s="10" t="str">
        <f aca="false">H10</f>
        <v>Nakden</v>
      </c>
      <c r="I11" s="14" t="s">
        <v>35</v>
      </c>
    </row>
    <row r="12" customFormat="false" ht="13.8" hidden="false" customHeight="false" outlineLevel="0" collapsed="false">
      <c r="A12" s="16"/>
      <c r="B12" s="10" t="n">
        <v>10</v>
      </c>
      <c r="C12" s="14"/>
      <c r="D12" s="12"/>
      <c r="E12" s="21"/>
      <c r="F12" s="21"/>
      <c r="G12" s="20" t="str">
        <f aca="false">PROPER(IF(IF(LEN(SUBSTITUTE(ROUND(E12,2), ",", ""))=LEN(ROUND(E12,2)),ROUND(E12,2),TRIM(LEFT(ROUND(E12,2),FIND(",",ROUND(E12,2))-1)))*1&gt;=10^6,CHOOSE(LEFT(RIGHT(IF(LEN(SUBSTITUTE(ROUND(E12,2), ",", ""))=LEN(ROUND(E12,2)),ROUND(E12,2),TRIM(LEFT(ROUND(E12,2),FIND(",",ROUND(E12,2))-1)))*1,7),1)+1,"","birmilyon","ikimilyon","üçmilyon","dörtmilyon","beşmilyon","altımilyon","yedimilyon","sekizmilyon","dokuzmilyon"),"")&amp;IF(IF(LEN(SUBSTITUTE(ROUND(E12,2), ",", ""))=LEN(ROUND(E12,2)),ROUND(E12,2),TRIM(LEFT(ROUND(E12,2),FIND(",",ROUND(E12,2))-1)))*1&gt;=10^5,CHOOSE(LEFT(RIGHT(IF(LEN(SUBSTITUTE(ROUND(E12,2), ",", ""))=LEN(ROUND(E12,2)),ROUND(E12,2),TRIM(LEFT(ROUND(E12,2),FIND(",",ROUND(E12,2))-1)))*1,6),1)+1,"","yüz","ikiyüz","üçyüz","dörtyüz","beşyüz","altıyüz","yediyüz","sekizyüz","dokuzyüz"),"")&amp;IF(IF(LEN(SUBSTITUTE(ROUND(E12,2), ",", ""))=LEN(ROUND(E12,2)),ROUND(E12,2),TRIM(LEFT(ROUND(E12,2),FIND(",",ROUND(E12,2))-1)))*1&gt;=10^4,CHOOSE(LEFT(RIGHT(IF(LEN(SUBSTITUTE(ROUND(E12,2), ",", ""))=LEN(ROUND(E12,2)),ROUND(E12,2),TRIM(LEFT(ROUND(E12,2),FIND(",",ROUND(E12,2))-1)))*1,5),1)+1,"","on","yirmi","otuz","kırk","elli","altmış","yetmiş","seksen","doksan"),"")&amp;IF(IF(LEN(SUBSTITUTE(ROUND(E12,2), ",", ""))=LEN(ROUND(E12,2)),ROUND(E12,2),TRIM(LEFT(ROUND(E12,2),FIND(",",ROUND(E12,2))-1)))*1&gt;=10^3,CHOOSE(LEFT(RIGHT(IF(LEN(SUBSTITUTE(ROUND(E12,2), ",", ""))=LEN(ROUND(E12,2)),ROUND(E12,2),TRIM(LEFT(ROUND(E12,2),FIND(",",ROUND(E12,2))-1)))*1,4),1)+1,"","","iki","üç","dört","beş","altı","yedi","sekiz","dokuz"),"")&amp;IF(AND(IF(LEN(SUBSTITUTE(ROUND(E12,2), ",", ""))=LEN(ROUND(E12,2)),ROUND(E12,2),TRIM(LEFT(ROUND(E12,2),FIND(",",ROUND(E12,2))-1)))*1&gt;=10^3,VALUE(LEFT(RIGHT(IF(LEN(SUBSTITUTE(ROUND(E12,2), ",", ""))=LEN(ROUND(E12,2)),ROUND(E12,2),TRIM(LEFT(ROUND(E12,2),FIND(",",ROUND(E12,2))-1)))*1,6),3))&gt;0),IF(AND(IF(LEN(SUBSTITUTE(ROUND(E12,2), ",", ""))=LEN(ROUND(E12,2)),ROUND(E12,2),TRIM(LEFT(ROUND(E12,2),FIND(",",ROUND(E12,2))-1)))*1&gt;1999,LEFT(RIGHT(IF(LEN(SUBSTITUTE(ROUND(E12,2), ",", ""))=LEN(ROUND(E12,2)),ROUND(E12,2),TRIM(LEFT(ROUND(E12,2),FIND(",",ROUND(E12,2))-1)))*1,4),1)="1",LEFT(RIGHT(IF(LEN(SUBSTITUTE(ROUND(E12,2), ",", ""))=LEN(ROUND(E12,2)),ROUND(E12,2),TRIM(LEFT(ROUND(E12,2),FIND(",",ROUND(E12,2))-1)))*1,6),2)&lt;&gt;"00"),"birbin","bin"),"")&amp;IF(IF(LEN(SUBSTITUTE(ROUND(E12,2), ",", ""))=LEN(ROUND(E12,2)),ROUND(E12,2),TRIM(LEFT(ROUND(E12,2),FIND(",",ROUND(E12,2))-1)))*1&gt;=100,CHOOSE(LEFT(RIGHT(IF(LEN(SUBSTITUTE(ROUND(E12,2), ",", ""))=LEN(ROUND(E12,2)),ROUND(E12,2),TRIM(LEFT(ROUND(E12,2),FIND(",",ROUND(E12,2))-1)))*1,3),1)+1,"","yüz","ikiyüz","üçyüz","dörtyüz","beşyüz","altıyüz","yediyüz","sekizyüz","dokuzyüz"),"")&amp;IF(IF(LEN(SUBSTITUTE(ROUND(E12,2), ",", ""))=LEN(ROUND(E12,2)),ROUND(E12,2),TRIM(LEFT(ROUND(E12,2),FIND(",",ROUND(E12,2))-1)))*1&gt;=10,CHOOSE(LEFT(RIGHT(IF(LEN(SUBSTITUTE(ROUND(E12,2), ",", ""))=LEN(ROUND(E12,2)),ROUND(E12,2),TRIM(LEFT(ROUND(E12,2),FIND(",",ROUND(E12,2))-1)))*1,2),1)+1,"","on","yirmi","otuz","kırk","elli","altmış","yetmiş","seksen","doksan"),"")&amp;CHOOSE(MOD(IF(LEN(SUBSTITUTE(ROUND(E12,2), ",", ""))=LEN(ROUND(E12,2)),ROUND(E12,2),TRIM(LEFT(ROUND(E12,2),FIND(",",ROUND(E12,2))-1)))*1,10)+1,"","bir","iki","üç","dört","beş","altı","yedi","sekiz","dokuz")) &amp; " TL " &amp; IF(OR(LEN(SUBSTITUTE(E12, ",", ""))=LEN(E12),LEN(SUBSTITUTE(ROUND(E12,2), ",", ""))=LEN(ROUND(E12,2))),"", PROPER(IF(IF(LEN(TRIM(RIGHT(ROUND(E12,2),LEN(ROUND(E12,2))-FIND(",",ROUND(E12,2)))))&lt;2,TRIM(RIGHT(ROUND(E12,2),LEN(ROUND(E12,2))-FIND(",",ROUND(E12,2))))*10,TRIM(RIGHT(ROUND(E12,2),LEN(ROUND(E12,2))-FIND(",",ROUND(E12,2))))*1)&gt;=10^5,CHOOSE(LEFT(RIGHT(IF(LEN(TRIM(RIGHT(ROUND(E12,2),LEN(ROUND(E12,2))-FIND(",",ROUND(E12,2)))))&lt;2,TRIM(RIGHT(ROUND(E12,2),LEN(ROUND(E12,2))-FIND(",",ROUND(E12,2))))*10,TRIM(RIGHT(ROUND(E12,2),LEN(ROUND(E12,2))-FIND(",",ROUND(E12,2))))*1),6),1)+1,"","yüz","ikiyüz","üçyüz","dörtyüz","beşyüz","altıyüz","yediyüz","sekizyüz","dokuzyüz"),"")&amp;IF(IF(LEN(TRIM(RIGHT(ROUND(E12,2),LEN(ROUND(E12,2))-FIND(",",ROUND(E12,2)))))&lt;2,TRIM(RIGHT(ROUND(E12,2),LEN(ROUND(E12,2))-FIND(",",ROUND(E12,2))))*10,TRIM(RIGHT(ROUND(E12,2),LEN(ROUND(E12,2))-FIND(",",ROUND(E12,2))))*1)&gt;=10^4,CHOOSE(LEFT(RIGHT(IF(LEN(TRIM(RIGHT(ROUND(E12,2),LEN(ROUND(E12,2))-FIND(",",ROUND(E12,2)))))&lt;2,TRIM(RIGHT(ROUND(E12,2),LEN(ROUND(E12,2))-FIND(",",ROUND(E12,2))))*10,TRIM(RIGHT(ROUND(E12,2),LEN(ROUND(E12,2))-FIND(",",ROUND(E12,2))))*1),5),1)+1,"","on","yirmi","otuz","kırk","elli","altmış","yetmiş","seksen","doksan"),"")&amp;IF(IF(LEN(TRIM(RIGHT(ROUND(E12,2),LEN(ROUND(E12,2))-FIND(",",ROUND(E12,2)))))&lt;2,TRIM(RIGHT(ROUND(E12,2),LEN(ROUND(E12,2))-FIND(",",ROUND(E12,2))))*10,TRIM(RIGHT(ROUND(E12,2),LEN(ROUND(E12,2))-FIND(",",ROUND(E12,2))))*1)&gt;=10^3,CHOOSE(LEFT(RIGHT(IF(LEN(TRIM(RIGHT(ROUND(E12,2),LEN(ROUND(E12,2))-FIND(",",ROUND(E12,2)))))&lt;2,TRIM(RIGHT(ROUND(E12,2),LEN(ROUND(E12,2))-FIND(",",ROUND(E12,2))))*10,TRIM(RIGHT(ROUND(E12,2),LEN(ROUND(E12,2))-FIND(",",ROUND(E12,2))))*1),4),1)+1,"","","iki","üç","dört","beş","altı","yedi","sekiz","dokuz"),"")&amp;IF(IF(LEN(TRIM(RIGHT(ROUND(E12,2),LEN(ROUND(E12,2))-FIND(",",ROUND(E12,2)))))&lt;2,TRIM(RIGHT(ROUND(E12,2),LEN(ROUND(E12,2))-FIND(",",ROUND(E12,2))))*10,TRIM(RIGHT(ROUND(E12,2),LEN(ROUND(E12,2))-FIND(",",ROUND(E12,2))))*1)&gt;=10,CHOOSE(LEFT(RIGHT(IF(LEN(TRIM(RIGHT(ROUND(E12,2),LEN(ROUND(E12,2))-FIND(",",ROUND(E12,2)))))&lt;2,TRIM(RIGHT(ROUND(E12,2),LEN(ROUND(E12,2))-FIND(",",ROUND(E12,2))))*10,TRIM(RIGHT(ROUND(E12,2),LEN(ROUND(E12,2))-FIND(",",ROUND(E12,2))))*1),2),1)+1,"","on","yirmi","otuz","kırk","elli","altmış","yetmiş","seksen","doksan"),"")&amp;CHOOSE(MOD(IF(LEN(TRIM(RIGHT(ROUND(E12,2),LEN(ROUND(E12,2))-FIND(",",ROUND(E12,2)))))&lt;2,TRIM(RIGHT(ROUND(E12,2),LEN(ROUND(E12,2))-FIND(",",ROUND(E12,2))))*10,TRIM(RIGHT(ROUND(E12,2),LEN(ROUND(E12,2))-FIND(",",ROUND(E12,2))))*1),10)+1,"","bir","iki","üç","dört","beş","altı","yedi","sekiz","dokuz")) &amp; " Kr")</f>
        <v>TL</v>
      </c>
      <c r="H12" s="10" t="str">
        <f aca="false">H11</f>
        <v>Nakden</v>
      </c>
      <c r="I12" s="14" t="s">
        <v>36</v>
      </c>
    </row>
    <row r="13" customFormat="false" ht="13.8" hidden="false" customHeight="false" outlineLevel="0" collapsed="false">
      <c r="A13" s="16"/>
      <c r="B13" s="10" t="n">
        <v>11</v>
      </c>
      <c r="C13" s="14"/>
      <c r="D13" s="12"/>
      <c r="E13" s="21"/>
      <c r="F13" s="21"/>
      <c r="G13" s="20" t="str">
        <f aca="false">PROPER(IF(IF(LEN(SUBSTITUTE(ROUND(E13,2), ",", ""))=LEN(ROUND(E13,2)),ROUND(E13,2),TRIM(LEFT(ROUND(E13,2),FIND(",",ROUND(E13,2))-1)))*1&gt;=10^6,CHOOSE(LEFT(RIGHT(IF(LEN(SUBSTITUTE(ROUND(E13,2), ",", ""))=LEN(ROUND(E13,2)),ROUND(E13,2),TRIM(LEFT(ROUND(E13,2),FIND(",",ROUND(E13,2))-1)))*1,7),1)+1,"","birmilyon","ikimilyon","üçmilyon","dörtmilyon","beşmilyon","altımilyon","yedimilyon","sekizmilyon","dokuzmilyon"),"")&amp;IF(IF(LEN(SUBSTITUTE(ROUND(E13,2), ",", ""))=LEN(ROUND(E13,2)),ROUND(E13,2),TRIM(LEFT(ROUND(E13,2),FIND(",",ROUND(E13,2))-1)))*1&gt;=10^5,CHOOSE(LEFT(RIGHT(IF(LEN(SUBSTITUTE(ROUND(E13,2), ",", ""))=LEN(ROUND(E13,2)),ROUND(E13,2),TRIM(LEFT(ROUND(E13,2),FIND(",",ROUND(E13,2))-1)))*1,6),1)+1,"","yüz","ikiyüz","üçyüz","dörtyüz","beşyüz","altıyüz","yediyüz","sekizyüz","dokuzyüz"),"")&amp;IF(IF(LEN(SUBSTITUTE(ROUND(E13,2), ",", ""))=LEN(ROUND(E13,2)),ROUND(E13,2),TRIM(LEFT(ROUND(E13,2),FIND(",",ROUND(E13,2))-1)))*1&gt;=10^4,CHOOSE(LEFT(RIGHT(IF(LEN(SUBSTITUTE(ROUND(E13,2), ",", ""))=LEN(ROUND(E13,2)),ROUND(E13,2),TRIM(LEFT(ROUND(E13,2),FIND(",",ROUND(E13,2))-1)))*1,5),1)+1,"","on","yirmi","otuz","kırk","elli","altmış","yetmiş","seksen","doksan"),"")&amp;IF(IF(LEN(SUBSTITUTE(ROUND(E13,2), ",", ""))=LEN(ROUND(E13,2)),ROUND(E13,2),TRIM(LEFT(ROUND(E13,2),FIND(",",ROUND(E13,2))-1)))*1&gt;=10^3,CHOOSE(LEFT(RIGHT(IF(LEN(SUBSTITUTE(ROUND(E13,2), ",", ""))=LEN(ROUND(E13,2)),ROUND(E13,2),TRIM(LEFT(ROUND(E13,2),FIND(",",ROUND(E13,2))-1)))*1,4),1)+1,"","","iki","üç","dört","beş","altı","yedi","sekiz","dokuz"),"")&amp;IF(AND(IF(LEN(SUBSTITUTE(ROUND(E13,2), ",", ""))=LEN(ROUND(E13,2)),ROUND(E13,2),TRIM(LEFT(ROUND(E13,2),FIND(",",ROUND(E13,2))-1)))*1&gt;=10^3,VALUE(LEFT(RIGHT(IF(LEN(SUBSTITUTE(ROUND(E13,2), ",", ""))=LEN(ROUND(E13,2)),ROUND(E13,2),TRIM(LEFT(ROUND(E13,2),FIND(",",ROUND(E13,2))-1)))*1,6),3))&gt;0),IF(AND(IF(LEN(SUBSTITUTE(ROUND(E13,2), ",", ""))=LEN(ROUND(E13,2)),ROUND(E13,2),TRIM(LEFT(ROUND(E13,2),FIND(",",ROUND(E13,2))-1)))*1&gt;1999,LEFT(RIGHT(IF(LEN(SUBSTITUTE(ROUND(E13,2), ",", ""))=LEN(ROUND(E13,2)),ROUND(E13,2),TRIM(LEFT(ROUND(E13,2),FIND(",",ROUND(E13,2))-1)))*1,4),1)="1",LEFT(RIGHT(IF(LEN(SUBSTITUTE(ROUND(E13,2), ",", ""))=LEN(ROUND(E13,2)),ROUND(E13,2),TRIM(LEFT(ROUND(E13,2),FIND(",",ROUND(E13,2))-1)))*1,6),2)&lt;&gt;"00"),"birbin","bin"),"")&amp;IF(IF(LEN(SUBSTITUTE(ROUND(E13,2), ",", ""))=LEN(ROUND(E13,2)),ROUND(E13,2),TRIM(LEFT(ROUND(E13,2),FIND(",",ROUND(E13,2))-1)))*1&gt;=100,CHOOSE(LEFT(RIGHT(IF(LEN(SUBSTITUTE(ROUND(E13,2), ",", ""))=LEN(ROUND(E13,2)),ROUND(E13,2),TRIM(LEFT(ROUND(E13,2),FIND(",",ROUND(E13,2))-1)))*1,3),1)+1,"","yüz","ikiyüz","üçyüz","dörtyüz","beşyüz","altıyüz","yediyüz","sekizyüz","dokuzyüz"),"")&amp;IF(IF(LEN(SUBSTITUTE(ROUND(E13,2), ",", ""))=LEN(ROUND(E13,2)),ROUND(E13,2),TRIM(LEFT(ROUND(E13,2),FIND(",",ROUND(E13,2))-1)))*1&gt;=10,CHOOSE(LEFT(RIGHT(IF(LEN(SUBSTITUTE(ROUND(E13,2), ",", ""))=LEN(ROUND(E13,2)),ROUND(E13,2),TRIM(LEFT(ROUND(E13,2),FIND(",",ROUND(E13,2))-1)))*1,2),1)+1,"","on","yirmi","otuz","kırk","elli","altmış","yetmiş","seksen","doksan"),"")&amp;CHOOSE(MOD(IF(LEN(SUBSTITUTE(ROUND(E13,2), ",", ""))=LEN(ROUND(E13,2)),ROUND(E13,2),TRIM(LEFT(ROUND(E13,2),FIND(",",ROUND(E13,2))-1)))*1,10)+1,"","bir","iki","üç","dört","beş","altı","yedi","sekiz","dokuz")) &amp; " TL " &amp; IF(OR(LEN(SUBSTITUTE(E13, ",", ""))=LEN(E13),LEN(SUBSTITUTE(ROUND(E13,2), ",", ""))=LEN(ROUND(E13,2))),"", PROPER(IF(IF(LEN(TRIM(RIGHT(ROUND(E13,2),LEN(ROUND(E13,2))-FIND(",",ROUND(E13,2)))))&lt;2,TRIM(RIGHT(ROUND(E13,2),LEN(ROUND(E13,2))-FIND(",",ROUND(E13,2))))*10,TRIM(RIGHT(ROUND(E13,2),LEN(ROUND(E13,2))-FIND(",",ROUND(E13,2))))*1)&gt;=10^5,CHOOSE(LEFT(RIGHT(IF(LEN(TRIM(RIGHT(ROUND(E13,2),LEN(ROUND(E13,2))-FIND(",",ROUND(E13,2)))))&lt;2,TRIM(RIGHT(ROUND(E13,2),LEN(ROUND(E13,2))-FIND(",",ROUND(E13,2))))*10,TRIM(RIGHT(ROUND(E13,2),LEN(ROUND(E13,2))-FIND(",",ROUND(E13,2))))*1),6),1)+1,"","yüz","ikiyüz","üçyüz","dörtyüz","beşyüz","altıyüz","yediyüz","sekizyüz","dokuzyüz"),"")&amp;IF(IF(LEN(TRIM(RIGHT(ROUND(E13,2),LEN(ROUND(E13,2))-FIND(",",ROUND(E13,2)))))&lt;2,TRIM(RIGHT(ROUND(E13,2),LEN(ROUND(E13,2))-FIND(",",ROUND(E13,2))))*10,TRIM(RIGHT(ROUND(E13,2),LEN(ROUND(E13,2))-FIND(",",ROUND(E13,2))))*1)&gt;=10^4,CHOOSE(LEFT(RIGHT(IF(LEN(TRIM(RIGHT(ROUND(E13,2),LEN(ROUND(E13,2))-FIND(",",ROUND(E13,2)))))&lt;2,TRIM(RIGHT(ROUND(E13,2),LEN(ROUND(E13,2))-FIND(",",ROUND(E13,2))))*10,TRIM(RIGHT(ROUND(E13,2),LEN(ROUND(E13,2))-FIND(",",ROUND(E13,2))))*1),5),1)+1,"","on","yirmi","otuz","kırk","elli","altmış","yetmiş","seksen","doksan"),"")&amp;IF(IF(LEN(TRIM(RIGHT(ROUND(E13,2),LEN(ROUND(E13,2))-FIND(",",ROUND(E13,2)))))&lt;2,TRIM(RIGHT(ROUND(E13,2),LEN(ROUND(E13,2))-FIND(",",ROUND(E13,2))))*10,TRIM(RIGHT(ROUND(E13,2),LEN(ROUND(E13,2))-FIND(",",ROUND(E13,2))))*1)&gt;=10^3,CHOOSE(LEFT(RIGHT(IF(LEN(TRIM(RIGHT(ROUND(E13,2),LEN(ROUND(E13,2))-FIND(",",ROUND(E13,2)))))&lt;2,TRIM(RIGHT(ROUND(E13,2),LEN(ROUND(E13,2))-FIND(",",ROUND(E13,2))))*10,TRIM(RIGHT(ROUND(E13,2),LEN(ROUND(E13,2))-FIND(",",ROUND(E13,2))))*1),4),1)+1,"","","iki","üç","dört","beş","altı","yedi","sekiz","dokuz"),"")&amp;IF(IF(LEN(TRIM(RIGHT(ROUND(E13,2),LEN(ROUND(E13,2))-FIND(",",ROUND(E13,2)))))&lt;2,TRIM(RIGHT(ROUND(E13,2),LEN(ROUND(E13,2))-FIND(",",ROUND(E13,2))))*10,TRIM(RIGHT(ROUND(E13,2),LEN(ROUND(E13,2))-FIND(",",ROUND(E13,2))))*1)&gt;=10,CHOOSE(LEFT(RIGHT(IF(LEN(TRIM(RIGHT(ROUND(E13,2),LEN(ROUND(E13,2))-FIND(",",ROUND(E13,2)))))&lt;2,TRIM(RIGHT(ROUND(E13,2),LEN(ROUND(E13,2))-FIND(",",ROUND(E13,2))))*10,TRIM(RIGHT(ROUND(E13,2),LEN(ROUND(E13,2))-FIND(",",ROUND(E13,2))))*1),2),1)+1,"","on","yirmi","otuz","kırk","elli","altmış","yetmiş","seksen","doksan"),"")&amp;CHOOSE(MOD(IF(LEN(TRIM(RIGHT(ROUND(E13,2),LEN(ROUND(E13,2))-FIND(",",ROUND(E13,2)))))&lt;2,TRIM(RIGHT(ROUND(E13,2),LEN(ROUND(E13,2))-FIND(",",ROUND(E13,2))))*10,TRIM(RIGHT(ROUND(E13,2),LEN(ROUND(E13,2))-FIND(",",ROUND(E13,2))))*1),10)+1,"","bir","iki","üç","dört","beş","altı","yedi","sekiz","dokuz")) &amp; " Kr")</f>
        <v>TL</v>
      </c>
      <c r="H13" s="10" t="str">
        <f aca="false">H12</f>
        <v>Nakden</v>
      </c>
      <c r="I13" s="14" t="s">
        <v>37</v>
      </c>
    </row>
    <row r="14" customFormat="false" ht="13.8" hidden="false" customHeight="false" outlineLevel="0" collapsed="false">
      <c r="A14" s="16"/>
      <c r="B14" s="10" t="n">
        <v>12</v>
      </c>
      <c r="C14" s="14"/>
      <c r="D14" s="12"/>
      <c r="E14" s="21"/>
      <c r="F14" s="21"/>
      <c r="G14" s="20" t="str">
        <f aca="false">PROPER(IF(IF(LEN(SUBSTITUTE(ROUND(E14,2), ",", ""))=LEN(ROUND(E14,2)),ROUND(E14,2),TRIM(LEFT(ROUND(E14,2),FIND(",",ROUND(E14,2))-1)))*1&gt;=10^6,CHOOSE(LEFT(RIGHT(IF(LEN(SUBSTITUTE(ROUND(E14,2), ",", ""))=LEN(ROUND(E14,2)),ROUND(E14,2),TRIM(LEFT(ROUND(E14,2),FIND(",",ROUND(E14,2))-1)))*1,7),1)+1,"","birmilyon","ikimilyon","üçmilyon","dörtmilyon","beşmilyon","altımilyon","yedimilyon","sekizmilyon","dokuzmilyon"),"")&amp;IF(IF(LEN(SUBSTITUTE(ROUND(E14,2), ",", ""))=LEN(ROUND(E14,2)),ROUND(E14,2),TRIM(LEFT(ROUND(E14,2),FIND(",",ROUND(E14,2))-1)))*1&gt;=10^5,CHOOSE(LEFT(RIGHT(IF(LEN(SUBSTITUTE(ROUND(E14,2), ",", ""))=LEN(ROUND(E14,2)),ROUND(E14,2),TRIM(LEFT(ROUND(E14,2),FIND(",",ROUND(E14,2))-1)))*1,6),1)+1,"","yüz","ikiyüz","üçyüz","dörtyüz","beşyüz","altıyüz","yediyüz","sekizyüz","dokuzyüz"),"")&amp;IF(IF(LEN(SUBSTITUTE(ROUND(E14,2), ",", ""))=LEN(ROUND(E14,2)),ROUND(E14,2),TRIM(LEFT(ROUND(E14,2),FIND(",",ROUND(E14,2))-1)))*1&gt;=10^4,CHOOSE(LEFT(RIGHT(IF(LEN(SUBSTITUTE(ROUND(E14,2), ",", ""))=LEN(ROUND(E14,2)),ROUND(E14,2),TRIM(LEFT(ROUND(E14,2),FIND(",",ROUND(E14,2))-1)))*1,5),1)+1,"","on","yirmi","otuz","kırk","elli","altmış","yetmiş","seksen","doksan"),"")&amp;IF(IF(LEN(SUBSTITUTE(ROUND(E14,2), ",", ""))=LEN(ROUND(E14,2)),ROUND(E14,2),TRIM(LEFT(ROUND(E14,2),FIND(",",ROUND(E14,2))-1)))*1&gt;=10^3,CHOOSE(LEFT(RIGHT(IF(LEN(SUBSTITUTE(ROUND(E14,2), ",", ""))=LEN(ROUND(E14,2)),ROUND(E14,2),TRIM(LEFT(ROUND(E14,2),FIND(",",ROUND(E14,2))-1)))*1,4),1)+1,"","","iki","üç","dört","beş","altı","yedi","sekiz","dokuz"),"")&amp;IF(AND(IF(LEN(SUBSTITUTE(ROUND(E14,2), ",", ""))=LEN(ROUND(E14,2)),ROUND(E14,2),TRIM(LEFT(ROUND(E14,2),FIND(",",ROUND(E14,2))-1)))*1&gt;=10^3,VALUE(LEFT(RIGHT(IF(LEN(SUBSTITUTE(ROUND(E14,2), ",", ""))=LEN(ROUND(E14,2)),ROUND(E14,2),TRIM(LEFT(ROUND(E14,2),FIND(",",ROUND(E14,2))-1)))*1,6),3))&gt;0),IF(AND(IF(LEN(SUBSTITUTE(ROUND(E14,2), ",", ""))=LEN(ROUND(E14,2)),ROUND(E14,2),TRIM(LEFT(ROUND(E14,2),FIND(",",ROUND(E14,2))-1)))*1&gt;1999,LEFT(RIGHT(IF(LEN(SUBSTITUTE(ROUND(E14,2), ",", ""))=LEN(ROUND(E14,2)),ROUND(E14,2),TRIM(LEFT(ROUND(E14,2),FIND(",",ROUND(E14,2))-1)))*1,4),1)="1",LEFT(RIGHT(IF(LEN(SUBSTITUTE(ROUND(E14,2), ",", ""))=LEN(ROUND(E14,2)),ROUND(E14,2),TRIM(LEFT(ROUND(E14,2),FIND(",",ROUND(E14,2))-1)))*1,6),2)&lt;&gt;"00"),"birbin","bin"),"")&amp;IF(IF(LEN(SUBSTITUTE(ROUND(E14,2), ",", ""))=LEN(ROUND(E14,2)),ROUND(E14,2),TRIM(LEFT(ROUND(E14,2),FIND(",",ROUND(E14,2))-1)))*1&gt;=100,CHOOSE(LEFT(RIGHT(IF(LEN(SUBSTITUTE(ROUND(E14,2), ",", ""))=LEN(ROUND(E14,2)),ROUND(E14,2),TRIM(LEFT(ROUND(E14,2),FIND(",",ROUND(E14,2))-1)))*1,3),1)+1,"","yüz","ikiyüz","üçyüz","dörtyüz","beşyüz","altıyüz","yediyüz","sekizyüz","dokuzyüz"),"")&amp;IF(IF(LEN(SUBSTITUTE(ROUND(E14,2), ",", ""))=LEN(ROUND(E14,2)),ROUND(E14,2),TRIM(LEFT(ROUND(E14,2),FIND(",",ROUND(E14,2))-1)))*1&gt;=10,CHOOSE(LEFT(RIGHT(IF(LEN(SUBSTITUTE(ROUND(E14,2), ",", ""))=LEN(ROUND(E14,2)),ROUND(E14,2),TRIM(LEFT(ROUND(E14,2),FIND(",",ROUND(E14,2))-1)))*1,2),1)+1,"","on","yirmi","otuz","kırk","elli","altmış","yetmiş","seksen","doksan"),"")&amp;CHOOSE(MOD(IF(LEN(SUBSTITUTE(ROUND(E14,2), ",", ""))=LEN(ROUND(E14,2)),ROUND(E14,2),TRIM(LEFT(ROUND(E14,2),FIND(",",ROUND(E14,2))-1)))*1,10)+1,"","bir","iki","üç","dört","beş","altı","yedi","sekiz","dokuz")) &amp; " TL " &amp; IF(OR(LEN(SUBSTITUTE(E14, ",", ""))=LEN(E14),LEN(SUBSTITUTE(ROUND(E14,2), ",", ""))=LEN(ROUND(E14,2))),"", PROPER(IF(IF(LEN(TRIM(RIGHT(ROUND(E14,2),LEN(ROUND(E14,2))-FIND(",",ROUND(E14,2)))))&lt;2,TRIM(RIGHT(ROUND(E14,2),LEN(ROUND(E14,2))-FIND(",",ROUND(E14,2))))*10,TRIM(RIGHT(ROUND(E14,2),LEN(ROUND(E14,2))-FIND(",",ROUND(E14,2))))*1)&gt;=10^5,CHOOSE(LEFT(RIGHT(IF(LEN(TRIM(RIGHT(ROUND(E14,2),LEN(ROUND(E14,2))-FIND(",",ROUND(E14,2)))))&lt;2,TRIM(RIGHT(ROUND(E14,2),LEN(ROUND(E14,2))-FIND(",",ROUND(E14,2))))*10,TRIM(RIGHT(ROUND(E14,2),LEN(ROUND(E14,2))-FIND(",",ROUND(E14,2))))*1),6),1)+1,"","yüz","ikiyüz","üçyüz","dörtyüz","beşyüz","altıyüz","yediyüz","sekizyüz","dokuzyüz"),"")&amp;IF(IF(LEN(TRIM(RIGHT(ROUND(E14,2),LEN(ROUND(E14,2))-FIND(",",ROUND(E14,2)))))&lt;2,TRIM(RIGHT(ROUND(E14,2),LEN(ROUND(E14,2))-FIND(",",ROUND(E14,2))))*10,TRIM(RIGHT(ROUND(E14,2),LEN(ROUND(E14,2))-FIND(",",ROUND(E14,2))))*1)&gt;=10^4,CHOOSE(LEFT(RIGHT(IF(LEN(TRIM(RIGHT(ROUND(E14,2),LEN(ROUND(E14,2))-FIND(",",ROUND(E14,2)))))&lt;2,TRIM(RIGHT(ROUND(E14,2),LEN(ROUND(E14,2))-FIND(",",ROUND(E14,2))))*10,TRIM(RIGHT(ROUND(E14,2),LEN(ROUND(E14,2))-FIND(",",ROUND(E14,2))))*1),5),1)+1,"","on","yirmi","otuz","kırk","elli","altmış","yetmiş","seksen","doksan"),"")&amp;IF(IF(LEN(TRIM(RIGHT(ROUND(E14,2),LEN(ROUND(E14,2))-FIND(",",ROUND(E14,2)))))&lt;2,TRIM(RIGHT(ROUND(E14,2),LEN(ROUND(E14,2))-FIND(",",ROUND(E14,2))))*10,TRIM(RIGHT(ROUND(E14,2),LEN(ROUND(E14,2))-FIND(",",ROUND(E14,2))))*1)&gt;=10^3,CHOOSE(LEFT(RIGHT(IF(LEN(TRIM(RIGHT(ROUND(E14,2),LEN(ROUND(E14,2))-FIND(",",ROUND(E14,2)))))&lt;2,TRIM(RIGHT(ROUND(E14,2),LEN(ROUND(E14,2))-FIND(",",ROUND(E14,2))))*10,TRIM(RIGHT(ROUND(E14,2),LEN(ROUND(E14,2))-FIND(",",ROUND(E14,2))))*1),4),1)+1,"","","iki","üç","dört","beş","altı","yedi","sekiz","dokuz"),"")&amp;IF(IF(LEN(TRIM(RIGHT(ROUND(E14,2),LEN(ROUND(E14,2))-FIND(",",ROUND(E14,2)))))&lt;2,TRIM(RIGHT(ROUND(E14,2),LEN(ROUND(E14,2))-FIND(",",ROUND(E14,2))))*10,TRIM(RIGHT(ROUND(E14,2),LEN(ROUND(E14,2))-FIND(",",ROUND(E14,2))))*1)&gt;=10,CHOOSE(LEFT(RIGHT(IF(LEN(TRIM(RIGHT(ROUND(E14,2),LEN(ROUND(E14,2))-FIND(",",ROUND(E14,2)))))&lt;2,TRIM(RIGHT(ROUND(E14,2),LEN(ROUND(E14,2))-FIND(",",ROUND(E14,2))))*10,TRIM(RIGHT(ROUND(E14,2),LEN(ROUND(E14,2))-FIND(",",ROUND(E14,2))))*1),2),1)+1,"","on","yirmi","otuz","kırk","elli","altmış","yetmiş","seksen","doksan"),"")&amp;CHOOSE(MOD(IF(LEN(TRIM(RIGHT(ROUND(E14,2),LEN(ROUND(E14,2))-FIND(",",ROUND(E14,2)))))&lt;2,TRIM(RIGHT(ROUND(E14,2),LEN(ROUND(E14,2))-FIND(",",ROUND(E14,2))))*10,TRIM(RIGHT(ROUND(E14,2),LEN(ROUND(E14,2))-FIND(",",ROUND(E14,2))))*1),10)+1,"","bir","iki","üç","dört","beş","altı","yedi","sekiz","dokuz")) &amp; " Kr")</f>
        <v>TL</v>
      </c>
      <c r="H14" s="10" t="str">
        <f aca="false">H13</f>
        <v>Nakden</v>
      </c>
      <c r="I14" s="14" t="s">
        <v>38</v>
      </c>
    </row>
    <row r="15" customFormat="false" ht="13.8" hidden="false" customHeight="false" outlineLevel="0" collapsed="false">
      <c r="A15" s="16"/>
      <c r="B15" s="13"/>
      <c r="C15" s="14"/>
      <c r="D15" s="12"/>
      <c r="E15" s="1"/>
      <c r="F15" s="1"/>
    </row>
    <row r="16" customFormat="false" ht="13.8" hidden="false" customHeight="false" outlineLevel="0" collapsed="false">
      <c r="A16" s="16"/>
      <c r="B16" s="13"/>
      <c r="C16" s="14"/>
      <c r="D16" s="12"/>
      <c r="E16" s="1"/>
      <c r="F16" s="1"/>
    </row>
    <row r="17" customFormat="false" ht="13.8" hidden="false" customHeight="false" outlineLevel="0" collapsed="false">
      <c r="A17" s="16"/>
      <c r="B17" s="13"/>
      <c r="C17" s="22"/>
      <c r="D17" s="12"/>
      <c r="E17" s="1"/>
      <c r="F17" s="1"/>
    </row>
    <row r="18" customFormat="false" ht="13.8" hidden="false" customHeight="false" outlineLevel="0" collapsed="false">
      <c r="A18" s="16"/>
      <c r="B18" s="13"/>
      <c r="C18" s="14"/>
      <c r="D18" s="12"/>
      <c r="E18" s="1"/>
      <c r="F18" s="1"/>
    </row>
    <row r="19" customFormat="false" ht="13.8" hidden="false" customHeight="false" outlineLevel="0" collapsed="false">
      <c r="A19" s="16"/>
      <c r="B19" s="13"/>
      <c r="C19" s="22"/>
      <c r="D19" s="12"/>
      <c r="E19" s="1"/>
      <c r="F19" s="1"/>
    </row>
    <row r="20" customFormat="false" ht="13.8" hidden="false" customHeight="false" outlineLevel="0" collapsed="false">
      <c r="A20" s="1"/>
      <c r="B20" s="13"/>
      <c r="C20" s="12"/>
      <c r="D20" s="12"/>
      <c r="E20" s="1"/>
      <c r="F20" s="1"/>
    </row>
    <row r="21" customFormat="false" ht="13.8" hidden="false" customHeight="false" outlineLevel="0" collapsed="false">
      <c r="A21" s="1"/>
      <c r="B21" s="13"/>
      <c r="C21" s="12"/>
      <c r="D21" s="12"/>
      <c r="E21" s="1"/>
      <c r="F21" s="1"/>
    </row>
    <row r="22" customFormat="false" ht="13.8" hidden="false" customHeight="false" outlineLevel="0" collapsed="false">
      <c r="A22" s="1"/>
      <c r="B22" s="13"/>
      <c r="C22" s="12"/>
      <c r="D22" s="12"/>
      <c r="E22" s="1"/>
      <c r="F22" s="1"/>
    </row>
  </sheetData>
  <mergeCells count="4">
    <mergeCell ref="A1:A2"/>
    <mergeCell ref="A3:A9"/>
    <mergeCell ref="A11:A15"/>
    <mergeCell ref="A16:A19"/>
  </mergeCells>
  <dataValidations count="2">
    <dataValidation allowBlank="true" operator="between" showDropDown="false" showErrorMessage="true" showInputMessage="true" sqref="C11" type="list">
      <formula1>"Gerçek Kişi,Tüzel Kişi"</formula1>
      <formula2>0</formula2>
    </dataValidation>
    <dataValidation allowBlank="true" operator="between" showDropDown="false" showErrorMessage="true" showInputMessage="true" sqref="H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"/>
  <sheetViews>
    <sheetView showFormulas="false" showGridLines="true" showRowColHeaders="true" showZeros="true" rightToLeft="false" tabSelected="true" showOutlineSymbols="true" defaultGridColor="true" view="normal" topLeftCell="A52" colorId="64" zoomScale="80" zoomScaleNormal="80" zoomScalePageLayoutView="100" workbookViewId="0">
      <selection pane="topLeft" activeCell="A85" activeCellId="0" sqref="A85"/>
    </sheetView>
  </sheetViews>
  <sheetFormatPr defaultColWidth="9.13671875" defaultRowHeight="23.8" zeroHeight="false" outlineLevelRow="0" outlineLevelCol="0"/>
  <cols>
    <col collapsed="false" customWidth="true" hidden="false" outlineLevel="0" max="1" min="1" style="23" width="1.71"/>
    <col collapsed="false" customWidth="true" hidden="false" outlineLevel="0" max="2" min="2" style="23" width="3.98"/>
    <col collapsed="false" customWidth="true" hidden="false" outlineLevel="0" max="3" min="3" style="23" width="1.58"/>
    <col collapsed="false" customWidth="true" hidden="false" outlineLevel="0" max="4" min="4" style="23" width="20.71"/>
    <col collapsed="false" customWidth="true" hidden="false" outlineLevel="0" max="5" min="5" style="23" width="21.32"/>
    <col collapsed="false" customWidth="true" hidden="false" outlineLevel="0" max="6" min="6" style="23" width="4.86"/>
    <col collapsed="false" customWidth="true" hidden="false" outlineLevel="0" max="7" min="7" style="23" width="27.05"/>
    <col collapsed="false" customWidth="true" hidden="false" outlineLevel="0" max="8" min="8" style="23" width="6.05"/>
    <col collapsed="false" customWidth="true" hidden="false" outlineLevel="0" max="9" min="9" style="23" width="21.63"/>
    <col collapsed="false" customWidth="true" hidden="false" outlineLevel="0" max="10" min="10" style="23" width="5.72"/>
    <col collapsed="false" customWidth="true" hidden="false" outlineLevel="0" max="11" min="11" style="23" width="15.61"/>
    <col collapsed="false" customWidth="true" hidden="false" outlineLevel="0" max="12" min="12" style="23" width="7.33"/>
    <col collapsed="false" customWidth="true" hidden="false" outlineLevel="0" max="13" min="13" style="23" width="11.52"/>
    <col collapsed="false" customWidth="true" hidden="false" outlineLevel="0" max="14" min="14" style="23" width="7.22"/>
    <col collapsed="false" customWidth="true" hidden="false" outlineLevel="0" max="15" min="15" style="23" width="35.47"/>
    <col collapsed="false" customWidth="true" hidden="false" outlineLevel="0" max="16" min="16" style="23" width="1.71"/>
    <col collapsed="false" customWidth="false" hidden="false" outlineLevel="0" max="1024" min="17" style="23" width="9.13"/>
  </cols>
  <sheetData>
    <row r="1" customFormat="false" ht="23.8" hidden="false" customHeight="true" outlineLevel="0" collapsed="false">
      <c r="A1" s="24"/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="34" customFormat="true" ht="23.8" hidden="false" customHeight="true" outlineLevel="0" collapsed="false">
      <c r="A2" s="28"/>
      <c r="B2" s="29"/>
      <c r="C2" s="28"/>
      <c r="D2" s="30" t="s">
        <v>39</v>
      </c>
      <c r="E2" s="31" t="str">
        <f aca="false">$D9 &amp;"    - Taksit No: " &amp; $D4&amp;"  "</f>
        <v>BURSA    - Taksit No: # 1 #</v>
      </c>
      <c r="F2" s="28"/>
      <c r="G2" s="32" t="s">
        <v>40</v>
      </c>
      <c r="H2" s="28"/>
      <c r="I2" s="32" t="s">
        <v>41</v>
      </c>
      <c r="J2" s="28"/>
      <c r="K2" s="32" t="s">
        <v>22</v>
      </c>
      <c r="L2" s="28"/>
      <c r="M2" s="32" t="s">
        <v>42</v>
      </c>
      <c r="N2" s="0"/>
      <c r="O2" s="32" t="s">
        <v>19</v>
      </c>
      <c r="P2" s="33"/>
    </row>
    <row r="3" customFormat="false" ht="23.8" hidden="false" customHeight="true" outlineLevel="0" collapsed="false">
      <c r="A3" s="24"/>
      <c r="B3" s="35"/>
      <c r="C3" s="36" t="s">
        <v>43</v>
      </c>
      <c r="D3" s="37" t="s">
        <v>44</v>
      </c>
      <c r="E3" s="31"/>
      <c r="F3" s="24"/>
      <c r="G3" s="38" t="n">
        <f aca="false">D17</f>
        <v>44285</v>
      </c>
      <c r="H3" s="39"/>
      <c r="I3" s="40" t="str">
        <f aca="false">D6</f>
        <v># 2.000 TL #</v>
      </c>
      <c r="J3" s="39"/>
      <c r="K3" s="41" t="str">
        <f aca="false">D7</f>
        <v>#   Krş #</v>
      </c>
      <c r="L3" s="39"/>
      <c r="M3" s="42" t="str">
        <f aca="false">D4</f>
        <v># 1 #</v>
      </c>
      <c r="N3" s="0"/>
      <c r="O3" s="43" t="n">
        <f aca="false">D19</f>
        <v>44252</v>
      </c>
      <c r="P3" s="44"/>
    </row>
    <row r="4" customFormat="false" ht="23.8" hidden="false" customHeight="true" outlineLevel="0" collapsed="false">
      <c r="A4" s="24"/>
      <c r="B4" s="35"/>
      <c r="C4" s="36"/>
      <c r="D4" s="45" t="str">
        <f aca="false">"# "&amp;TEXT(INT('Senet Taksit Giriş'!B3),"##.##0")&amp;" #"</f>
        <v># 1 #</v>
      </c>
      <c r="E4" s="31"/>
      <c r="F4" s="24"/>
      <c r="G4" s="24"/>
      <c r="H4" s="24"/>
      <c r="I4" s="24"/>
      <c r="J4" s="24"/>
      <c r="K4" s="24"/>
      <c r="L4" s="24"/>
      <c r="M4" s="24"/>
      <c r="N4" s="24"/>
      <c r="O4" s="24"/>
      <c r="P4" s="44"/>
    </row>
    <row r="5" customFormat="false" ht="23.8" hidden="false" customHeight="true" outlineLevel="0" collapsed="false">
      <c r="A5" s="24"/>
      <c r="B5" s="35"/>
      <c r="C5" s="36"/>
      <c r="D5" s="46" t="s">
        <v>45</v>
      </c>
      <c r="E5" s="31"/>
      <c r="F5" s="47" t="str">
        <f aca="false">"   İş bu emre muharrer senedim"&amp;IF('Senet Borçlu Alacaklı Giriş'!$C$4="Gerçek Kişi","in","izin")&amp;" mükabilinde "&amp;TEXT(G3,"dd mmmm yyyy")&amp;" tarihinde Sayın : "&amp;'Senet Borçlu Alacaklı Giriş'!$C$1&amp;" 'ya veyahut emruhavalesine yukarıda yazılı Yalnız # "&amp;'Senet Taksit Giriş'!G3&amp;" # ödeyeceği"&amp;IF('Senet Borçlu Alacaklı Giriş'!$C$4="Gerçek Kişi","m.","z.")&amp;" Bedeli "&amp;'Senet Taksit Giriş'!H3&amp;"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Mart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5" s="47"/>
      <c r="H5" s="47"/>
      <c r="I5" s="47"/>
      <c r="J5" s="47"/>
      <c r="K5" s="47"/>
      <c r="L5" s="47"/>
      <c r="M5" s="47"/>
      <c r="N5" s="47"/>
      <c r="O5" s="47"/>
      <c r="P5" s="44"/>
    </row>
    <row r="6" customFormat="false" ht="23.8" hidden="false" customHeight="true" outlineLevel="0" collapsed="false">
      <c r="A6" s="24"/>
      <c r="B6" s="35"/>
      <c r="C6" s="36" t="s">
        <v>43</v>
      </c>
      <c r="D6" s="48" t="str">
        <f aca="false">"# "&amp;TEXT(INT('Senet Taksit Giriş'!E3),"##.##0")&amp;" TL #"</f>
        <v># 2.000 TL #</v>
      </c>
      <c r="E6" s="31"/>
      <c r="F6" s="47"/>
      <c r="G6" s="47"/>
      <c r="H6" s="47"/>
      <c r="I6" s="47"/>
      <c r="J6" s="47"/>
      <c r="K6" s="47"/>
      <c r="L6" s="47"/>
      <c r="M6" s="47"/>
      <c r="N6" s="47"/>
      <c r="O6" s="47"/>
      <c r="P6" s="44"/>
    </row>
    <row r="7" customFormat="false" ht="23.8" hidden="false" customHeight="true" outlineLevel="0" collapsed="false">
      <c r="A7" s="24"/>
      <c r="B7" s="35"/>
      <c r="C7" s="24"/>
      <c r="D7" s="49" t="str">
        <f aca="false">"# "&amp;TEXT(('Senet Taksit Giriş'!E3-INT('Senet Taksit Giriş'!E3))*100,"##.##")&amp;"  Krş #"</f>
        <v>#   Krş #</v>
      </c>
      <c r="E7" s="31"/>
      <c r="F7" s="47"/>
      <c r="G7" s="47"/>
      <c r="H7" s="47"/>
      <c r="I7" s="47"/>
      <c r="J7" s="47"/>
      <c r="K7" s="47"/>
      <c r="L7" s="47"/>
      <c r="M7" s="47"/>
      <c r="N7" s="47"/>
      <c r="O7" s="47"/>
      <c r="P7" s="44"/>
    </row>
    <row r="8" customFormat="false" ht="23.8" hidden="false" customHeight="true" outlineLevel="0" collapsed="false">
      <c r="A8" s="24"/>
      <c r="B8" s="35"/>
      <c r="C8" s="24"/>
      <c r="D8" s="50" t="s">
        <v>46</v>
      </c>
      <c r="E8" s="31"/>
      <c r="F8" s="47"/>
      <c r="G8" s="47"/>
      <c r="H8" s="47"/>
      <c r="I8" s="47"/>
      <c r="J8" s="47"/>
      <c r="K8" s="47"/>
      <c r="L8" s="47"/>
      <c r="M8" s="47"/>
      <c r="N8" s="47"/>
      <c r="O8" s="47"/>
      <c r="P8" s="44"/>
    </row>
    <row r="9" customFormat="false" ht="23.8" hidden="false" customHeight="true" outlineLevel="0" collapsed="false">
      <c r="A9" s="24"/>
      <c r="B9" s="51"/>
      <c r="C9" s="24" t="s">
        <v>43</v>
      </c>
      <c r="D9" s="52" t="s">
        <v>8</v>
      </c>
      <c r="E9" s="31"/>
      <c r="F9" s="53" t="s">
        <v>47</v>
      </c>
      <c r="G9" s="54" t="str">
        <f aca="false">"İsim Unvan : "&amp;$D9</f>
        <v>İsim Unvan : BURSA</v>
      </c>
      <c r="H9" s="54"/>
      <c r="I9" s="54"/>
      <c r="J9" s="54"/>
      <c r="K9" s="26"/>
      <c r="L9" s="26"/>
      <c r="M9" s="55"/>
      <c r="N9" s="55"/>
      <c r="O9" s="27"/>
      <c r="P9" s="44"/>
    </row>
    <row r="10" customFormat="false" ht="23.8" hidden="false" customHeight="true" outlineLevel="0" collapsed="false">
      <c r="A10" s="24"/>
      <c r="B10" s="35"/>
      <c r="C10" s="24"/>
      <c r="D10" s="52"/>
      <c r="E10" s="31"/>
      <c r="F10" s="53"/>
      <c r="G10" s="56" t="str">
        <f aca="false">"Adres : " &amp;'Senet Borçlu Alacaklı Giriş'!$C$6</f>
        <v>Adres : Hızarhane Cad. No:5 TOKAT</v>
      </c>
      <c r="H10" s="56"/>
      <c r="I10" s="56"/>
      <c r="J10" s="56"/>
      <c r="K10" s="56"/>
      <c r="L10" s="24"/>
      <c r="M10" s="24"/>
      <c r="N10" s="24"/>
      <c r="O10" s="44"/>
      <c r="P10" s="44"/>
    </row>
    <row r="11" customFormat="false" ht="23.8" hidden="false" customHeight="true" outlineLevel="0" collapsed="false">
      <c r="A11" s="24"/>
      <c r="B11" s="57"/>
      <c r="C11" s="58"/>
      <c r="D11" s="52"/>
      <c r="E11" s="31"/>
      <c r="F11" s="53"/>
      <c r="G11" s="56"/>
      <c r="H11" s="56"/>
      <c r="I11" s="56"/>
      <c r="J11" s="56"/>
      <c r="K11" s="56"/>
      <c r="L11" s="36" t="s">
        <v>48</v>
      </c>
      <c r="M11" s="36"/>
      <c r="N11" s="59"/>
      <c r="O11" s="44"/>
      <c r="P11" s="44"/>
    </row>
    <row r="12" customFormat="false" ht="23.8" hidden="false" customHeight="true" outlineLevel="0" collapsed="false">
      <c r="A12" s="24"/>
      <c r="B12" s="57"/>
      <c r="C12" s="58"/>
      <c r="D12" s="52"/>
      <c r="E12" s="31"/>
      <c r="F12" s="53"/>
      <c r="G12" s="60" t="str">
        <f aca="false">"Vergi Dairesi : "&amp;'Senet Borçlu Alacaklı Giriş'!$C$7</f>
        <v>Vergi Dairesi : Tokat</v>
      </c>
      <c r="H12" s="60"/>
      <c r="I12" s="60"/>
      <c r="J12" s="60"/>
      <c r="K12" s="24"/>
      <c r="L12" s="24"/>
      <c r="M12" s="24"/>
      <c r="N12" s="24"/>
      <c r="O12" s="44"/>
      <c r="P12" s="44"/>
    </row>
    <row r="13" customFormat="false" ht="23.8" hidden="false" customHeight="true" outlineLevel="0" collapsed="false">
      <c r="A13" s="24"/>
      <c r="B13" s="57"/>
      <c r="C13" s="58"/>
      <c r="D13" s="52"/>
      <c r="E13" s="31"/>
      <c r="F13" s="53"/>
      <c r="G13" s="61" t="str">
        <f aca="false">"Vergi No / TC Kimlik No : "&amp;'Senet Borçlu Alacaklı Giriş'!$C$8</f>
        <v>Vergi No / TC Kimlik No :</v>
      </c>
      <c r="H13" s="61"/>
      <c r="I13" s="61"/>
      <c r="J13" s="61"/>
      <c r="K13" s="62"/>
      <c r="L13" s="62"/>
      <c r="M13" s="62"/>
      <c r="N13" s="62"/>
      <c r="O13" s="63"/>
      <c r="P13" s="44"/>
    </row>
    <row r="14" customFormat="false" ht="23.8" hidden="false" customHeight="true" outlineLevel="0" collapsed="false">
      <c r="A14" s="24"/>
      <c r="B14" s="35"/>
      <c r="C14" s="24"/>
      <c r="D14" s="52"/>
      <c r="E14" s="31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44"/>
    </row>
    <row r="15" customFormat="false" ht="23.8" hidden="false" customHeight="true" outlineLevel="0" collapsed="false">
      <c r="A15" s="24"/>
      <c r="B15" s="51"/>
      <c r="C15" s="24" t="s">
        <v>43</v>
      </c>
      <c r="D15" s="52"/>
      <c r="E15" s="31"/>
      <c r="F15" s="53" t="s">
        <v>14</v>
      </c>
      <c r="G15" s="54" t="str">
        <f aca="false">"İsim Unvan : "&amp;'Senet Borçlu Alacaklı Giriş'!$C$9</f>
        <v>İsim Unvan : Adem Duman</v>
      </c>
      <c r="H15" s="54"/>
      <c r="I15" s="54"/>
      <c r="J15" s="54"/>
      <c r="K15" s="26"/>
      <c r="L15" s="64"/>
      <c r="M15" s="26"/>
      <c r="N15" s="26"/>
      <c r="O15" s="27"/>
      <c r="P15" s="44"/>
    </row>
    <row r="16" customFormat="false" ht="23.8" hidden="false" customHeight="true" outlineLevel="0" collapsed="false">
      <c r="A16" s="24"/>
      <c r="B16" s="35"/>
      <c r="C16" s="24"/>
      <c r="D16" s="46" t="s">
        <v>49</v>
      </c>
      <c r="E16" s="31"/>
      <c r="F16" s="53"/>
      <c r="G16" s="56" t="str">
        <f aca="false">"Adres : " &amp;'Senet Borçlu Alacaklı Giriş'!$C$10</f>
        <v>Adres : Esentepe Mah. Şehit Ulaşar Cad. Belde Sitesi B Blk. K1: D:3 TOKAT</v>
      </c>
      <c r="H16" s="56"/>
      <c r="I16" s="56"/>
      <c r="J16" s="56"/>
      <c r="K16" s="24"/>
      <c r="L16" s="24"/>
      <c r="M16" s="24"/>
      <c r="N16" s="24"/>
      <c r="O16" s="44"/>
      <c r="P16" s="44"/>
    </row>
    <row r="17" customFormat="false" ht="23.8" hidden="false" customHeight="true" outlineLevel="0" collapsed="false">
      <c r="A17" s="24"/>
      <c r="B17" s="51"/>
      <c r="C17" s="24" t="s">
        <v>43</v>
      </c>
      <c r="D17" s="65" t="n">
        <f aca="false">'Senet Taksit Giriş'!D3</f>
        <v>44285</v>
      </c>
      <c r="E17" s="31"/>
      <c r="F17" s="53"/>
      <c r="G17" s="56"/>
      <c r="H17" s="56"/>
      <c r="I17" s="56"/>
      <c r="J17" s="56"/>
      <c r="K17" s="24"/>
      <c r="L17" s="36" t="s">
        <v>48</v>
      </c>
      <c r="M17" s="24"/>
      <c r="N17" s="24"/>
      <c r="O17" s="44"/>
      <c r="P17" s="44"/>
    </row>
    <row r="18" customFormat="false" ht="23.8" hidden="false" customHeight="true" outlineLevel="0" collapsed="false">
      <c r="A18" s="24"/>
      <c r="B18" s="35"/>
      <c r="C18" s="24"/>
      <c r="D18" s="46" t="s">
        <v>50</v>
      </c>
      <c r="E18" s="31"/>
      <c r="F18" s="53"/>
      <c r="G18" s="60" t="str">
        <f aca="false">"Vergi Dairesi : "&amp;'Senet Borçlu Alacaklı Giriş'!$C$11</f>
        <v>Vergi Dairesi : Tokat</v>
      </c>
      <c r="H18" s="60"/>
      <c r="I18" s="60"/>
      <c r="J18" s="60"/>
      <c r="K18" s="24"/>
      <c r="L18" s="24"/>
      <c r="M18" s="24"/>
      <c r="N18" s="24"/>
      <c r="O18" s="44"/>
      <c r="P18" s="44"/>
    </row>
    <row r="19" customFormat="false" ht="23.8" hidden="false" customHeight="true" outlineLevel="0" collapsed="false">
      <c r="A19" s="24"/>
      <c r="B19" s="35"/>
      <c r="C19" s="24"/>
      <c r="D19" s="65" t="n">
        <f aca="false">'Senet Taksit Giriş'!C3</f>
        <v>44252</v>
      </c>
      <c r="E19" s="31"/>
      <c r="F19" s="53"/>
      <c r="G19" s="61" t="str">
        <f aca="false">"Vergi No / TC Kimlik No : "&amp;'Senet Borçlu Alacaklı Giriş'!$C$12</f>
        <v>Vergi No / TC Kimlik No : 341 3267 6260</v>
      </c>
      <c r="H19" s="61"/>
      <c r="I19" s="61"/>
      <c r="J19" s="61"/>
      <c r="K19" s="62"/>
      <c r="L19" s="62"/>
      <c r="M19" s="62"/>
      <c r="N19" s="62"/>
      <c r="O19" s="63"/>
      <c r="P19" s="44"/>
    </row>
    <row r="20" customFormat="false" ht="23.8" hidden="false" customHeight="true" outlineLevel="0" collapsed="false">
      <c r="A20" s="24"/>
      <c r="B20" s="66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/>
    </row>
    <row r="21" customFormat="false" ht="23.8" hidden="false" customHeight="tru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customFormat="false" ht="23.8" hidden="false" customHeight="true" outlineLevel="0" collapsed="false">
      <c r="A22" s="24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</row>
    <row r="23" customFormat="false" ht="23.8" hidden="false" customHeight="true" outlineLevel="0" collapsed="false">
      <c r="A23" s="28"/>
      <c r="B23" s="29"/>
      <c r="C23" s="28"/>
      <c r="D23" s="30" t="s">
        <v>39</v>
      </c>
      <c r="E23" s="31" t="str">
        <f aca="false">$D30 &amp;"    - Taksit No: " &amp; $D25&amp;"  "</f>
        <v>BURSA    - Taksit No: # 2 #  </v>
      </c>
      <c r="F23" s="28"/>
      <c r="G23" s="32" t="s">
        <v>40</v>
      </c>
      <c r="H23" s="28"/>
      <c r="I23" s="32" t="s">
        <v>41</v>
      </c>
      <c r="J23" s="28"/>
      <c r="K23" s="32" t="s">
        <v>22</v>
      </c>
      <c r="L23" s="28"/>
      <c r="M23" s="32" t="s">
        <v>42</v>
      </c>
      <c r="N23" s="0"/>
      <c r="O23" s="32" t="s">
        <v>19</v>
      </c>
      <c r="P23" s="33"/>
    </row>
    <row r="24" customFormat="false" ht="23.8" hidden="false" customHeight="true" outlineLevel="0" collapsed="false">
      <c r="A24" s="24"/>
      <c r="B24" s="35"/>
      <c r="C24" s="36" t="s">
        <v>43</v>
      </c>
      <c r="D24" s="37" t="s">
        <v>44</v>
      </c>
      <c r="E24" s="31"/>
      <c r="F24" s="24"/>
      <c r="G24" s="38" t="n">
        <f aca="false">D38</f>
        <v>44316</v>
      </c>
      <c r="H24" s="39"/>
      <c r="I24" s="40" t="str">
        <f aca="false">D27</f>
        <v># 2.000 TL #</v>
      </c>
      <c r="J24" s="39"/>
      <c r="K24" s="41" t="str">
        <f aca="false">D28</f>
        <v>#   Krş #</v>
      </c>
      <c r="L24" s="39"/>
      <c r="M24" s="42" t="str">
        <f aca="false">D25</f>
        <v># 2 #</v>
      </c>
      <c r="N24" s="0"/>
      <c r="O24" s="43" t="n">
        <f aca="false">D40</f>
        <v>44252</v>
      </c>
      <c r="P24" s="44"/>
    </row>
    <row r="25" customFormat="false" ht="23.8" hidden="false" customHeight="true" outlineLevel="0" collapsed="false">
      <c r="A25" s="24"/>
      <c r="B25" s="35"/>
      <c r="C25" s="36"/>
      <c r="D25" s="45" t="str">
        <f aca="false">"# "&amp;TEXT(INT('Senet Taksit Giriş'!B4),"##.##0")&amp;" #"</f>
        <v># 2 #</v>
      </c>
      <c r="E25" s="31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44"/>
    </row>
    <row r="26" customFormat="false" ht="23.8" hidden="false" customHeight="true" outlineLevel="0" collapsed="false">
      <c r="A26" s="24"/>
      <c r="B26" s="35"/>
      <c r="C26" s="36"/>
      <c r="D26" s="46" t="s">
        <v>45</v>
      </c>
      <c r="E26" s="31"/>
      <c r="F26" s="47" t="str">
        <f aca="false">"   İş bu emre muharrer senedim"&amp;IF('Senet Borçlu Alacaklı Giriş'!$C$4="Gerçek Kişi","in","izin")&amp;" mükabilinde "&amp;TEXT(G24,"dd mmmm yyyy")&amp;" tarihinde Sayın : "&amp;'Senet Borçlu Alacaklı Giriş'!$C$1&amp;" 'ya veyahut emruhavalesine yukarıda yazılı Yalnız # "&amp;'Senet Taksit Giriş'!G4&amp;" # ödeyeceği"&amp;IF('Senet Borçlu Alacaklı Giriş'!$C$4="Gerçek Kişi","m.","z.")&amp;" Bedeli "&amp;'Senet Taksit Giriş'!H4&amp;"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Nisan 2021 tarihinde Sayın : HACI MURAT BALCI 'ya veyahut emruhavalesine yukarıda yazılı Yalnız # İkibin TL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6" s="47"/>
      <c r="H26" s="47"/>
      <c r="I26" s="47"/>
      <c r="J26" s="47"/>
      <c r="K26" s="47"/>
      <c r="L26" s="47"/>
      <c r="M26" s="47"/>
      <c r="N26" s="47"/>
      <c r="O26" s="47"/>
      <c r="P26" s="44"/>
    </row>
    <row r="27" customFormat="false" ht="23.8" hidden="false" customHeight="true" outlineLevel="0" collapsed="false">
      <c r="A27" s="24"/>
      <c r="B27" s="35"/>
      <c r="C27" s="36" t="s">
        <v>43</v>
      </c>
      <c r="D27" s="48" t="str">
        <f aca="false">"# "&amp;TEXT(INT('Senet Taksit Giriş'!E4),"##.##0")&amp;" TL #"</f>
        <v># 2.000 TL #</v>
      </c>
      <c r="E27" s="31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4"/>
    </row>
    <row r="28" customFormat="false" ht="23.8" hidden="false" customHeight="true" outlineLevel="0" collapsed="false">
      <c r="A28" s="24"/>
      <c r="B28" s="35"/>
      <c r="C28" s="24"/>
      <c r="D28" s="49" t="str">
        <f aca="false">"# "&amp;TEXT(('Senet Taksit Giriş'!E24-INT('Senet Taksit Giriş'!E24))*100,"##.##")&amp;"  Krş #"</f>
        <v>#   Krş #</v>
      </c>
      <c r="E28" s="31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4"/>
    </row>
    <row r="29" customFormat="false" ht="23.8" hidden="false" customHeight="true" outlineLevel="0" collapsed="false">
      <c r="A29" s="24"/>
      <c r="B29" s="35"/>
      <c r="C29" s="24"/>
      <c r="D29" s="50" t="s">
        <v>46</v>
      </c>
      <c r="E29" s="31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4"/>
    </row>
    <row r="30" customFormat="false" ht="23.8" hidden="false" customHeight="true" outlineLevel="0" collapsed="false">
      <c r="A30" s="24"/>
      <c r="B30" s="51"/>
      <c r="C30" s="24" t="s">
        <v>43</v>
      </c>
      <c r="D30" s="52" t="s">
        <v>8</v>
      </c>
      <c r="E30" s="31"/>
      <c r="F30" s="53" t="s">
        <v>47</v>
      </c>
      <c r="G30" s="54" t="str">
        <f aca="false">"İsim Unvan : "&amp;$D30</f>
        <v>İsim Unvan : BURSA</v>
      </c>
      <c r="H30" s="54"/>
      <c r="I30" s="54"/>
      <c r="J30" s="54"/>
      <c r="K30" s="26"/>
      <c r="L30" s="26"/>
      <c r="M30" s="55"/>
      <c r="N30" s="55"/>
      <c r="O30" s="27"/>
      <c r="P30" s="44"/>
    </row>
    <row r="31" customFormat="false" ht="23.8" hidden="false" customHeight="true" outlineLevel="0" collapsed="false">
      <c r="A31" s="24"/>
      <c r="B31" s="35"/>
      <c r="C31" s="24"/>
      <c r="D31" s="52"/>
      <c r="E31" s="31"/>
      <c r="F31" s="53"/>
      <c r="G31" s="56" t="str">
        <f aca="false">"Adres : " &amp;'Senet Borçlu Alacaklı Giriş'!$C$6</f>
        <v>Adres : Hızarhane Cad. No:5 TOKAT</v>
      </c>
      <c r="H31" s="56"/>
      <c r="I31" s="56"/>
      <c r="J31" s="56"/>
      <c r="K31" s="56"/>
      <c r="L31" s="24"/>
      <c r="M31" s="24"/>
      <c r="N31" s="24"/>
      <c r="O31" s="44"/>
      <c r="P31" s="44"/>
    </row>
    <row r="32" customFormat="false" ht="23.8" hidden="false" customHeight="true" outlineLevel="0" collapsed="false">
      <c r="A32" s="24"/>
      <c r="B32" s="57"/>
      <c r="C32" s="58"/>
      <c r="D32" s="52"/>
      <c r="E32" s="31"/>
      <c r="F32" s="53"/>
      <c r="G32" s="56"/>
      <c r="H32" s="56"/>
      <c r="I32" s="56"/>
      <c r="J32" s="56"/>
      <c r="K32" s="56"/>
      <c r="L32" s="36" t="s">
        <v>48</v>
      </c>
      <c r="M32" s="36"/>
      <c r="N32" s="59"/>
      <c r="O32" s="44"/>
      <c r="P32" s="44"/>
    </row>
    <row r="33" customFormat="false" ht="23.8" hidden="false" customHeight="true" outlineLevel="0" collapsed="false">
      <c r="A33" s="24"/>
      <c r="B33" s="57"/>
      <c r="C33" s="58"/>
      <c r="D33" s="52"/>
      <c r="E33" s="31"/>
      <c r="F33" s="53"/>
      <c r="G33" s="60" t="str">
        <f aca="false">"Vergi Dairesi : "&amp;'Senet Borçlu Alacaklı Giriş'!$C$7</f>
        <v>Vergi Dairesi : Tokat</v>
      </c>
      <c r="H33" s="60"/>
      <c r="I33" s="60"/>
      <c r="J33" s="60"/>
      <c r="K33" s="24"/>
      <c r="L33" s="24"/>
      <c r="M33" s="24"/>
      <c r="N33" s="24"/>
      <c r="O33" s="44"/>
      <c r="P33" s="44"/>
    </row>
    <row r="34" customFormat="false" ht="23.8" hidden="false" customHeight="true" outlineLevel="0" collapsed="false">
      <c r="A34" s="24"/>
      <c r="B34" s="57"/>
      <c r="C34" s="58"/>
      <c r="D34" s="52"/>
      <c r="E34" s="31"/>
      <c r="F34" s="53"/>
      <c r="G34" s="61" t="str">
        <f aca="false">"Vergi No / TC Kimlik No : "&amp;'Senet Borçlu Alacaklı Giriş'!$C$8</f>
        <v>Vergi No / TC Kimlik No : </v>
      </c>
      <c r="H34" s="61"/>
      <c r="I34" s="61"/>
      <c r="J34" s="61"/>
      <c r="K34" s="62"/>
      <c r="L34" s="62"/>
      <c r="M34" s="62"/>
      <c r="N34" s="62"/>
      <c r="O34" s="63"/>
      <c r="P34" s="44"/>
    </row>
    <row r="35" customFormat="false" ht="23.8" hidden="false" customHeight="true" outlineLevel="0" collapsed="false">
      <c r="A35" s="24"/>
      <c r="B35" s="35"/>
      <c r="C35" s="24"/>
      <c r="D35" s="52"/>
      <c r="E35" s="31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44"/>
    </row>
    <row r="36" customFormat="false" ht="23.8" hidden="false" customHeight="true" outlineLevel="0" collapsed="false">
      <c r="A36" s="24"/>
      <c r="B36" s="51"/>
      <c r="C36" s="24" t="s">
        <v>43</v>
      </c>
      <c r="D36" s="52"/>
      <c r="E36" s="31"/>
      <c r="F36" s="53" t="s">
        <v>14</v>
      </c>
      <c r="G36" s="54" t="str">
        <f aca="false">"İsim Unvan : "&amp;'Senet Borçlu Alacaklı Giriş'!$C$9</f>
        <v>İsim Unvan : Adem Duman</v>
      </c>
      <c r="H36" s="54"/>
      <c r="I36" s="54"/>
      <c r="J36" s="54"/>
      <c r="K36" s="26"/>
      <c r="L36" s="64"/>
      <c r="M36" s="26"/>
      <c r="N36" s="26"/>
      <c r="O36" s="27"/>
      <c r="P36" s="44"/>
    </row>
    <row r="37" customFormat="false" ht="23.8" hidden="false" customHeight="true" outlineLevel="0" collapsed="false">
      <c r="A37" s="24"/>
      <c r="B37" s="35"/>
      <c r="C37" s="24"/>
      <c r="D37" s="46" t="s">
        <v>49</v>
      </c>
      <c r="E37" s="31"/>
      <c r="F37" s="53"/>
      <c r="G37" s="56" t="str">
        <f aca="false">"Adres : " &amp;'Senet Borçlu Alacaklı Giriş'!$C$10</f>
        <v>Adres : Esentepe Mah. Şehit Ulaşar Cad. Belde Sitesi B Blk. K1: D:3 TOKAT</v>
      </c>
      <c r="H37" s="56"/>
      <c r="I37" s="56"/>
      <c r="J37" s="56"/>
      <c r="K37" s="24"/>
      <c r="L37" s="24"/>
      <c r="M37" s="24"/>
      <c r="N37" s="24"/>
      <c r="O37" s="44"/>
      <c r="P37" s="44"/>
    </row>
    <row r="38" customFormat="false" ht="23.8" hidden="false" customHeight="true" outlineLevel="0" collapsed="false">
      <c r="A38" s="24"/>
      <c r="B38" s="51"/>
      <c r="C38" s="24" t="s">
        <v>43</v>
      </c>
      <c r="D38" s="65" t="n">
        <f aca="false">'Senet Taksit Giriş'!D4</f>
        <v>44316</v>
      </c>
      <c r="E38" s="31"/>
      <c r="F38" s="53"/>
      <c r="G38" s="56"/>
      <c r="H38" s="56"/>
      <c r="I38" s="56"/>
      <c r="J38" s="56"/>
      <c r="K38" s="24"/>
      <c r="L38" s="36" t="s">
        <v>48</v>
      </c>
      <c r="M38" s="24"/>
      <c r="N38" s="24"/>
      <c r="O38" s="44"/>
      <c r="P38" s="44"/>
    </row>
    <row r="39" customFormat="false" ht="23.8" hidden="false" customHeight="true" outlineLevel="0" collapsed="false">
      <c r="A39" s="24"/>
      <c r="B39" s="35"/>
      <c r="C39" s="24"/>
      <c r="D39" s="46" t="s">
        <v>50</v>
      </c>
      <c r="E39" s="31"/>
      <c r="F39" s="53"/>
      <c r="G39" s="60" t="str">
        <f aca="false">"Vergi Dairesi : "&amp;'Senet Borçlu Alacaklı Giriş'!$C$11</f>
        <v>Vergi Dairesi : Tokat</v>
      </c>
      <c r="H39" s="60"/>
      <c r="I39" s="60"/>
      <c r="J39" s="60"/>
      <c r="K39" s="24"/>
      <c r="L39" s="24"/>
      <c r="M39" s="24"/>
      <c r="N39" s="24"/>
      <c r="O39" s="44"/>
      <c r="P39" s="44"/>
    </row>
    <row r="40" customFormat="false" ht="23.8" hidden="false" customHeight="true" outlineLevel="0" collapsed="false">
      <c r="A40" s="24"/>
      <c r="B40" s="35"/>
      <c r="C40" s="24"/>
      <c r="D40" s="65" t="n">
        <f aca="false">'Senet Taksit Giriş'!C4</f>
        <v>44252</v>
      </c>
      <c r="E40" s="31"/>
      <c r="F40" s="53"/>
      <c r="G40" s="61" t="str">
        <f aca="false">"Vergi No / TC Kimlik No : "&amp;'Senet Borçlu Alacaklı Giriş'!$C$12</f>
        <v>Vergi No / TC Kimlik No : 341 3267 6260</v>
      </c>
      <c r="H40" s="61"/>
      <c r="I40" s="61"/>
      <c r="J40" s="61"/>
      <c r="K40" s="62"/>
      <c r="L40" s="62"/>
      <c r="M40" s="62"/>
      <c r="N40" s="62"/>
      <c r="O40" s="63"/>
      <c r="P40" s="44"/>
    </row>
    <row r="41" customFormat="false" ht="23.8" hidden="false" customHeight="true" outlineLevel="0" collapsed="false">
      <c r="A41" s="24"/>
      <c r="B41" s="66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3"/>
    </row>
    <row r="43" customFormat="false" ht="23.8" hidden="false" customHeight="true" outlineLevel="0" collapsed="false">
      <c r="A43" s="24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</row>
    <row r="44" customFormat="false" ht="23.8" hidden="false" customHeight="true" outlineLevel="0" collapsed="false">
      <c r="A44" s="28"/>
      <c r="B44" s="29"/>
      <c r="C44" s="28"/>
      <c r="D44" s="30" t="s">
        <v>39</v>
      </c>
      <c r="E44" s="31" t="str">
        <f aca="false">$D51 &amp;"    - Taksit No: " &amp; $D46&amp;"  "</f>
        <v>BURSA    - Taksit No: # 3 #  </v>
      </c>
      <c r="F44" s="28"/>
      <c r="G44" s="32" t="s">
        <v>40</v>
      </c>
      <c r="H44" s="28"/>
      <c r="I44" s="32" t="s">
        <v>41</v>
      </c>
      <c r="J44" s="28"/>
      <c r="K44" s="32" t="s">
        <v>22</v>
      </c>
      <c r="L44" s="28"/>
      <c r="M44" s="32" t="s">
        <v>42</v>
      </c>
      <c r="N44" s="0"/>
      <c r="O44" s="32" t="s">
        <v>19</v>
      </c>
      <c r="P44" s="33"/>
    </row>
    <row r="45" customFormat="false" ht="23.8" hidden="false" customHeight="true" outlineLevel="0" collapsed="false">
      <c r="A45" s="24"/>
      <c r="B45" s="35"/>
      <c r="C45" s="36" t="s">
        <v>43</v>
      </c>
      <c r="D45" s="37" t="s">
        <v>44</v>
      </c>
      <c r="E45" s="31"/>
      <c r="F45" s="24"/>
      <c r="G45" s="38" t="n">
        <f aca="false">D59</f>
        <v>44346</v>
      </c>
      <c r="H45" s="39"/>
      <c r="I45" s="40" t="str">
        <f aca="false">D48</f>
        <v># 2.000 TL #</v>
      </c>
      <c r="J45" s="39"/>
      <c r="K45" s="41" t="str">
        <f aca="false">D49</f>
        <v>#   Krş #</v>
      </c>
      <c r="L45" s="39"/>
      <c r="M45" s="42" t="str">
        <f aca="false">D46</f>
        <v># 3 #</v>
      </c>
      <c r="N45" s="0"/>
      <c r="O45" s="43" t="n">
        <f aca="false">D61</f>
        <v>44252</v>
      </c>
      <c r="P45" s="44"/>
    </row>
    <row r="46" customFormat="false" ht="23.8" hidden="false" customHeight="true" outlineLevel="0" collapsed="false">
      <c r="A46" s="24"/>
      <c r="B46" s="35"/>
      <c r="C46" s="36"/>
      <c r="D46" s="45" t="str">
        <f aca="false">"# "&amp;TEXT(INT('Senet Taksit Giriş'!B5),"##.##0")&amp;" #"</f>
        <v># 3 #</v>
      </c>
      <c r="E46" s="31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44"/>
    </row>
    <row r="47" customFormat="false" ht="23.8" hidden="false" customHeight="true" outlineLevel="0" collapsed="false">
      <c r="A47" s="24"/>
      <c r="B47" s="35"/>
      <c r="C47" s="36"/>
      <c r="D47" s="46" t="s">
        <v>45</v>
      </c>
      <c r="E47" s="31"/>
      <c r="F47" s="47" t="str">
        <f aca="false">"   İş bu emre muharrer senedim"&amp;IF('Senet Borçlu Alacaklı Giriş'!$C$4="Gerçek Kişi","in","izin")&amp;" mükabilinde "&amp;TEXT(G45,"dd mmmm yyyy")&amp;" tarihinde Sayın : "&amp;'Senet Borçlu Alacaklı Giriş'!$C$1&amp;" 'ya veyahut emruhavalesine yukarıda yazılı Yalnız # "&amp;'Senet Taksit Giriş'!G5&amp;" # ödeyeceği"&amp;IF('Senet Borçlu Alacaklı Giriş'!$C$4="Gerçek Kişi","m.","z.")&amp;" Bedeli "&amp;'Senet Taksit Giriş'!H5&amp;"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Mayıs 2021 tarihinde Sayın : HACI MURAT BALCI 'ya veyahut emruhavalesine yukarıda yazılı Yalnız # İkibin TL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47" s="47"/>
      <c r="H47" s="47"/>
      <c r="I47" s="47"/>
      <c r="J47" s="47"/>
      <c r="K47" s="47"/>
      <c r="L47" s="47"/>
      <c r="M47" s="47"/>
      <c r="N47" s="47"/>
      <c r="O47" s="47"/>
      <c r="P47" s="44"/>
    </row>
    <row r="48" customFormat="false" ht="23.8" hidden="false" customHeight="true" outlineLevel="0" collapsed="false">
      <c r="A48" s="24"/>
      <c r="B48" s="35"/>
      <c r="C48" s="36" t="s">
        <v>43</v>
      </c>
      <c r="D48" s="48" t="str">
        <f aca="false">"# "&amp;TEXT(INT('Senet Taksit Giriş'!E5),"##.##0")&amp;" TL #"</f>
        <v># 2.000 TL #</v>
      </c>
      <c r="E48" s="31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4"/>
    </row>
    <row r="49" customFormat="false" ht="23.8" hidden="false" customHeight="true" outlineLevel="0" collapsed="false">
      <c r="A49" s="24"/>
      <c r="B49" s="35"/>
      <c r="C49" s="24"/>
      <c r="D49" s="49" t="str">
        <f aca="false">"# "&amp;TEXT(('Senet Taksit Giriş'!E46-INT('Senet Taksit Giriş'!E46))*100,"##.##")&amp;"  Krş #"</f>
        <v>#   Krş #</v>
      </c>
      <c r="E49" s="31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4"/>
    </row>
    <row r="50" customFormat="false" ht="23.8" hidden="false" customHeight="true" outlineLevel="0" collapsed="false">
      <c r="A50" s="24"/>
      <c r="B50" s="35"/>
      <c r="C50" s="24"/>
      <c r="D50" s="50" t="s">
        <v>46</v>
      </c>
      <c r="E50" s="31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4"/>
    </row>
    <row r="51" customFormat="false" ht="23.8" hidden="false" customHeight="true" outlineLevel="0" collapsed="false">
      <c r="A51" s="24"/>
      <c r="B51" s="51"/>
      <c r="C51" s="24" t="s">
        <v>43</v>
      </c>
      <c r="D51" s="52" t="s">
        <v>8</v>
      </c>
      <c r="E51" s="31"/>
      <c r="F51" s="53" t="s">
        <v>47</v>
      </c>
      <c r="G51" s="54" t="str">
        <f aca="false">"İsim Unvan : "&amp;$D51</f>
        <v>İsim Unvan : BURSA</v>
      </c>
      <c r="H51" s="54"/>
      <c r="I51" s="54"/>
      <c r="J51" s="54"/>
      <c r="K51" s="26"/>
      <c r="L51" s="26"/>
      <c r="M51" s="55"/>
      <c r="N51" s="55"/>
      <c r="O51" s="27"/>
      <c r="P51" s="44"/>
    </row>
    <row r="52" customFormat="false" ht="23.8" hidden="false" customHeight="true" outlineLevel="0" collapsed="false">
      <c r="A52" s="24"/>
      <c r="B52" s="35"/>
      <c r="C52" s="24"/>
      <c r="D52" s="52"/>
      <c r="E52" s="31"/>
      <c r="F52" s="53"/>
      <c r="G52" s="56" t="str">
        <f aca="false">"Adres : " &amp;'Senet Borçlu Alacaklı Giriş'!$C$6</f>
        <v>Adres : Hızarhane Cad. No:5 TOKAT</v>
      </c>
      <c r="H52" s="56"/>
      <c r="I52" s="56"/>
      <c r="J52" s="56"/>
      <c r="K52" s="56"/>
      <c r="L52" s="24"/>
      <c r="M52" s="24"/>
      <c r="N52" s="24"/>
      <c r="O52" s="44"/>
      <c r="P52" s="44"/>
    </row>
    <row r="53" customFormat="false" ht="23.8" hidden="false" customHeight="true" outlineLevel="0" collapsed="false">
      <c r="A53" s="24"/>
      <c r="B53" s="57"/>
      <c r="C53" s="58"/>
      <c r="D53" s="52"/>
      <c r="E53" s="31"/>
      <c r="F53" s="53"/>
      <c r="G53" s="56"/>
      <c r="H53" s="56"/>
      <c r="I53" s="56"/>
      <c r="J53" s="56"/>
      <c r="K53" s="56"/>
      <c r="L53" s="36" t="s">
        <v>48</v>
      </c>
      <c r="M53" s="36"/>
      <c r="N53" s="59"/>
      <c r="O53" s="44"/>
      <c r="P53" s="44"/>
    </row>
    <row r="54" customFormat="false" ht="23.8" hidden="false" customHeight="true" outlineLevel="0" collapsed="false">
      <c r="A54" s="24"/>
      <c r="B54" s="57"/>
      <c r="C54" s="58"/>
      <c r="D54" s="52"/>
      <c r="E54" s="31"/>
      <c r="F54" s="53"/>
      <c r="G54" s="60" t="str">
        <f aca="false">"Vergi Dairesi : "&amp;'Senet Borçlu Alacaklı Giriş'!$C$7</f>
        <v>Vergi Dairesi : Tokat</v>
      </c>
      <c r="H54" s="60"/>
      <c r="I54" s="60"/>
      <c r="J54" s="60"/>
      <c r="K54" s="24"/>
      <c r="L54" s="24"/>
      <c r="M54" s="24"/>
      <c r="N54" s="24"/>
      <c r="O54" s="44"/>
      <c r="P54" s="44"/>
    </row>
    <row r="55" customFormat="false" ht="23.8" hidden="false" customHeight="true" outlineLevel="0" collapsed="false">
      <c r="A55" s="24"/>
      <c r="B55" s="57"/>
      <c r="C55" s="58"/>
      <c r="D55" s="52"/>
      <c r="E55" s="31"/>
      <c r="F55" s="53"/>
      <c r="G55" s="61" t="str">
        <f aca="false">"Vergi No / TC Kimlik No : "&amp;'Senet Borçlu Alacaklı Giriş'!$C$8</f>
        <v>Vergi No / TC Kimlik No : </v>
      </c>
      <c r="H55" s="61"/>
      <c r="I55" s="61"/>
      <c r="J55" s="61"/>
      <c r="K55" s="62"/>
      <c r="L55" s="62"/>
      <c r="M55" s="62"/>
      <c r="N55" s="62"/>
      <c r="O55" s="63"/>
      <c r="P55" s="44"/>
    </row>
    <row r="56" customFormat="false" ht="23.8" hidden="false" customHeight="true" outlineLevel="0" collapsed="false">
      <c r="A56" s="24"/>
      <c r="B56" s="35"/>
      <c r="C56" s="24"/>
      <c r="D56" s="52"/>
      <c r="E56" s="31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44"/>
    </row>
    <row r="57" customFormat="false" ht="23.8" hidden="false" customHeight="true" outlineLevel="0" collapsed="false">
      <c r="A57" s="24"/>
      <c r="B57" s="51"/>
      <c r="C57" s="24" t="s">
        <v>43</v>
      </c>
      <c r="D57" s="52"/>
      <c r="E57" s="31"/>
      <c r="F57" s="53" t="s">
        <v>14</v>
      </c>
      <c r="G57" s="54" t="str">
        <f aca="false">"İsim Unvan : "&amp;'Senet Borçlu Alacaklı Giriş'!$C$9</f>
        <v>İsim Unvan : Adem Duman</v>
      </c>
      <c r="H57" s="54"/>
      <c r="I57" s="54"/>
      <c r="J57" s="54"/>
      <c r="K57" s="26"/>
      <c r="L57" s="64"/>
      <c r="M57" s="26"/>
      <c r="N57" s="26"/>
      <c r="O57" s="27"/>
      <c r="P57" s="44"/>
    </row>
    <row r="58" customFormat="false" ht="23.8" hidden="false" customHeight="true" outlineLevel="0" collapsed="false">
      <c r="A58" s="24"/>
      <c r="B58" s="35"/>
      <c r="C58" s="24"/>
      <c r="D58" s="46" t="s">
        <v>49</v>
      </c>
      <c r="E58" s="31"/>
      <c r="F58" s="53"/>
      <c r="G58" s="56" t="str">
        <f aca="false">"Adres : " &amp;'Senet Borçlu Alacaklı Giriş'!$C$10</f>
        <v>Adres : Esentepe Mah. Şehit Ulaşar Cad. Belde Sitesi B Blk. K1: D:3 TOKAT</v>
      </c>
      <c r="H58" s="56"/>
      <c r="I58" s="56"/>
      <c r="J58" s="56"/>
      <c r="K58" s="24"/>
      <c r="L58" s="24"/>
      <c r="M58" s="24"/>
      <c r="N58" s="24"/>
      <c r="O58" s="44"/>
      <c r="P58" s="44"/>
    </row>
    <row r="59" customFormat="false" ht="23.8" hidden="false" customHeight="true" outlineLevel="0" collapsed="false">
      <c r="A59" s="24"/>
      <c r="B59" s="51"/>
      <c r="C59" s="24" t="s">
        <v>43</v>
      </c>
      <c r="D59" s="65" t="n">
        <f aca="false">'Senet Taksit Giriş'!D5</f>
        <v>44346</v>
      </c>
      <c r="E59" s="31"/>
      <c r="F59" s="53"/>
      <c r="G59" s="56"/>
      <c r="H59" s="56"/>
      <c r="I59" s="56"/>
      <c r="J59" s="56"/>
      <c r="K59" s="24"/>
      <c r="L59" s="36" t="s">
        <v>48</v>
      </c>
      <c r="M59" s="24"/>
      <c r="N59" s="24"/>
      <c r="O59" s="44"/>
      <c r="P59" s="44"/>
    </row>
    <row r="60" customFormat="false" ht="23.8" hidden="false" customHeight="true" outlineLevel="0" collapsed="false">
      <c r="A60" s="24"/>
      <c r="B60" s="35"/>
      <c r="C60" s="24"/>
      <c r="D60" s="46" t="s">
        <v>50</v>
      </c>
      <c r="E60" s="31"/>
      <c r="F60" s="53"/>
      <c r="G60" s="60" t="str">
        <f aca="false">"Vergi Dairesi : "&amp;'Senet Borçlu Alacaklı Giriş'!$C$11</f>
        <v>Vergi Dairesi : Tokat</v>
      </c>
      <c r="H60" s="60"/>
      <c r="I60" s="60"/>
      <c r="J60" s="60"/>
      <c r="K60" s="24"/>
      <c r="L60" s="24"/>
      <c r="M60" s="24"/>
      <c r="N60" s="24"/>
      <c r="O60" s="44"/>
      <c r="P60" s="44"/>
    </row>
    <row r="61" customFormat="false" ht="23.8" hidden="false" customHeight="true" outlineLevel="0" collapsed="false">
      <c r="A61" s="24"/>
      <c r="B61" s="35"/>
      <c r="C61" s="24"/>
      <c r="D61" s="65" t="n">
        <f aca="false">'Senet Taksit Giriş'!C5</f>
        <v>44252</v>
      </c>
      <c r="E61" s="31"/>
      <c r="F61" s="53"/>
      <c r="G61" s="61" t="str">
        <f aca="false">"Vergi No / TC Kimlik No : "&amp;'Senet Borçlu Alacaklı Giriş'!$C$12</f>
        <v>Vergi No / TC Kimlik No : 341 3267 6260</v>
      </c>
      <c r="H61" s="61"/>
      <c r="I61" s="61"/>
      <c r="J61" s="61"/>
      <c r="K61" s="62"/>
      <c r="L61" s="62"/>
      <c r="M61" s="62"/>
      <c r="N61" s="62"/>
      <c r="O61" s="63"/>
      <c r="P61" s="44"/>
    </row>
    <row r="62" customFormat="false" ht="23.8" hidden="false" customHeight="true" outlineLevel="0" collapsed="false">
      <c r="A62" s="24"/>
      <c r="B62" s="66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3"/>
    </row>
    <row r="64" customFormat="false" ht="23.8" hidden="false" customHeight="true" outlineLevel="0" collapsed="false">
      <c r="A64" s="24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7"/>
    </row>
    <row r="65" customFormat="false" ht="23.8" hidden="false" customHeight="true" outlineLevel="0" collapsed="false">
      <c r="A65" s="28"/>
      <c r="B65" s="29"/>
      <c r="C65" s="28"/>
      <c r="D65" s="30" t="s">
        <v>39</v>
      </c>
      <c r="E65" s="31" t="str">
        <f aca="false">$D72 &amp;"    - Taksit No: " &amp; $D67&amp;"  "</f>
        <v>BURSA    - Taksit No: # 4 #  </v>
      </c>
      <c r="F65" s="28"/>
      <c r="G65" s="32" t="s">
        <v>40</v>
      </c>
      <c r="H65" s="28"/>
      <c r="I65" s="32" t="s">
        <v>41</v>
      </c>
      <c r="J65" s="28"/>
      <c r="K65" s="32" t="s">
        <v>22</v>
      </c>
      <c r="L65" s="28"/>
      <c r="M65" s="32" t="s">
        <v>42</v>
      </c>
      <c r="N65" s="0"/>
      <c r="O65" s="32" t="s">
        <v>19</v>
      </c>
      <c r="P65" s="33"/>
    </row>
    <row r="66" customFormat="false" ht="23.8" hidden="false" customHeight="true" outlineLevel="0" collapsed="false">
      <c r="A66" s="24"/>
      <c r="B66" s="35"/>
      <c r="C66" s="36" t="s">
        <v>43</v>
      </c>
      <c r="D66" s="37" t="s">
        <v>44</v>
      </c>
      <c r="E66" s="31"/>
      <c r="F66" s="24"/>
      <c r="G66" s="38" t="n">
        <f aca="false">D80</f>
        <v>44377</v>
      </c>
      <c r="H66" s="39"/>
      <c r="I66" s="40" t="str">
        <f aca="false">D69</f>
        <v># 2.000 TL #</v>
      </c>
      <c r="J66" s="39"/>
      <c r="K66" s="41" t="str">
        <f aca="false">D70</f>
        <v>#   Krş #</v>
      </c>
      <c r="L66" s="39"/>
      <c r="M66" s="42" t="str">
        <f aca="false">D67</f>
        <v># 4 #</v>
      </c>
      <c r="N66" s="0"/>
      <c r="O66" s="43" t="n">
        <f aca="false">D82</f>
        <v>44252</v>
      </c>
      <c r="P66" s="44"/>
    </row>
    <row r="67" customFormat="false" ht="23.8" hidden="false" customHeight="true" outlineLevel="0" collapsed="false">
      <c r="A67" s="24"/>
      <c r="B67" s="35"/>
      <c r="C67" s="36"/>
      <c r="D67" s="45" t="str">
        <f aca="false">"# "&amp;TEXT(INT('Senet Taksit Giriş'!B6),"##.##0")&amp;" #"</f>
        <v># 4 #</v>
      </c>
      <c r="E67" s="3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44"/>
    </row>
    <row r="68" customFormat="false" ht="23.8" hidden="false" customHeight="true" outlineLevel="0" collapsed="false">
      <c r="A68" s="24"/>
      <c r="B68" s="35"/>
      <c r="C68" s="36"/>
      <c r="D68" s="46" t="s">
        <v>45</v>
      </c>
      <c r="E68" s="31"/>
      <c r="F68" s="47" t="str">
        <f aca="false">"   İş bu emre muharrer senedim"&amp;IF('Senet Borçlu Alacaklı Giriş'!$C$4="Gerçek Kişi","in","izin")&amp;" mükabilinde "&amp;TEXT(G66,"dd mmmm yyyy")&amp;" tarihinde Sayın : "&amp;'Senet Borçlu Alacaklı Giriş'!$C$1&amp;" 'ya veyahut emruhavalesine yukarıda yazılı Yalnız # "&amp;'Senet Taksit Giriş'!G6&amp;" # ödeyeceği"&amp;IF('Senet Borçlu Alacaklı Giriş'!$C$4="Gerçek Kişi","m.","z.")&amp;" Bedeli "&amp;'Senet Taksit Giriş'!H6&amp;"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Haziran 2021 tarihinde Sayın : HACI MURAT BALCI 'ya veyahut emruhavalesine yukarıda yazılı Yalnız # İkibin TL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68" s="47"/>
      <c r="H68" s="47"/>
      <c r="I68" s="47"/>
      <c r="J68" s="47"/>
      <c r="K68" s="47"/>
      <c r="L68" s="47"/>
      <c r="M68" s="47"/>
      <c r="N68" s="47"/>
      <c r="O68" s="47"/>
      <c r="P68" s="44"/>
    </row>
    <row r="69" customFormat="false" ht="23.8" hidden="false" customHeight="true" outlineLevel="0" collapsed="false">
      <c r="A69" s="24"/>
      <c r="B69" s="35"/>
      <c r="C69" s="36" t="s">
        <v>43</v>
      </c>
      <c r="D69" s="48" t="str">
        <f aca="false">"# "&amp;TEXT(INT('Senet Taksit Giriş'!E6),"##.##0")&amp;" TL #"</f>
        <v># 2.000 TL #</v>
      </c>
      <c r="E69" s="31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4"/>
    </row>
    <row r="70" customFormat="false" ht="23.8" hidden="false" customHeight="true" outlineLevel="0" collapsed="false">
      <c r="A70" s="24"/>
      <c r="B70" s="35"/>
      <c r="C70" s="24"/>
      <c r="D70" s="49" t="str">
        <f aca="false">"# "&amp;TEXT(('Senet Taksit Giriş'!E68-INT('Senet Taksit Giriş'!E68))*100,"##.##")&amp;"  Krş #"</f>
        <v>#   Krş #</v>
      </c>
      <c r="E70" s="31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4"/>
    </row>
    <row r="71" customFormat="false" ht="23.8" hidden="false" customHeight="true" outlineLevel="0" collapsed="false">
      <c r="A71" s="24"/>
      <c r="B71" s="35"/>
      <c r="C71" s="24"/>
      <c r="D71" s="50" t="s">
        <v>46</v>
      </c>
      <c r="E71" s="31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4"/>
    </row>
    <row r="72" customFormat="false" ht="23.8" hidden="false" customHeight="true" outlineLevel="0" collapsed="false">
      <c r="A72" s="24"/>
      <c r="B72" s="51"/>
      <c r="C72" s="24" t="s">
        <v>43</v>
      </c>
      <c r="D72" s="52" t="s">
        <v>8</v>
      </c>
      <c r="E72" s="31"/>
      <c r="F72" s="53" t="s">
        <v>47</v>
      </c>
      <c r="G72" s="54" t="str">
        <f aca="false">"İsim Unvan : "&amp;$D72</f>
        <v>İsim Unvan : BURSA</v>
      </c>
      <c r="H72" s="54"/>
      <c r="I72" s="54"/>
      <c r="J72" s="54"/>
      <c r="K72" s="26"/>
      <c r="L72" s="26"/>
      <c r="M72" s="55"/>
      <c r="N72" s="55"/>
      <c r="O72" s="27"/>
      <c r="P72" s="44"/>
    </row>
    <row r="73" customFormat="false" ht="23.8" hidden="false" customHeight="true" outlineLevel="0" collapsed="false">
      <c r="A73" s="24"/>
      <c r="B73" s="35"/>
      <c r="C73" s="24"/>
      <c r="D73" s="52"/>
      <c r="E73" s="31"/>
      <c r="F73" s="53"/>
      <c r="G73" s="56" t="str">
        <f aca="false">"Adres : " &amp;'Senet Borçlu Alacaklı Giriş'!$C$6</f>
        <v>Adres : Hızarhane Cad. No:5 TOKAT</v>
      </c>
      <c r="H73" s="56"/>
      <c r="I73" s="56"/>
      <c r="J73" s="56"/>
      <c r="K73" s="56"/>
      <c r="L73" s="24"/>
      <c r="M73" s="24"/>
      <c r="N73" s="24"/>
      <c r="O73" s="44"/>
      <c r="P73" s="44"/>
    </row>
    <row r="74" customFormat="false" ht="23.8" hidden="false" customHeight="true" outlineLevel="0" collapsed="false">
      <c r="A74" s="24"/>
      <c r="B74" s="57"/>
      <c r="C74" s="58"/>
      <c r="D74" s="52"/>
      <c r="E74" s="31"/>
      <c r="F74" s="53"/>
      <c r="G74" s="56"/>
      <c r="H74" s="56"/>
      <c r="I74" s="56"/>
      <c r="J74" s="56"/>
      <c r="K74" s="56"/>
      <c r="L74" s="36" t="s">
        <v>48</v>
      </c>
      <c r="M74" s="36"/>
      <c r="N74" s="59"/>
      <c r="O74" s="44"/>
      <c r="P74" s="44"/>
    </row>
    <row r="75" customFormat="false" ht="23.8" hidden="false" customHeight="true" outlineLevel="0" collapsed="false">
      <c r="A75" s="24"/>
      <c r="B75" s="57"/>
      <c r="C75" s="58"/>
      <c r="D75" s="52"/>
      <c r="E75" s="31"/>
      <c r="F75" s="53"/>
      <c r="G75" s="60" t="str">
        <f aca="false">"Vergi Dairesi : "&amp;'Senet Borçlu Alacaklı Giriş'!$C$7</f>
        <v>Vergi Dairesi : Tokat</v>
      </c>
      <c r="H75" s="60"/>
      <c r="I75" s="60"/>
      <c r="J75" s="60"/>
      <c r="K75" s="24"/>
      <c r="L75" s="24"/>
      <c r="M75" s="24"/>
      <c r="N75" s="24"/>
      <c r="O75" s="44"/>
      <c r="P75" s="44"/>
    </row>
    <row r="76" customFormat="false" ht="23.8" hidden="false" customHeight="true" outlineLevel="0" collapsed="false">
      <c r="A76" s="24"/>
      <c r="B76" s="57"/>
      <c r="C76" s="58"/>
      <c r="D76" s="52"/>
      <c r="E76" s="31"/>
      <c r="F76" s="53"/>
      <c r="G76" s="61" t="str">
        <f aca="false">"Vergi No / TC Kimlik No : "&amp;'Senet Borçlu Alacaklı Giriş'!$C$8</f>
        <v>Vergi No / TC Kimlik No : </v>
      </c>
      <c r="H76" s="61"/>
      <c r="I76" s="61"/>
      <c r="J76" s="61"/>
      <c r="K76" s="62"/>
      <c r="L76" s="62"/>
      <c r="M76" s="62"/>
      <c r="N76" s="62"/>
      <c r="O76" s="63"/>
      <c r="P76" s="44"/>
    </row>
    <row r="77" customFormat="false" ht="23.8" hidden="false" customHeight="true" outlineLevel="0" collapsed="false">
      <c r="A77" s="24"/>
      <c r="B77" s="35"/>
      <c r="C77" s="24"/>
      <c r="D77" s="52"/>
      <c r="E77" s="31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44"/>
    </row>
    <row r="78" customFormat="false" ht="23.8" hidden="false" customHeight="true" outlineLevel="0" collapsed="false">
      <c r="A78" s="24"/>
      <c r="B78" s="51"/>
      <c r="C78" s="24" t="s">
        <v>43</v>
      </c>
      <c r="D78" s="52"/>
      <c r="E78" s="31"/>
      <c r="F78" s="53" t="s">
        <v>14</v>
      </c>
      <c r="G78" s="54" t="str">
        <f aca="false">"İsim Unvan : "&amp;'Senet Borçlu Alacaklı Giriş'!$C$9</f>
        <v>İsim Unvan : Adem Duman</v>
      </c>
      <c r="H78" s="54"/>
      <c r="I78" s="54"/>
      <c r="J78" s="54"/>
      <c r="K78" s="26"/>
      <c r="L78" s="64"/>
      <c r="M78" s="26"/>
      <c r="N78" s="26"/>
      <c r="O78" s="27"/>
      <c r="P78" s="44"/>
    </row>
    <row r="79" customFormat="false" ht="23.8" hidden="false" customHeight="true" outlineLevel="0" collapsed="false">
      <c r="A79" s="24"/>
      <c r="B79" s="35"/>
      <c r="C79" s="24"/>
      <c r="D79" s="46" t="s">
        <v>49</v>
      </c>
      <c r="E79" s="31"/>
      <c r="F79" s="53"/>
      <c r="G79" s="56" t="str">
        <f aca="false">"Adres : " &amp;'Senet Borçlu Alacaklı Giriş'!$C$10</f>
        <v>Adres : Esentepe Mah. Şehit Ulaşar Cad. Belde Sitesi B Blk. K1: D:3 TOKAT</v>
      </c>
      <c r="H79" s="56"/>
      <c r="I79" s="56"/>
      <c r="J79" s="56"/>
      <c r="K79" s="24"/>
      <c r="L79" s="24"/>
      <c r="M79" s="24"/>
      <c r="N79" s="24"/>
      <c r="O79" s="44"/>
      <c r="P79" s="44"/>
    </row>
    <row r="80" customFormat="false" ht="23.8" hidden="false" customHeight="true" outlineLevel="0" collapsed="false">
      <c r="A80" s="24"/>
      <c r="B80" s="51"/>
      <c r="C80" s="24" t="s">
        <v>43</v>
      </c>
      <c r="D80" s="65" t="n">
        <f aca="false">'Senet Taksit Giriş'!D6</f>
        <v>44377</v>
      </c>
      <c r="E80" s="31"/>
      <c r="F80" s="53"/>
      <c r="G80" s="56"/>
      <c r="H80" s="56"/>
      <c r="I80" s="56"/>
      <c r="J80" s="56"/>
      <c r="K80" s="24"/>
      <c r="L80" s="36" t="s">
        <v>48</v>
      </c>
      <c r="M80" s="24"/>
      <c r="N80" s="24"/>
      <c r="O80" s="44"/>
      <c r="P80" s="44"/>
    </row>
    <row r="81" customFormat="false" ht="23.8" hidden="false" customHeight="true" outlineLevel="0" collapsed="false">
      <c r="A81" s="24"/>
      <c r="B81" s="35"/>
      <c r="C81" s="24"/>
      <c r="D81" s="46" t="s">
        <v>50</v>
      </c>
      <c r="E81" s="31"/>
      <c r="F81" s="53"/>
      <c r="G81" s="60" t="str">
        <f aca="false">"Vergi Dairesi : "&amp;'Senet Borçlu Alacaklı Giriş'!$C$11</f>
        <v>Vergi Dairesi : Tokat</v>
      </c>
      <c r="H81" s="60"/>
      <c r="I81" s="60"/>
      <c r="J81" s="60"/>
      <c r="K81" s="24"/>
      <c r="L81" s="24"/>
      <c r="M81" s="24"/>
      <c r="N81" s="24"/>
      <c r="O81" s="44"/>
      <c r="P81" s="44"/>
    </row>
    <row r="82" customFormat="false" ht="23.8" hidden="false" customHeight="true" outlineLevel="0" collapsed="false">
      <c r="A82" s="24"/>
      <c r="B82" s="35"/>
      <c r="C82" s="24"/>
      <c r="D82" s="65" t="n">
        <f aca="false">'Senet Taksit Giriş'!C6</f>
        <v>44252</v>
      </c>
      <c r="E82" s="31"/>
      <c r="F82" s="53"/>
      <c r="G82" s="61" t="str">
        <f aca="false">"Vergi No / TC Kimlik No : "&amp;'Senet Borçlu Alacaklı Giriş'!$C$12</f>
        <v>Vergi No / TC Kimlik No : 341 3267 6260</v>
      </c>
      <c r="H82" s="61"/>
      <c r="I82" s="61"/>
      <c r="J82" s="61"/>
      <c r="K82" s="62"/>
      <c r="L82" s="62"/>
      <c r="M82" s="62"/>
      <c r="N82" s="62"/>
      <c r="O82" s="63"/>
      <c r="P82" s="44"/>
    </row>
    <row r="83" customFormat="false" ht="23.8" hidden="false" customHeight="true" outlineLevel="0" collapsed="false">
      <c r="A83" s="24"/>
      <c r="B83" s="66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3"/>
    </row>
    <row r="85" customFormat="false" ht="23.8" hidden="false" customHeight="true" outlineLevel="0" collapsed="false">
      <c r="A85" s="24"/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</row>
    <row r="86" customFormat="false" ht="23.8" hidden="false" customHeight="true" outlineLevel="0" collapsed="false">
      <c r="A86" s="28"/>
      <c r="B86" s="29"/>
      <c r="C86" s="28"/>
      <c r="D86" s="30" t="s">
        <v>39</v>
      </c>
      <c r="E86" s="31" t="str">
        <f aca="false">$D93 &amp;"    - Taksit No: " &amp; $D88&amp;"  "</f>
        <v>BURSA    - Taksit No: # 5 #  </v>
      </c>
      <c r="F86" s="28"/>
      <c r="G86" s="32" t="s">
        <v>40</v>
      </c>
      <c r="H86" s="28"/>
      <c r="I86" s="32" t="s">
        <v>41</v>
      </c>
      <c r="J86" s="28"/>
      <c r="K86" s="32" t="s">
        <v>22</v>
      </c>
      <c r="L86" s="28"/>
      <c r="M86" s="32" t="s">
        <v>42</v>
      </c>
      <c r="N86" s="0"/>
      <c r="O86" s="32" t="s">
        <v>19</v>
      </c>
      <c r="P86" s="33"/>
    </row>
    <row r="87" customFormat="false" ht="23.8" hidden="false" customHeight="true" outlineLevel="0" collapsed="false">
      <c r="A87" s="24"/>
      <c r="B87" s="35"/>
      <c r="C87" s="36" t="s">
        <v>43</v>
      </c>
      <c r="D87" s="37" t="s">
        <v>44</v>
      </c>
      <c r="E87" s="31"/>
      <c r="F87" s="24"/>
      <c r="G87" s="38" t="n">
        <f aca="false">D101</f>
        <v>44407</v>
      </c>
      <c r="H87" s="39"/>
      <c r="I87" s="40" t="str">
        <f aca="false">D90</f>
        <v># 14.000 TL #</v>
      </c>
      <c r="J87" s="39"/>
      <c r="K87" s="41" t="str">
        <f aca="false">D91</f>
        <v>#   Krş #</v>
      </c>
      <c r="L87" s="39"/>
      <c r="M87" s="42" t="str">
        <f aca="false">D88</f>
        <v># 5 #</v>
      </c>
      <c r="N87" s="0"/>
      <c r="O87" s="43" t="n">
        <f aca="false">D103</f>
        <v>44252</v>
      </c>
      <c r="P87" s="44"/>
    </row>
    <row r="88" customFormat="false" ht="23.8" hidden="false" customHeight="true" outlineLevel="0" collapsed="false">
      <c r="A88" s="24"/>
      <c r="B88" s="35"/>
      <c r="C88" s="36"/>
      <c r="D88" s="45" t="str">
        <f aca="false">"# "&amp;TEXT(INT('Senet Taksit Giriş'!B7),"##.##0")&amp;" #"</f>
        <v># 5 #</v>
      </c>
      <c r="E88" s="31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44"/>
    </row>
    <row r="89" customFormat="false" ht="23.8" hidden="false" customHeight="true" outlineLevel="0" collapsed="false">
      <c r="A89" s="24"/>
      <c r="B89" s="35"/>
      <c r="C89" s="36"/>
      <c r="D89" s="46" t="s">
        <v>45</v>
      </c>
      <c r="E89" s="31"/>
      <c r="F89" s="47" t="str">
        <f aca="false">"   İş bu emre muharrer senedim"&amp;IF('Senet Borçlu Alacaklı Giriş'!$C$4="Gerçek Kişi","in","izin")&amp;" mükabilinde "&amp;TEXT(G87,"dd mmmm yyyy")&amp;" tarihinde Sayın : "&amp;'Senet Borçlu Alacaklı Giriş'!$C$1&amp;" 'ya veyahut emruhavalesine yukarıda yazılı Yalnız # "&amp;'Senet Taksit Giriş'!G7&amp;" # ödeyeceği"&amp;IF('Senet Borçlu Alacaklı Giriş'!$C$4="Gerçek Kişi","m.","z.")&amp;" Bedeli "&amp;'Senet Taksit Giriş'!H7&amp;"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Temmuz 2021 tarihinde Sayın : HACI MURAT BALCI 'ya veyahut emruhavalesine yukarıda yazılı Yalnız # Ondörtbin TL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89" s="47"/>
      <c r="H89" s="47"/>
      <c r="I89" s="47"/>
      <c r="J89" s="47"/>
      <c r="K89" s="47"/>
      <c r="L89" s="47"/>
      <c r="M89" s="47"/>
      <c r="N89" s="47"/>
      <c r="O89" s="47"/>
      <c r="P89" s="44"/>
    </row>
    <row r="90" customFormat="false" ht="23.8" hidden="false" customHeight="true" outlineLevel="0" collapsed="false">
      <c r="A90" s="24"/>
      <c r="B90" s="35"/>
      <c r="C90" s="36" t="s">
        <v>43</v>
      </c>
      <c r="D90" s="48" t="str">
        <f aca="false">"# "&amp;TEXT(INT('Senet Taksit Giriş'!E7),"##.##0")&amp;" TL #"</f>
        <v># 14.000 TL #</v>
      </c>
      <c r="E90" s="31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4"/>
    </row>
    <row r="91" customFormat="false" ht="23.8" hidden="false" customHeight="true" outlineLevel="0" collapsed="false">
      <c r="A91" s="24"/>
      <c r="B91" s="35"/>
      <c r="C91" s="24"/>
      <c r="D91" s="49" t="str">
        <f aca="false">"# "&amp;TEXT(('Senet Taksit Giriş'!E90-INT('Senet Taksit Giriş'!E90))*100,"##.##")&amp;"  Krş #"</f>
        <v>#   Krş #</v>
      </c>
      <c r="E91" s="31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4"/>
    </row>
    <row r="92" customFormat="false" ht="23.8" hidden="false" customHeight="true" outlineLevel="0" collapsed="false">
      <c r="A92" s="24"/>
      <c r="B92" s="35"/>
      <c r="C92" s="24"/>
      <c r="D92" s="50" t="s">
        <v>46</v>
      </c>
      <c r="E92" s="31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4"/>
    </row>
    <row r="93" customFormat="false" ht="23.8" hidden="false" customHeight="true" outlineLevel="0" collapsed="false">
      <c r="A93" s="24"/>
      <c r="B93" s="51"/>
      <c r="C93" s="24" t="s">
        <v>43</v>
      </c>
      <c r="D93" s="52" t="s">
        <v>8</v>
      </c>
      <c r="E93" s="31"/>
      <c r="F93" s="53" t="s">
        <v>47</v>
      </c>
      <c r="G93" s="54" t="str">
        <f aca="false">"İsim Unvan : "&amp;$D93</f>
        <v>İsim Unvan : BURSA</v>
      </c>
      <c r="H93" s="54"/>
      <c r="I93" s="54"/>
      <c r="J93" s="54"/>
      <c r="K93" s="26"/>
      <c r="L93" s="26"/>
      <c r="M93" s="55"/>
      <c r="N93" s="55"/>
      <c r="O93" s="27"/>
      <c r="P93" s="44"/>
    </row>
    <row r="94" customFormat="false" ht="23.8" hidden="false" customHeight="true" outlineLevel="0" collapsed="false">
      <c r="A94" s="24"/>
      <c r="B94" s="35"/>
      <c r="C94" s="24"/>
      <c r="D94" s="52"/>
      <c r="E94" s="31"/>
      <c r="F94" s="53"/>
      <c r="G94" s="56" t="str">
        <f aca="false">"Adres : " &amp;'Senet Borçlu Alacaklı Giriş'!$C$6</f>
        <v>Adres : Hızarhane Cad. No:5 TOKAT</v>
      </c>
      <c r="H94" s="56"/>
      <c r="I94" s="56"/>
      <c r="J94" s="56"/>
      <c r="K94" s="56"/>
      <c r="L94" s="24"/>
      <c r="M94" s="24"/>
      <c r="N94" s="24"/>
      <c r="O94" s="44"/>
      <c r="P94" s="44"/>
    </row>
    <row r="95" customFormat="false" ht="23.8" hidden="false" customHeight="true" outlineLevel="0" collapsed="false">
      <c r="A95" s="24"/>
      <c r="B95" s="57"/>
      <c r="C95" s="58"/>
      <c r="D95" s="52"/>
      <c r="E95" s="31"/>
      <c r="F95" s="53"/>
      <c r="G95" s="56"/>
      <c r="H95" s="56"/>
      <c r="I95" s="56"/>
      <c r="J95" s="56"/>
      <c r="K95" s="56"/>
      <c r="L95" s="36" t="s">
        <v>48</v>
      </c>
      <c r="M95" s="36"/>
      <c r="N95" s="59"/>
      <c r="O95" s="44"/>
      <c r="P95" s="44"/>
    </row>
    <row r="96" customFormat="false" ht="23.8" hidden="false" customHeight="true" outlineLevel="0" collapsed="false">
      <c r="A96" s="24"/>
      <c r="B96" s="57"/>
      <c r="C96" s="58"/>
      <c r="D96" s="52"/>
      <c r="E96" s="31"/>
      <c r="F96" s="53"/>
      <c r="G96" s="60" t="str">
        <f aca="false">"Vergi Dairesi : "&amp;'Senet Borçlu Alacaklı Giriş'!$C$7</f>
        <v>Vergi Dairesi : Tokat</v>
      </c>
      <c r="H96" s="60"/>
      <c r="I96" s="60"/>
      <c r="J96" s="60"/>
      <c r="K96" s="24"/>
      <c r="L96" s="24"/>
      <c r="M96" s="24"/>
      <c r="N96" s="24"/>
      <c r="O96" s="44"/>
      <c r="P96" s="44"/>
    </row>
    <row r="97" customFormat="false" ht="23.8" hidden="false" customHeight="true" outlineLevel="0" collapsed="false">
      <c r="A97" s="24"/>
      <c r="B97" s="57"/>
      <c r="C97" s="58"/>
      <c r="D97" s="52"/>
      <c r="E97" s="31"/>
      <c r="F97" s="53"/>
      <c r="G97" s="61" t="str">
        <f aca="false">"Vergi No / TC Kimlik No : "&amp;'Senet Borçlu Alacaklı Giriş'!$C$8</f>
        <v>Vergi No / TC Kimlik No : </v>
      </c>
      <c r="H97" s="61"/>
      <c r="I97" s="61"/>
      <c r="J97" s="61"/>
      <c r="K97" s="62"/>
      <c r="L97" s="62"/>
      <c r="M97" s="62"/>
      <c r="N97" s="62"/>
      <c r="O97" s="63"/>
      <c r="P97" s="44"/>
    </row>
    <row r="98" customFormat="false" ht="23.8" hidden="false" customHeight="true" outlineLevel="0" collapsed="false">
      <c r="A98" s="24"/>
      <c r="B98" s="35"/>
      <c r="C98" s="24"/>
      <c r="D98" s="52"/>
      <c r="E98" s="31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44"/>
    </row>
    <row r="99" customFormat="false" ht="23.8" hidden="false" customHeight="true" outlineLevel="0" collapsed="false">
      <c r="A99" s="24"/>
      <c r="B99" s="51"/>
      <c r="C99" s="24" t="s">
        <v>43</v>
      </c>
      <c r="D99" s="52"/>
      <c r="E99" s="31"/>
      <c r="F99" s="53" t="s">
        <v>14</v>
      </c>
      <c r="G99" s="54" t="str">
        <f aca="false">"İsim Unvan : "&amp;'Senet Borçlu Alacaklı Giriş'!$C$9</f>
        <v>İsim Unvan : Adem Duman</v>
      </c>
      <c r="H99" s="54"/>
      <c r="I99" s="54"/>
      <c r="J99" s="54"/>
      <c r="K99" s="26"/>
      <c r="L99" s="64"/>
      <c r="M99" s="26"/>
      <c r="N99" s="26"/>
      <c r="O99" s="27"/>
      <c r="P99" s="44"/>
    </row>
    <row r="100" customFormat="false" ht="23.8" hidden="false" customHeight="true" outlineLevel="0" collapsed="false">
      <c r="A100" s="24"/>
      <c r="B100" s="35"/>
      <c r="C100" s="24"/>
      <c r="D100" s="46" t="s">
        <v>49</v>
      </c>
      <c r="E100" s="31"/>
      <c r="F100" s="53"/>
      <c r="G100" s="56" t="str">
        <f aca="false">"Adres : " &amp;'Senet Borçlu Alacaklı Giriş'!$C$10</f>
        <v>Adres : Esentepe Mah. Şehit Ulaşar Cad. Belde Sitesi B Blk. K1: D:3 TOKAT</v>
      </c>
      <c r="H100" s="56"/>
      <c r="I100" s="56"/>
      <c r="J100" s="56"/>
      <c r="K100" s="24"/>
      <c r="L100" s="24"/>
      <c r="M100" s="24"/>
      <c r="N100" s="24"/>
      <c r="O100" s="44"/>
      <c r="P100" s="44"/>
    </row>
    <row r="101" customFormat="false" ht="23.8" hidden="false" customHeight="true" outlineLevel="0" collapsed="false">
      <c r="A101" s="24"/>
      <c r="B101" s="51"/>
      <c r="C101" s="24" t="s">
        <v>43</v>
      </c>
      <c r="D101" s="65" t="n">
        <f aca="false">'Senet Taksit Giriş'!D7</f>
        <v>44407</v>
      </c>
      <c r="E101" s="31"/>
      <c r="F101" s="53"/>
      <c r="G101" s="56"/>
      <c r="H101" s="56"/>
      <c r="I101" s="56"/>
      <c r="J101" s="56"/>
      <c r="K101" s="24"/>
      <c r="L101" s="36" t="s">
        <v>48</v>
      </c>
      <c r="M101" s="24"/>
      <c r="N101" s="24"/>
      <c r="O101" s="44"/>
      <c r="P101" s="44"/>
    </row>
    <row r="102" customFormat="false" ht="23.8" hidden="false" customHeight="true" outlineLevel="0" collapsed="false">
      <c r="A102" s="24"/>
      <c r="B102" s="35"/>
      <c r="C102" s="24"/>
      <c r="D102" s="46" t="s">
        <v>50</v>
      </c>
      <c r="E102" s="31"/>
      <c r="F102" s="53"/>
      <c r="G102" s="60" t="str">
        <f aca="false">"Vergi Dairesi : "&amp;'Senet Borçlu Alacaklı Giriş'!$C$11</f>
        <v>Vergi Dairesi : Tokat</v>
      </c>
      <c r="H102" s="60"/>
      <c r="I102" s="60"/>
      <c r="J102" s="60"/>
      <c r="K102" s="24"/>
      <c r="L102" s="24"/>
      <c r="M102" s="24"/>
      <c r="N102" s="24"/>
      <c r="O102" s="44"/>
      <c r="P102" s="44"/>
    </row>
    <row r="103" customFormat="false" ht="23.8" hidden="false" customHeight="true" outlineLevel="0" collapsed="false">
      <c r="A103" s="24"/>
      <c r="B103" s="35"/>
      <c r="C103" s="24"/>
      <c r="D103" s="65" t="n">
        <f aca="false">'Senet Taksit Giriş'!C7</f>
        <v>44252</v>
      </c>
      <c r="E103" s="31"/>
      <c r="F103" s="53"/>
      <c r="G103" s="61" t="str">
        <f aca="false">"Vergi No / TC Kimlik No : "&amp;'Senet Borçlu Alacaklı Giriş'!$C$12</f>
        <v>Vergi No / TC Kimlik No : 341 3267 6260</v>
      </c>
      <c r="H103" s="61"/>
      <c r="I103" s="61"/>
      <c r="J103" s="61"/>
      <c r="K103" s="62"/>
      <c r="L103" s="62"/>
      <c r="M103" s="62"/>
      <c r="N103" s="62"/>
      <c r="O103" s="63"/>
      <c r="P103" s="44"/>
    </row>
    <row r="104" customFormat="false" ht="23.8" hidden="false" customHeight="true" outlineLevel="0" collapsed="false">
      <c r="A104" s="24"/>
      <c r="B104" s="66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3"/>
    </row>
  </sheetData>
  <mergeCells count="70">
    <mergeCell ref="E2:E19"/>
    <mergeCell ref="F5:O7"/>
    <mergeCell ref="D9:D15"/>
    <mergeCell ref="F9:F13"/>
    <mergeCell ref="G9:J9"/>
    <mergeCell ref="M9:N9"/>
    <mergeCell ref="G10:K11"/>
    <mergeCell ref="G12:J12"/>
    <mergeCell ref="G13:J13"/>
    <mergeCell ref="F15:F19"/>
    <mergeCell ref="G15:J15"/>
    <mergeCell ref="G16:J17"/>
    <mergeCell ref="G18:J18"/>
    <mergeCell ref="G19:J19"/>
    <mergeCell ref="E23:E40"/>
    <mergeCell ref="F26:O28"/>
    <mergeCell ref="D30:D36"/>
    <mergeCell ref="F30:F34"/>
    <mergeCell ref="G30:J30"/>
    <mergeCell ref="M30:N30"/>
    <mergeCell ref="G31:K32"/>
    <mergeCell ref="G33:J33"/>
    <mergeCell ref="G34:J34"/>
    <mergeCell ref="F36:F40"/>
    <mergeCell ref="G36:J36"/>
    <mergeCell ref="G37:J38"/>
    <mergeCell ref="G39:J39"/>
    <mergeCell ref="G40:J40"/>
    <mergeCell ref="E44:E61"/>
    <mergeCell ref="F47:O49"/>
    <mergeCell ref="D51:D57"/>
    <mergeCell ref="F51:F55"/>
    <mergeCell ref="G51:J51"/>
    <mergeCell ref="M51:N51"/>
    <mergeCell ref="G52:K53"/>
    <mergeCell ref="G54:J54"/>
    <mergeCell ref="G55:J55"/>
    <mergeCell ref="F57:F61"/>
    <mergeCell ref="G57:J57"/>
    <mergeCell ref="G58:J59"/>
    <mergeCell ref="G60:J60"/>
    <mergeCell ref="G61:J61"/>
    <mergeCell ref="E65:E82"/>
    <mergeCell ref="F68:O70"/>
    <mergeCell ref="D72:D78"/>
    <mergeCell ref="F72:F76"/>
    <mergeCell ref="G72:J72"/>
    <mergeCell ref="M72:N72"/>
    <mergeCell ref="G73:K74"/>
    <mergeCell ref="G75:J75"/>
    <mergeCell ref="G76:J76"/>
    <mergeCell ref="F78:F82"/>
    <mergeCell ref="G78:J78"/>
    <mergeCell ref="G79:J80"/>
    <mergeCell ref="G81:J81"/>
    <mergeCell ref="G82:J82"/>
    <mergeCell ref="E86:E103"/>
    <mergeCell ref="F89:O91"/>
    <mergeCell ref="D93:D99"/>
    <mergeCell ref="F93:F97"/>
    <mergeCell ref="G93:J93"/>
    <mergeCell ref="M93:N93"/>
    <mergeCell ref="G94:K95"/>
    <mergeCell ref="G96:J96"/>
    <mergeCell ref="G97:J97"/>
    <mergeCell ref="F99:F103"/>
    <mergeCell ref="G99:J99"/>
    <mergeCell ref="G100:J101"/>
    <mergeCell ref="G102:J102"/>
    <mergeCell ref="G103:J103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2018-01-13T07:28:26Z</cp:lastPrinted>
  <dcterms:modified xsi:type="dcterms:W3CDTF">2021-03-03T17:54:09Z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