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Sayfa1" sheetId="1" r:id="rId1"/>
  </sheet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42" i="1"/>
  <c r="G41"/>
  <c r="G40"/>
  <c r="G39"/>
  <c r="G38"/>
  <c r="G37"/>
  <c r="G36"/>
  <c r="H42" s="1"/>
  <c r="G34"/>
  <c r="G33"/>
  <c r="G32"/>
  <c r="G31"/>
  <c r="G30"/>
  <c r="G28"/>
  <c r="G27"/>
  <c r="H25"/>
  <c r="G25"/>
  <c r="H23"/>
  <c r="G23"/>
  <c r="G22"/>
  <c r="G20"/>
  <c r="G19"/>
  <c r="G18"/>
  <c r="G17"/>
  <c r="H28" l="1"/>
  <c r="H20"/>
  <c r="H34"/>
  <c r="G44"/>
  <c r="G46" l="1"/>
  <c r="H46" s="1"/>
  <c r="G45"/>
  <c r="H45" s="1"/>
  <c r="G47"/>
  <c r="H47" s="1"/>
  <c r="G49" l="1"/>
  <c r="I47" s="1"/>
  <c r="I20" l="1"/>
  <c r="I25"/>
  <c r="G51"/>
  <c r="G52" s="1"/>
  <c r="I42"/>
  <c r="I23"/>
  <c r="I28"/>
  <c r="I34"/>
  <c r="I45"/>
  <c r="I46"/>
</calcChain>
</file>

<file path=xl/sharedStrings.xml><?xml version="1.0" encoding="utf-8"?>
<sst xmlns="http://schemas.openxmlformats.org/spreadsheetml/2006/main" count="87" uniqueCount="69">
  <si>
    <t>Mr.David</t>
  </si>
  <si>
    <r>
      <rPr>
        <sz val="10"/>
        <rFont val="Arial"/>
        <family val="2"/>
      </rPr>
      <t xml:space="preserve">Please fill the </t>
    </r>
    <r>
      <rPr>
        <b/>
        <sz val="10"/>
        <rFont val="Arial"/>
        <family val="2"/>
      </rPr>
      <t xml:space="preserve">UNIT PRICE </t>
    </r>
    <r>
      <rPr>
        <sz val="10"/>
        <rFont val="Arial"/>
        <family val="2"/>
      </rPr>
      <t>section, and find the owning cost of a tile.</t>
    </r>
  </si>
  <si>
    <t>ATTENTION :  The unit prices will be daily, specially for workers</t>
  </si>
  <si>
    <t xml:space="preserve">With this cost accounting, we can produce approximetly 2500 tiles per day (225 m2/day) </t>
  </si>
  <si>
    <t xml:space="preserve">Pigment section will be used only for colored tiles. </t>
  </si>
  <si>
    <t>Agents, vacuum cloth and abbrasive have to be used for production.</t>
  </si>
  <si>
    <t>If vacuum cloth and abbrassives can be found in Georgia, you can change the prices</t>
  </si>
  <si>
    <t>SELANIK TILES-Mustafa BALCI</t>
  </si>
  <si>
    <t>BALMER MARBLE</t>
  </si>
  <si>
    <t>Murat BALCI – Tokat – TURKEY</t>
  </si>
  <si>
    <t>+90 505 320 22 40</t>
  </si>
  <si>
    <t>balmertokat@gmail.com</t>
  </si>
  <si>
    <t>30 x 30 x 1,8 cm Terrazzo Tile Daily Production Cost</t>
  </si>
  <si>
    <t>USD</t>
  </si>
  <si>
    <t>Sub-</t>
  </si>
  <si>
    <t>Description</t>
  </si>
  <si>
    <t>Qtity</t>
  </si>
  <si>
    <t>Unit</t>
  </si>
  <si>
    <t>Unit Price</t>
  </si>
  <si>
    <t>Cost</t>
  </si>
  <si>
    <t>Total</t>
  </si>
  <si>
    <t>Total %</t>
  </si>
  <si>
    <t>Materials</t>
  </si>
  <si>
    <t>White Cement</t>
  </si>
  <si>
    <t>50 kg Unit</t>
  </si>
  <si>
    <t>Aggregate</t>
  </si>
  <si>
    <t>ton</t>
  </si>
  <si>
    <t>Pigment</t>
  </si>
  <si>
    <t>kg</t>
  </si>
  <si>
    <t>Chemical additive agents</t>
  </si>
  <si>
    <t>Press</t>
  </si>
  <si>
    <t>Vacuum cloth</t>
  </si>
  <si>
    <t>mt</t>
  </si>
  <si>
    <t>Hydrolic oil for press</t>
  </si>
  <si>
    <t>gl</t>
  </si>
  <si>
    <t>Polishing</t>
  </si>
  <si>
    <t>abbrasive</t>
  </si>
  <si>
    <t>units</t>
  </si>
  <si>
    <t>Transportation</t>
  </si>
  <si>
    <t>diesel for forklift</t>
  </si>
  <si>
    <t>lt</t>
  </si>
  <si>
    <t>diesel for pickup</t>
  </si>
  <si>
    <t>Other</t>
  </si>
  <si>
    <t>Electricity</t>
  </si>
  <si>
    <t>kw</t>
  </si>
  <si>
    <t>Water</t>
  </si>
  <si>
    <t>Accountig expense</t>
  </si>
  <si>
    <t>Management expense</t>
  </si>
  <si>
    <t xml:space="preserve">Rental Cost </t>
  </si>
  <si>
    <t xml:space="preserve">Labour </t>
  </si>
  <si>
    <t>worker</t>
  </si>
  <si>
    <t>Polishing Machine</t>
  </si>
  <si>
    <t>Foreman</t>
  </si>
  <si>
    <t>Manager</t>
  </si>
  <si>
    <t>Insurance Expense</t>
  </si>
  <si>
    <t>Food servise cost</t>
  </si>
  <si>
    <t>Daily Expence</t>
  </si>
  <si>
    <t>Taxes</t>
  </si>
  <si>
    <t>%</t>
  </si>
  <si>
    <t>Casualty</t>
  </si>
  <si>
    <t>Machine amortization</t>
  </si>
  <si>
    <t>Total Daily Expence</t>
  </si>
  <si>
    <t>These accountings</t>
  </si>
  <si>
    <t>Dailiy Production Quantity</t>
  </si>
  <si>
    <t>change</t>
  </si>
  <si>
    <t>UNITS</t>
  </si>
  <si>
    <t xml:space="preserve">Cost of a Tile  </t>
  </si>
  <si>
    <t>upon unit prices</t>
  </si>
  <si>
    <t xml:space="preserve">Cost of a  1 m2 Tile  </t>
  </si>
</sst>
</file>

<file path=xl/styles.xml><?xml version="1.0" encoding="utf-8"?>
<styleSheet xmlns="http://schemas.openxmlformats.org/spreadsheetml/2006/main">
  <fonts count="6"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66FFFF"/>
        <bgColor rgb="FF33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2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right"/>
    </xf>
    <xf numFmtId="0" fontId="0" fillId="0" borderId="0" xfId="0" applyFont="1" applyAlignment="1"/>
    <xf numFmtId="4" fontId="0" fillId="2" borderId="0" xfId="0" applyNumberFormat="1" applyFill="1"/>
    <xf numFmtId="4" fontId="0" fillId="0" borderId="0" xfId="0" applyNumberFormat="1"/>
    <xf numFmtId="0" fontId="0" fillId="2" borderId="0" xfId="0" applyFill="1"/>
    <xf numFmtId="4" fontId="1" fillId="0" borderId="0" xfId="0" applyNumberFormat="1" applyFont="1"/>
    <xf numFmtId="0" fontId="3" fillId="0" borderId="0" xfId="0" applyFont="1"/>
    <xf numFmtId="0" fontId="4" fillId="0" borderId="0" xfId="0" applyFont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4" fontId="4" fillId="0" borderId="0" xfId="0" applyNumberFormat="1" applyFont="1"/>
    <xf numFmtId="4" fontId="4" fillId="2" borderId="0" xfId="0" applyNumberFormat="1" applyFont="1" applyFill="1" applyAlignment="1">
      <alignment horizontal="right"/>
    </xf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 applyAlignment="1">
      <alignment horizontal="right"/>
    </xf>
    <xf numFmtId="4" fontId="5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almertoka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52"/>
  <sheetViews>
    <sheetView tabSelected="1" topLeftCell="A10" zoomScale="120" zoomScaleNormal="120" workbookViewId="0">
      <selection activeCell="F36" sqref="F36"/>
    </sheetView>
  </sheetViews>
  <sheetFormatPr defaultRowHeight="12.75"/>
  <cols>
    <col min="1" max="1" width="1.42578125" customWidth="1"/>
    <col min="2" max="2" width="13.28515625" customWidth="1"/>
    <col min="3" max="3" width="21.7109375" customWidth="1"/>
    <col min="4" max="4" width="5.5703125" customWidth="1"/>
    <col min="5" max="5" width="10.5703125" customWidth="1"/>
    <col min="6" max="6" width="10" customWidth="1"/>
    <col min="7" max="7" width="8.42578125" customWidth="1"/>
    <col min="8" max="8" width="8.140625" customWidth="1"/>
    <col min="9" max="9" width="7" customWidth="1"/>
    <col min="10" max="10" width="23.5703125" customWidth="1"/>
    <col min="11" max="11" width="5" customWidth="1"/>
    <col min="12" max="12" width="7" customWidth="1"/>
    <col min="13" max="13" width="8.7109375" customWidth="1"/>
    <col min="14" max="14" width="12.28515625" customWidth="1"/>
    <col min="15" max="1025" width="11.5703125"/>
  </cols>
  <sheetData>
    <row r="1" spans="2:9">
      <c r="B1" t="s">
        <v>0</v>
      </c>
      <c r="C1" s="1"/>
      <c r="E1" s="1"/>
    </row>
    <row r="2" spans="2:9">
      <c r="B2" s="2" t="s">
        <v>1</v>
      </c>
      <c r="E2" s="1"/>
    </row>
    <row r="3" spans="2:9">
      <c r="B3" s="2" t="s">
        <v>2</v>
      </c>
    </row>
    <row r="4" spans="2:9">
      <c r="B4" t="s">
        <v>3</v>
      </c>
    </row>
    <row r="5" spans="2:9">
      <c r="B5" t="s">
        <v>4</v>
      </c>
    </row>
    <row r="6" spans="2:9">
      <c r="B6" t="s">
        <v>5</v>
      </c>
    </row>
    <row r="7" spans="2:9">
      <c r="B7" t="s">
        <v>6</v>
      </c>
    </row>
    <row r="8" spans="2:9">
      <c r="F8" t="s">
        <v>7</v>
      </c>
    </row>
    <row r="9" spans="2:9">
      <c r="F9" t="s">
        <v>8</v>
      </c>
    </row>
    <row r="10" spans="2:9">
      <c r="F10" t="s">
        <v>9</v>
      </c>
    </row>
    <row r="11" spans="2:9">
      <c r="F11" t="s">
        <v>10</v>
      </c>
    </row>
    <row r="12" spans="2:9">
      <c r="F12" s="3" t="s">
        <v>11</v>
      </c>
    </row>
    <row r="14" spans="2:9">
      <c r="C14" s="1" t="s">
        <v>12</v>
      </c>
    </row>
    <row r="15" spans="2:9">
      <c r="F15" s="4" t="s">
        <v>13</v>
      </c>
      <c r="G15" s="5" t="s">
        <v>13</v>
      </c>
      <c r="H15" s="6" t="s">
        <v>14</v>
      </c>
      <c r="I15" s="6" t="s">
        <v>14</v>
      </c>
    </row>
    <row r="16" spans="2:9">
      <c r="C16" s="1" t="s">
        <v>15</v>
      </c>
      <c r="D16" s="6" t="s">
        <v>16</v>
      </c>
      <c r="E16" s="7" t="s">
        <v>17</v>
      </c>
      <c r="F16" s="8" t="s">
        <v>18</v>
      </c>
      <c r="G16" s="6" t="s">
        <v>19</v>
      </c>
      <c r="H16" s="6" t="s">
        <v>20</v>
      </c>
      <c r="I16" s="6" t="s">
        <v>21</v>
      </c>
    </row>
    <row r="17" spans="2:9">
      <c r="B17" t="s">
        <v>22</v>
      </c>
      <c r="C17" t="s">
        <v>23</v>
      </c>
      <c r="D17">
        <v>25</v>
      </c>
      <c r="E17" s="9" t="s">
        <v>24</v>
      </c>
      <c r="F17" s="10">
        <v>8.6</v>
      </c>
      <c r="G17" s="11">
        <f>D17*F17</f>
        <v>215</v>
      </c>
      <c r="H17" s="11"/>
    </row>
    <row r="18" spans="2:9">
      <c r="C18" t="s">
        <v>25</v>
      </c>
      <c r="D18">
        <v>10</v>
      </c>
      <c r="E18" t="s">
        <v>26</v>
      </c>
      <c r="F18" s="10">
        <v>100</v>
      </c>
      <c r="G18" s="11">
        <f>D18*F18</f>
        <v>1000</v>
      </c>
      <c r="H18" s="11"/>
    </row>
    <row r="19" spans="2:9">
      <c r="C19" t="s">
        <v>27</v>
      </c>
      <c r="D19">
        <v>8</v>
      </c>
      <c r="E19" t="s">
        <v>28</v>
      </c>
      <c r="F19" s="10">
        <v>3</v>
      </c>
      <c r="G19" s="11">
        <f>D19*F19</f>
        <v>24</v>
      </c>
    </row>
    <row r="20" spans="2:9">
      <c r="C20" t="s">
        <v>29</v>
      </c>
      <c r="D20">
        <v>37.5</v>
      </c>
      <c r="E20" t="s">
        <v>28</v>
      </c>
      <c r="F20" s="10">
        <v>2.5</v>
      </c>
      <c r="G20" s="11">
        <f>D20*F20</f>
        <v>93.75</v>
      </c>
      <c r="H20" s="11">
        <f>SUM(G17:G20)</f>
        <v>1332.75</v>
      </c>
      <c r="I20" s="11">
        <f>H20*100/$G$49</f>
        <v>62.626433500384138</v>
      </c>
    </row>
    <row r="21" spans="2:9">
      <c r="F21" s="10"/>
      <c r="H21" s="11"/>
    </row>
    <row r="22" spans="2:9">
      <c r="B22" t="s">
        <v>30</v>
      </c>
      <c r="C22" t="s">
        <v>31</v>
      </c>
      <c r="D22">
        <v>2</v>
      </c>
      <c r="E22" t="s">
        <v>32</v>
      </c>
      <c r="F22" s="10">
        <v>2.5</v>
      </c>
      <c r="G22" s="11">
        <f>D22*F22</f>
        <v>5</v>
      </c>
    </row>
    <row r="23" spans="2:9">
      <c r="C23" t="s">
        <v>33</v>
      </c>
      <c r="D23">
        <v>2</v>
      </c>
      <c r="E23" t="s">
        <v>34</v>
      </c>
      <c r="F23" s="10"/>
      <c r="G23" s="11">
        <f>D23*F23</f>
        <v>0</v>
      </c>
      <c r="H23" s="11">
        <f>SUM(G22:G23)</f>
        <v>5</v>
      </c>
      <c r="I23" s="11">
        <f>H23*100/$G$49</f>
        <v>0.23495191709016747</v>
      </c>
    </row>
    <row r="24" spans="2:9">
      <c r="F24" s="10"/>
    </row>
    <row r="25" spans="2:9">
      <c r="B25" t="s">
        <v>35</v>
      </c>
      <c r="C25" t="s">
        <v>36</v>
      </c>
      <c r="D25">
        <v>40</v>
      </c>
      <c r="E25" t="s">
        <v>37</v>
      </c>
      <c r="F25" s="10">
        <v>2.8</v>
      </c>
      <c r="G25" s="11">
        <f>D25*F25</f>
        <v>112</v>
      </c>
      <c r="H25" s="11">
        <f>SUM(G25:G25)</f>
        <v>112</v>
      </c>
      <c r="I25" s="11">
        <f>H25*100/$G$49</f>
        <v>5.2629229428197517</v>
      </c>
    </row>
    <row r="26" spans="2:9">
      <c r="F26" s="10"/>
      <c r="H26" s="11"/>
    </row>
    <row r="27" spans="2:9">
      <c r="B27" t="s">
        <v>38</v>
      </c>
      <c r="C27" t="s">
        <v>39</v>
      </c>
      <c r="D27">
        <v>10</v>
      </c>
      <c r="E27" t="s">
        <v>40</v>
      </c>
      <c r="F27" s="10">
        <v>9</v>
      </c>
      <c r="G27" s="11">
        <f>D27*F27</f>
        <v>90</v>
      </c>
    </row>
    <row r="28" spans="2:9">
      <c r="C28" t="s">
        <v>41</v>
      </c>
      <c r="D28">
        <v>10</v>
      </c>
      <c r="E28" t="s">
        <v>40</v>
      </c>
      <c r="F28" s="10">
        <v>9</v>
      </c>
      <c r="G28" s="11">
        <f>D28*F28</f>
        <v>90</v>
      </c>
      <c r="H28" s="11">
        <f>SUM(G27:G28)</f>
        <v>180</v>
      </c>
      <c r="I28" s="11">
        <f>H28*100/$G$49</f>
        <v>8.458269015246028</v>
      </c>
    </row>
    <row r="29" spans="2:9">
      <c r="F29" s="10"/>
      <c r="H29" s="11"/>
    </row>
    <row r="30" spans="2:9">
      <c r="B30" t="s">
        <v>42</v>
      </c>
      <c r="C30" t="s">
        <v>43</v>
      </c>
      <c r="D30">
        <v>50</v>
      </c>
      <c r="E30" t="s">
        <v>44</v>
      </c>
      <c r="F30" s="10">
        <v>4.5</v>
      </c>
      <c r="G30" s="11">
        <f>D30*F30</f>
        <v>225</v>
      </c>
      <c r="H30" s="11"/>
    </row>
    <row r="31" spans="2:9">
      <c r="C31" t="s">
        <v>45</v>
      </c>
      <c r="D31">
        <v>3</v>
      </c>
      <c r="E31" t="s">
        <v>26</v>
      </c>
      <c r="F31" s="10">
        <v>4</v>
      </c>
      <c r="G31" s="11">
        <f>D31*F31</f>
        <v>12</v>
      </c>
      <c r="H31" s="11"/>
    </row>
    <row r="32" spans="2:9">
      <c r="C32" t="s">
        <v>46</v>
      </c>
      <c r="D32">
        <v>1</v>
      </c>
      <c r="F32" s="10"/>
      <c r="G32" s="11">
        <f>D32*F32</f>
        <v>0</v>
      </c>
    </row>
    <row r="33" spans="2:9">
      <c r="C33" t="s">
        <v>47</v>
      </c>
      <c r="D33">
        <v>1</v>
      </c>
      <c r="F33" s="10"/>
      <c r="G33" s="11">
        <f>D33*F33</f>
        <v>0</v>
      </c>
    </row>
    <row r="34" spans="2:9">
      <c r="C34" t="s">
        <v>48</v>
      </c>
      <c r="D34">
        <v>1</v>
      </c>
      <c r="F34" s="12"/>
      <c r="G34" s="11">
        <f>D34*F34</f>
        <v>0</v>
      </c>
      <c r="H34">
        <f>SUM(G30:G34)</f>
        <v>237</v>
      </c>
      <c r="I34" s="11">
        <f>H34*100/$G$49</f>
        <v>11.136720870073939</v>
      </c>
    </row>
    <row r="35" spans="2:9">
      <c r="F35" s="10"/>
      <c r="G35" s="11"/>
      <c r="H35" s="11"/>
    </row>
    <row r="36" spans="2:9">
      <c r="B36" t="s">
        <v>49</v>
      </c>
      <c r="C36" t="s">
        <v>30</v>
      </c>
      <c r="D36">
        <v>4</v>
      </c>
      <c r="E36" t="s">
        <v>50</v>
      </c>
      <c r="F36" s="10"/>
      <c r="G36" s="11">
        <f t="shared" ref="G36:G42" si="0">D36*F36</f>
        <v>0</v>
      </c>
      <c r="H36" s="11"/>
    </row>
    <row r="37" spans="2:9">
      <c r="C37" t="s">
        <v>51</v>
      </c>
      <c r="D37">
        <v>3</v>
      </c>
      <c r="E37" t="s">
        <v>50</v>
      </c>
      <c r="F37" s="10"/>
      <c r="G37" s="11">
        <f t="shared" si="0"/>
        <v>0</v>
      </c>
      <c r="H37" s="11"/>
    </row>
    <row r="38" spans="2:9">
      <c r="C38" t="s">
        <v>38</v>
      </c>
      <c r="D38">
        <v>1</v>
      </c>
      <c r="E38" t="s">
        <v>50</v>
      </c>
      <c r="F38" s="10"/>
      <c r="G38" s="11">
        <f t="shared" si="0"/>
        <v>0</v>
      </c>
      <c r="H38" s="11"/>
    </row>
    <row r="39" spans="2:9">
      <c r="C39" t="s">
        <v>52</v>
      </c>
      <c r="D39">
        <v>1</v>
      </c>
      <c r="E39" t="s">
        <v>50</v>
      </c>
      <c r="F39" s="10"/>
      <c r="G39" s="11">
        <f t="shared" si="0"/>
        <v>0</v>
      </c>
      <c r="H39" s="11"/>
    </row>
    <row r="40" spans="2:9">
      <c r="C40" t="s">
        <v>53</v>
      </c>
      <c r="D40">
        <v>1</v>
      </c>
      <c r="E40" t="s">
        <v>50</v>
      </c>
      <c r="F40" s="10"/>
      <c r="G40" s="11">
        <f t="shared" si="0"/>
        <v>0</v>
      </c>
      <c r="H40" s="11"/>
    </row>
    <row r="41" spans="2:9">
      <c r="C41" t="s">
        <v>54</v>
      </c>
      <c r="D41">
        <v>12</v>
      </c>
      <c r="E41" t="s">
        <v>50</v>
      </c>
      <c r="F41" s="10"/>
      <c r="G41" s="11">
        <f t="shared" si="0"/>
        <v>0</v>
      </c>
    </row>
    <row r="42" spans="2:9">
      <c r="C42" t="s">
        <v>55</v>
      </c>
      <c r="D42">
        <v>12</v>
      </c>
      <c r="E42" t="s">
        <v>50</v>
      </c>
      <c r="F42" s="10"/>
      <c r="G42" s="11">
        <f t="shared" si="0"/>
        <v>0</v>
      </c>
      <c r="H42" s="11">
        <f>SUM(G36:G42)</f>
        <v>0</v>
      </c>
      <c r="I42" s="11">
        <f>H42*100/$G$49</f>
        <v>0</v>
      </c>
    </row>
    <row r="43" spans="2:9">
      <c r="F43" s="10"/>
      <c r="H43" s="11"/>
    </row>
    <row r="44" spans="2:9">
      <c r="C44" s="1" t="s">
        <v>56</v>
      </c>
      <c r="F44" s="10"/>
      <c r="G44" s="13">
        <f>SUM(G17:G43)</f>
        <v>1866.75</v>
      </c>
      <c r="H44" s="13"/>
    </row>
    <row r="45" spans="2:9">
      <c r="C45" t="s">
        <v>57</v>
      </c>
      <c r="E45" t="s">
        <v>58</v>
      </c>
      <c r="F45" s="10"/>
      <c r="G45" s="11">
        <f>G44*D45/100</f>
        <v>0</v>
      </c>
      <c r="H45" s="11">
        <f>G45</f>
        <v>0</v>
      </c>
      <c r="I45" s="11">
        <f>H45*100/$G$49</f>
        <v>0</v>
      </c>
    </row>
    <row r="46" spans="2:9">
      <c r="C46" t="s">
        <v>59</v>
      </c>
      <c r="D46">
        <v>4</v>
      </c>
      <c r="E46" t="s">
        <v>58</v>
      </c>
      <c r="F46" s="10"/>
      <c r="G46" s="11">
        <f>G44*D46/100</f>
        <v>74.67</v>
      </c>
      <c r="H46" s="11">
        <f>G46</f>
        <v>74.67</v>
      </c>
      <c r="I46" s="11">
        <f>H46*100/$G$49</f>
        <v>3.5087719298245608</v>
      </c>
    </row>
    <row r="47" spans="2:9">
      <c r="C47" t="s">
        <v>60</v>
      </c>
      <c r="D47">
        <v>10</v>
      </c>
      <c r="E47" t="s">
        <v>58</v>
      </c>
      <c r="F47" s="10"/>
      <c r="G47" s="11">
        <f>G44*D47/100</f>
        <v>186.67500000000001</v>
      </c>
      <c r="H47" s="11">
        <f>G47</f>
        <v>186.67500000000001</v>
      </c>
      <c r="I47" s="11">
        <f>H47*100/$G$49</f>
        <v>8.7719298245614024</v>
      </c>
    </row>
    <row r="48" spans="2:9">
      <c r="F48" s="11"/>
      <c r="G48" s="11"/>
      <c r="H48" s="11"/>
      <c r="I48" s="11"/>
    </row>
    <row r="49" spans="3:9" ht="15.75">
      <c r="C49" s="14" t="s">
        <v>61</v>
      </c>
      <c r="D49" s="15"/>
      <c r="E49" s="16"/>
      <c r="F49" s="17" t="s">
        <v>62</v>
      </c>
      <c r="G49" s="18">
        <f>SUM(G44:G48)</f>
        <v>2128.0950000000003</v>
      </c>
      <c r="H49" s="18" t="s">
        <v>13</v>
      </c>
    </row>
    <row r="50" spans="3:9" ht="15.75">
      <c r="C50" s="14" t="s">
        <v>63</v>
      </c>
      <c r="D50" s="15"/>
      <c r="E50" s="16"/>
      <c r="F50" s="19" t="s">
        <v>64</v>
      </c>
      <c r="G50" s="15">
        <v>2500</v>
      </c>
      <c r="H50" s="15" t="s">
        <v>65</v>
      </c>
    </row>
    <row r="51" spans="3:9" ht="15.75">
      <c r="C51" s="14" t="s">
        <v>66</v>
      </c>
      <c r="D51" s="18"/>
      <c r="E51" s="16"/>
      <c r="F51" s="17" t="s">
        <v>67</v>
      </c>
      <c r="G51" s="18">
        <f>G49/G50</f>
        <v>0.85123800000000005</v>
      </c>
      <c r="H51" s="18" t="s">
        <v>13</v>
      </c>
    </row>
    <row r="52" spans="3:9" ht="15.75">
      <c r="C52" s="20" t="s">
        <v>68</v>
      </c>
      <c r="D52" s="21"/>
      <c r="E52" s="21"/>
      <c r="F52" s="22"/>
      <c r="G52" s="23">
        <f>G51*11.1</f>
        <v>9.4487418000000005</v>
      </c>
      <c r="H52" s="24" t="s">
        <v>13</v>
      </c>
      <c r="I52" s="25"/>
    </row>
  </sheetData>
  <hyperlinks>
    <hyperlink ref="F12" r:id="rId1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LibreOffice/5.2.7.2$Linux_X86_64 LibreOffice_project/20m0$Build-2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9</cp:revision>
  <dcterms:created xsi:type="dcterms:W3CDTF">2019-07-12T11:49:01Z</dcterms:created>
  <dcterms:modified xsi:type="dcterms:W3CDTF">2019-07-31T07:07:22Z</dcterms:modified>
  <dc:language>tr-TR</dc:language>
</cp:coreProperties>
</file>