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<sst xmlns="http://schemas.openxmlformats.org/spreadsheetml/2006/main" count="79" uniqueCount="64">
  <si>
    <t xml:space="preserve">SELANIK TILES-Mustafa BALCI</t>
  </si>
  <si>
    <t xml:space="preserve">BALMER MARBLE</t>
  </si>
  <si>
    <t xml:space="preserve">Murat BALCI – Tokat – TURKEY</t>
  </si>
  <si>
    <t xml:space="preserve">+90 505 320 22 40</t>
  </si>
  <si>
    <t xml:space="preserve">balmertokat@gmail.com</t>
  </si>
  <si>
    <t xml:space="preserve">30 x 30 x 1,8 cm Terrazzo Tile Daily Production Cost For 2500 units/day</t>
  </si>
  <si>
    <t xml:space="preserve">USD</t>
  </si>
  <si>
    <t xml:space="preserve">Cost %</t>
  </si>
  <si>
    <t xml:space="preserve">Description</t>
  </si>
  <si>
    <t xml:space="preserve">Qtity</t>
  </si>
  <si>
    <t xml:space="preserve">Unit</t>
  </si>
  <si>
    <t xml:space="preserve">Unit Price</t>
  </si>
  <si>
    <t xml:space="preserve">Cost</t>
  </si>
  <si>
    <t xml:space="preserve">in Total</t>
  </si>
  <si>
    <t xml:space="preserve">Materials</t>
  </si>
  <si>
    <t xml:space="preserve">White Cement</t>
  </si>
  <si>
    <t xml:space="preserve">50 kg Unit</t>
  </si>
  <si>
    <t xml:space="preserve">Aggregate</t>
  </si>
  <si>
    <t xml:space="preserve">ton</t>
  </si>
  <si>
    <t xml:space="preserve">Pigment</t>
  </si>
  <si>
    <t xml:space="preserve">kg</t>
  </si>
  <si>
    <t xml:space="preserve">Chemical additive agents</t>
  </si>
  <si>
    <t xml:space="preserve">Casting Press</t>
  </si>
  <si>
    <t xml:space="preserve">Vacuum cloth</t>
  </si>
  <si>
    <t xml:space="preserve">mt</t>
  </si>
  <si>
    <t xml:space="preserve">Hydrolic oil for press</t>
  </si>
  <si>
    <t xml:space="preserve">gl</t>
  </si>
  <si>
    <t xml:space="preserve">Polishing Machine</t>
  </si>
  <si>
    <t xml:space="preserve">abbrasive</t>
  </si>
  <si>
    <t xml:space="preserve">units</t>
  </si>
  <si>
    <t xml:space="preserve">Transportation &amp; stacking</t>
  </si>
  <si>
    <t xml:space="preserve">diesel for forklift</t>
  </si>
  <si>
    <t xml:space="preserve">lt</t>
  </si>
  <si>
    <t xml:space="preserve">diesel for pickup</t>
  </si>
  <si>
    <t xml:space="preserve">Other</t>
  </si>
  <si>
    <t xml:space="preserve">Electricity</t>
  </si>
  <si>
    <t xml:space="preserve">kw</t>
  </si>
  <si>
    <t xml:space="preserve">Water</t>
  </si>
  <si>
    <t xml:space="preserve">Accountig expense</t>
  </si>
  <si>
    <t xml:space="preserve">daily</t>
  </si>
  <si>
    <t xml:space="preserve">Management expense</t>
  </si>
  <si>
    <t xml:space="preserve">Rental Cost </t>
  </si>
  <si>
    <t xml:space="preserve">Labour </t>
  </si>
  <si>
    <t xml:space="preserve">Press</t>
  </si>
  <si>
    <t xml:space="preserve">worker</t>
  </si>
  <si>
    <t xml:space="preserve">Transportation</t>
  </si>
  <si>
    <t xml:space="preserve">Foreman</t>
  </si>
  <si>
    <t xml:space="preserve">Manager</t>
  </si>
  <si>
    <t xml:space="preserve">Insurance Expense</t>
  </si>
  <si>
    <t xml:space="preserve">Food servise cost</t>
  </si>
  <si>
    <t xml:space="preserve">Daily Expence Sub-total</t>
  </si>
  <si>
    <t xml:space="preserve">Additive Expenses to Sub-total</t>
  </si>
  <si>
    <t xml:space="preserve">Taxes</t>
  </si>
  <si>
    <t xml:space="preserve">%</t>
  </si>
  <si>
    <t xml:space="preserve">Casualty</t>
  </si>
  <si>
    <t xml:space="preserve">Machine amortization</t>
  </si>
  <si>
    <t xml:space="preserve">Total Daily Expences TOTAL</t>
  </si>
  <si>
    <t xml:space="preserve">USD/day</t>
  </si>
  <si>
    <t xml:space="preserve">Dailiy Production Quantity</t>
  </si>
  <si>
    <t xml:space="preserve">units/day</t>
  </si>
  <si>
    <t xml:space="preserve">Cost of a Tile  </t>
  </si>
  <si>
    <t xml:space="preserve">USD/unit</t>
  </si>
  <si>
    <t xml:space="preserve">Cost of a  1 m2 Tile  ( 1 m2 = 11.1 unit )</t>
  </si>
  <si>
    <t xml:space="preserve">USD/m2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</si>
</sst>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%0.00"/>
    <numFmt numFmtId="167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u val="single"/>
      <sz val="12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66"/>
        <bgColor rgb="FFFFFF00"/>
      </patternFill>
    </fill>
    <fill>
      <patternFill patternType="solid">
        <fgColor rgb="FF66FFFF"/>
        <bgColor rgb="FF33CC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66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almertoka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AMJ5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47" activeCellId="0" sqref="C47"/>
    </sheetView>
  </sheetViews>
  <sheetFormatPr defaultRowHeight="12.8" outlineLevelRow="0" outlineLevelCol="0"/>
  <cols>
    <col collapsed="false" customWidth="true" hidden="false" outlineLevel="0" max="1" min="1" style="0" width="1.39"/>
    <col collapsed="false" customWidth="true" hidden="false" outlineLevel="0" max="2" min="2" style="0" width="9.38"/>
    <col collapsed="false" customWidth="true" hidden="false" outlineLevel="0" max="3" min="3" style="0" width="21.76"/>
    <col collapsed="false" customWidth="true" hidden="false" outlineLevel="0" max="4" min="4" style="0" width="5.54"/>
    <col collapsed="false" customWidth="true" hidden="false" outlineLevel="0" max="5" min="5" style="0" width="10.53"/>
    <col collapsed="false" customWidth="true" hidden="false" outlineLevel="0" max="6" min="6" style="1" width="10.05"/>
    <col collapsed="false" customWidth="true" hidden="false" outlineLevel="0" max="7" min="7" style="0" width="10.28"/>
    <col collapsed="false" customWidth="true" hidden="false" outlineLevel="0" max="8" min="8" style="2" width="10.73"/>
    <col collapsed="false" customWidth="true" hidden="false" outlineLevel="0" max="9" min="9" style="0" width="8.1"/>
    <col collapsed="false" customWidth="true" hidden="false" outlineLevel="0" max="10" min="10" style="0" width="23.59"/>
    <col collapsed="false" customWidth="true" hidden="false" outlineLevel="0" max="11" min="11" style="0" width="5.08"/>
    <col collapsed="false" customWidth="true" hidden="false" outlineLevel="0" max="12" min="12" style="0" width="7.04"/>
    <col collapsed="false" customWidth="true" hidden="false" outlineLevel="0" max="13" min="13" style="0" width="8.66"/>
    <col collapsed="false" customWidth="true" hidden="false" outlineLevel="0" max="14" min="14" style="0" width="12.25"/>
    <col collapsed="false" customWidth="false" hidden="false" outlineLevel="0" max="1025" min="15" style="0" width="11.52"/>
  </cols>
  <sheetData>
    <row r="2" customFormat="false" ht="12.8" hidden="false" customHeight="false" outlineLevel="0" collapsed="false">
      <c r="F2" s="1" t="s">
        <v>0</v>
      </c>
    </row>
    <row r="3" customFormat="false" ht="12.8" hidden="false" customHeight="false" outlineLevel="0" collapsed="false">
      <c r="F3" s="1" t="s">
        <v>1</v>
      </c>
    </row>
    <row r="4" customFormat="false" ht="12.8" hidden="false" customHeight="false" outlineLevel="0" collapsed="false">
      <c r="F4" s="1" t="s">
        <v>2</v>
      </c>
    </row>
    <row r="5" customFormat="false" ht="12.8" hidden="false" customHeight="false" outlineLevel="0" collapsed="false">
      <c r="F5" s="1" t="s">
        <v>3</v>
      </c>
    </row>
    <row r="6" customFormat="false" ht="12.8" hidden="false" customHeight="false" outlineLevel="0" collapsed="false">
      <c r="F6" s="3" t="s">
        <v>4</v>
      </c>
    </row>
    <row r="8" customFormat="false" ht="12.8" hidden="false" customHeight="false" outlineLevel="0" collapsed="false">
      <c r="C8" s="4" t="s">
        <v>5</v>
      </c>
      <c r="D8" s="5"/>
      <c r="E8" s="5"/>
      <c r="F8" s="6"/>
      <c r="G8" s="5"/>
      <c r="H8" s="7"/>
    </row>
    <row r="9" customFormat="false" ht="12.8" hidden="false" customHeight="false" outlineLevel="0" collapsed="false">
      <c r="F9" s="8" t="s">
        <v>6</v>
      </c>
      <c r="G9" s="9" t="s">
        <v>6</v>
      </c>
      <c r="H9" s="10" t="s">
        <v>7</v>
      </c>
      <c r="I9" s="11"/>
    </row>
    <row r="10" customFormat="false" ht="12.8" hidden="false" customHeight="false" outlineLevel="0" collapsed="false">
      <c r="C10" s="12" t="s">
        <v>8</v>
      </c>
      <c r="D10" s="11" t="s">
        <v>9</v>
      </c>
      <c r="E10" s="13" t="s">
        <v>10</v>
      </c>
      <c r="F10" s="14" t="s">
        <v>11</v>
      </c>
      <c r="G10" s="11" t="s">
        <v>12</v>
      </c>
      <c r="H10" s="15" t="s">
        <v>13</v>
      </c>
      <c r="I10" s="11"/>
    </row>
    <row r="11" s="16" customFormat="true" ht="15" hidden="false" customHeight="false" outlineLevel="0" collapsed="false">
      <c r="C11" s="17" t="s">
        <v>14</v>
      </c>
      <c r="D11" s="18"/>
      <c r="E11" s="19"/>
      <c r="F11" s="20"/>
      <c r="G11" s="21" t="n">
        <f aca="false">SUM(G12:G15)</f>
        <v>408.75</v>
      </c>
      <c r="H11" s="22" t="n">
        <f aca="false">G11/$G$46</f>
        <v>0.541146173411433</v>
      </c>
      <c r="I11" s="23"/>
      <c r="AMJ11" s="0"/>
    </row>
    <row r="12" customFormat="false" ht="12.8" hidden="false" customHeight="false" outlineLevel="0" collapsed="false">
      <c r="C12" s="0" t="s">
        <v>15</v>
      </c>
      <c r="D12" s="0" t="n">
        <v>25</v>
      </c>
      <c r="E12" s="24" t="s">
        <v>16</v>
      </c>
      <c r="F12" s="25" t="n">
        <v>8.6</v>
      </c>
      <c r="G12" s="26" t="n">
        <f aca="false">D12*F12</f>
        <v>215</v>
      </c>
      <c r="H12" s="27" t="n">
        <f aca="false">G12/$G$46</f>
        <v>0.284639577451885</v>
      </c>
      <c r="I12" s="26"/>
    </row>
    <row r="13" customFormat="false" ht="12.8" hidden="false" customHeight="false" outlineLevel="0" collapsed="false">
      <c r="C13" s="0" t="s">
        <v>17</v>
      </c>
      <c r="D13" s="0" t="n">
        <v>10</v>
      </c>
      <c r="E13" s="0" t="s">
        <v>18</v>
      </c>
      <c r="F13" s="25" t="n">
        <v>10</v>
      </c>
      <c r="G13" s="26" t="n">
        <f aca="false">D13*F13</f>
        <v>100</v>
      </c>
      <c r="H13" s="27" t="n">
        <f aca="false">G13/$G$46</f>
        <v>0.132390501140412</v>
      </c>
      <c r="I13" s="26"/>
    </row>
    <row r="14" customFormat="false" ht="12.8" hidden="false" customHeight="false" outlineLevel="0" collapsed="false">
      <c r="C14" s="0" t="s">
        <v>19</v>
      </c>
      <c r="D14" s="0" t="n">
        <v>8</v>
      </c>
      <c r="E14" s="0" t="s">
        <v>20</v>
      </c>
      <c r="F14" s="25"/>
      <c r="G14" s="26" t="n">
        <f aca="false">D14*F14</f>
        <v>0</v>
      </c>
      <c r="H14" s="27" t="n">
        <f aca="false">G14/$G$46</f>
        <v>0</v>
      </c>
    </row>
    <row r="15" customFormat="false" ht="12.8" hidden="false" customHeight="false" outlineLevel="0" collapsed="false">
      <c r="C15" s="0" t="s">
        <v>21</v>
      </c>
      <c r="D15" s="0" t="n">
        <v>37.5</v>
      </c>
      <c r="E15" s="0" t="s">
        <v>20</v>
      </c>
      <c r="F15" s="25" t="n">
        <v>2.5</v>
      </c>
      <c r="G15" s="26" t="n">
        <f aca="false">D15*F15</f>
        <v>93.75</v>
      </c>
      <c r="H15" s="27" t="n">
        <f aca="false">G15/$G$46</f>
        <v>0.124116094819136</v>
      </c>
    </row>
    <row r="16" s="16" customFormat="true" ht="15" hidden="false" customHeight="false" outlineLevel="0" collapsed="false">
      <c r="C16" s="17" t="s">
        <v>22</v>
      </c>
      <c r="D16" s="28"/>
      <c r="E16" s="28"/>
      <c r="F16" s="29"/>
      <c r="G16" s="21" t="n">
        <f aca="false">SUM(G17:G18)</f>
        <v>5</v>
      </c>
      <c r="H16" s="22" t="n">
        <f aca="false">G16/$G$46</f>
        <v>0.00661952505702059</v>
      </c>
      <c r="I16" s="30"/>
      <c r="AMJ16" s="0"/>
    </row>
    <row r="17" customFormat="false" ht="12.8" hidden="false" customHeight="false" outlineLevel="0" collapsed="false">
      <c r="C17" s="0" t="s">
        <v>23</v>
      </c>
      <c r="D17" s="0" t="n">
        <v>2</v>
      </c>
      <c r="E17" s="0" t="s">
        <v>24</v>
      </c>
      <c r="F17" s="25" t="n">
        <v>2.5</v>
      </c>
      <c r="G17" s="26" t="n">
        <f aca="false">D17*F17</f>
        <v>5</v>
      </c>
      <c r="H17" s="27" t="n">
        <f aca="false">G17/$G$46</f>
        <v>0.00661952505702059</v>
      </c>
    </row>
    <row r="18" customFormat="false" ht="12.8" hidden="false" customHeight="false" outlineLevel="0" collapsed="false">
      <c r="C18" s="0" t="s">
        <v>25</v>
      </c>
      <c r="D18" s="0" t="n">
        <v>2</v>
      </c>
      <c r="E18" s="0" t="s">
        <v>26</v>
      </c>
      <c r="F18" s="25"/>
      <c r="G18" s="26" t="n">
        <f aca="false">D18*F18</f>
        <v>0</v>
      </c>
      <c r="H18" s="27" t="n">
        <f aca="false">G18/$G$46</f>
        <v>0</v>
      </c>
    </row>
    <row r="19" s="16" customFormat="true" ht="15" hidden="false" customHeight="false" outlineLevel="0" collapsed="false">
      <c r="C19" s="17" t="s">
        <v>27</v>
      </c>
      <c r="D19" s="28"/>
      <c r="E19" s="28"/>
      <c r="F19" s="29"/>
      <c r="G19" s="21" t="n">
        <f aca="false">SUM(G20:G20)</f>
        <v>112</v>
      </c>
      <c r="H19" s="22" t="n">
        <f aca="false">G19/$G$46</f>
        <v>0.148277361277261</v>
      </c>
      <c r="AMJ19" s="0"/>
    </row>
    <row r="20" customFormat="false" ht="12.8" hidden="false" customHeight="false" outlineLevel="0" collapsed="false">
      <c r="C20" s="0" t="s">
        <v>28</v>
      </c>
      <c r="D20" s="0" t="n">
        <v>40</v>
      </c>
      <c r="E20" s="0" t="s">
        <v>29</v>
      </c>
      <c r="F20" s="25" t="n">
        <v>2.8</v>
      </c>
      <c r="G20" s="26" t="n">
        <f aca="false">D20*F20</f>
        <v>112</v>
      </c>
      <c r="H20" s="27" t="n">
        <f aca="false">G20/$G$46</f>
        <v>0.148277361277261</v>
      </c>
    </row>
    <row r="21" s="16" customFormat="true" ht="15" hidden="false" customHeight="false" outlineLevel="0" collapsed="false">
      <c r="C21" s="17" t="s">
        <v>30</v>
      </c>
      <c r="D21" s="28"/>
      <c r="E21" s="28"/>
      <c r="F21" s="29"/>
      <c r="G21" s="21" t="n">
        <f aca="false">SUM(G22:G23)</f>
        <v>18</v>
      </c>
      <c r="H21" s="22" t="n">
        <f aca="false">G21/$G$46</f>
        <v>0.0238302902052741</v>
      </c>
      <c r="I21" s="30"/>
      <c r="AMJ21" s="0"/>
    </row>
    <row r="22" customFormat="false" ht="12.8" hidden="false" customHeight="false" outlineLevel="0" collapsed="false">
      <c r="C22" s="0" t="s">
        <v>31</v>
      </c>
      <c r="D22" s="0" t="n">
        <v>10</v>
      </c>
      <c r="E22" s="0" t="s">
        <v>32</v>
      </c>
      <c r="F22" s="25" t="n">
        <v>0.9</v>
      </c>
      <c r="G22" s="26" t="n">
        <f aca="false">D22*F22</f>
        <v>9</v>
      </c>
      <c r="H22" s="27" t="n">
        <f aca="false">G22/$G$46</f>
        <v>0.0119151451026371</v>
      </c>
    </row>
    <row r="23" customFormat="false" ht="12.8" hidden="false" customHeight="false" outlineLevel="0" collapsed="false">
      <c r="C23" s="0" t="s">
        <v>33</v>
      </c>
      <c r="D23" s="0" t="n">
        <v>10</v>
      </c>
      <c r="E23" s="0" t="s">
        <v>32</v>
      </c>
      <c r="F23" s="25" t="n">
        <v>0.9</v>
      </c>
      <c r="G23" s="26" t="n">
        <f aca="false">D23*F23</f>
        <v>9</v>
      </c>
      <c r="H23" s="27" t="n">
        <f aca="false">G23/$G$46</f>
        <v>0.0119151451026371</v>
      </c>
    </row>
    <row r="24" s="16" customFormat="true" ht="15" hidden="false" customHeight="false" outlineLevel="0" collapsed="false">
      <c r="C24" s="17" t="s">
        <v>34</v>
      </c>
      <c r="D24" s="28"/>
      <c r="E24" s="28"/>
      <c r="F24" s="29"/>
      <c r="G24" s="28" t="n">
        <f aca="false">SUM(G25:G29)</f>
        <v>23.83</v>
      </c>
      <c r="H24" s="22" t="n">
        <f aca="false">G24/$G$46</f>
        <v>0.0315486564217601</v>
      </c>
      <c r="I24" s="30"/>
      <c r="AMJ24" s="0"/>
    </row>
    <row r="25" customFormat="false" ht="12.8" hidden="false" customHeight="false" outlineLevel="0" collapsed="false">
      <c r="C25" s="0" t="s">
        <v>35</v>
      </c>
      <c r="D25" s="0" t="n">
        <v>50</v>
      </c>
      <c r="E25" s="0" t="s">
        <v>36</v>
      </c>
      <c r="F25" s="25" t="n">
        <v>0.086</v>
      </c>
      <c r="G25" s="26" t="n">
        <f aca="false">D25*F25</f>
        <v>4.3</v>
      </c>
      <c r="H25" s="27" t="n">
        <f aca="false">G25/$G$46</f>
        <v>0.00569279154903771</v>
      </c>
      <c r="I25" s="26"/>
    </row>
    <row r="26" customFormat="false" ht="12.8" hidden="false" customHeight="false" outlineLevel="0" collapsed="false">
      <c r="C26" s="0" t="s">
        <v>37</v>
      </c>
      <c r="D26" s="0" t="n">
        <v>3</v>
      </c>
      <c r="E26" s="0" t="s">
        <v>18</v>
      </c>
      <c r="F26" s="25" t="n">
        <v>1.51</v>
      </c>
      <c r="G26" s="26" t="n">
        <f aca="false">D26*F26</f>
        <v>4.53</v>
      </c>
      <c r="H26" s="27" t="n">
        <f aca="false">G26/$G$46</f>
        <v>0.00599728970166065</v>
      </c>
      <c r="I26" s="26"/>
    </row>
    <row r="27" customFormat="false" ht="12.8" hidden="false" customHeight="false" outlineLevel="0" collapsed="false">
      <c r="C27" s="0" t="s">
        <v>38</v>
      </c>
      <c r="D27" s="0" t="n">
        <v>1</v>
      </c>
      <c r="E27" s="0" t="s">
        <v>39</v>
      </c>
      <c r="F27" s="25" t="n">
        <v>15</v>
      </c>
      <c r="G27" s="26" t="n">
        <f aca="false">D27*F27</f>
        <v>15</v>
      </c>
      <c r="H27" s="27" t="n">
        <f aca="false">G27/$G$46</f>
        <v>0.0198585751710618</v>
      </c>
    </row>
    <row r="28" customFormat="false" ht="12.8" hidden="false" customHeight="false" outlineLevel="0" collapsed="false">
      <c r="C28" s="0" t="s">
        <v>40</v>
      </c>
      <c r="D28" s="0" t="n">
        <v>1</v>
      </c>
      <c r="E28" s="0" t="s">
        <v>39</v>
      </c>
      <c r="F28" s="25"/>
      <c r="G28" s="26" t="n">
        <f aca="false">D28*F28</f>
        <v>0</v>
      </c>
      <c r="H28" s="27" t="n">
        <f aca="false">G28/$G$46</f>
        <v>0</v>
      </c>
    </row>
    <row r="29" customFormat="false" ht="12.8" hidden="false" customHeight="false" outlineLevel="0" collapsed="false">
      <c r="C29" s="0" t="s">
        <v>41</v>
      </c>
      <c r="D29" s="0" t="n">
        <v>1</v>
      </c>
      <c r="E29" s="0" t="s">
        <v>39</v>
      </c>
      <c r="F29" s="25"/>
      <c r="G29" s="26" t="n">
        <f aca="false">D29*F29</f>
        <v>0</v>
      </c>
      <c r="H29" s="27" t="n">
        <f aca="false">G29/$G$46</f>
        <v>0</v>
      </c>
    </row>
    <row r="30" s="16" customFormat="true" ht="15" hidden="false" customHeight="false" outlineLevel="0" collapsed="false">
      <c r="C30" s="17" t="s">
        <v>42</v>
      </c>
      <c r="D30" s="28"/>
      <c r="E30" s="28"/>
      <c r="F30" s="29"/>
      <c r="G30" s="21" t="n">
        <f aca="false">SUM(G31:G37)</f>
        <v>95</v>
      </c>
      <c r="H30" s="22" t="n">
        <f aca="false">G30/$G$46</f>
        <v>0.125770976083391</v>
      </c>
      <c r="I30" s="30"/>
      <c r="AMJ30" s="0"/>
    </row>
    <row r="31" customFormat="false" ht="12.8" hidden="false" customHeight="false" outlineLevel="0" collapsed="false">
      <c r="C31" s="0" t="s">
        <v>43</v>
      </c>
      <c r="D31" s="0" t="n">
        <v>4</v>
      </c>
      <c r="E31" s="0" t="s">
        <v>44</v>
      </c>
      <c r="F31" s="25" t="n">
        <v>10</v>
      </c>
      <c r="G31" s="26" t="n">
        <f aca="false">D31*F31</f>
        <v>40</v>
      </c>
      <c r="H31" s="27" t="n">
        <f aca="false">G31/$G$46</f>
        <v>0.0529562004561647</v>
      </c>
      <c r="I31" s="26"/>
    </row>
    <row r="32" customFormat="false" ht="12.8" hidden="false" customHeight="false" outlineLevel="0" collapsed="false">
      <c r="C32" s="0" t="s">
        <v>27</v>
      </c>
      <c r="D32" s="0" t="n">
        <v>3</v>
      </c>
      <c r="E32" s="0" t="s">
        <v>44</v>
      </c>
      <c r="F32" s="25" t="n">
        <v>10</v>
      </c>
      <c r="G32" s="26" t="n">
        <f aca="false">D32*F32</f>
        <v>30</v>
      </c>
      <c r="H32" s="27" t="n">
        <f aca="false">G32/$G$46</f>
        <v>0.0397171503421235</v>
      </c>
      <c r="I32" s="26"/>
    </row>
    <row r="33" customFormat="false" ht="12.8" hidden="false" customHeight="false" outlineLevel="0" collapsed="false">
      <c r="C33" s="0" t="s">
        <v>45</v>
      </c>
      <c r="D33" s="0" t="n">
        <v>1</v>
      </c>
      <c r="E33" s="0" t="s">
        <v>44</v>
      </c>
      <c r="F33" s="25" t="n">
        <v>10</v>
      </c>
      <c r="G33" s="26" t="n">
        <f aca="false">D33*F33</f>
        <v>10</v>
      </c>
      <c r="H33" s="27" t="n">
        <f aca="false">G33/$G$46</f>
        <v>0.0132390501140412</v>
      </c>
      <c r="I33" s="26"/>
    </row>
    <row r="34" customFormat="false" ht="12.8" hidden="false" customHeight="false" outlineLevel="0" collapsed="false">
      <c r="C34" s="0" t="s">
        <v>46</v>
      </c>
      <c r="D34" s="0" t="n">
        <v>1</v>
      </c>
      <c r="E34" s="0" t="s">
        <v>44</v>
      </c>
      <c r="F34" s="25" t="n">
        <v>15</v>
      </c>
      <c r="G34" s="26" t="n">
        <f aca="false">D34*F34</f>
        <v>15</v>
      </c>
      <c r="H34" s="27" t="n">
        <f aca="false">G34/$G$46</f>
        <v>0.0198585751710618</v>
      </c>
      <c r="I34" s="26"/>
    </row>
    <row r="35" customFormat="false" ht="12.8" hidden="false" customHeight="false" outlineLevel="0" collapsed="false">
      <c r="C35" s="0" t="s">
        <v>47</v>
      </c>
      <c r="D35" s="0" t="n">
        <v>1</v>
      </c>
      <c r="E35" s="0" t="s">
        <v>44</v>
      </c>
      <c r="F35" s="25"/>
      <c r="G35" s="26" t="n">
        <f aca="false">D35*F35</f>
        <v>0</v>
      </c>
      <c r="H35" s="27" t="n">
        <f aca="false">G35/$G$46</f>
        <v>0</v>
      </c>
      <c r="I35" s="26"/>
    </row>
    <row r="36" customFormat="false" ht="12.8" hidden="false" customHeight="false" outlineLevel="0" collapsed="false">
      <c r="C36" s="0" t="s">
        <v>48</v>
      </c>
      <c r="D36" s="0" t="n">
        <v>12</v>
      </c>
      <c r="E36" s="0" t="s">
        <v>44</v>
      </c>
      <c r="F36" s="25"/>
      <c r="G36" s="26" t="n">
        <f aca="false">D36*F36</f>
        <v>0</v>
      </c>
      <c r="H36" s="27" t="n">
        <f aca="false">G36/$G$46</f>
        <v>0</v>
      </c>
    </row>
    <row r="37" customFormat="false" ht="12.8" hidden="false" customHeight="false" outlineLevel="0" collapsed="false">
      <c r="C37" s="0" t="s">
        <v>49</v>
      </c>
      <c r="D37" s="0" t="n">
        <v>12</v>
      </c>
      <c r="E37" s="0" t="s">
        <v>44</v>
      </c>
      <c r="F37" s="25"/>
      <c r="G37" s="26" t="n">
        <f aca="false">D37*F37</f>
        <v>0</v>
      </c>
      <c r="H37" s="27" t="n">
        <f aca="false">G37/$G$46</f>
        <v>0</v>
      </c>
    </row>
    <row r="38" customFormat="false" ht="12.8" hidden="false" customHeight="false" outlineLevel="0" collapsed="false">
      <c r="C38" s="31"/>
      <c r="D38" s="31"/>
      <c r="E38" s="31"/>
      <c r="F38" s="32"/>
      <c r="G38" s="31"/>
      <c r="H38" s="27" t="n">
        <f aca="false">G38/$G$46</f>
        <v>0</v>
      </c>
      <c r="I38" s="26"/>
    </row>
    <row r="39" s="16" customFormat="true" ht="15" hidden="false" customHeight="false" outlineLevel="0" collapsed="false">
      <c r="C39" s="33" t="s">
        <v>50</v>
      </c>
      <c r="D39" s="34"/>
      <c r="E39" s="34"/>
      <c r="F39" s="35"/>
      <c r="G39" s="36" t="n">
        <f aca="false">SUM(G12:G15)+SUM(G17:G18)+SUM(G20)+SUM(G22:G23)+SUM(G25:G29)+SUM(G31:G37)</f>
        <v>662.58</v>
      </c>
      <c r="H39" s="37" t="n">
        <f aca="false">G39/$G$46</f>
        <v>0.87719298245614</v>
      </c>
      <c r="I39" s="30"/>
      <c r="AMJ39" s="0"/>
    </row>
    <row r="40" customFormat="false" ht="12.8" hidden="false" customHeight="false" outlineLevel="0" collapsed="false">
      <c r="F40" s="25"/>
      <c r="G40" s="26"/>
      <c r="H40" s="27"/>
      <c r="I40" s="26"/>
    </row>
    <row r="41" customFormat="false" ht="15" hidden="false" customHeight="false" outlineLevel="0" collapsed="false">
      <c r="C41" s="33" t="s">
        <v>51</v>
      </c>
      <c r="D41" s="5"/>
      <c r="E41" s="5"/>
      <c r="F41" s="38"/>
      <c r="G41" s="39" t="n">
        <f aca="false">SUM(G42:G44)</f>
        <v>92.7612</v>
      </c>
      <c r="H41" s="37" t="n">
        <f aca="false">G41/$G$46</f>
        <v>0.12280701754386</v>
      </c>
      <c r="I41" s="26"/>
    </row>
    <row r="42" customFormat="false" ht="12.8" hidden="false" customHeight="false" outlineLevel="0" collapsed="false">
      <c r="C42" s="0" t="s">
        <v>52</v>
      </c>
      <c r="E42" s="0" t="s">
        <v>53</v>
      </c>
      <c r="F42" s="40" t="n">
        <f aca="false">G39</f>
        <v>662.58</v>
      </c>
      <c r="G42" s="26" t="n">
        <f aca="false">F42*D42/100</f>
        <v>0</v>
      </c>
      <c r="H42" s="27" t="n">
        <f aca="false">G42/$G$46</f>
        <v>0</v>
      </c>
      <c r="I42" s="26"/>
    </row>
    <row r="43" customFormat="false" ht="12.8" hidden="false" customHeight="false" outlineLevel="0" collapsed="false">
      <c r="C43" s="0" t="s">
        <v>54</v>
      </c>
      <c r="D43" s="0" t="n">
        <v>4</v>
      </c>
      <c r="E43" s="0" t="s">
        <v>53</v>
      </c>
      <c r="F43" s="40" t="n">
        <f aca="false">G39</f>
        <v>662.58</v>
      </c>
      <c r="G43" s="26" t="n">
        <f aca="false">F43*D43/100</f>
        <v>26.5032</v>
      </c>
      <c r="H43" s="27" t="n">
        <f aca="false">G43/$G$46</f>
        <v>0.0350877192982456</v>
      </c>
      <c r="I43" s="26"/>
    </row>
    <row r="44" customFormat="false" ht="12.8" hidden="false" customHeight="false" outlineLevel="0" collapsed="false">
      <c r="C44" s="0" t="s">
        <v>55</v>
      </c>
      <c r="D44" s="0" t="n">
        <v>10</v>
      </c>
      <c r="E44" s="0" t="s">
        <v>53</v>
      </c>
      <c r="F44" s="40" t="n">
        <f aca="false">G39</f>
        <v>662.58</v>
      </c>
      <c r="G44" s="26" t="n">
        <f aca="false">F44*D44/100</f>
        <v>66.258</v>
      </c>
      <c r="H44" s="27" t="n">
        <f aca="false">G44/$G$46</f>
        <v>0.087719298245614</v>
      </c>
      <c r="I44" s="26"/>
    </row>
    <row r="45" customFormat="false" ht="12.8" hidden="false" customHeight="false" outlineLevel="0" collapsed="false">
      <c r="G45" s="26"/>
      <c r="I45" s="26"/>
    </row>
    <row r="46" customFormat="false" ht="15" hidden="false" customHeight="false" outlineLevel="0" collapsed="false">
      <c r="C46" s="41" t="s">
        <v>56</v>
      </c>
      <c r="D46" s="42"/>
      <c r="E46" s="43"/>
      <c r="F46" s="44"/>
      <c r="G46" s="45" t="n">
        <f aca="false">SUM(G12:G15)+SUM(G17:G18)+SUM(G20:G20)+SUM(G22:G23)+SUM(G25:G29)+SUM(G31:G37)+SUM(G42:G44)</f>
        <v>755.3412</v>
      </c>
      <c r="H46" s="46" t="s">
        <v>57</v>
      </c>
    </row>
    <row r="47" customFormat="false" ht="15" hidden="false" customHeight="false" outlineLevel="0" collapsed="false">
      <c r="C47" s="47" t="s">
        <v>58</v>
      </c>
      <c r="D47" s="16"/>
      <c r="E47" s="48"/>
      <c r="F47" s="49"/>
      <c r="G47" s="16" t="n">
        <v>2500</v>
      </c>
      <c r="H47" s="50" t="s">
        <v>59</v>
      </c>
    </row>
    <row r="48" customFormat="false" ht="15" hidden="false" customHeight="false" outlineLevel="0" collapsed="false">
      <c r="C48" s="47" t="s">
        <v>60</v>
      </c>
      <c r="D48" s="30"/>
      <c r="E48" s="48"/>
      <c r="F48" s="49"/>
      <c r="G48" s="30" t="n">
        <f aca="false">G46/G47</f>
        <v>0.30213648</v>
      </c>
      <c r="H48" s="50" t="s">
        <v>61</v>
      </c>
    </row>
    <row r="49" customFormat="false" ht="15" hidden="false" customHeight="false" outlineLevel="0" collapsed="false">
      <c r="C49" s="47"/>
      <c r="D49" s="30"/>
      <c r="E49" s="48"/>
      <c r="F49" s="49"/>
      <c r="G49" s="30"/>
      <c r="H49" s="50"/>
    </row>
    <row r="50" customFormat="false" ht="15" hidden="false" customHeight="false" outlineLevel="0" collapsed="false">
      <c r="C50" s="51" t="s">
        <v>62</v>
      </c>
      <c r="D50" s="52"/>
      <c r="E50" s="52"/>
      <c r="F50" s="53"/>
      <c r="G50" s="54" t="n">
        <f aca="false">G48*11.1</f>
        <v>3.353714928</v>
      </c>
      <c r="H50" s="55" t="s">
        <v>63</v>
      </c>
    </row>
  </sheetData>
  <hyperlinks>
    <hyperlink ref="F6" r:id="rId1" display="balmertokat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2019-07-12T11:49:01Z</dcterms:created>
  <dc:creator/>
  <dc:description/>
  <dc:language>tr-TR</dc:language>
  <cp:lastModifiedBy/>
  <dcterms:modified xsi:type="dcterms:W3CDTF">2019-07-15T13:24:55Z</dcterms:modified>
  <cp:revision>12</cp:revision>
  <dc:subject/>
  <dc:title/>
</cp:coreProperties>
</file>