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57F1D55C-7813-4E90-BD68-9F41EF43C68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ayfa2" sheetId="2" r:id="rId1"/>
    <sheet name="Sayfa4" sheetId="6" r:id="rId2"/>
    <sheet name="TTE" sheetId="4" r:id="rId3"/>
    <sheet name="801" sheetId="5" r:id="rId4"/>
    <sheet name="Sayfa3" sheetId="3" r:id="rId5"/>
    <sheet name="Sayfa1" sheetId="1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2" l="1"/>
  <c r="S24" i="6"/>
  <c r="S21" i="6"/>
  <c r="S22" i="6"/>
  <c r="S18" i="6"/>
  <c r="Q22" i="6"/>
  <c r="Q18" i="6"/>
  <c r="O18" i="6"/>
  <c r="O24" i="6"/>
  <c r="O22" i="6"/>
  <c r="M22" i="6"/>
  <c r="F27" i="2"/>
  <c r="F26" i="2"/>
  <c r="F25" i="2"/>
  <c r="F24" i="2"/>
  <c r="F23" i="2"/>
  <c r="F22" i="2"/>
  <c r="F21" i="2"/>
  <c r="F20" i="2"/>
  <c r="F17" i="2"/>
  <c r="F16" i="2"/>
  <c r="F13" i="2"/>
  <c r="P6" i="6"/>
  <c r="O29" i="2"/>
  <c r="O34" i="2"/>
  <c r="O69" i="2"/>
  <c r="O47" i="2"/>
  <c r="K37" i="2"/>
  <c r="K39" i="2"/>
  <c r="K40" i="2"/>
  <c r="K41" i="2"/>
  <c r="K42" i="2"/>
  <c r="K43" i="2"/>
  <c r="K44" i="2"/>
  <c r="K45" i="2"/>
  <c r="K46" i="2"/>
  <c r="K47" i="2"/>
  <c r="P7" i="6"/>
  <c r="M24" i="6"/>
  <c r="P8" i="6" l="1"/>
  <c r="J51" i="2"/>
  <c r="K51" i="2" s="1"/>
  <c r="L51" i="2"/>
  <c r="E51" i="2"/>
  <c r="M51" i="2" l="1"/>
  <c r="N51" i="2" s="1"/>
  <c r="I51" i="2"/>
  <c r="P9" i="6" l="1"/>
  <c r="L52" i="2" l="1"/>
  <c r="E52" i="2"/>
  <c r="P10" i="6"/>
  <c r="L53" i="2"/>
  <c r="E53" i="2"/>
  <c r="R5" i="6"/>
  <c r="P11" i="6"/>
  <c r="P5" i="6" s="1"/>
  <c r="Q24" i="6" s="1"/>
  <c r="N12" i="6"/>
  <c r="L13" i="6"/>
  <c r="L12" i="6"/>
  <c r="J15" i="6"/>
  <c r="T15" i="6" s="1"/>
  <c r="T14" i="6"/>
  <c r="J13" i="6"/>
  <c r="J12" i="6" s="1"/>
  <c r="J6" i="6" s="1"/>
  <c r="H12" i="6"/>
  <c r="F12" i="6"/>
  <c r="F6" i="6" s="1"/>
  <c r="D12" i="6"/>
  <c r="D6" i="6" s="1"/>
  <c r="T6" i="6" s="1"/>
  <c r="T16" i="6"/>
  <c r="A2" i="6"/>
  <c r="H20" i="2"/>
  <c r="I2" i="6"/>
  <c r="S2" i="6"/>
  <c r="Q2" i="6"/>
  <c r="O2" i="6"/>
  <c r="M2" i="6"/>
  <c r="K2" i="6"/>
  <c r="H17" i="2" s="1"/>
  <c r="G2" i="6"/>
  <c r="H26" i="2" s="1"/>
  <c r="E2" i="6"/>
  <c r="H27" i="2" s="1"/>
  <c r="C2" i="6"/>
  <c r="H9" i="4"/>
  <c r="I9" i="4" s="1"/>
  <c r="D9" i="4"/>
  <c r="E9" i="4" s="1"/>
  <c r="J9" i="4" s="1"/>
  <c r="K9" i="4" s="1"/>
  <c r="D8" i="6" l="1"/>
  <c r="T8" i="6" s="1"/>
  <c r="D7" i="6"/>
  <c r="F8" i="6"/>
  <c r="F7" i="6"/>
  <c r="H8" i="6"/>
  <c r="J8" i="6"/>
  <c r="J7" i="6"/>
  <c r="L10" i="6"/>
  <c r="D11" i="6"/>
  <c r="D5" i="6" s="1"/>
  <c r="D9" i="6"/>
  <c r="H11" i="6"/>
  <c r="H9" i="6"/>
  <c r="F11" i="6"/>
  <c r="F5" i="6" s="1"/>
  <c r="F9" i="6"/>
  <c r="J11" i="6"/>
  <c r="J5" i="6" s="1"/>
  <c r="T5" i="6" s="1"/>
  <c r="J9" i="6"/>
  <c r="L11" i="6"/>
  <c r="L9" i="6"/>
  <c r="H10" i="6"/>
  <c r="N10" i="6"/>
  <c r="N9" i="6"/>
  <c r="F10" i="6"/>
  <c r="N11" i="6"/>
  <c r="D10" i="6"/>
  <c r="J10" i="6"/>
  <c r="T13" i="6"/>
  <c r="T12" i="6"/>
  <c r="E9" i="5"/>
  <c r="E10" i="5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7" i="5"/>
  <c r="E8" i="5"/>
  <c r="E6" i="5"/>
  <c r="E5" i="5"/>
  <c r="E4" i="5"/>
  <c r="E3" i="5"/>
  <c r="K12" i="4"/>
  <c r="K13" i="4"/>
  <c r="K10" i="4"/>
  <c r="K11" i="4"/>
  <c r="K14" i="4"/>
  <c r="H10" i="4"/>
  <c r="I10" i="4" s="1"/>
  <c r="D10" i="4"/>
  <c r="E10" i="4" s="1"/>
  <c r="J10" i="4" s="1"/>
  <c r="H11" i="4"/>
  <c r="H12" i="4"/>
  <c r="I11" i="4"/>
  <c r="I12" i="4"/>
  <c r="D11" i="4"/>
  <c r="E11" i="4" s="1"/>
  <c r="J11" i="4" s="1"/>
  <c r="D12" i="4"/>
  <c r="E12" i="4" s="1"/>
  <c r="J12" i="4" s="1"/>
  <c r="D13" i="4"/>
  <c r="E13" i="4" s="1"/>
  <c r="J13" i="4" s="1"/>
  <c r="D14" i="4"/>
  <c r="E14" i="4" s="1"/>
  <c r="J14" i="4" s="1"/>
  <c r="B4" i="2"/>
  <c r="I56" i="2"/>
  <c r="I57" i="2"/>
  <c r="I58" i="2"/>
  <c r="I59" i="2"/>
  <c r="I60" i="2"/>
  <c r="I61" i="2"/>
  <c r="I62" i="2"/>
  <c r="I42" i="2"/>
  <c r="I43" i="2"/>
  <c r="I63" i="2"/>
  <c r="I39" i="2"/>
  <c r="I40" i="2"/>
  <c r="I41" i="2"/>
  <c r="I64" i="2"/>
  <c r="I65" i="2"/>
  <c r="I44" i="2"/>
  <c r="I45" i="2"/>
  <c r="I46" i="2"/>
  <c r="I47" i="2"/>
  <c r="I66" i="2"/>
  <c r="I67" i="2"/>
  <c r="I69" i="2"/>
  <c r="E56" i="2"/>
  <c r="E57" i="2"/>
  <c r="E58" i="2"/>
  <c r="E59" i="2"/>
  <c r="E60" i="2"/>
  <c r="E61" i="2"/>
  <c r="E62" i="2"/>
  <c r="E42" i="2"/>
  <c r="E43" i="2"/>
  <c r="E63" i="2"/>
  <c r="E39" i="2"/>
  <c r="E40" i="2"/>
  <c r="E41" i="2"/>
  <c r="E64" i="2"/>
  <c r="E65" i="2"/>
  <c r="E44" i="2"/>
  <c r="E45" i="2"/>
  <c r="E46" i="2"/>
  <c r="E47" i="2"/>
  <c r="E66" i="2"/>
  <c r="E67" i="2"/>
  <c r="E68" i="2"/>
  <c r="E69" i="2"/>
  <c r="J33" i="2"/>
  <c r="K33" i="2" s="1"/>
  <c r="I33" i="2"/>
  <c r="L33" i="2"/>
  <c r="E33" i="2"/>
  <c r="L54" i="2"/>
  <c r="J54" i="2"/>
  <c r="K54" i="2" s="1"/>
  <c r="I54" i="2"/>
  <c r="E54" i="2"/>
  <c r="L13" i="2"/>
  <c r="J13" i="2"/>
  <c r="K13" i="2" s="1"/>
  <c r="I13" i="2"/>
  <c r="E13" i="2"/>
  <c r="I62" i="3"/>
  <c r="F62" i="3"/>
  <c r="I61" i="3"/>
  <c r="F61" i="3"/>
  <c r="F58" i="3"/>
  <c r="F54" i="3"/>
  <c r="F44" i="3"/>
  <c r="F43" i="3"/>
  <c r="F35" i="3"/>
  <c r="F33" i="3"/>
  <c r="F29" i="3"/>
  <c r="F27" i="3"/>
  <c r="F21" i="3"/>
  <c r="F19" i="3"/>
  <c r="F9" i="3"/>
  <c r="I6" i="3"/>
  <c r="I7" i="3" s="1"/>
  <c r="I8" i="3" s="1"/>
  <c r="I16" i="3" s="1"/>
  <c r="I17" i="3" s="1"/>
  <c r="I18" i="3" s="1"/>
  <c r="I19" i="3" s="1"/>
  <c r="I20" i="3" s="1"/>
  <c r="I21" i="3" s="1"/>
  <c r="I22" i="3" s="1"/>
  <c r="I25" i="3" s="1"/>
  <c r="I26" i="3" s="1"/>
  <c r="I28" i="3" s="1"/>
  <c r="I30" i="3" s="1"/>
  <c r="I31" i="3" s="1"/>
  <c r="I32" i="3" s="1"/>
  <c r="I33" i="3" s="1"/>
  <c r="I34" i="3" s="1"/>
  <c r="I36" i="3" s="1"/>
  <c r="I37" i="3" s="1"/>
  <c r="I38" i="3" s="1"/>
  <c r="I40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7" i="3" s="1"/>
  <c r="L69" i="2"/>
  <c r="J69" i="2"/>
  <c r="K69" i="2" s="1"/>
  <c r="L68" i="2"/>
  <c r="H68" i="2"/>
  <c r="I68" i="2" s="1"/>
  <c r="L67" i="2"/>
  <c r="J67" i="2"/>
  <c r="K67" i="2" s="1"/>
  <c r="L66" i="2"/>
  <c r="J66" i="2"/>
  <c r="K66" i="2" s="1"/>
  <c r="L47" i="2"/>
  <c r="J47" i="2"/>
  <c r="J46" i="2"/>
  <c r="L45" i="2"/>
  <c r="J45" i="2"/>
  <c r="L44" i="2"/>
  <c r="J44" i="2"/>
  <c r="L65" i="2"/>
  <c r="J65" i="2"/>
  <c r="K65" i="2" s="1"/>
  <c r="L64" i="2"/>
  <c r="J64" i="2"/>
  <c r="K64" i="2" s="1"/>
  <c r="L41" i="2"/>
  <c r="J41" i="2"/>
  <c r="L40" i="2"/>
  <c r="J40" i="2"/>
  <c r="L39" i="2"/>
  <c r="J39" i="2"/>
  <c r="L63" i="2"/>
  <c r="J63" i="2"/>
  <c r="K63" i="2" s="1"/>
  <c r="L42" i="2"/>
  <c r="J42" i="2"/>
  <c r="L62" i="2"/>
  <c r="J62" i="2"/>
  <c r="K62" i="2" s="1"/>
  <c r="L61" i="2"/>
  <c r="J61" i="2"/>
  <c r="K61" i="2" s="1"/>
  <c r="L60" i="2"/>
  <c r="J60" i="2"/>
  <c r="K60" i="2" s="1"/>
  <c r="L59" i="2"/>
  <c r="J59" i="2"/>
  <c r="K59" i="2" s="1"/>
  <c r="J58" i="2"/>
  <c r="K58" i="2" s="1"/>
  <c r="J57" i="2"/>
  <c r="K57" i="2" s="1"/>
  <c r="J56" i="2"/>
  <c r="K56" i="2" s="1"/>
  <c r="J55" i="2"/>
  <c r="K55" i="2" s="1"/>
  <c r="I55" i="2"/>
  <c r="E55" i="2"/>
  <c r="E25" i="2"/>
  <c r="E24" i="2"/>
  <c r="E23" i="2"/>
  <c r="E22" i="2"/>
  <c r="H21" i="2"/>
  <c r="J21" i="2" s="1"/>
  <c r="K21" i="2" s="1"/>
  <c r="E21" i="2"/>
  <c r="J20" i="2"/>
  <c r="K20" i="2" s="1"/>
  <c r="I20" i="2"/>
  <c r="E20" i="2"/>
  <c r="J27" i="2"/>
  <c r="K27" i="2" s="1"/>
  <c r="I27" i="2"/>
  <c r="E27" i="2"/>
  <c r="J26" i="2"/>
  <c r="K26" i="2" s="1"/>
  <c r="I26" i="2"/>
  <c r="E26" i="2"/>
  <c r="J34" i="2"/>
  <c r="K34" i="2" s="1"/>
  <c r="I34" i="2"/>
  <c r="E34" i="2"/>
  <c r="J37" i="2"/>
  <c r="I37" i="2"/>
  <c r="E37" i="2"/>
  <c r="J50" i="2"/>
  <c r="K50" i="2" s="1"/>
  <c r="I50" i="2"/>
  <c r="E50" i="2"/>
  <c r="J17" i="2"/>
  <c r="K17" i="2" s="1"/>
  <c r="I17" i="2"/>
  <c r="E17" i="2"/>
  <c r="J15" i="2"/>
  <c r="K15" i="2" s="1"/>
  <c r="I15" i="2"/>
  <c r="E15" i="2"/>
  <c r="L14" i="2"/>
  <c r="J14" i="2"/>
  <c r="K14" i="2" s="1"/>
  <c r="I14" i="2"/>
  <c r="E14" i="2"/>
  <c r="L16" i="2"/>
  <c r="J16" i="2"/>
  <c r="K16" i="2" s="1"/>
  <c r="I16" i="2"/>
  <c r="E16" i="2"/>
  <c r="T7" i="6" l="1"/>
  <c r="O17" i="2"/>
  <c r="M67" i="2"/>
  <c r="M69" i="2"/>
  <c r="T11" i="6"/>
  <c r="T9" i="6"/>
  <c r="T10" i="6"/>
  <c r="J53" i="2"/>
  <c r="K53" i="2" s="1"/>
  <c r="M53" i="2" s="1"/>
  <c r="N53" i="2" s="1"/>
  <c r="I53" i="2"/>
  <c r="M63" i="2"/>
  <c r="M65" i="2"/>
  <c r="N65" i="2" s="1"/>
  <c r="M64" i="2"/>
  <c r="N64" i="2" s="1"/>
  <c r="M61" i="2"/>
  <c r="N61" i="2" s="1"/>
  <c r="M66" i="2"/>
  <c r="N66" i="2" s="1"/>
  <c r="M60" i="2"/>
  <c r="N60" i="2" s="1"/>
  <c r="M62" i="2"/>
  <c r="N62" i="2" s="1"/>
  <c r="M54" i="2"/>
  <c r="N54" i="2" s="1"/>
  <c r="M33" i="2"/>
  <c r="N33" i="2" s="1"/>
  <c r="M58" i="2"/>
  <c r="M21" i="2"/>
  <c r="M57" i="2"/>
  <c r="H22" i="2"/>
  <c r="J22" i="2" s="1"/>
  <c r="K22" i="2" s="1"/>
  <c r="M22" i="2" s="1"/>
  <c r="E5" i="2"/>
  <c r="E6" i="2"/>
  <c r="M55" i="2"/>
  <c r="M56" i="2"/>
  <c r="M13" i="2"/>
  <c r="N13" i="2" s="1"/>
  <c r="M17" i="2"/>
  <c r="M26" i="2"/>
  <c r="M27" i="2"/>
  <c r="M20" i="2"/>
  <c r="M50" i="2"/>
  <c r="M14" i="2"/>
  <c r="N14" i="2" s="1"/>
  <c r="N69" i="2"/>
  <c r="M37" i="2"/>
  <c r="M34" i="2"/>
  <c r="N67" i="2"/>
  <c r="J68" i="2"/>
  <c r="M15" i="2"/>
  <c r="N63" i="2"/>
  <c r="M16" i="2"/>
  <c r="L17" i="2"/>
  <c r="L55" i="2"/>
  <c r="M59" i="2"/>
  <c r="N59" i="2" s="1"/>
  <c r="I21" i="2"/>
  <c r="L15" i="2"/>
  <c r="J52" i="2" l="1"/>
  <c r="K52" i="2" s="1"/>
  <c r="M52" i="2" s="1"/>
  <c r="N52" i="2" s="1"/>
  <c r="I52" i="2"/>
  <c r="I6" i="2" s="1"/>
  <c r="N55" i="2"/>
  <c r="H23" i="2"/>
  <c r="I23" i="2" s="1"/>
  <c r="I22" i="2"/>
  <c r="K68" i="2"/>
  <c r="N15" i="2"/>
  <c r="N17" i="2"/>
  <c r="L57" i="2"/>
  <c r="N57" i="2" s="1"/>
  <c r="M5" i="2"/>
  <c r="N16" i="2"/>
  <c r="L56" i="2"/>
  <c r="N56" i="2" s="1"/>
  <c r="L50" i="2"/>
  <c r="N50" i="2" s="1"/>
  <c r="H24" i="2" l="1"/>
  <c r="J23" i="2"/>
  <c r="K23" i="2" s="1"/>
  <c r="M68" i="2"/>
  <c r="N68" i="2" s="1"/>
  <c r="L58" i="2"/>
  <c r="N58" i="2" s="1"/>
  <c r="M23" i="2"/>
  <c r="I24" i="2"/>
  <c r="H25" i="2"/>
  <c r="J24" i="2"/>
  <c r="K24" i="2" s="1"/>
  <c r="M24" i="2" s="1"/>
  <c r="L37" i="2" l="1"/>
  <c r="N37" i="2" s="1"/>
  <c r="J25" i="2"/>
  <c r="K25" i="2" s="1"/>
  <c r="I25" i="2"/>
  <c r="I5" i="2" s="1"/>
  <c r="K5" i="2"/>
  <c r="M25" i="2" l="1"/>
  <c r="O27" i="2"/>
  <c r="O10" i="2" s="1"/>
  <c r="L5" i="2"/>
  <c r="L34" i="2"/>
  <c r="N34" i="2" s="1"/>
  <c r="L26" i="2" l="1"/>
  <c r="N26" i="2" s="1"/>
  <c r="L27" i="2" l="1"/>
  <c r="N27" i="2" s="1"/>
  <c r="L20" i="2" l="1"/>
  <c r="N20" i="2" s="1"/>
  <c r="N5" i="2" s="1"/>
  <c r="L21" i="2" l="1"/>
  <c r="N21" i="2" s="1"/>
  <c r="L22" i="2" l="1"/>
  <c r="N22" i="2" s="1"/>
  <c r="L23" i="2" l="1"/>
  <c r="N23" i="2" s="1"/>
  <c r="L24" i="2" l="1"/>
  <c r="N24" i="2" s="1"/>
  <c r="L25" i="2"/>
  <c r="N25" i="2" s="1"/>
  <c r="M47" i="2"/>
  <c r="N47" i="2" s="1"/>
  <c r="N40" i="2"/>
  <c r="M40" i="2"/>
  <c r="M45" i="2"/>
  <c r="N45" i="2"/>
  <c r="M42" i="2"/>
  <c r="N42" i="2" s="1"/>
  <c r="M44" i="2"/>
  <c r="N44" i="2" s="1"/>
  <c r="M46" i="2"/>
  <c r="M41" i="2"/>
  <c r="N41" i="2"/>
  <c r="M39" i="2"/>
  <c r="N39" i="2"/>
  <c r="K6" i="2"/>
  <c r="L6" i="2" s="1"/>
  <c r="K2" i="2" l="1"/>
  <c r="B5" i="2" l="1"/>
  <c r="V2" i="6" s="1"/>
  <c r="W2" i="6"/>
</calcChain>
</file>

<file path=xl/sharedStrings.xml><?xml version="1.0" encoding="utf-8"?>
<sst xmlns="http://schemas.openxmlformats.org/spreadsheetml/2006/main" count="415" uniqueCount="230">
  <si>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</si>
  <si>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</si>
  <si>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</si>
  <si>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</si>
  <si>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</si>
  <si>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</si>
  <si>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</si>
  <si>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</si>
  <si>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</si>
  <si>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</si>
  <si>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</si>
  <si>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</si>
  <si>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</si>
  <si>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</si>
  <si>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</si>
  <si>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</si>
  <si>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</si>
  <si>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</si>
  <si>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</si>
  <si>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</si>
  <si>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</si>
  <si>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</si>
  <si>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</si>
  <si>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</si>
  <si>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Toplam Yatırım</t>
  </si>
  <si>
    <t>Satış</t>
  </si>
  <si>
    <t>NET TL</t>
  </si>
  <si>
    <t>Satılan</t>
  </si>
  <si>
    <t>Mevcut</t>
  </si>
  <si>
    <t>ALIŞ</t>
  </si>
  <si>
    <t>SATIŞ</t>
  </si>
  <si>
    <t>FARK</t>
  </si>
  <si>
    <t>GÜN</t>
  </si>
  <si>
    <t xml:space="preserve">AY </t>
  </si>
  <si>
    <t>Açıklama</t>
  </si>
  <si>
    <t>tarih</t>
  </si>
  <si>
    <t>adet</t>
  </si>
  <si>
    <t>birim fiyat</t>
  </si>
  <si>
    <t>Tutar</t>
  </si>
  <si>
    <t>Tarih2</t>
  </si>
  <si>
    <t>Miktar</t>
  </si>
  <si>
    <t>Fiyat</t>
  </si>
  <si>
    <t>Tutar3</t>
  </si>
  <si>
    <t>Miktar3</t>
  </si>
  <si>
    <t>Tutar2</t>
  </si>
  <si>
    <t>Mktr</t>
  </si>
  <si>
    <t>%</t>
  </si>
  <si>
    <t>OBAMS halkaarz</t>
  </si>
  <si>
    <t>ALVES halkaarz</t>
  </si>
  <si>
    <t>İŞ Fon 801 alış</t>
  </si>
  <si>
    <t>LMKDC halkaarz</t>
  </si>
  <si>
    <t>Euro satış LMKDC için</t>
  </si>
  <si>
    <t xml:space="preserve">Euro </t>
  </si>
  <si>
    <t>USD</t>
  </si>
  <si>
    <t>XAU</t>
  </si>
  <si>
    <t>İŞ Fon 801 obams için</t>
  </si>
  <si>
    <t>İŞ Fon 801 alves için</t>
  </si>
  <si>
    <t>İŞ Fon 801 tte için</t>
  </si>
  <si>
    <t>İŞ Fon 801</t>
  </si>
  <si>
    <t>GUBRF alış</t>
  </si>
  <si>
    <t>komisyon</t>
  </si>
  <si>
    <t>TABGD ALIŞ</t>
  </si>
  <si>
    <t>SURGY Halka Arz</t>
  </si>
  <si>
    <t>Mega Metal Halka Arz</t>
  </si>
  <si>
    <t>Avrupakent GYO Halka Arz</t>
  </si>
  <si>
    <t>Avrupakent GYO Alış</t>
  </si>
  <si>
    <t>İŞ Fon 808 alış</t>
  </si>
  <si>
    <t>İŞ Fon 801 satış</t>
  </si>
  <si>
    <t xml:space="preserve">İŞLEM   </t>
  </si>
  <si>
    <t xml:space="preserve">KYMT  </t>
  </si>
  <si>
    <t xml:space="preserve">FAİZ ORANI </t>
  </si>
  <si>
    <t xml:space="preserve">KIYMET           </t>
  </si>
  <si>
    <t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</si>
  <si>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</si>
  <si>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</si>
  <si>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</si>
  <si>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</si>
  <si>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</si>
  <si>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</si>
  <si>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</si>
  <si>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</si>
  <si>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</si>
  <si>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</si>
  <si>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</si>
  <si>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</si>
  <si>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</si>
  <si>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</si>
  <si>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</si>
  <si>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</si>
  <si>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</si>
  <si>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</si>
  <si>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</si>
  <si>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</si>
  <si>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</si>
  <si>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</si>
  <si>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</si>
  <si>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</si>
  <si>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</si>
  <si>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</si>
  <si>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</si>
  <si>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</si>
  <si>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</si>
  <si>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</si>
  <si>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</si>
  <si>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</si>
  <si>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</si>
  <si>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</si>
  <si>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</si>
  <si>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</si>
  <si>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</si>
  <si>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</si>
  <si>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</si>
  <si>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</si>
  <si>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</si>
  <si>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</si>
  <si>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</si>
  <si>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</si>
  <si>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</si>
  <si>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</si>
  <si>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</si>
  <si>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</si>
  <si>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</si>
  <si>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</si>
  <si>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</si>
  <si>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</si>
  <si>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</si>
  <si>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</si>
  <si>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</si>
  <si>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</si>
  <si>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</si>
  <si>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</si>
  <si>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</si>
  <si>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</si>
  <si>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</si>
  <si>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</si>
  <si>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</si>
  <si>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</si>
  <si>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</si>
  <si>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</si>
  <si>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</si>
  <si>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TABGD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</si>
  <si>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</si>
  <si>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</si>
  <si>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</si>
  <si>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</si>
  <si>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</si>
  <si>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</si>
  <si>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</si>
  <si>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</si>
  <si>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</si>
  <si>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</si>
  <si>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</si>
  <si>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</si>
  <si>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</si>
  <si>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</si>
  <si>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</si>
  <si>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</si>
  <si>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</si>
  <si>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</si>
  <si>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</si>
  <si>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</si>
  <si>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</si>
  <si>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</si>
  <si>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</si>
  <si>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</si>
  <si>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</si>
  <si>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</si>
  <si>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</si>
  <si>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</si>
  <si>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MOGAN halkaarz</t>
  </si>
  <si>
    <t>Euro satış MOGAN</t>
  </si>
  <si>
    <t>TTE</t>
  </si>
  <si>
    <t>Tarih</t>
  </si>
  <si>
    <t>Adet</t>
  </si>
  <si>
    <t>Kar</t>
  </si>
  <si>
    <t>Alış</t>
  </si>
  <si>
    <t>Toplam Kar</t>
  </si>
  <si>
    <t>Kar %</t>
  </si>
  <si>
    <t>Değişim</t>
  </si>
  <si>
    <t>Değişim Oranı (%)</t>
  </si>
  <si>
    <t>Küm.Oran (%)</t>
  </si>
  <si>
    <t>0.000000</t>
  </si>
  <si>
    <t>0.00</t>
  </si>
  <si>
    <t>0.616584</t>
  </si>
  <si>
    <t>0.593753</t>
  </si>
  <si>
    <t>0.601064</t>
  </si>
  <si>
    <t>0.608605</t>
  </si>
  <si>
    <t>0.604285</t>
  </si>
  <si>
    <t>0.604500</t>
  </si>
  <si>
    <t>0.600845</t>
  </si>
  <si>
    <t>0.599500</t>
  </si>
  <si>
    <t>0.597470</t>
  </si>
  <si>
    <t>0.605467</t>
  </si>
  <si>
    <t>0.608884</t>
  </si>
  <si>
    <t>0.629702</t>
  </si>
  <si>
    <t>0.625502</t>
  </si>
  <si>
    <t>0.625781</t>
  </si>
  <si>
    <t>0.614817</t>
  </si>
  <si>
    <t>0.634786</t>
  </si>
  <si>
    <t>0.631570</t>
  </si>
  <si>
    <t>0.629156</t>
  </si>
  <si>
    <t>0.641710</t>
  </si>
  <si>
    <t>0.665196</t>
  </si>
  <si>
    <t>0.658159</t>
  </si>
  <si>
    <t>0.658668</t>
  </si>
  <si>
    <t>0.658434</t>
  </si>
  <si>
    <t>0.662731</t>
  </si>
  <si>
    <t>0.645802</t>
  </si>
  <si>
    <t>0.657615</t>
  </si>
  <si>
    <t>0.666105</t>
  </si>
  <si>
    <t>0.670066</t>
  </si>
  <si>
    <t>0.667361</t>
  </si>
  <si>
    <t>0.675217</t>
  </si>
  <si>
    <t>0.681558</t>
  </si>
  <si>
    <t>0.689368</t>
  </si>
  <si>
    <t>0.690072</t>
  </si>
  <si>
    <t>GAU</t>
  </si>
  <si>
    <t>LMKDC</t>
  </si>
  <si>
    <t>ALVES</t>
  </si>
  <si>
    <t>OBAMS</t>
  </si>
  <si>
    <t>MOGAN</t>
  </si>
  <si>
    <t>EUR</t>
  </si>
  <si>
    <t>XU100</t>
  </si>
  <si>
    <t>TPL</t>
  </si>
  <si>
    <t>satış</t>
  </si>
  <si>
    <t>LMKDC komisyon</t>
  </si>
  <si>
    <t>alış</t>
  </si>
  <si>
    <t xml:space="preserve"> + </t>
  </si>
  <si>
    <t>TTE Fon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</si>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</sst>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dd/mm/yy;@"/>
    <numFmt numFmtId="165" formatCode="#,##0.000000"/>
    <numFmt numFmtId="166" formatCode="#,##0.00_ ;[Red]\-#,##0.00\ "/>
    <numFmt numFmtId="167" formatCode="%0"/>
    <numFmt numFmtId="168" formatCode="0.0"/>
    <numFmt numFmtId="169" formatCode="%0.00"/>
    <numFmt numFmtId="170" formatCode="0_ ;[Red]\-0\ "/>
    <numFmt numFmtId="171" formatCode="0.000000"/>
    <numFmt numFmtId="172" formatCode="0.000"/>
    <numFmt numFmtId="173" formatCode="dd/mm/yyyy"/>
    <numFmt numFmtId="174" formatCode="0.0000%"/>
    <numFmt numFmtId="175" formatCode="0.00_ ;[Red]\-0.00\ "/>
  </numFmts>
  <fonts count="21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0"/>
      <color rgb="FFFFFF00"/>
      <name val="Liberation Sans1"/>
      <charset val="162"/>
    </font>
    <font>
      <sz val="10"/>
      <color rgb="FFFF0000"/>
      <name val="Liberation Sans1"/>
      <charset val="162"/>
    </font>
    <font>
      <b/>
      <sz val="10"/>
      <color rgb="FFFF0000"/>
      <name val="Liberation Sans1"/>
      <charset val="162"/>
    </font>
    <font>
      <b/>
      <sz val="12"/>
      <color rgb="FF000000"/>
      <name val="Arial Rounded MT Bold"/>
      <family val="2"/>
      <charset val="1"/>
    </font>
    <font>
      <sz val="10"/>
      <color rgb="FF000000"/>
      <name val="Liberation Sans1"/>
      <charset val="162"/>
    </font>
    <font>
      <u/>
      <sz val="10"/>
      <color rgb="FF000000"/>
      <name val="Liberation Sans1"/>
      <charset val="162"/>
    </font>
  </fonts>
  <fills count="3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rgb="FFFFFF00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EEBF7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/>
    <xf numFmtId="167" fontId="19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9" fillId="0" borderId="0" applyBorder="0" applyProtection="0"/>
    <xf numFmtId="0" fontId="19" fillId="0" borderId="0" applyBorder="0" applyProtection="0"/>
    <xf numFmtId="0" fontId="3" fillId="0" borderId="0" applyBorder="0" applyProtection="0"/>
  </cellStyleXfs>
  <cellXfs count="163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4" fontId="15" fillId="9" borderId="0" xfId="0" applyNumberFormat="1" applyFont="1" applyFill="1" applyBorder="1"/>
    <xf numFmtId="168" fontId="16" fillId="0" borderId="0" xfId="1" applyNumberFormat="1" applyFont="1" applyBorder="1" applyAlignment="1" applyProtection="1"/>
    <xf numFmtId="0" fontId="0" fillId="10" borderId="0" xfId="0" applyFont="1" applyFill="1" applyBorder="1" applyAlignment="1">
      <alignment horizontal="center"/>
    </xf>
    <xf numFmtId="166" fontId="0" fillId="11" borderId="0" xfId="0" applyNumberFormat="1" applyFill="1" applyBorder="1"/>
    <xf numFmtId="164" fontId="0" fillId="10" borderId="0" xfId="0" applyNumberFormat="1" applyFill="1" applyBorder="1"/>
    <xf numFmtId="2" fontId="0" fillId="10" borderId="0" xfId="0" applyNumberFormat="1" applyFill="1" applyBorder="1"/>
    <xf numFmtId="165" fontId="0" fillId="10" borderId="0" xfId="0" applyNumberFormat="1" applyFill="1" applyBorder="1"/>
    <xf numFmtId="166" fontId="0" fillId="10" borderId="0" xfId="0" applyNumberFormat="1" applyFill="1" applyBorder="1"/>
    <xf numFmtId="169" fontId="14" fillId="10" borderId="0" xfId="1" applyNumberFormat="1" applyFont="1" applyFill="1" applyBorder="1" applyAlignment="1" applyProtection="1"/>
    <xf numFmtId="0" fontId="0" fillId="0" borderId="0" xfId="0" applyFont="1" applyBorder="1" applyAlignment="1">
      <alignment horizontal="center"/>
    </xf>
    <xf numFmtId="166" fontId="2" fillId="0" borderId="0" xfId="0" applyNumberFormat="1" applyFont="1" applyBorder="1"/>
    <xf numFmtId="166" fontId="2" fillId="0" borderId="0" xfId="0" applyNumberFormat="1" applyFont="1" applyBorder="1"/>
    <xf numFmtId="166" fontId="2" fillId="11" borderId="0" xfId="0" applyNumberFormat="1" applyFont="1" applyFill="1" applyBorder="1"/>
    <xf numFmtId="169" fontId="0" fillId="0" borderId="0" xfId="1" applyNumberFormat="1" applyFont="1" applyBorder="1" applyAlignment="1" applyProtection="1"/>
    <xf numFmtId="2" fontId="0" fillId="11" borderId="0" xfId="0" applyNumberFormat="1" applyFont="1" applyFill="1" applyBorder="1"/>
    <xf numFmtId="0" fontId="0" fillId="11" borderId="0" xfId="0" applyFont="1" applyFill="1" applyBorder="1"/>
    <xf numFmtId="164" fontId="0" fillId="0" borderId="0" xfId="0" applyNumberFormat="1" applyFont="1" applyBorder="1"/>
    <xf numFmtId="4" fontId="0" fillId="10" borderId="0" xfId="0" applyNumberFormat="1" applyFont="1" applyFill="1" applyBorder="1"/>
    <xf numFmtId="2" fontId="0" fillId="0" borderId="0" xfId="0" applyNumberFormat="1" applyFont="1" applyBorder="1"/>
    <xf numFmtId="4" fontId="0" fillId="0" borderId="0" xfId="0" applyNumberFormat="1" applyFont="1" applyBorder="1"/>
    <xf numFmtId="0" fontId="0" fillId="0" borderId="0" xfId="0" applyFont="1" applyBorder="1"/>
    <xf numFmtId="164" fontId="0" fillId="0" borderId="0" xfId="0" applyNumberFormat="1" applyFont="1" applyBorder="1"/>
    <xf numFmtId="4" fontId="0" fillId="11" borderId="0" xfId="0" applyNumberFormat="1" applyFont="1" applyFill="1" applyBorder="1"/>
    <xf numFmtId="2" fontId="0" fillId="10" borderId="0" xfId="0" applyNumberFormat="1" applyFont="1" applyFill="1" applyBorder="1"/>
    <xf numFmtId="165" fontId="0" fillId="10" borderId="0" xfId="0" applyNumberFormat="1" applyFont="1" applyFill="1" applyBorder="1"/>
    <xf numFmtId="166" fontId="0" fillId="10" borderId="0" xfId="0" applyNumberFormat="1" applyFont="1" applyFill="1" applyBorder="1"/>
    <xf numFmtId="2" fontId="0" fillId="0" borderId="0" xfId="0" applyNumberFormat="1" applyFont="1" applyBorder="1"/>
    <xf numFmtId="0" fontId="0" fillId="0" borderId="0" xfId="0" applyBorder="1"/>
    <xf numFmtId="165" fontId="0" fillId="0" borderId="0" xfId="0" applyNumberFormat="1" applyBorder="1"/>
    <xf numFmtId="166" fontId="0" fillId="0" borderId="0" xfId="0" applyNumberFormat="1" applyBorder="1"/>
    <xf numFmtId="4" fontId="0" fillId="11" borderId="0" xfId="0" applyNumberFormat="1" applyFill="1" applyBorder="1"/>
    <xf numFmtId="4" fontId="2" fillId="11" borderId="0" xfId="0" applyNumberFormat="1" applyFont="1" applyFill="1" applyBorder="1"/>
    <xf numFmtId="170" fontId="0" fillId="0" borderId="0" xfId="0" applyNumberFormat="1" applyBorder="1"/>
    <xf numFmtId="164" fontId="2" fillId="0" borderId="0" xfId="0" applyNumberFormat="1" applyFont="1" applyBorder="1"/>
    <xf numFmtId="2" fontId="2" fillId="10" borderId="0" xfId="0" applyNumberFormat="1" applyFont="1" applyFill="1" applyBorder="1"/>
    <xf numFmtId="165" fontId="2" fillId="10" borderId="0" xfId="0" applyNumberFormat="1" applyFont="1" applyFill="1" applyBorder="1"/>
    <xf numFmtId="0" fontId="0" fillId="13" borderId="0" xfId="0" applyFill="1" applyBorder="1"/>
    <xf numFmtId="164" fontId="0" fillId="13" borderId="0" xfId="0" applyNumberFormat="1" applyFill="1" applyBorder="1"/>
    <xf numFmtId="2" fontId="0" fillId="13" borderId="0" xfId="0" applyNumberFormat="1" applyFill="1" applyBorder="1"/>
    <xf numFmtId="4" fontId="2" fillId="13" borderId="0" xfId="0" applyNumberFormat="1" applyFont="1" applyFill="1" applyBorder="1"/>
    <xf numFmtId="164" fontId="2" fillId="13" borderId="0" xfId="0" applyNumberFormat="1" applyFont="1" applyFill="1" applyBorder="1"/>
    <xf numFmtId="2" fontId="2" fillId="13" borderId="0" xfId="0" applyNumberFormat="1" applyFont="1" applyFill="1" applyBorder="1"/>
    <xf numFmtId="165" fontId="2" fillId="13" borderId="0" xfId="0" applyNumberFormat="1" applyFont="1" applyFill="1" applyBorder="1"/>
    <xf numFmtId="4" fontId="2" fillId="0" borderId="0" xfId="0" applyNumberFormat="1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64" fontId="16" fillId="0" borderId="0" xfId="0" applyNumberFormat="1" applyFont="1" applyBorder="1"/>
    <xf numFmtId="0" fontId="16" fillId="0" borderId="0" xfId="0" applyFont="1" applyBorder="1"/>
    <xf numFmtId="0" fontId="0" fillId="0" borderId="0" xfId="0" applyFont="1" applyBorder="1"/>
    <xf numFmtId="1" fontId="0" fillId="0" borderId="0" xfId="0" applyNumberFormat="1" applyBorder="1"/>
    <xf numFmtId="166" fontId="0" fillId="0" borderId="0" xfId="0" applyNumberFormat="1" applyFont="1" applyBorder="1"/>
    <xf numFmtId="0" fontId="18" fillId="0" borderId="0" xfId="0" applyFont="1"/>
    <xf numFmtId="171" fontId="18" fillId="0" borderId="0" xfId="0" applyNumberFormat="1" applyFont="1"/>
    <xf numFmtId="172" fontId="18" fillId="0" borderId="0" xfId="0" applyNumberFormat="1" applyFont="1"/>
    <xf numFmtId="4" fontId="18" fillId="0" borderId="0" xfId="0" applyNumberFormat="1" applyFont="1"/>
    <xf numFmtId="173" fontId="18" fillId="0" borderId="0" xfId="0" applyNumberFormat="1" applyFont="1"/>
    <xf numFmtId="4" fontId="18" fillId="15" borderId="0" xfId="0" applyNumberFormat="1" applyFont="1" applyFill="1"/>
    <xf numFmtId="0" fontId="18" fillId="16" borderId="0" xfId="0" applyFont="1" applyFill="1"/>
    <xf numFmtId="171" fontId="18" fillId="16" borderId="0" xfId="0" applyNumberFormat="1" applyFont="1" applyFill="1"/>
    <xf numFmtId="172" fontId="18" fillId="16" borderId="0" xfId="0" applyNumberFormat="1" applyFont="1" applyFill="1"/>
    <xf numFmtId="0" fontId="18" fillId="15" borderId="0" xfId="0" applyFont="1" applyFill="1"/>
    <xf numFmtId="0" fontId="18" fillId="17" borderId="0" xfId="0" applyFont="1" applyFill="1"/>
    <xf numFmtId="171" fontId="18" fillId="17" borderId="0" xfId="0" applyNumberFormat="1" applyFont="1" applyFill="1"/>
    <xf numFmtId="172" fontId="18" fillId="17" borderId="0" xfId="0" applyNumberFormat="1" applyFont="1" applyFill="1"/>
    <xf numFmtId="4" fontId="18" fillId="17" borderId="0" xfId="0" applyNumberFormat="1" applyFont="1" applyFill="1"/>
    <xf numFmtId="4" fontId="18" fillId="14" borderId="0" xfId="0" applyNumberFormat="1" applyFont="1" applyFill="1"/>
    <xf numFmtId="0" fontId="18" fillId="14" borderId="0" xfId="0" applyFont="1" applyFill="1"/>
    <xf numFmtId="0" fontId="18" fillId="16" borderId="0" xfId="0" applyFont="1" applyFill="1" applyBorder="1"/>
    <xf numFmtId="4" fontId="18" fillId="18" borderId="0" xfId="0" applyNumberFormat="1" applyFont="1" applyFill="1"/>
    <xf numFmtId="0" fontId="18" fillId="18" borderId="0" xfId="0" applyFont="1" applyFill="1"/>
    <xf numFmtId="171" fontId="18" fillId="18" borderId="0" xfId="0" applyNumberFormat="1" applyFont="1" applyFill="1"/>
    <xf numFmtId="172" fontId="18" fillId="18" borderId="0" xfId="0" applyNumberFormat="1" applyFont="1" applyFill="1"/>
    <xf numFmtId="0" fontId="18" fillId="19" borderId="0" xfId="0" applyFont="1" applyFill="1"/>
    <xf numFmtId="171" fontId="18" fillId="19" borderId="0" xfId="0" applyNumberFormat="1" applyFont="1" applyFill="1"/>
    <xf numFmtId="172" fontId="18" fillId="19" borderId="0" xfId="0" applyNumberFormat="1" applyFont="1" applyFill="1"/>
    <xf numFmtId="4" fontId="18" fillId="19" borderId="0" xfId="0" applyNumberFormat="1" applyFont="1" applyFill="1"/>
    <xf numFmtId="171" fontId="18" fillId="14" borderId="0" xfId="0" applyNumberFormat="1" applyFont="1" applyFill="1"/>
    <xf numFmtId="172" fontId="18" fillId="14" borderId="0" xfId="0" applyNumberFormat="1" applyFont="1" applyFill="1"/>
    <xf numFmtId="171" fontId="18" fillId="15" borderId="0" xfId="0" applyNumberFormat="1" applyFont="1" applyFill="1"/>
    <xf numFmtId="172" fontId="18" fillId="15" borderId="0" xfId="0" applyNumberFormat="1" applyFont="1" applyFill="1"/>
    <xf numFmtId="0" fontId="0" fillId="20" borderId="0" xfId="0" applyFill="1" applyBorder="1"/>
    <xf numFmtId="164" fontId="0" fillId="20" borderId="0" xfId="0" applyNumberFormat="1" applyFill="1" applyBorder="1"/>
    <xf numFmtId="2" fontId="0" fillId="21" borderId="0" xfId="0" applyNumberFormat="1" applyFont="1" applyFill="1" applyBorder="1"/>
    <xf numFmtId="0" fontId="0" fillId="21" borderId="0" xfId="0" applyFont="1" applyFill="1" applyBorder="1"/>
    <xf numFmtId="4" fontId="0" fillId="21" borderId="0" xfId="0" applyNumberFormat="1" applyFill="1" applyBorder="1"/>
    <xf numFmtId="2" fontId="0" fillId="22" borderId="0" xfId="0" applyNumberFormat="1" applyFill="1" applyBorder="1"/>
    <xf numFmtId="165" fontId="0" fillId="22" borderId="0" xfId="0" applyNumberFormat="1" applyFill="1" applyBorder="1"/>
    <xf numFmtId="166" fontId="0" fillId="22" borderId="0" xfId="0" applyNumberFormat="1" applyFill="1" applyBorder="1"/>
    <xf numFmtId="4" fontId="2" fillId="21" borderId="0" xfId="0" applyNumberFormat="1" applyFont="1" applyFill="1" applyBorder="1"/>
    <xf numFmtId="170" fontId="0" fillId="20" borderId="0" xfId="0" applyNumberFormat="1" applyFill="1" applyBorder="1"/>
    <xf numFmtId="16" fontId="0" fillId="0" borderId="0" xfId="0" applyNumberFormat="1"/>
    <xf numFmtId="171" fontId="0" fillId="0" borderId="0" xfId="0" applyNumberFormat="1"/>
    <xf numFmtId="1" fontId="0" fillId="0" borderId="0" xfId="0" applyNumberFormat="1"/>
    <xf numFmtId="2" fontId="0" fillId="0" borderId="0" xfId="0" applyNumberFormat="1"/>
    <xf numFmtId="174" fontId="19" fillId="0" borderId="0" xfId="1" applyNumberFormat="1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10" fontId="19" fillId="0" borderId="0" xfId="1" applyNumberFormat="1"/>
    <xf numFmtId="4" fontId="0" fillId="0" borderId="0" xfId="0" applyNumberFormat="1"/>
    <xf numFmtId="4" fontId="19" fillId="0" borderId="0" xfId="1" applyNumberFormat="1"/>
    <xf numFmtId="0" fontId="0" fillId="0" borderId="0" xfId="0" applyAlignment="1">
      <alignment horizontal="center" vertical="top" wrapText="1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right" vertical="top" wrapText="1"/>
    </xf>
    <xf numFmtId="3" fontId="0" fillId="0" borderId="0" xfId="0" applyNumberFormat="1" applyAlignment="1">
      <alignment horizontal="right" vertical="top" wrapText="1"/>
    </xf>
    <xf numFmtId="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 vertical="top" wrapText="1"/>
    </xf>
    <xf numFmtId="2" fontId="0" fillId="0" borderId="0" xfId="0" applyNumberFormat="1" applyAlignment="1">
      <alignment horizontal="center"/>
    </xf>
    <xf numFmtId="165" fontId="0" fillId="0" borderId="0" xfId="0" applyNumberFormat="1" applyAlignment="1" applyProtection="1">
      <alignment vertical="top" wrapText="1"/>
      <protection locked="0"/>
    </xf>
    <xf numFmtId="165" fontId="0" fillId="0" borderId="0" xfId="0" applyNumberFormat="1" applyAlignment="1" applyProtection="1">
      <alignment vertical="top"/>
      <protection locked="0"/>
    </xf>
    <xf numFmtId="165" fontId="0" fillId="0" borderId="0" xfId="0" applyNumberFormat="1" applyProtection="1">
      <protection locked="0"/>
    </xf>
    <xf numFmtId="10" fontId="0" fillId="0" borderId="0" xfId="0" applyNumberFormat="1" applyAlignment="1">
      <alignment horizontal="center" vertical="top" wrapText="1"/>
    </xf>
    <xf numFmtId="0" fontId="0" fillId="20" borderId="0" xfId="0" applyFill="1"/>
    <xf numFmtId="0" fontId="0" fillId="20" borderId="0" xfId="0" applyFill="1" applyAlignment="1">
      <alignment horizontal="center"/>
    </xf>
    <xf numFmtId="1" fontId="0" fillId="20" borderId="0" xfId="0" applyNumberFormat="1" applyFill="1"/>
    <xf numFmtId="166" fontId="0" fillId="0" borderId="0" xfId="0" applyNumberFormat="1"/>
    <xf numFmtId="166" fontId="0" fillId="20" borderId="0" xfId="0" applyNumberFormat="1" applyFill="1" applyAlignment="1">
      <alignment horizontal="center"/>
    </xf>
    <xf numFmtId="2" fontId="2" fillId="11" borderId="0" xfId="0" applyNumberFormat="1" applyFont="1" applyFill="1" applyBorder="1"/>
    <xf numFmtId="0" fontId="2" fillId="11" borderId="0" xfId="0" applyFont="1" applyFill="1" applyBorder="1"/>
    <xf numFmtId="164" fontId="0" fillId="23" borderId="0" xfId="0" applyNumberFormat="1" applyFill="1" applyBorder="1"/>
    <xf numFmtId="169" fontId="19" fillId="0" borderId="0" xfId="1" applyNumberFormat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164" fontId="0" fillId="26" borderId="0" xfId="0" applyNumberFormat="1" applyFill="1" applyBorder="1"/>
    <xf numFmtId="2" fontId="0" fillId="27" borderId="0" xfId="0" applyNumberFormat="1" applyFill="1" applyBorder="1"/>
    <xf numFmtId="165" fontId="0" fillId="27" borderId="0" xfId="0" applyNumberFormat="1" applyFill="1" applyBorder="1"/>
    <xf numFmtId="175" fontId="0" fillId="0" borderId="0" xfId="0" applyNumberFormat="1" applyBorder="1"/>
    <xf numFmtId="175" fontId="17" fillId="12" borderId="0" xfId="1" applyNumberFormat="1" applyFont="1" applyFill="1" applyBorder="1" applyAlignment="1" applyProtection="1"/>
    <xf numFmtId="175" fontId="17" fillId="0" borderId="0" xfId="1" applyNumberFormat="1" applyFont="1" applyBorder="1" applyAlignment="1" applyProtection="1"/>
    <xf numFmtId="175" fontId="0" fillId="12" borderId="0" xfId="0" applyNumberFormat="1" applyFont="1" applyFill="1" applyBorder="1"/>
    <xf numFmtId="167" fontId="19" fillId="0" borderId="0" xfId="1" applyBorder="1" applyProtection="1"/>
    <xf numFmtId="167" fontId="19" fillId="0" borderId="0" xfId="1" applyBorder="1"/>
    <xf numFmtId="167" fontId="19" fillId="0" borderId="0" xfId="1"/>
    <xf numFmtId="175" fontId="19" fillId="0" borderId="0" xfId="1" applyNumberFormat="1" applyBorder="1" applyProtection="1"/>
    <xf numFmtId="2" fontId="0" fillId="28" borderId="0" xfId="0" applyNumberFormat="1" applyFill="1" applyBorder="1"/>
    <xf numFmtId="0" fontId="0" fillId="28" borderId="0" xfId="0" applyFill="1" applyBorder="1"/>
    <xf numFmtId="166" fontId="0" fillId="28" borderId="0" xfId="0" applyNumberFormat="1" applyFill="1" applyBorder="1"/>
    <xf numFmtId="167" fontId="14" fillId="0" borderId="2" xfId="1" applyFont="1" applyBorder="1"/>
    <xf numFmtId="2" fontId="14" fillId="28" borderId="2" xfId="0" applyNumberFormat="1" applyFont="1" applyFill="1" applyBorder="1"/>
    <xf numFmtId="166" fontId="2" fillId="29" borderId="0" xfId="0" applyNumberFormat="1" applyFont="1" applyFill="1" applyBorder="1"/>
    <xf numFmtId="0" fontId="2" fillId="0" borderId="0" xfId="0" applyFont="1" applyBorder="1"/>
    <xf numFmtId="164" fontId="2" fillId="26" borderId="0" xfId="0" applyNumberFormat="1" applyFont="1" applyFill="1" applyBorder="1"/>
    <xf numFmtId="2" fontId="2" fillId="27" borderId="0" xfId="0" applyNumberFormat="1" applyFont="1" applyFill="1" applyBorder="1"/>
    <xf numFmtId="165" fontId="2" fillId="27" borderId="0" xfId="0" applyNumberFormat="1" applyFont="1" applyFill="1" applyBorder="1"/>
    <xf numFmtId="166" fontId="2" fillId="10" borderId="0" xfId="0" applyNumberFormat="1" applyFont="1" applyFill="1" applyBorder="1"/>
    <xf numFmtId="170" fontId="2" fillId="0" borderId="0" xfId="0" applyNumberFormat="1" applyFont="1" applyBorder="1"/>
    <xf numFmtId="167" fontId="2" fillId="0" borderId="0" xfId="1" applyFont="1" applyBorder="1" applyProtection="1"/>
    <xf numFmtId="0" fontId="20" fillId="0" borderId="0" xfId="0" applyFont="1" applyBorder="1"/>
    <xf numFmtId="164" fontId="20" fillId="0" borderId="0" xfId="0" applyNumberFormat="1" applyFont="1" applyBorder="1"/>
    <xf numFmtId="2" fontId="20" fillId="0" borderId="0" xfId="0" applyNumberFormat="1" applyFont="1" applyBorder="1"/>
  </cellXfs>
  <cellStyles count="20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1">
    <dxf>
      <numFmt numFmtId="175" formatCode="0.00_ ;[Red]\-0.00\ 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CC99FF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2" displayName="Tablo2" ref="A9:M72" totalsRowShown="0">
  <autoFilter ref="A9:M72" xr:uid="{00000000-0009-0000-0100-000001000000}"/>
  <tableColumns count="13">
    <tableColumn id="1" xr3:uid="{00000000-0010-0000-0000-000001000000}" name="Açıklama"/>
    <tableColumn id="2" xr3:uid="{00000000-0010-0000-0000-000002000000}" name="tarih"/>
    <tableColumn id="3" xr3:uid="{00000000-0010-0000-0000-000003000000}" name="adet"/>
    <tableColumn id="4" xr3:uid="{00000000-0010-0000-0000-000004000000}" name="birim fiyat"/>
    <tableColumn id="5" xr3:uid="{00000000-0010-0000-0000-000005000000}" name="Tutar"/>
    <tableColumn id="6" xr3:uid="{00000000-0010-0000-0000-000006000000}" name="Tarih2"/>
    <tableColumn id="7" xr3:uid="{00000000-0010-0000-0000-000007000000}" name="Miktar"/>
    <tableColumn id="8" xr3:uid="{00000000-0010-0000-0000-000008000000}" name="Fiyat"/>
    <tableColumn id="9" xr3:uid="{00000000-0010-0000-0000-000009000000}" name="Tutar3"/>
    <tableColumn id="10" xr3:uid="{00000000-0010-0000-0000-00000A000000}" name="Miktar3"/>
    <tableColumn id="11" xr3:uid="{00000000-0010-0000-0000-00000B000000}" name="Tutar2"/>
    <tableColumn id="12" xr3:uid="{00000000-0010-0000-0000-00000C000000}" name="Mktr"/>
    <tableColumn id="13" xr3:uid="{00000000-0010-0000-0000-00000D000000}" name="%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3"/>
  <sheetViews>
    <sheetView tabSelected="1" zoomScale="160" zoomScaleNormal="160" workbookViewId="0">
      <selection activeCell="I5" sqref="I5"/>
    </sheetView>
  </sheetViews>
  <sheetFormatPr defaultColWidth="8.5703125" defaultRowHeight="12.75"/>
  <cols>
    <col min="1" max="1" width="17.42578125" style="1" customWidth="1"/>
    <col min="2" max="2" width="8.28515625" style="2" customWidth="1"/>
    <col min="3" max="3" width="8.85546875" style="3" customWidth="1"/>
    <col min="4" max="4" width="11.5703125" style="1" customWidth="1"/>
    <col min="5" max="5" width="15" style="4" bestFit="1" customWidth="1"/>
    <col min="6" max="6" width="8.28515625" style="2" customWidth="1"/>
    <col min="7" max="7" width="8.85546875" style="3" customWidth="1"/>
    <col min="8" max="8" width="12.5703125" style="5" customWidth="1"/>
    <col min="9" max="9" width="11" style="6" customWidth="1"/>
    <col min="10" max="10" width="8" style="3" customWidth="1"/>
    <col min="11" max="11" width="10.85546875" style="1" customWidth="1"/>
    <col min="12" max="12" width="7.28515625" style="1" customWidth="1"/>
    <col min="13" max="14" width="5.7109375" style="139" bestFit="1" customWidth="1"/>
    <col min="15" max="15" width="10" style="1" bestFit="1" customWidth="1"/>
    <col min="16" max="1024" width="8.5703125" style="1"/>
  </cols>
  <sheetData>
    <row r="1" spans="1:1024">
      <c r="E1" s="7" t="s">
        <v>24</v>
      </c>
      <c r="F1" s="8"/>
      <c r="G1" s="9"/>
      <c r="H1" s="10"/>
      <c r="I1" s="11" t="s">
        <v>25</v>
      </c>
      <c r="J1"/>
      <c r="K1" s="9" t="s">
        <v>26</v>
      </c>
    </row>
    <row r="2" spans="1:1024">
      <c r="B2" s="130">
        <v>45362</v>
      </c>
      <c r="K2" s="12">
        <f>SUM(K5:K6)</f>
        <v>257121.570087</v>
      </c>
    </row>
    <row r="3" spans="1:1024">
      <c r="B3" s="2">
        <v>43803</v>
      </c>
      <c r="K3"/>
      <c r="L3" s="13"/>
    </row>
    <row r="4" spans="1:1024">
      <c r="B4" s="3">
        <f>B2-B3</f>
        <v>1559</v>
      </c>
    </row>
    <row r="5" spans="1:1024">
      <c r="B5" s="3">
        <f>K2/B4</f>
        <v>164.92724187748556</v>
      </c>
      <c r="D5" s="21" t="s">
        <v>28</v>
      </c>
      <c r="E5" s="22">
        <f>SUBTOTAL(109,E10:E28)</f>
        <v>289827.70908</v>
      </c>
      <c r="I5" s="23">
        <f>SUBTOTAL(109,I10:I28)</f>
        <v>1365.3</v>
      </c>
      <c r="K5" s="152">
        <f>SUBTOTAL(109,K10:K28)</f>
        <v>242026.29269999999</v>
      </c>
      <c r="L5" s="25">
        <f>K5/E5</f>
        <v>0.83506954344794693</v>
      </c>
      <c r="M5" s="143">
        <f>SUBTOTAL(101,M10:M20)</f>
        <v>0.32499871619178555</v>
      </c>
      <c r="N5" s="143">
        <f>SUBTOTAL(101,N10:N20)</f>
        <v>0.49624465183179756</v>
      </c>
    </row>
    <row r="6" spans="1:1024">
      <c r="A6" s="39"/>
      <c r="B6" s="3"/>
      <c r="D6" s="14" t="s">
        <v>27</v>
      </c>
      <c r="E6" s="15">
        <f>SUBTOTAL(109,E31:E71)</f>
        <v>461392.56808399991</v>
      </c>
      <c r="F6" s="16"/>
      <c r="G6" s="17"/>
      <c r="H6" s="18"/>
      <c r="I6" s="19">
        <f>SUBTOTAL(109,I31:I71)</f>
        <v>469530.01449500007</v>
      </c>
      <c r="J6" s="17"/>
      <c r="K6" s="152">
        <f>SUBTOTAL(109,K31:K70)</f>
        <v>15095.277387000016</v>
      </c>
      <c r="L6" s="20">
        <f>K6/E6</f>
        <v>3.2716776192744851E-2</v>
      </c>
      <c r="M6" s="140"/>
      <c r="N6" s="140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  <c r="IW6" s="39"/>
      <c r="IX6" s="39"/>
      <c r="IY6" s="39"/>
      <c r="IZ6" s="39"/>
      <c r="JA6" s="39"/>
      <c r="JB6" s="39"/>
      <c r="JC6" s="39"/>
      <c r="JD6" s="39"/>
      <c r="JE6" s="39"/>
      <c r="JF6" s="39"/>
      <c r="JG6" s="39"/>
      <c r="JH6" s="39"/>
      <c r="JI6" s="39"/>
      <c r="JJ6" s="39"/>
      <c r="JK6" s="39"/>
      <c r="JL6" s="39"/>
      <c r="JM6" s="39"/>
      <c r="JN6" s="39"/>
      <c r="JO6" s="39"/>
      <c r="JP6" s="39"/>
      <c r="JQ6" s="39"/>
      <c r="JR6" s="39"/>
      <c r="JS6" s="39"/>
      <c r="JT6" s="39"/>
      <c r="JU6" s="39"/>
      <c r="JV6" s="39"/>
      <c r="JW6" s="39"/>
      <c r="JX6" s="39"/>
      <c r="JY6" s="39"/>
      <c r="JZ6" s="39"/>
      <c r="KA6" s="39"/>
      <c r="KB6" s="39"/>
      <c r="KC6" s="39"/>
      <c r="KD6" s="39"/>
      <c r="KE6" s="39"/>
      <c r="KF6" s="39"/>
      <c r="KG6" s="39"/>
      <c r="KH6" s="39"/>
      <c r="KI6" s="39"/>
      <c r="KJ6" s="39"/>
      <c r="KK6" s="39"/>
      <c r="KL6" s="39"/>
      <c r="KM6" s="39"/>
      <c r="KN6" s="39"/>
      <c r="KO6" s="39"/>
      <c r="KP6" s="39"/>
      <c r="KQ6" s="39"/>
      <c r="KR6" s="39"/>
      <c r="KS6" s="39"/>
      <c r="KT6" s="39"/>
      <c r="KU6" s="39"/>
      <c r="KV6" s="39"/>
      <c r="KW6" s="39"/>
      <c r="KX6" s="39"/>
      <c r="KY6" s="39"/>
      <c r="KZ6" s="39"/>
      <c r="LA6" s="39"/>
      <c r="LB6" s="39"/>
      <c r="LC6" s="39"/>
      <c r="LD6" s="39"/>
      <c r="LE6" s="39"/>
      <c r="LF6" s="39"/>
      <c r="LG6" s="39"/>
      <c r="LH6" s="39"/>
      <c r="LI6" s="39"/>
      <c r="LJ6" s="39"/>
      <c r="LK6" s="39"/>
      <c r="LL6" s="39"/>
      <c r="LM6" s="39"/>
      <c r="LN6" s="39"/>
      <c r="LO6" s="39"/>
      <c r="LP6" s="39"/>
      <c r="LQ6" s="39"/>
      <c r="LR6" s="39"/>
      <c r="LS6" s="39"/>
      <c r="LT6" s="39"/>
      <c r="LU6" s="39"/>
      <c r="LV6" s="39"/>
      <c r="LW6" s="39"/>
      <c r="LX6" s="39"/>
      <c r="LY6" s="39"/>
      <c r="LZ6" s="39"/>
      <c r="MA6" s="39"/>
      <c r="MB6" s="39"/>
      <c r="MC6" s="39"/>
      <c r="MD6" s="39"/>
      <c r="ME6" s="39"/>
      <c r="MF6" s="39"/>
      <c r="MG6" s="39"/>
      <c r="MH6" s="39"/>
      <c r="MI6" s="39"/>
      <c r="MJ6" s="39"/>
      <c r="MK6" s="39"/>
      <c r="ML6" s="39"/>
      <c r="MM6" s="39"/>
      <c r="MN6" s="39"/>
      <c r="MO6" s="39"/>
      <c r="MP6" s="39"/>
      <c r="MQ6" s="39"/>
      <c r="MR6" s="39"/>
      <c r="MS6" s="39"/>
      <c r="MT6" s="39"/>
      <c r="MU6" s="39"/>
      <c r="MV6" s="39"/>
      <c r="MW6" s="39"/>
      <c r="MX6" s="39"/>
      <c r="MY6" s="39"/>
      <c r="MZ6" s="39"/>
      <c r="NA6" s="39"/>
      <c r="NB6" s="39"/>
      <c r="NC6" s="39"/>
      <c r="ND6" s="39"/>
      <c r="NE6" s="39"/>
      <c r="NF6" s="39"/>
      <c r="NG6" s="39"/>
      <c r="NH6" s="39"/>
      <c r="NI6" s="39"/>
      <c r="NJ6" s="39"/>
      <c r="NK6" s="39"/>
      <c r="NL6" s="39"/>
      <c r="NM6" s="39"/>
      <c r="NN6" s="39"/>
      <c r="NO6" s="39"/>
      <c r="NP6" s="39"/>
      <c r="NQ6" s="39"/>
      <c r="NR6" s="39"/>
      <c r="NS6" s="39"/>
      <c r="NT6" s="39"/>
      <c r="NU6" s="39"/>
      <c r="NV6" s="39"/>
      <c r="NW6" s="39"/>
      <c r="NX6" s="39"/>
      <c r="NY6" s="39"/>
      <c r="NZ6" s="39"/>
      <c r="OA6" s="39"/>
      <c r="OB6" s="39"/>
      <c r="OC6" s="39"/>
      <c r="OD6" s="39"/>
      <c r="OE6" s="39"/>
      <c r="OF6" s="39"/>
      <c r="OG6" s="39"/>
      <c r="OH6" s="39"/>
      <c r="OI6" s="39"/>
      <c r="OJ6" s="39"/>
      <c r="OK6" s="39"/>
      <c r="OL6" s="39"/>
      <c r="OM6" s="39"/>
      <c r="ON6" s="39"/>
      <c r="OO6" s="39"/>
      <c r="OP6" s="39"/>
      <c r="OQ6" s="39"/>
      <c r="OR6" s="39"/>
      <c r="OS6" s="39"/>
      <c r="OT6" s="39"/>
      <c r="OU6" s="39"/>
      <c r="OV6" s="39"/>
      <c r="OW6" s="39"/>
      <c r="OX6" s="39"/>
      <c r="OY6" s="39"/>
      <c r="OZ6" s="39"/>
      <c r="PA6" s="39"/>
      <c r="PB6" s="39"/>
      <c r="PC6" s="39"/>
      <c r="PD6" s="39"/>
      <c r="PE6" s="39"/>
      <c r="PF6" s="39"/>
      <c r="PG6" s="39"/>
      <c r="PH6" s="39"/>
      <c r="PI6" s="39"/>
      <c r="PJ6" s="39"/>
      <c r="PK6" s="39"/>
      <c r="PL6" s="39"/>
      <c r="PM6" s="39"/>
      <c r="PN6" s="39"/>
      <c r="PO6" s="39"/>
      <c r="PP6" s="39"/>
      <c r="PQ6" s="39"/>
      <c r="PR6" s="39"/>
      <c r="PS6" s="39"/>
      <c r="PT6" s="39"/>
      <c r="PU6" s="39"/>
      <c r="PV6" s="39"/>
      <c r="PW6" s="39"/>
      <c r="PX6" s="39"/>
      <c r="PY6" s="39"/>
      <c r="PZ6" s="39"/>
      <c r="QA6" s="39"/>
      <c r="QB6" s="39"/>
      <c r="QC6" s="39"/>
      <c r="QD6" s="39"/>
      <c r="QE6" s="39"/>
      <c r="QF6" s="39"/>
      <c r="QG6" s="39"/>
      <c r="QH6" s="39"/>
      <c r="QI6" s="39"/>
      <c r="QJ6" s="39"/>
      <c r="QK6" s="39"/>
      <c r="QL6" s="39"/>
      <c r="QM6" s="39"/>
      <c r="QN6" s="39"/>
      <c r="QO6" s="39"/>
      <c r="QP6" s="39"/>
      <c r="QQ6" s="39"/>
      <c r="QR6" s="39"/>
      <c r="QS6" s="39"/>
      <c r="QT6" s="39"/>
      <c r="QU6" s="39"/>
      <c r="QV6" s="39"/>
      <c r="QW6" s="39"/>
      <c r="QX6" s="39"/>
      <c r="QY6" s="39"/>
      <c r="QZ6" s="39"/>
      <c r="RA6" s="39"/>
      <c r="RB6" s="39"/>
      <c r="RC6" s="39"/>
      <c r="RD6" s="39"/>
      <c r="RE6" s="39"/>
      <c r="RF6" s="39"/>
      <c r="RG6" s="39"/>
      <c r="RH6" s="39"/>
      <c r="RI6" s="39"/>
      <c r="RJ6" s="39"/>
      <c r="RK6" s="39"/>
      <c r="RL6" s="39"/>
      <c r="RM6" s="39"/>
      <c r="RN6" s="39"/>
      <c r="RO6" s="39"/>
      <c r="RP6" s="39"/>
      <c r="RQ6" s="39"/>
      <c r="RR6" s="39"/>
      <c r="RS6" s="39"/>
      <c r="RT6" s="39"/>
      <c r="RU6" s="39"/>
      <c r="RV6" s="39"/>
      <c r="RW6" s="39"/>
      <c r="RX6" s="39"/>
      <c r="RY6" s="39"/>
      <c r="RZ6" s="39"/>
      <c r="SA6" s="39"/>
      <c r="SB6" s="39"/>
      <c r="SC6" s="39"/>
      <c r="SD6" s="39"/>
      <c r="SE6" s="39"/>
      <c r="SF6" s="39"/>
      <c r="SG6" s="39"/>
      <c r="SH6" s="39"/>
      <c r="SI6" s="39"/>
      <c r="SJ6" s="39"/>
      <c r="SK6" s="39"/>
      <c r="SL6" s="39"/>
      <c r="SM6" s="39"/>
      <c r="SN6" s="39"/>
      <c r="SO6" s="39"/>
      <c r="SP6" s="39"/>
      <c r="SQ6" s="39"/>
      <c r="SR6" s="39"/>
      <c r="SS6" s="39"/>
      <c r="ST6" s="39"/>
      <c r="SU6" s="39"/>
      <c r="SV6" s="39"/>
      <c r="SW6" s="39"/>
      <c r="SX6" s="39"/>
      <c r="SY6" s="39"/>
      <c r="SZ6" s="39"/>
      <c r="TA6" s="39"/>
      <c r="TB6" s="39"/>
      <c r="TC6" s="39"/>
      <c r="TD6" s="39"/>
      <c r="TE6" s="39"/>
      <c r="TF6" s="39"/>
      <c r="TG6" s="39"/>
      <c r="TH6" s="39"/>
      <c r="TI6" s="39"/>
      <c r="TJ6" s="39"/>
      <c r="TK6" s="39"/>
      <c r="TL6" s="39"/>
      <c r="TM6" s="39"/>
      <c r="TN6" s="39"/>
      <c r="TO6" s="39"/>
      <c r="TP6" s="39"/>
      <c r="TQ6" s="39"/>
      <c r="TR6" s="39"/>
      <c r="TS6" s="39"/>
      <c r="TT6" s="39"/>
      <c r="TU6" s="39"/>
      <c r="TV6" s="39"/>
      <c r="TW6" s="39"/>
      <c r="TX6" s="39"/>
      <c r="TY6" s="39"/>
      <c r="TZ6" s="39"/>
      <c r="UA6" s="39"/>
      <c r="UB6" s="39"/>
      <c r="UC6" s="39"/>
      <c r="UD6" s="39"/>
      <c r="UE6" s="39"/>
      <c r="UF6" s="39"/>
      <c r="UG6" s="39"/>
      <c r="UH6" s="39"/>
      <c r="UI6" s="39"/>
      <c r="UJ6" s="39"/>
      <c r="UK6" s="39"/>
      <c r="UL6" s="39"/>
      <c r="UM6" s="39"/>
      <c r="UN6" s="39"/>
      <c r="UO6" s="39"/>
      <c r="UP6" s="39"/>
      <c r="UQ6" s="39"/>
      <c r="UR6" s="39"/>
      <c r="US6" s="39"/>
      <c r="UT6" s="39"/>
      <c r="UU6" s="39"/>
      <c r="UV6" s="39"/>
      <c r="UW6" s="39"/>
      <c r="UX6" s="39"/>
      <c r="UY6" s="39"/>
      <c r="UZ6" s="39"/>
      <c r="VA6" s="39"/>
      <c r="VB6" s="39"/>
      <c r="VC6" s="39"/>
      <c r="VD6" s="39"/>
      <c r="VE6" s="39"/>
      <c r="VF6" s="39"/>
      <c r="VG6" s="39"/>
      <c r="VH6" s="39"/>
      <c r="VI6" s="39"/>
      <c r="VJ6" s="39"/>
      <c r="VK6" s="39"/>
      <c r="VL6" s="39"/>
      <c r="VM6" s="39"/>
      <c r="VN6" s="39"/>
      <c r="VO6" s="39"/>
      <c r="VP6" s="39"/>
      <c r="VQ6" s="39"/>
      <c r="VR6" s="39"/>
      <c r="VS6" s="39"/>
      <c r="VT6" s="39"/>
      <c r="VU6" s="39"/>
      <c r="VV6" s="39"/>
      <c r="VW6" s="39"/>
      <c r="VX6" s="39"/>
      <c r="VY6" s="39"/>
      <c r="VZ6" s="39"/>
      <c r="WA6" s="39"/>
      <c r="WB6" s="39"/>
      <c r="WC6" s="39"/>
      <c r="WD6" s="39"/>
      <c r="WE6" s="39"/>
      <c r="WF6" s="39"/>
      <c r="WG6" s="39"/>
      <c r="WH6" s="39"/>
      <c r="WI6" s="39"/>
      <c r="WJ6" s="39"/>
      <c r="WK6" s="39"/>
      <c r="WL6" s="39"/>
      <c r="WM6" s="39"/>
      <c r="WN6" s="39"/>
      <c r="WO6" s="39"/>
      <c r="WP6" s="39"/>
      <c r="WQ6" s="39"/>
      <c r="WR6" s="39"/>
      <c r="WS6" s="39"/>
      <c r="WT6" s="39"/>
      <c r="WU6" s="39"/>
      <c r="WV6" s="39"/>
      <c r="WW6" s="39"/>
      <c r="WX6" s="39"/>
      <c r="WY6" s="39"/>
      <c r="WZ6" s="39"/>
      <c r="XA6" s="39"/>
      <c r="XB6" s="39"/>
      <c r="XC6" s="39"/>
      <c r="XD6" s="39"/>
      <c r="XE6" s="39"/>
      <c r="XF6" s="39"/>
      <c r="XG6" s="39"/>
      <c r="XH6" s="39"/>
      <c r="XI6" s="39"/>
      <c r="XJ6" s="39"/>
      <c r="XK6" s="39"/>
      <c r="XL6" s="39"/>
      <c r="XM6" s="39"/>
      <c r="XN6" s="39"/>
      <c r="XO6" s="39"/>
      <c r="XP6" s="39"/>
      <c r="XQ6" s="39"/>
      <c r="XR6" s="39"/>
      <c r="XS6" s="39"/>
      <c r="XT6" s="39"/>
      <c r="XU6" s="39"/>
      <c r="XV6" s="39"/>
      <c r="XW6" s="39"/>
      <c r="XX6" s="39"/>
      <c r="XY6" s="39"/>
      <c r="XZ6" s="39"/>
      <c r="YA6" s="39"/>
      <c r="YB6" s="39"/>
      <c r="YC6" s="39"/>
      <c r="YD6" s="39"/>
      <c r="YE6" s="39"/>
      <c r="YF6" s="39"/>
      <c r="YG6" s="39"/>
      <c r="YH6" s="39"/>
      <c r="YI6" s="39"/>
      <c r="YJ6" s="39"/>
      <c r="YK6" s="39"/>
      <c r="YL6" s="39"/>
      <c r="YM6" s="39"/>
      <c r="YN6" s="39"/>
      <c r="YO6" s="39"/>
      <c r="YP6" s="39"/>
      <c r="YQ6" s="39"/>
      <c r="YR6" s="39"/>
      <c r="YS6" s="39"/>
      <c r="YT6" s="39"/>
      <c r="YU6" s="39"/>
      <c r="YV6" s="39"/>
      <c r="YW6" s="39"/>
      <c r="YX6" s="39"/>
      <c r="YY6" s="39"/>
      <c r="YZ6" s="39"/>
      <c r="ZA6" s="39"/>
      <c r="ZB6" s="39"/>
      <c r="ZC6" s="39"/>
      <c r="ZD6" s="39"/>
      <c r="ZE6" s="39"/>
      <c r="ZF6" s="39"/>
      <c r="ZG6" s="39"/>
      <c r="ZH6" s="39"/>
      <c r="ZI6" s="39"/>
      <c r="ZJ6" s="39"/>
      <c r="ZK6" s="39"/>
      <c r="ZL6" s="39"/>
      <c r="ZM6" s="39"/>
      <c r="ZN6" s="39"/>
      <c r="ZO6" s="39"/>
      <c r="ZP6" s="39"/>
      <c r="ZQ6" s="39"/>
      <c r="ZR6" s="39"/>
      <c r="ZS6" s="39"/>
      <c r="ZT6" s="39"/>
      <c r="ZU6" s="39"/>
      <c r="ZV6" s="39"/>
      <c r="ZW6" s="39"/>
      <c r="ZX6" s="39"/>
      <c r="ZY6" s="39"/>
      <c r="ZZ6" s="39"/>
      <c r="AAA6" s="39"/>
      <c r="AAB6" s="39"/>
      <c r="AAC6" s="39"/>
      <c r="AAD6" s="39"/>
      <c r="AAE6" s="39"/>
      <c r="AAF6" s="39"/>
      <c r="AAG6" s="39"/>
      <c r="AAH6" s="39"/>
      <c r="AAI6" s="39"/>
      <c r="AAJ6" s="39"/>
      <c r="AAK6" s="39"/>
      <c r="AAL6" s="39"/>
      <c r="AAM6" s="39"/>
      <c r="AAN6" s="39"/>
      <c r="AAO6" s="39"/>
      <c r="AAP6" s="39"/>
      <c r="AAQ6" s="39"/>
      <c r="AAR6" s="39"/>
      <c r="AAS6" s="39"/>
      <c r="AAT6" s="39"/>
      <c r="AAU6" s="39"/>
      <c r="AAV6" s="39"/>
      <c r="AAW6" s="39"/>
      <c r="AAX6" s="39"/>
      <c r="AAY6" s="39"/>
      <c r="AAZ6" s="39"/>
      <c r="ABA6" s="39"/>
      <c r="ABB6" s="39"/>
      <c r="ABC6" s="39"/>
      <c r="ABD6" s="39"/>
      <c r="ABE6" s="39"/>
      <c r="ABF6" s="39"/>
      <c r="ABG6" s="39"/>
      <c r="ABH6" s="39"/>
      <c r="ABI6" s="39"/>
      <c r="ABJ6" s="39"/>
      <c r="ABK6" s="39"/>
      <c r="ABL6" s="39"/>
      <c r="ABM6" s="39"/>
      <c r="ABN6" s="39"/>
      <c r="ABO6" s="39"/>
      <c r="ABP6" s="39"/>
      <c r="ABQ6" s="39"/>
      <c r="ABR6" s="39"/>
      <c r="ABS6" s="39"/>
      <c r="ABT6" s="39"/>
      <c r="ABU6" s="39"/>
      <c r="ABV6" s="39"/>
      <c r="ABW6" s="39"/>
      <c r="ABX6" s="39"/>
      <c r="ABY6" s="39"/>
      <c r="ABZ6" s="39"/>
      <c r="ACA6" s="39"/>
      <c r="ACB6" s="39"/>
      <c r="ACC6" s="39"/>
      <c r="ACD6" s="39"/>
      <c r="ACE6" s="39"/>
      <c r="ACF6" s="39"/>
      <c r="ACG6" s="39"/>
      <c r="ACH6" s="39"/>
      <c r="ACI6" s="39"/>
      <c r="ACJ6" s="39"/>
      <c r="ACK6" s="39"/>
      <c r="ACL6" s="39"/>
      <c r="ACM6" s="39"/>
      <c r="ACN6" s="39"/>
      <c r="ACO6" s="39"/>
      <c r="ACP6" s="39"/>
      <c r="ACQ6" s="39"/>
      <c r="ACR6" s="39"/>
      <c r="ACS6" s="39"/>
      <c r="ACT6" s="39"/>
      <c r="ACU6" s="39"/>
      <c r="ACV6" s="39"/>
      <c r="ACW6" s="39"/>
      <c r="ACX6" s="39"/>
      <c r="ACY6" s="39"/>
      <c r="ACZ6" s="39"/>
      <c r="ADA6" s="39"/>
      <c r="ADB6" s="39"/>
      <c r="ADC6" s="39"/>
      <c r="ADD6" s="39"/>
      <c r="ADE6" s="39"/>
      <c r="ADF6" s="39"/>
      <c r="ADG6" s="39"/>
      <c r="ADH6" s="39"/>
      <c r="ADI6" s="39"/>
      <c r="ADJ6" s="39"/>
      <c r="ADK6" s="39"/>
      <c r="ADL6" s="39"/>
      <c r="ADM6" s="39"/>
      <c r="ADN6" s="39"/>
      <c r="ADO6" s="39"/>
      <c r="ADP6" s="39"/>
      <c r="ADQ6" s="39"/>
      <c r="ADR6" s="39"/>
      <c r="ADS6" s="39"/>
      <c r="ADT6" s="39"/>
      <c r="ADU6" s="39"/>
      <c r="ADV6" s="39"/>
      <c r="ADW6" s="39"/>
      <c r="ADX6" s="39"/>
      <c r="ADY6" s="39"/>
      <c r="ADZ6" s="39"/>
      <c r="AEA6" s="39"/>
      <c r="AEB6" s="39"/>
      <c r="AEC6" s="39"/>
      <c r="AED6" s="39"/>
      <c r="AEE6" s="39"/>
      <c r="AEF6" s="39"/>
      <c r="AEG6" s="39"/>
      <c r="AEH6" s="39"/>
      <c r="AEI6" s="39"/>
      <c r="AEJ6" s="39"/>
      <c r="AEK6" s="39"/>
      <c r="AEL6" s="39"/>
      <c r="AEM6" s="39"/>
      <c r="AEN6" s="39"/>
      <c r="AEO6" s="39"/>
      <c r="AEP6" s="39"/>
      <c r="AEQ6" s="39"/>
      <c r="AER6" s="39"/>
      <c r="AES6" s="39"/>
      <c r="AET6" s="39"/>
      <c r="AEU6" s="39"/>
      <c r="AEV6" s="39"/>
      <c r="AEW6" s="39"/>
      <c r="AEX6" s="39"/>
      <c r="AEY6" s="39"/>
      <c r="AEZ6" s="39"/>
      <c r="AFA6" s="39"/>
      <c r="AFB6" s="39"/>
      <c r="AFC6" s="39"/>
      <c r="AFD6" s="39"/>
      <c r="AFE6" s="39"/>
      <c r="AFF6" s="39"/>
      <c r="AFG6" s="39"/>
      <c r="AFH6" s="39"/>
      <c r="AFI6" s="39"/>
      <c r="AFJ6" s="39"/>
      <c r="AFK6" s="39"/>
      <c r="AFL6" s="39"/>
      <c r="AFM6" s="39"/>
      <c r="AFN6" s="39"/>
      <c r="AFO6" s="39"/>
      <c r="AFP6" s="39"/>
      <c r="AFQ6" s="39"/>
      <c r="AFR6" s="39"/>
      <c r="AFS6" s="39"/>
      <c r="AFT6" s="39"/>
      <c r="AFU6" s="39"/>
      <c r="AFV6" s="39"/>
      <c r="AFW6" s="39"/>
      <c r="AFX6" s="39"/>
      <c r="AFY6" s="39"/>
      <c r="AFZ6" s="39"/>
      <c r="AGA6" s="39"/>
      <c r="AGB6" s="39"/>
      <c r="AGC6" s="39"/>
      <c r="AGD6" s="39"/>
      <c r="AGE6" s="39"/>
      <c r="AGF6" s="39"/>
      <c r="AGG6" s="39"/>
      <c r="AGH6" s="39"/>
      <c r="AGI6" s="39"/>
      <c r="AGJ6" s="39"/>
      <c r="AGK6" s="39"/>
      <c r="AGL6" s="39"/>
      <c r="AGM6" s="39"/>
      <c r="AGN6" s="39"/>
      <c r="AGO6" s="39"/>
      <c r="AGP6" s="39"/>
      <c r="AGQ6" s="39"/>
      <c r="AGR6" s="39"/>
      <c r="AGS6" s="39"/>
      <c r="AGT6" s="39"/>
      <c r="AGU6" s="39"/>
      <c r="AGV6" s="39"/>
      <c r="AGW6" s="39"/>
      <c r="AGX6" s="39"/>
      <c r="AGY6" s="39"/>
      <c r="AGZ6" s="39"/>
      <c r="AHA6" s="39"/>
      <c r="AHB6" s="39"/>
      <c r="AHC6" s="39"/>
      <c r="AHD6" s="39"/>
      <c r="AHE6" s="39"/>
      <c r="AHF6" s="39"/>
      <c r="AHG6" s="39"/>
      <c r="AHH6" s="39"/>
      <c r="AHI6" s="39"/>
      <c r="AHJ6" s="39"/>
      <c r="AHK6" s="39"/>
      <c r="AHL6" s="39"/>
      <c r="AHM6" s="39"/>
      <c r="AHN6" s="39"/>
      <c r="AHO6" s="39"/>
      <c r="AHP6" s="39"/>
      <c r="AHQ6" s="39"/>
      <c r="AHR6" s="39"/>
      <c r="AHS6" s="39"/>
      <c r="AHT6" s="39"/>
      <c r="AHU6" s="39"/>
      <c r="AHV6" s="39"/>
      <c r="AHW6" s="39"/>
      <c r="AHX6" s="39"/>
      <c r="AHY6" s="39"/>
      <c r="AHZ6" s="39"/>
      <c r="AIA6" s="39"/>
      <c r="AIB6" s="39"/>
      <c r="AIC6" s="39"/>
      <c r="AID6" s="39"/>
      <c r="AIE6" s="39"/>
      <c r="AIF6" s="39"/>
      <c r="AIG6" s="39"/>
      <c r="AIH6" s="39"/>
      <c r="AII6" s="39"/>
      <c r="AIJ6" s="39"/>
      <c r="AIK6" s="39"/>
      <c r="AIL6" s="39"/>
      <c r="AIM6" s="39"/>
      <c r="AIN6" s="39"/>
      <c r="AIO6" s="39"/>
      <c r="AIP6" s="39"/>
      <c r="AIQ6" s="39"/>
      <c r="AIR6" s="39"/>
      <c r="AIS6" s="39"/>
      <c r="AIT6" s="39"/>
      <c r="AIU6" s="39"/>
      <c r="AIV6" s="39"/>
      <c r="AIW6" s="39"/>
      <c r="AIX6" s="39"/>
      <c r="AIY6" s="39"/>
      <c r="AIZ6" s="39"/>
      <c r="AJA6" s="39"/>
      <c r="AJB6" s="39"/>
      <c r="AJC6" s="39"/>
      <c r="AJD6" s="39"/>
      <c r="AJE6" s="39"/>
      <c r="AJF6" s="39"/>
      <c r="AJG6" s="39"/>
      <c r="AJH6" s="39"/>
      <c r="AJI6" s="39"/>
      <c r="AJJ6" s="39"/>
      <c r="AJK6" s="39"/>
      <c r="AJL6" s="39"/>
      <c r="AJM6" s="39"/>
      <c r="AJN6" s="39"/>
      <c r="AJO6" s="39"/>
      <c r="AJP6" s="39"/>
      <c r="AJQ6" s="39"/>
      <c r="AJR6" s="39"/>
      <c r="AJS6" s="39"/>
      <c r="AJT6" s="39"/>
      <c r="AJU6" s="39"/>
      <c r="AJV6" s="39"/>
      <c r="AJW6" s="39"/>
      <c r="AJX6" s="39"/>
      <c r="AJY6" s="39"/>
      <c r="AJZ6" s="39"/>
      <c r="AKA6" s="39"/>
      <c r="AKB6" s="39"/>
      <c r="AKC6" s="39"/>
      <c r="AKD6" s="39"/>
      <c r="AKE6" s="39"/>
      <c r="AKF6" s="39"/>
      <c r="AKG6" s="39"/>
      <c r="AKH6" s="39"/>
      <c r="AKI6" s="39"/>
      <c r="AKJ6" s="39"/>
      <c r="AKK6" s="39"/>
      <c r="AKL6" s="39"/>
      <c r="AKM6" s="39"/>
      <c r="AKN6" s="39"/>
      <c r="AKO6" s="39"/>
      <c r="AKP6" s="39"/>
      <c r="AKQ6" s="39"/>
      <c r="AKR6" s="39"/>
      <c r="AKS6" s="39"/>
      <c r="AKT6" s="39"/>
      <c r="AKU6" s="39"/>
      <c r="AKV6" s="39"/>
      <c r="AKW6" s="39"/>
      <c r="AKX6" s="39"/>
      <c r="AKY6" s="39"/>
      <c r="AKZ6" s="39"/>
      <c r="ALA6" s="39"/>
      <c r="ALB6" s="39"/>
      <c r="ALC6" s="39"/>
      <c r="ALD6" s="39"/>
      <c r="ALE6" s="39"/>
      <c r="ALF6" s="39"/>
      <c r="ALG6" s="39"/>
      <c r="ALH6" s="39"/>
      <c r="ALI6" s="39"/>
      <c r="ALJ6" s="39"/>
      <c r="ALK6" s="39"/>
      <c r="ALL6" s="39"/>
      <c r="ALM6" s="39"/>
      <c r="ALN6" s="39"/>
      <c r="ALO6" s="39"/>
      <c r="ALP6" s="39"/>
      <c r="ALQ6" s="39"/>
      <c r="ALR6" s="39"/>
      <c r="ALS6" s="39"/>
      <c r="ALT6" s="39"/>
      <c r="ALU6" s="39"/>
      <c r="ALV6" s="39"/>
      <c r="ALW6" s="39"/>
      <c r="ALX6" s="39"/>
      <c r="ALY6" s="39"/>
      <c r="ALZ6" s="39"/>
      <c r="AMA6" s="39"/>
      <c r="AMB6" s="39"/>
      <c r="AMC6" s="39"/>
      <c r="AMD6" s="39"/>
      <c r="AME6" s="39"/>
      <c r="AMF6" s="39"/>
      <c r="AMG6" s="39"/>
      <c r="AMH6" s="39"/>
      <c r="AMI6" s="39"/>
      <c r="AMJ6" s="39"/>
    </row>
    <row r="7" spans="1:1024">
      <c r="D7" s="21"/>
      <c r="E7" s="22"/>
      <c r="I7" s="23"/>
      <c r="K7" s="22"/>
      <c r="L7" s="25"/>
      <c r="M7" s="141"/>
      <c r="N7" s="141"/>
    </row>
    <row r="8" spans="1:1024">
      <c r="B8" s="2" t="s">
        <v>29</v>
      </c>
      <c r="C8" s="26" t="s">
        <v>29</v>
      </c>
      <c r="D8" s="27" t="s">
        <v>29</v>
      </c>
      <c r="E8" s="27" t="s">
        <v>29</v>
      </c>
      <c r="F8" s="28" t="s">
        <v>30</v>
      </c>
      <c r="G8" s="17" t="s">
        <v>30</v>
      </c>
      <c r="H8" s="29" t="s">
        <v>30</v>
      </c>
      <c r="I8" s="19" t="s">
        <v>30</v>
      </c>
      <c r="J8" s="30" t="s">
        <v>31</v>
      </c>
      <c r="K8" s="31" t="s">
        <v>31</v>
      </c>
      <c r="L8" s="31" t="s">
        <v>32</v>
      </c>
      <c r="M8" s="142" t="s">
        <v>32</v>
      </c>
      <c r="N8" s="142" t="s">
        <v>33</v>
      </c>
    </row>
    <row r="9" spans="1:1024">
      <c r="A9" s="32" t="s">
        <v>34</v>
      </c>
      <c r="B9" s="33" t="s">
        <v>35</v>
      </c>
      <c r="C9" s="26" t="s">
        <v>36</v>
      </c>
      <c r="D9" s="27" t="s">
        <v>37</v>
      </c>
      <c r="E9" s="34" t="s">
        <v>38</v>
      </c>
      <c r="F9" s="28" t="s">
        <v>39</v>
      </c>
      <c r="G9" s="35" t="s">
        <v>40</v>
      </c>
      <c r="H9" s="36" t="s">
        <v>41</v>
      </c>
      <c r="I9" s="37" t="s">
        <v>42</v>
      </c>
      <c r="J9" s="38" t="s">
        <v>43</v>
      </c>
      <c r="K9" s="32" t="s">
        <v>44</v>
      </c>
      <c r="L9" s="32" t="s">
        <v>45</v>
      </c>
      <c r="M9" s="142" t="s">
        <v>46</v>
      </c>
      <c r="N9" s="142" t="s">
        <v>46</v>
      </c>
    </row>
    <row r="10" spans="1:1024">
      <c r="C10" s="30"/>
      <c r="D10" s="39"/>
      <c r="E10" s="31"/>
      <c r="F10" s="28"/>
      <c r="G10" s="30"/>
      <c r="H10" s="40"/>
      <c r="I10" s="41"/>
      <c r="J10" s="30"/>
      <c r="M10" s="142"/>
      <c r="N10" s="142"/>
      <c r="O10" s="151">
        <f>SUM(O11:O27)</f>
        <v>242026.29269999996</v>
      </c>
    </row>
    <row r="11" spans="1:1024">
      <c r="A11" s="21" t="s">
        <v>28</v>
      </c>
      <c r="O11" s="148"/>
    </row>
    <row r="12" spans="1:1024">
      <c r="A12" s="39"/>
      <c r="D12" s="39"/>
      <c r="H12" s="40"/>
      <c r="I12" s="41"/>
      <c r="K12" s="39"/>
      <c r="L12" s="39"/>
      <c r="O12" s="148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39"/>
      <c r="IG12" s="39"/>
      <c r="IH12" s="39"/>
      <c r="II12" s="39"/>
      <c r="IJ12" s="39"/>
      <c r="IK12" s="39"/>
      <c r="IL12" s="39"/>
      <c r="IM12" s="39"/>
      <c r="IN12" s="39"/>
      <c r="IO12" s="39"/>
      <c r="IP12" s="39"/>
      <c r="IQ12" s="39"/>
      <c r="IR12" s="39"/>
      <c r="IS12" s="39"/>
      <c r="IT12" s="39"/>
      <c r="IU12" s="39"/>
      <c r="IV12" s="39"/>
      <c r="IW12" s="39"/>
      <c r="IX12" s="39"/>
      <c r="IY12" s="39"/>
      <c r="IZ12" s="39"/>
      <c r="JA12" s="39"/>
      <c r="JB12" s="39"/>
      <c r="JC12" s="39"/>
      <c r="JD12" s="39"/>
      <c r="JE12" s="39"/>
      <c r="JF12" s="39"/>
      <c r="JG12" s="39"/>
      <c r="JH12" s="39"/>
      <c r="JI12" s="39"/>
      <c r="JJ12" s="39"/>
      <c r="JK12" s="39"/>
      <c r="JL12" s="39"/>
      <c r="JM12" s="39"/>
      <c r="JN12" s="39"/>
      <c r="JO12" s="39"/>
      <c r="JP12" s="39"/>
      <c r="JQ12" s="39"/>
      <c r="JR12" s="39"/>
      <c r="JS12" s="39"/>
      <c r="JT12" s="39"/>
      <c r="JU12" s="39"/>
      <c r="JV12" s="39"/>
      <c r="JW12" s="39"/>
      <c r="JX12" s="39"/>
      <c r="JY12" s="39"/>
      <c r="JZ12" s="39"/>
      <c r="KA12" s="39"/>
      <c r="KB12" s="39"/>
      <c r="KC12" s="39"/>
      <c r="KD12" s="39"/>
      <c r="KE12" s="39"/>
      <c r="KF12" s="39"/>
      <c r="KG12" s="39"/>
      <c r="KH12" s="39"/>
      <c r="KI12" s="39"/>
      <c r="KJ12" s="39"/>
      <c r="KK12" s="39"/>
      <c r="KL12" s="39"/>
      <c r="KM12" s="39"/>
      <c r="KN12" s="39"/>
      <c r="KO12" s="39"/>
      <c r="KP12" s="39"/>
      <c r="KQ12" s="39"/>
      <c r="KR12" s="39"/>
      <c r="KS12" s="39"/>
      <c r="KT12" s="39"/>
      <c r="KU12" s="39"/>
      <c r="KV12" s="39"/>
      <c r="KW12" s="39"/>
      <c r="KX12" s="39"/>
      <c r="KY12" s="39"/>
      <c r="KZ12" s="39"/>
      <c r="LA12" s="39"/>
      <c r="LB12" s="39"/>
      <c r="LC12" s="39"/>
      <c r="LD12" s="39"/>
      <c r="LE12" s="39"/>
      <c r="LF12" s="39"/>
      <c r="LG12" s="39"/>
      <c r="LH12" s="39"/>
      <c r="LI12" s="39"/>
      <c r="LJ12" s="39"/>
      <c r="LK12" s="39"/>
      <c r="LL12" s="39"/>
      <c r="LM12" s="39"/>
      <c r="LN12" s="39"/>
      <c r="LO12" s="39"/>
      <c r="LP12" s="39"/>
      <c r="LQ12" s="39"/>
      <c r="LR12" s="39"/>
      <c r="LS12" s="39"/>
      <c r="LT12" s="39"/>
      <c r="LU12" s="39"/>
      <c r="LV12" s="39"/>
      <c r="LW12" s="39"/>
      <c r="LX12" s="39"/>
      <c r="LY12" s="39"/>
      <c r="LZ12" s="39"/>
      <c r="MA12" s="39"/>
      <c r="MB12" s="39"/>
      <c r="MC12" s="39"/>
      <c r="MD12" s="39"/>
      <c r="ME12" s="39"/>
      <c r="MF12" s="39"/>
      <c r="MG12" s="39"/>
      <c r="MH12" s="39"/>
      <c r="MI12" s="39"/>
      <c r="MJ12" s="39"/>
      <c r="MK12" s="39"/>
      <c r="ML12" s="39"/>
      <c r="MM12" s="39"/>
      <c r="MN12" s="39"/>
      <c r="MO12" s="39"/>
      <c r="MP12" s="39"/>
      <c r="MQ12" s="39"/>
      <c r="MR12" s="39"/>
      <c r="MS12" s="39"/>
      <c r="MT12" s="39"/>
      <c r="MU12" s="39"/>
      <c r="MV12" s="39"/>
      <c r="MW12" s="39"/>
      <c r="MX12" s="39"/>
      <c r="MY12" s="39"/>
      <c r="MZ12" s="39"/>
      <c r="NA12" s="39"/>
      <c r="NB12" s="39"/>
      <c r="NC12" s="39"/>
      <c r="ND12" s="39"/>
      <c r="NE12" s="39"/>
      <c r="NF12" s="39"/>
      <c r="NG12" s="39"/>
      <c r="NH12" s="39"/>
      <c r="NI12" s="39"/>
      <c r="NJ12" s="39"/>
      <c r="NK12" s="39"/>
      <c r="NL12" s="39"/>
      <c r="NM12" s="39"/>
      <c r="NN12" s="39"/>
      <c r="NO12" s="39"/>
      <c r="NP12" s="39"/>
      <c r="NQ12" s="39"/>
      <c r="NR12" s="39"/>
      <c r="NS12" s="39"/>
      <c r="NT12" s="39"/>
      <c r="NU12" s="39"/>
      <c r="NV12" s="39"/>
      <c r="NW12" s="39"/>
      <c r="NX12" s="39"/>
      <c r="NY12" s="39"/>
      <c r="NZ12" s="39"/>
      <c r="OA12" s="39"/>
      <c r="OB12" s="39"/>
      <c r="OC12" s="39"/>
      <c r="OD12" s="39"/>
      <c r="OE12" s="39"/>
      <c r="OF12" s="39"/>
      <c r="OG12" s="39"/>
      <c r="OH12" s="39"/>
      <c r="OI12" s="39"/>
      <c r="OJ12" s="39"/>
      <c r="OK12" s="39"/>
      <c r="OL12" s="39"/>
      <c r="OM12" s="39"/>
      <c r="ON12" s="39"/>
      <c r="OO12" s="39"/>
      <c r="OP12" s="39"/>
      <c r="OQ12" s="39"/>
      <c r="OR12" s="39"/>
      <c r="OS12" s="39"/>
      <c r="OT12" s="39"/>
      <c r="OU12" s="39"/>
      <c r="OV12" s="39"/>
      <c r="OW12" s="39"/>
      <c r="OX12" s="39"/>
      <c r="OY12" s="39"/>
      <c r="OZ12" s="39"/>
      <c r="PA12" s="39"/>
      <c r="PB12" s="39"/>
      <c r="PC12" s="39"/>
      <c r="PD12" s="39"/>
      <c r="PE12" s="39"/>
      <c r="PF12" s="39"/>
      <c r="PG12" s="39"/>
      <c r="PH12" s="39"/>
      <c r="PI12" s="39"/>
      <c r="PJ12" s="39"/>
      <c r="PK12" s="39"/>
      <c r="PL12" s="39"/>
      <c r="PM12" s="39"/>
      <c r="PN12" s="39"/>
      <c r="PO12" s="39"/>
      <c r="PP12" s="39"/>
      <c r="PQ12" s="39"/>
      <c r="PR12" s="39"/>
      <c r="PS12" s="39"/>
      <c r="PT12" s="39"/>
      <c r="PU12" s="39"/>
      <c r="PV12" s="39"/>
      <c r="PW12" s="39"/>
      <c r="PX12" s="39"/>
      <c r="PY12" s="39"/>
      <c r="PZ12" s="39"/>
      <c r="QA12" s="39"/>
      <c r="QB12" s="39"/>
      <c r="QC12" s="39"/>
      <c r="QD12" s="39"/>
      <c r="QE12" s="39"/>
      <c r="QF12" s="39"/>
      <c r="QG12" s="39"/>
      <c r="QH12" s="39"/>
      <c r="QI12" s="39"/>
      <c r="QJ12" s="39"/>
      <c r="QK12" s="39"/>
      <c r="QL12" s="39"/>
      <c r="QM12" s="39"/>
      <c r="QN12" s="39"/>
      <c r="QO12" s="39"/>
      <c r="QP12" s="39"/>
      <c r="QQ12" s="39"/>
      <c r="QR12" s="39"/>
      <c r="QS12" s="39"/>
      <c r="QT12" s="39"/>
      <c r="QU12" s="39"/>
      <c r="QV12" s="39"/>
      <c r="QW12" s="39"/>
      <c r="QX12" s="39"/>
      <c r="QY12" s="39"/>
      <c r="QZ12" s="39"/>
      <c r="RA12" s="39"/>
      <c r="RB12" s="39"/>
      <c r="RC12" s="39"/>
      <c r="RD12" s="39"/>
      <c r="RE12" s="39"/>
      <c r="RF12" s="39"/>
      <c r="RG12" s="39"/>
      <c r="RH12" s="39"/>
      <c r="RI12" s="39"/>
      <c r="RJ12" s="39"/>
      <c r="RK12" s="39"/>
      <c r="RL12" s="39"/>
      <c r="RM12" s="39"/>
      <c r="RN12" s="39"/>
      <c r="RO12" s="39"/>
      <c r="RP12" s="39"/>
      <c r="RQ12" s="39"/>
      <c r="RR12" s="39"/>
      <c r="RS12" s="39"/>
      <c r="RT12" s="39"/>
      <c r="RU12" s="39"/>
      <c r="RV12" s="39"/>
      <c r="RW12" s="39"/>
      <c r="RX12" s="39"/>
      <c r="RY12" s="39"/>
      <c r="RZ12" s="39"/>
      <c r="SA12" s="39"/>
      <c r="SB12" s="39"/>
      <c r="SC12" s="39"/>
      <c r="SD12" s="39"/>
      <c r="SE12" s="39"/>
      <c r="SF12" s="39"/>
      <c r="SG12" s="39"/>
      <c r="SH12" s="39"/>
      <c r="SI12" s="39"/>
      <c r="SJ12" s="39"/>
      <c r="SK12" s="39"/>
      <c r="SL12" s="39"/>
      <c r="SM12" s="39"/>
      <c r="SN12" s="39"/>
      <c r="SO12" s="39"/>
      <c r="SP12" s="39"/>
      <c r="SQ12" s="39"/>
      <c r="SR12" s="39"/>
      <c r="SS12" s="39"/>
      <c r="ST12" s="39"/>
      <c r="SU12" s="39"/>
      <c r="SV12" s="39"/>
      <c r="SW12" s="39"/>
      <c r="SX12" s="39"/>
      <c r="SY12" s="39"/>
      <c r="SZ12" s="39"/>
      <c r="TA12" s="39"/>
      <c r="TB12" s="39"/>
      <c r="TC12" s="39"/>
      <c r="TD12" s="39"/>
      <c r="TE12" s="39"/>
      <c r="TF12" s="39"/>
      <c r="TG12" s="39"/>
      <c r="TH12" s="39"/>
      <c r="TI12" s="39"/>
      <c r="TJ12" s="39"/>
      <c r="TK12" s="39"/>
      <c r="TL12" s="39"/>
      <c r="TM12" s="39"/>
      <c r="TN12" s="39"/>
      <c r="TO12" s="39"/>
      <c r="TP12" s="39"/>
      <c r="TQ12" s="39"/>
      <c r="TR12" s="39"/>
      <c r="TS12" s="39"/>
      <c r="TT12" s="39"/>
      <c r="TU12" s="39"/>
      <c r="TV12" s="39"/>
      <c r="TW12" s="39"/>
      <c r="TX12" s="39"/>
      <c r="TY12" s="39"/>
      <c r="TZ12" s="39"/>
      <c r="UA12" s="39"/>
      <c r="UB12" s="39"/>
      <c r="UC12" s="39"/>
      <c r="UD12" s="39"/>
      <c r="UE12" s="39"/>
      <c r="UF12" s="39"/>
      <c r="UG12" s="39"/>
      <c r="UH12" s="39"/>
      <c r="UI12" s="39"/>
      <c r="UJ12" s="39"/>
      <c r="UK12" s="39"/>
      <c r="UL12" s="39"/>
      <c r="UM12" s="39"/>
      <c r="UN12" s="39"/>
      <c r="UO12" s="39"/>
      <c r="UP12" s="39"/>
      <c r="UQ12" s="39"/>
      <c r="UR12" s="39"/>
      <c r="US12" s="39"/>
      <c r="UT12" s="39"/>
      <c r="UU12" s="39"/>
      <c r="UV12" s="39"/>
      <c r="UW12" s="39"/>
      <c r="UX12" s="39"/>
      <c r="UY12" s="39"/>
      <c r="UZ12" s="39"/>
      <c r="VA12" s="39"/>
      <c r="VB12" s="39"/>
      <c r="VC12" s="39"/>
      <c r="VD12" s="39"/>
      <c r="VE12" s="39"/>
      <c r="VF12" s="39"/>
      <c r="VG12" s="39"/>
      <c r="VH12" s="39"/>
      <c r="VI12" s="39"/>
      <c r="VJ12" s="39"/>
      <c r="VK12" s="39"/>
      <c r="VL12" s="39"/>
      <c r="VM12" s="39"/>
      <c r="VN12" s="39"/>
      <c r="VO12" s="39"/>
      <c r="VP12" s="39"/>
      <c r="VQ12" s="39"/>
      <c r="VR12" s="39"/>
      <c r="VS12" s="39"/>
      <c r="VT12" s="39"/>
      <c r="VU12" s="39"/>
      <c r="VV12" s="39"/>
      <c r="VW12" s="39"/>
      <c r="VX12" s="39"/>
      <c r="VY12" s="39"/>
      <c r="VZ12" s="39"/>
      <c r="WA12" s="39"/>
      <c r="WB12" s="39"/>
      <c r="WC12" s="39"/>
      <c r="WD12" s="39"/>
      <c r="WE12" s="39"/>
      <c r="WF12" s="39"/>
      <c r="WG12" s="39"/>
      <c r="WH12" s="39"/>
      <c r="WI12" s="39"/>
      <c r="WJ12" s="39"/>
      <c r="WK12" s="39"/>
      <c r="WL12" s="39"/>
      <c r="WM12" s="39"/>
      <c r="WN12" s="39"/>
      <c r="WO12" s="39"/>
      <c r="WP12" s="39"/>
      <c r="WQ12" s="39"/>
      <c r="WR12" s="39"/>
      <c r="WS12" s="39"/>
      <c r="WT12" s="39"/>
      <c r="WU12" s="39"/>
      <c r="WV12" s="39"/>
      <c r="WW12" s="39"/>
      <c r="WX12" s="39"/>
      <c r="WY12" s="39"/>
      <c r="WZ12" s="39"/>
      <c r="XA12" s="39"/>
      <c r="XB12" s="39"/>
      <c r="XC12" s="39"/>
      <c r="XD12" s="39"/>
      <c r="XE12" s="39"/>
      <c r="XF12" s="39"/>
      <c r="XG12" s="39"/>
      <c r="XH12" s="39"/>
      <c r="XI12" s="39"/>
      <c r="XJ12" s="39"/>
      <c r="XK12" s="39"/>
      <c r="XL12" s="39"/>
      <c r="XM12" s="39"/>
      <c r="XN12" s="39"/>
      <c r="XO12" s="39"/>
      <c r="XP12" s="39"/>
      <c r="XQ12" s="39"/>
      <c r="XR12" s="39"/>
      <c r="XS12" s="39"/>
      <c r="XT12" s="39"/>
      <c r="XU12" s="39"/>
      <c r="XV12" s="39"/>
      <c r="XW12" s="39"/>
      <c r="XX12" s="39"/>
      <c r="XY12" s="39"/>
      <c r="XZ12" s="39"/>
      <c r="YA12" s="39"/>
      <c r="YB12" s="39"/>
      <c r="YC12" s="39"/>
      <c r="YD12" s="39"/>
      <c r="YE12" s="39"/>
      <c r="YF12" s="39"/>
      <c r="YG12" s="39"/>
      <c r="YH12" s="39"/>
      <c r="YI12" s="39"/>
      <c r="YJ12" s="39"/>
      <c r="YK12" s="39"/>
      <c r="YL12" s="39"/>
      <c r="YM12" s="39"/>
      <c r="YN12" s="39"/>
      <c r="YO12" s="39"/>
      <c r="YP12" s="39"/>
      <c r="YQ12" s="39"/>
      <c r="YR12" s="39"/>
      <c r="YS12" s="39"/>
      <c r="YT12" s="39"/>
      <c r="YU12" s="39"/>
      <c r="YV12" s="39"/>
      <c r="YW12" s="39"/>
      <c r="YX12" s="39"/>
      <c r="YY12" s="39"/>
      <c r="YZ12" s="39"/>
      <c r="ZA12" s="39"/>
      <c r="ZB12" s="39"/>
      <c r="ZC12" s="39"/>
      <c r="ZD12" s="39"/>
      <c r="ZE12" s="39"/>
      <c r="ZF12" s="39"/>
      <c r="ZG12" s="39"/>
      <c r="ZH12" s="39"/>
      <c r="ZI12" s="39"/>
      <c r="ZJ12" s="39"/>
      <c r="ZK12" s="39"/>
      <c r="ZL12" s="39"/>
      <c r="ZM12" s="39"/>
      <c r="ZN12" s="39"/>
      <c r="ZO12" s="39"/>
      <c r="ZP12" s="39"/>
      <c r="ZQ12" s="39"/>
      <c r="ZR12" s="39"/>
      <c r="ZS12" s="39"/>
      <c r="ZT12" s="39"/>
      <c r="ZU12" s="39"/>
      <c r="ZV12" s="39"/>
      <c r="ZW12" s="39"/>
      <c r="ZX12" s="39"/>
      <c r="ZY12" s="39"/>
      <c r="ZZ12" s="39"/>
      <c r="AAA12" s="39"/>
      <c r="AAB12" s="39"/>
      <c r="AAC12" s="39"/>
      <c r="AAD12" s="39"/>
      <c r="AAE12" s="39"/>
      <c r="AAF12" s="39"/>
      <c r="AAG12" s="39"/>
      <c r="AAH12" s="39"/>
      <c r="AAI12" s="39"/>
      <c r="AAJ12" s="39"/>
      <c r="AAK12" s="39"/>
      <c r="AAL12" s="39"/>
      <c r="AAM12" s="39"/>
      <c r="AAN12" s="39"/>
      <c r="AAO12" s="39"/>
      <c r="AAP12" s="39"/>
      <c r="AAQ12" s="39"/>
      <c r="AAR12" s="39"/>
      <c r="AAS12" s="39"/>
      <c r="AAT12" s="39"/>
      <c r="AAU12" s="39"/>
      <c r="AAV12" s="39"/>
      <c r="AAW12" s="39"/>
      <c r="AAX12" s="39"/>
      <c r="AAY12" s="39"/>
      <c r="AAZ12" s="39"/>
      <c r="ABA12" s="39"/>
      <c r="ABB12" s="39"/>
      <c r="ABC12" s="39"/>
      <c r="ABD12" s="39"/>
      <c r="ABE12" s="39"/>
      <c r="ABF12" s="39"/>
      <c r="ABG12" s="39"/>
      <c r="ABH12" s="39"/>
      <c r="ABI12" s="39"/>
      <c r="ABJ12" s="39"/>
      <c r="ABK12" s="39"/>
      <c r="ABL12" s="39"/>
      <c r="ABM12" s="39"/>
      <c r="ABN12" s="39"/>
      <c r="ABO12" s="39"/>
      <c r="ABP12" s="39"/>
      <c r="ABQ12" s="39"/>
      <c r="ABR12" s="39"/>
      <c r="ABS12" s="39"/>
      <c r="ABT12" s="39"/>
      <c r="ABU12" s="39"/>
      <c r="ABV12" s="39"/>
      <c r="ABW12" s="39"/>
      <c r="ABX12" s="39"/>
      <c r="ABY12" s="39"/>
      <c r="ABZ12" s="39"/>
      <c r="ACA12" s="39"/>
      <c r="ACB12" s="39"/>
      <c r="ACC12" s="39"/>
      <c r="ACD12" s="39"/>
      <c r="ACE12" s="39"/>
      <c r="ACF12" s="39"/>
      <c r="ACG12" s="39"/>
      <c r="ACH12" s="39"/>
      <c r="ACI12" s="39"/>
      <c r="ACJ12" s="39"/>
      <c r="ACK12" s="39"/>
      <c r="ACL12" s="39"/>
      <c r="ACM12" s="39"/>
      <c r="ACN12" s="39"/>
      <c r="ACO12" s="39"/>
      <c r="ACP12" s="39"/>
      <c r="ACQ12" s="39"/>
      <c r="ACR12" s="39"/>
      <c r="ACS12" s="39"/>
      <c r="ACT12" s="39"/>
      <c r="ACU12" s="39"/>
      <c r="ACV12" s="39"/>
      <c r="ACW12" s="39"/>
      <c r="ACX12" s="39"/>
      <c r="ACY12" s="39"/>
      <c r="ACZ12" s="39"/>
      <c r="ADA12" s="39"/>
      <c r="ADB12" s="39"/>
      <c r="ADC12" s="39"/>
      <c r="ADD12" s="39"/>
      <c r="ADE12" s="39"/>
      <c r="ADF12" s="39"/>
      <c r="ADG12" s="39"/>
      <c r="ADH12" s="39"/>
      <c r="ADI12" s="39"/>
      <c r="ADJ12" s="39"/>
      <c r="ADK12" s="39"/>
      <c r="ADL12" s="39"/>
      <c r="ADM12" s="39"/>
      <c r="ADN12" s="39"/>
      <c r="ADO12" s="39"/>
      <c r="ADP12" s="39"/>
      <c r="ADQ12" s="39"/>
      <c r="ADR12" s="39"/>
      <c r="ADS12" s="39"/>
      <c r="ADT12" s="39"/>
      <c r="ADU12" s="39"/>
      <c r="ADV12" s="39"/>
      <c r="ADW12" s="39"/>
      <c r="ADX12" s="39"/>
      <c r="ADY12" s="39"/>
      <c r="ADZ12" s="39"/>
      <c r="AEA12" s="39"/>
      <c r="AEB12" s="39"/>
      <c r="AEC12" s="39"/>
      <c r="AED12" s="39"/>
      <c r="AEE12" s="39"/>
      <c r="AEF12" s="39"/>
      <c r="AEG12" s="39"/>
      <c r="AEH12" s="39"/>
      <c r="AEI12" s="39"/>
      <c r="AEJ12" s="39"/>
      <c r="AEK12" s="39"/>
      <c r="AEL12" s="39"/>
      <c r="AEM12" s="39"/>
      <c r="AEN12" s="39"/>
      <c r="AEO12" s="39"/>
      <c r="AEP12" s="39"/>
      <c r="AEQ12" s="39"/>
      <c r="AER12" s="39"/>
      <c r="AES12" s="39"/>
      <c r="AET12" s="39"/>
      <c r="AEU12" s="39"/>
      <c r="AEV12" s="39"/>
      <c r="AEW12" s="39"/>
      <c r="AEX12" s="39"/>
      <c r="AEY12" s="39"/>
      <c r="AEZ12" s="39"/>
      <c r="AFA12" s="39"/>
      <c r="AFB12" s="39"/>
      <c r="AFC12" s="39"/>
      <c r="AFD12" s="39"/>
      <c r="AFE12" s="39"/>
      <c r="AFF12" s="39"/>
      <c r="AFG12" s="39"/>
      <c r="AFH12" s="39"/>
      <c r="AFI12" s="39"/>
      <c r="AFJ12" s="39"/>
      <c r="AFK12" s="39"/>
      <c r="AFL12" s="39"/>
      <c r="AFM12" s="39"/>
      <c r="AFN12" s="39"/>
      <c r="AFO12" s="39"/>
      <c r="AFP12" s="39"/>
      <c r="AFQ12" s="39"/>
      <c r="AFR12" s="39"/>
      <c r="AFS12" s="39"/>
      <c r="AFT12" s="39"/>
      <c r="AFU12" s="39"/>
      <c r="AFV12" s="39"/>
      <c r="AFW12" s="39"/>
      <c r="AFX12" s="39"/>
      <c r="AFY12" s="39"/>
      <c r="AFZ12" s="39"/>
      <c r="AGA12" s="39"/>
      <c r="AGB12" s="39"/>
      <c r="AGC12" s="39"/>
      <c r="AGD12" s="39"/>
      <c r="AGE12" s="39"/>
      <c r="AGF12" s="39"/>
      <c r="AGG12" s="39"/>
      <c r="AGH12" s="39"/>
      <c r="AGI12" s="39"/>
      <c r="AGJ12" s="39"/>
      <c r="AGK12" s="39"/>
      <c r="AGL12" s="39"/>
      <c r="AGM12" s="39"/>
      <c r="AGN12" s="39"/>
      <c r="AGO12" s="39"/>
      <c r="AGP12" s="39"/>
      <c r="AGQ12" s="39"/>
      <c r="AGR12" s="39"/>
      <c r="AGS12" s="39"/>
      <c r="AGT12" s="39"/>
      <c r="AGU12" s="39"/>
      <c r="AGV12" s="39"/>
      <c r="AGW12" s="39"/>
      <c r="AGX12" s="39"/>
      <c r="AGY12" s="39"/>
      <c r="AGZ12" s="39"/>
      <c r="AHA12" s="39"/>
      <c r="AHB12" s="39"/>
      <c r="AHC12" s="39"/>
      <c r="AHD12" s="39"/>
      <c r="AHE12" s="39"/>
      <c r="AHF12" s="39"/>
      <c r="AHG12" s="39"/>
      <c r="AHH12" s="39"/>
      <c r="AHI12" s="39"/>
      <c r="AHJ12" s="39"/>
      <c r="AHK12" s="39"/>
      <c r="AHL12" s="39"/>
      <c r="AHM12" s="39"/>
      <c r="AHN12" s="39"/>
      <c r="AHO12" s="39"/>
      <c r="AHP12" s="39"/>
      <c r="AHQ12" s="39"/>
      <c r="AHR12" s="39"/>
      <c r="AHS12" s="39"/>
      <c r="AHT12" s="39"/>
      <c r="AHU12" s="39"/>
      <c r="AHV12" s="39"/>
      <c r="AHW12" s="39"/>
      <c r="AHX12" s="39"/>
      <c r="AHY12" s="39"/>
      <c r="AHZ12" s="39"/>
      <c r="AIA12" s="39"/>
      <c r="AIB12" s="39"/>
      <c r="AIC12" s="39"/>
      <c r="AID12" s="39"/>
      <c r="AIE12" s="39"/>
      <c r="AIF12" s="39"/>
      <c r="AIG12" s="39"/>
      <c r="AIH12" s="39"/>
      <c r="AII12" s="39"/>
      <c r="AIJ12" s="39"/>
      <c r="AIK12" s="39"/>
      <c r="AIL12" s="39"/>
      <c r="AIM12" s="39"/>
      <c r="AIN12" s="39"/>
      <c r="AIO12" s="39"/>
      <c r="AIP12" s="39"/>
      <c r="AIQ12" s="39"/>
      <c r="AIR12" s="39"/>
      <c r="AIS12" s="39"/>
      <c r="AIT12" s="39"/>
      <c r="AIU12" s="39"/>
      <c r="AIV12" s="39"/>
      <c r="AIW12" s="39"/>
      <c r="AIX12" s="39"/>
      <c r="AIY12" s="39"/>
      <c r="AIZ12" s="39"/>
      <c r="AJA12" s="39"/>
      <c r="AJB12" s="39"/>
      <c r="AJC12" s="39"/>
      <c r="AJD12" s="39"/>
      <c r="AJE12" s="39"/>
      <c r="AJF12" s="39"/>
      <c r="AJG12" s="39"/>
      <c r="AJH12" s="39"/>
      <c r="AJI12" s="39"/>
      <c r="AJJ12" s="39"/>
      <c r="AJK12" s="39"/>
      <c r="AJL12" s="39"/>
      <c r="AJM12" s="39"/>
      <c r="AJN12" s="39"/>
      <c r="AJO12" s="39"/>
      <c r="AJP12" s="39"/>
      <c r="AJQ12" s="39"/>
      <c r="AJR12" s="39"/>
      <c r="AJS12" s="39"/>
      <c r="AJT12" s="39"/>
      <c r="AJU12" s="39"/>
      <c r="AJV12" s="39"/>
      <c r="AJW12" s="39"/>
      <c r="AJX12" s="39"/>
      <c r="AJY12" s="39"/>
      <c r="AJZ12" s="39"/>
      <c r="AKA12" s="39"/>
      <c r="AKB12" s="39"/>
      <c r="AKC12" s="39"/>
      <c r="AKD12" s="39"/>
      <c r="AKE12" s="39"/>
      <c r="AKF12" s="39"/>
      <c r="AKG12" s="39"/>
      <c r="AKH12" s="39"/>
      <c r="AKI12" s="39"/>
      <c r="AKJ12" s="39"/>
      <c r="AKK12" s="39"/>
      <c r="AKL12" s="39"/>
      <c r="AKM12" s="39"/>
      <c r="AKN12" s="39"/>
      <c r="AKO12" s="39"/>
      <c r="AKP12" s="39"/>
      <c r="AKQ12" s="39"/>
      <c r="AKR12" s="39"/>
      <c r="AKS12" s="39"/>
      <c r="AKT12" s="39"/>
      <c r="AKU12" s="39"/>
      <c r="AKV12" s="39"/>
      <c r="AKW12" s="39"/>
      <c r="AKX12" s="39"/>
      <c r="AKY12" s="39"/>
      <c r="AKZ12" s="39"/>
      <c r="ALA12" s="39"/>
      <c r="ALB12" s="39"/>
      <c r="ALC12" s="39"/>
      <c r="ALD12" s="39"/>
      <c r="ALE12" s="39"/>
      <c r="ALF12" s="39"/>
      <c r="ALG12" s="39"/>
      <c r="ALH12" s="39"/>
      <c r="ALI12" s="39"/>
      <c r="ALJ12" s="39"/>
      <c r="ALK12" s="39"/>
      <c r="ALL12" s="39"/>
      <c r="ALM12" s="39"/>
      <c r="ALN12" s="39"/>
      <c r="ALO12" s="39"/>
      <c r="ALP12" s="39"/>
      <c r="ALQ12" s="39"/>
      <c r="ALR12" s="39"/>
      <c r="ALS12" s="39"/>
      <c r="ALT12" s="39"/>
      <c r="ALU12" s="39"/>
      <c r="ALV12" s="39"/>
      <c r="ALW12" s="39"/>
      <c r="ALX12" s="39"/>
      <c r="ALY12" s="39"/>
      <c r="ALZ12" s="39"/>
      <c r="AMA12" s="39"/>
      <c r="AMB12" s="39"/>
      <c r="AMC12" s="39"/>
      <c r="AMD12" s="39"/>
      <c r="AME12" s="39"/>
      <c r="AMF12" s="39"/>
      <c r="AMG12" s="39"/>
      <c r="AMH12" s="39"/>
      <c r="AMI12" s="39"/>
      <c r="AMJ12" s="39"/>
    </row>
    <row r="13" spans="1:1024">
      <c r="A13" s="39" t="s">
        <v>169</v>
      </c>
      <c r="B13" s="2">
        <v>45350</v>
      </c>
      <c r="C13" s="26">
        <v>68</v>
      </c>
      <c r="D13" s="27">
        <v>11.33</v>
      </c>
      <c r="E13" s="34">
        <f>Sayfa2!$D13*Sayfa2!$C13</f>
        <v>770.44</v>
      </c>
      <c r="F13" s="136">
        <f>$B$2</f>
        <v>45362</v>
      </c>
      <c r="G13" s="137"/>
      <c r="H13" s="138">
        <v>12.43</v>
      </c>
      <c r="I13" s="19">
        <f>Sayfa2!$H13*Sayfa2!$G13</f>
        <v>0</v>
      </c>
      <c r="J13" s="26">
        <f t="shared" ref="J13" si="0">H13-D13</f>
        <v>1.0999999999999996</v>
      </c>
      <c r="K13" s="43">
        <f>Sayfa2!$J13*Sayfa2!$C13</f>
        <v>74.799999999999983</v>
      </c>
      <c r="L13" s="44">
        <f t="shared" ref="L13" si="1">F13-B13</f>
        <v>12</v>
      </c>
      <c r="M13" s="143">
        <f t="shared" ref="M13" si="2">K13/E13</f>
        <v>9.708737864077667E-2</v>
      </c>
      <c r="N13" s="143">
        <f t="shared" ref="N13" si="3">M13/L13*30</f>
        <v>0.24271844660194167</v>
      </c>
      <c r="O13" s="148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  <c r="IQ13" s="39"/>
      <c r="IR13" s="39"/>
      <c r="IS13" s="39"/>
      <c r="IT13" s="39"/>
      <c r="IU13" s="39"/>
      <c r="IV13" s="39"/>
      <c r="IW13" s="39"/>
      <c r="IX13" s="39"/>
      <c r="IY13" s="39"/>
      <c r="IZ13" s="39"/>
      <c r="JA13" s="39"/>
      <c r="JB13" s="39"/>
      <c r="JC13" s="39"/>
      <c r="JD13" s="39"/>
      <c r="JE13" s="39"/>
      <c r="JF13" s="39"/>
      <c r="JG13" s="39"/>
      <c r="JH13" s="39"/>
      <c r="JI13" s="39"/>
      <c r="JJ13" s="39"/>
      <c r="JK13" s="39"/>
      <c r="JL13" s="39"/>
      <c r="JM13" s="39"/>
      <c r="JN13" s="39"/>
      <c r="JO13" s="39"/>
      <c r="JP13" s="39"/>
      <c r="JQ13" s="39"/>
      <c r="JR13" s="39"/>
      <c r="JS13" s="39"/>
      <c r="JT13" s="39"/>
      <c r="JU13" s="39"/>
      <c r="JV13" s="39"/>
      <c r="JW13" s="39"/>
      <c r="JX13" s="39"/>
      <c r="JY13" s="39"/>
      <c r="JZ13" s="39"/>
      <c r="KA13" s="39"/>
      <c r="KB13" s="39"/>
      <c r="KC13" s="39"/>
      <c r="KD13" s="39"/>
      <c r="KE13" s="39"/>
      <c r="KF13" s="39"/>
      <c r="KG13" s="39"/>
      <c r="KH13" s="39"/>
      <c r="KI13" s="39"/>
      <c r="KJ13" s="39"/>
      <c r="KK13" s="39"/>
      <c r="KL13" s="39"/>
      <c r="KM13" s="39"/>
      <c r="KN13" s="39"/>
      <c r="KO13" s="39"/>
      <c r="KP13" s="39"/>
      <c r="KQ13" s="39"/>
      <c r="KR13" s="39"/>
      <c r="KS13" s="39"/>
      <c r="KT13" s="39"/>
      <c r="KU13" s="39"/>
      <c r="KV13" s="39"/>
      <c r="KW13" s="39"/>
      <c r="KX13" s="39"/>
      <c r="KY13" s="39"/>
      <c r="KZ13" s="39"/>
      <c r="LA13" s="39"/>
      <c r="LB13" s="39"/>
      <c r="LC13" s="39"/>
      <c r="LD13" s="39"/>
      <c r="LE13" s="39"/>
      <c r="LF13" s="39"/>
      <c r="LG13" s="39"/>
      <c r="LH13" s="39"/>
      <c r="LI13" s="39"/>
      <c r="LJ13" s="39"/>
      <c r="LK13" s="39"/>
      <c r="LL13" s="39"/>
      <c r="LM13" s="39"/>
      <c r="LN13" s="39"/>
      <c r="LO13" s="39"/>
      <c r="LP13" s="39"/>
      <c r="LQ13" s="39"/>
      <c r="LR13" s="39"/>
      <c r="LS13" s="39"/>
      <c r="LT13" s="39"/>
      <c r="LU13" s="39"/>
      <c r="LV13" s="39"/>
      <c r="LW13" s="39"/>
      <c r="LX13" s="39"/>
      <c r="LY13" s="39"/>
      <c r="LZ13" s="39"/>
      <c r="MA13" s="39"/>
      <c r="MB13" s="39"/>
      <c r="MC13" s="39"/>
      <c r="MD13" s="39"/>
      <c r="ME13" s="39"/>
      <c r="MF13" s="39"/>
      <c r="MG13" s="39"/>
      <c r="MH13" s="39"/>
      <c r="MI13" s="39"/>
      <c r="MJ13" s="39"/>
      <c r="MK13" s="39"/>
      <c r="ML13" s="39"/>
      <c r="MM13" s="39"/>
      <c r="MN13" s="39"/>
      <c r="MO13" s="39"/>
      <c r="MP13" s="39"/>
      <c r="MQ13" s="39"/>
      <c r="MR13" s="39"/>
      <c r="MS13" s="39"/>
      <c r="MT13" s="39"/>
      <c r="MU13" s="39"/>
      <c r="MV13" s="39"/>
      <c r="MW13" s="39"/>
      <c r="MX13" s="39"/>
      <c r="MY13" s="39"/>
      <c r="MZ13" s="39"/>
      <c r="NA13" s="39"/>
      <c r="NB13" s="39"/>
      <c r="NC13" s="39"/>
      <c r="ND13" s="39"/>
      <c r="NE13" s="39"/>
      <c r="NF13" s="39"/>
      <c r="NG13" s="39"/>
      <c r="NH13" s="39"/>
      <c r="NI13" s="39"/>
      <c r="NJ13" s="39"/>
      <c r="NK13" s="39"/>
      <c r="NL13" s="39"/>
      <c r="NM13" s="39"/>
      <c r="NN13" s="39"/>
      <c r="NO13" s="39"/>
      <c r="NP13" s="39"/>
      <c r="NQ13" s="39"/>
      <c r="NR13" s="39"/>
      <c r="NS13" s="39"/>
      <c r="NT13" s="39"/>
      <c r="NU13" s="39"/>
      <c r="NV13" s="39"/>
      <c r="NW13" s="39"/>
      <c r="NX13" s="39"/>
      <c r="NY13" s="39"/>
      <c r="NZ13" s="39"/>
      <c r="OA13" s="39"/>
      <c r="OB13" s="39"/>
      <c r="OC13" s="39"/>
      <c r="OD13" s="39"/>
      <c r="OE13" s="39"/>
      <c r="OF13" s="39"/>
      <c r="OG13" s="39"/>
      <c r="OH13" s="39"/>
      <c r="OI13" s="39"/>
      <c r="OJ13" s="39"/>
      <c r="OK13" s="39"/>
      <c r="OL13" s="39"/>
      <c r="OM13" s="39"/>
      <c r="ON13" s="39"/>
      <c r="OO13" s="39"/>
      <c r="OP13" s="39"/>
      <c r="OQ13" s="39"/>
      <c r="OR13" s="39"/>
      <c r="OS13" s="39"/>
      <c r="OT13" s="39"/>
      <c r="OU13" s="39"/>
      <c r="OV13" s="39"/>
      <c r="OW13" s="39"/>
      <c r="OX13" s="39"/>
      <c r="OY13" s="39"/>
      <c r="OZ13" s="39"/>
      <c r="PA13" s="39"/>
      <c r="PB13" s="39"/>
      <c r="PC13" s="39"/>
      <c r="PD13" s="39"/>
      <c r="PE13" s="39"/>
      <c r="PF13" s="39"/>
      <c r="PG13" s="39"/>
      <c r="PH13" s="39"/>
      <c r="PI13" s="39"/>
      <c r="PJ13" s="39"/>
      <c r="PK13" s="39"/>
      <c r="PL13" s="39"/>
      <c r="PM13" s="39"/>
      <c r="PN13" s="39"/>
      <c r="PO13" s="39"/>
      <c r="PP13" s="39"/>
      <c r="PQ13" s="39"/>
      <c r="PR13" s="39"/>
      <c r="PS13" s="39"/>
      <c r="PT13" s="39"/>
      <c r="PU13" s="39"/>
      <c r="PV13" s="39"/>
      <c r="PW13" s="39"/>
      <c r="PX13" s="39"/>
      <c r="PY13" s="39"/>
      <c r="PZ13" s="39"/>
      <c r="QA13" s="39"/>
      <c r="QB13" s="39"/>
      <c r="QC13" s="39"/>
      <c r="QD13" s="39"/>
      <c r="QE13" s="39"/>
      <c r="QF13" s="39"/>
      <c r="QG13" s="39"/>
      <c r="QH13" s="39"/>
      <c r="QI13" s="39"/>
      <c r="QJ13" s="39"/>
      <c r="QK13" s="39"/>
      <c r="QL13" s="39"/>
      <c r="QM13" s="39"/>
      <c r="QN13" s="39"/>
      <c r="QO13" s="39"/>
      <c r="QP13" s="39"/>
      <c r="QQ13" s="39"/>
      <c r="QR13" s="39"/>
      <c r="QS13" s="39"/>
      <c r="QT13" s="39"/>
      <c r="QU13" s="39"/>
      <c r="QV13" s="39"/>
      <c r="QW13" s="39"/>
      <c r="QX13" s="39"/>
      <c r="QY13" s="39"/>
      <c r="QZ13" s="39"/>
      <c r="RA13" s="39"/>
      <c r="RB13" s="39"/>
      <c r="RC13" s="39"/>
      <c r="RD13" s="39"/>
      <c r="RE13" s="39"/>
      <c r="RF13" s="39"/>
      <c r="RG13" s="39"/>
      <c r="RH13" s="39"/>
      <c r="RI13" s="39"/>
      <c r="RJ13" s="39"/>
      <c r="RK13" s="39"/>
      <c r="RL13" s="39"/>
      <c r="RM13" s="39"/>
      <c r="RN13" s="39"/>
      <c r="RO13" s="39"/>
      <c r="RP13" s="39"/>
      <c r="RQ13" s="39"/>
      <c r="RR13" s="39"/>
      <c r="RS13" s="39"/>
      <c r="RT13" s="39"/>
      <c r="RU13" s="39"/>
      <c r="RV13" s="39"/>
      <c r="RW13" s="39"/>
      <c r="RX13" s="39"/>
      <c r="RY13" s="39"/>
      <c r="RZ13" s="39"/>
      <c r="SA13" s="39"/>
      <c r="SB13" s="39"/>
      <c r="SC13" s="39"/>
      <c r="SD13" s="39"/>
      <c r="SE13" s="39"/>
      <c r="SF13" s="39"/>
      <c r="SG13" s="39"/>
      <c r="SH13" s="39"/>
      <c r="SI13" s="39"/>
      <c r="SJ13" s="39"/>
      <c r="SK13" s="39"/>
      <c r="SL13" s="39"/>
      <c r="SM13" s="39"/>
      <c r="SN13" s="39"/>
      <c r="SO13" s="39"/>
      <c r="SP13" s="39"/>
      <c r="SQ13" s="39"/>
      <c r="SR13" s="39"/>
      <c r="SS13" s="39"/>
      <c r="ST13" s="39"/>
      <c r="SU13" s="39"/>
      <c r="SV13" s="39"/>
      <c r="SW13" s="39"/>
      <c r="SX13" s="39"/>
      <c r="SY13" s="39"/>
      <c r="SZ13" s="39"/>
      <c r="TA13" s="39"/>
      <c r="TB13" s="39"/>
      <c r="TC13" s="39"/>
      <c r="TD13" s="39"/>
      <c r="TE13" s="39"/>
      <c r="TF13" s="39"/>
      <c r="TG13" s="39"/>
      <c r="TH13" s="39"/>
      <c r="TI13" s="39"/>
      <c r="TJ13" s="39"/>
      <c r="TK13" s="39"/>
      <c r="TL13" s="39"/>
      <c r="TM13" s="39"/>
      <c r="TN13" s="39"/>
      <c r="TO13" s="39"/>
      <c r="TP13" s="39"/>
      <c r="TQ13" s="39"/>
      <c r="TR13" s="39"/>
      <c r="TS13" s="39"/>
      <c r="TT13" s="39"/>
      <c r="TU13" s="39"/>
      <c r="TV13" s="39"/>
      <c r="TW13" s="39"/>
      <c r="TX13" s="39"/>
      <c r="TY13" s="39"/>
      <c r="TZ13" s="39"/>
      <c r="UA13" s="39"/>
      <c r="UB13" s="39"/>
      <c r="UC13" s="39"/>
      <c r="UD13" s="39"/>
      <c r="UE13" s="39"/>
      <c r="UF13" s="39"/>
      <c r="UG13" s="39"/>
      <c r="UH13" s="39"/>
      <c r="UI13" s="39"/>
      <c r="UJ13" s="39"/>
      <c r="UK13" s="39"/>
      <c r="UL13" s="39"/>
      <c r="UM13" s="39"/>
      <c r="UN13" s="39"/>
      <c r="UO13" s="39"/>
      <c r="UP13" s="39"/>
      <c r="UQ13" s="39"/>
      <c r="UR13" s="39"/>
      <c r="US13" s="39"/>
      <c r="UT13" s="39"/>
      <c r="UU13" s="39"/>
      <c r="UV13" s="39"/>
      <c r="UW13" s="39"/>
      <c r="UX13" s="39"/>
      <c r="UY13" s="39"/>
      <c r="UZ13" s="39"/>
      <c r="VA13" s="39"/>
      <c r="VB13" s="39"/>
      <c r="VC13" s="39"/>
      <c r="VD13" s="39"/>
      <c r="VE13" s="39"/>
      <c r="VF13" s="39"/>
      <c r="VG13" s="39"/>
      <c r="VH13" s="39"/>
      <c r="VI13" s="39"/>
      <c r="VJ13" s="39"/>
      <c r="VK13" s="39"/>
      <c r="VL13" s="39"/>
      <c r="VM13" s="39"/>
      <c r="VN13" s="39"/>
      <c r="VO13" s="39"/>
      <c r="VP13" s="39"/>
      <c r="VQ13" s="39"/>
      <c r="VR13" s="39"/>
      <c r="VS13" s="39"/>
      <c r="VT13" s="39"/>
      <c r="VU13" s="39"/>
      <c r="VV13" s="39"/>
      <c r="VW13" s="39"/>
      <c r="VX13" s="39"/>
      <c r="VY13" s="39"/>
      <c r="VZ13" s="39"/>
      <c r="WA13" s="39"/>
      <c r="WB13" s="39"/>
      <c r="WC13" s="39"/>
      <c r="WD13" s="39"/>
      <c r="WE13" s="39"/>
      <c r="WF13" s="39"/>
      <c r="WG13" s="39"/>
      <c r="WH13" s="39"/>
      <c r="WI13" s="39"/>
      <c r="WJ13" s="39"/>
      <c r="WK13" s="39"/>
      <c r="WL13" s="39"/>
      <c r="WM13" s="39"/>
      <c r="WN13" s="39"/>
      <c r="WO13" s="39"/>
      <c r="WP13" s="39"/>
      <c r="WQ13" s="39"/>
      <c r="WR13" s="39"/>
      <c r="WS13" s="39"/>
      <c r="WT13" s="39"/>
      <c r="WU13" s="39"/>
      <c r="WV13" s="39"/>
      <c r="WW13" s="39"/>
      <c r="WX13" s="39"/>
      <c r="WY13" s="39"/>
      <c r="WZ13" s="39"/>
      <c r="XA13" s="39"/>
      <c r="XB13" s="39"/>
      <c r="XC13" s="39"/>
      <c r="XD13" s="39"/>
      <c r="XE13" s="39"/>
      <c r="XF13" s="39"/>
      <c r="XG13" s="39"/>
      <c r="XH13" s="39"/>
      <c r="XI13" s="39"/>
      <c r="XJ13" s="39"/>
      <c r="XK13" s="39"/>
      <c r="XL13" s="39"/>
      <c r="XM13" s="39"/>
      <c r="XN13" s="39"/>
      <c r="XO13" s="39"/>
      <c r="XP13" s="39"/>
      <c r="XQ13" s="39"/>
      <c r="XR13" s="39"/>
      <c r="XS13" s="39"/>
      <c r="XT13" s="39"/>
      <c r="XU13" s="39"/>
      <c r="XV13" s="39"/>
      <c r="XW13" s="39"/>
      <c r="XX13" s="39"/>
      <c r="XY13" s="39"/>
      <c r="XZ13" s="39"/>
      <c r="YA13" s="39"/>
      <c r="YB13" s="39"/>
      <c r="YC13" s="39"/>
      <c r="YD13" s="39"/>
      <c r="YE13" s="39"/>
      <c r="YF13" s="39"/>
      <c r="YG13" s="39"/>
      <c r="YH13" s="39"/>
      <c r="YI13" s="39"/>
      <c r="YJ13" s="39"/>
      <c r="YK13" s="39"/>
      <c r="YL13" s="39"/>
      <c r="YM13" s="39"/>
      <c r="YN13" s="39"/>
      <c r="YO13" s="39"/>
      <c r="YP13" s="39"/>
      <c r="YQ13" s="39"/>
      <c r="YR13" s="39"/>
      <c r="YS13" s="39"/>
      <c r="YT13" s="39"/>
      <c r="YU13" s="39"/>
      <c r="YV13" s="39"/>
      <c r="YW13" s="39"/>
      <c r="YX13" s="39"/>
      <c r="YY13" s="39"/>
      <c r="YZ13" s="39"/>
      <c r="ZA13" s="39"/>
      <c r="ZB13" s="39"/>
      <c r="ZC13" s="39"/>
      <c r="ZD13" s="39"/>
      <c r="ZE13" s="39"/>
      <c r="ZF13" s="39"/>
      <c r="ZG13" s="39"/>
      <c r="ZH13" s="39"/>
      <c r="ZI13" s="39"/>
      <c r="ZJ13" s="39"/>
      <c r="ZK13" s="39"/>
      <c r="ZL13" s="39"/>
      <c r="ZM13" s="39"/>
      <c r="ZN13" s="39"/>
      <c r="ZO13" s="39"/>
      <c r="ZP13" s="39"/>
      <c r="ZQ13" s="39"/>
      <c r="ZR13" s="39"/>
      <c r="ZS13" s="39"/>
      <c r="ZT13" s="39"/>
      <c r="ZU13" s="39"/>
      <c r="ZV13" s="39"/>
      <c r="ZW13" s="39"/>
      <c r="ZX13" s="39"/>
      <c r="ZY13" s="39"/>
      <c r="ZZ13" s="39"/>
      <c r="AAA13" s="39"/>
      <c r="AAB13" s="39"/>
      <c r="AAC13" s="39"/>
      <c r="AAD13" s="39"/>
      <c r="AAE13" s="39"/>
      <c r="AAF13" s="39"/>
      <c r="AAG13" s="39"/>
      <c r="AAH13" s="39"/>
      <c r="AAI13" s="39"/>
      <c r="AAJ13" s="39"/>
      <c r="AAK13" s="39"/>
      <c r="AAL13" s="39"/>
      <c r="AAM13" s="39"/>
      <c r="AAN13" s="39"/>
      <c r="AAO13" s="39"/>
      <c r="AAP13" s="39"/>
      <c r="AAQ13" s="39"/>
      <c r="AAR13" s="39"/>
      <c r="AAS13" s="39"/>
      <c r="AAT13" s="39"/>
      <c r="AAU13" s="39"/>
      <c r="AAV13" s="39"/>
      <c r="AAW13" s="39"/>
      <c r="AAX13" s="39"/>
      <c r="AAY13" s="39"/>
      <c r="AAZ13" s="39"/>
      <c r="ABA13" s="39"/>
      <c r="ABB13" s="39"/>
      <c r="ABC13" s="39"/>
      <c r="ABD13" s="39"/>
      <c r="ABE13" s="39"/>
      <c r="ABF13" s="39"/>
      <c r="ABG13" s="39"/>
      <c r="ABH13" s="39"/>
      <c r="ABI13" s="39"/>
      <c r="ABJ13" s="39"/>
      <c r="ABK13" s="39"/>
      <c r="ABL13" s="39"/>
      <c r="ABM13" s="39"/>
      <c r="ABN13" s="39"/>
      <c r="ABO13" s="39"/>
      <c r="ABP13" s="39"/>
      <c r="ABQ13" s="39"/>
      <c r="ABR13" s="39"/>
      <c r="ABS13" s="39"/>
      <c r="ABT13" s="39"/>
      <c r="ABU13" s="39"/>
      <c r="ABV13" s="39"/>
      <c r="ABW13" s="39"/>
      <c r="ABX13" s="39"/>
      <c r="ABY13" s="39"/>
      <c r="ABZ13" s="39"/>
      <c r="ACA13" s="39"/>
      <c r="ACB13" s="39"/>
      <c r="ACC13" s="39"/>
      <c r="ACD13" s="39"/>
      <c r="ACE13" s="39"/>
      <c r="ACF13" s="39"/>
      <c r="ACG13" s="39"/>
      <c r="ACH13" s="39"/>
      <c r="ACI13" s="39"/>
      <c r="ACJ13" s="39"/>
      <c r="ACK13" s="39"/>
      <c r="ACL13" s="39"/>
      <c r="ACM13" s="39"/>
      <c r="ACN13" s="39"/>
      <c r="ACO13" s="39"/>
      <c r="ACP13" s="39"/>
      <c r="ACQ13" s="39"/>
      <c r="ACR13" s="39"/>
      <c r="ACS13" s="39"/>
      <c r="ACT13" s="39"/>
      <c r="ACU13" s="39"/>
      <c r="ACV13" s="39"/>
      <c r="ACW13" s="39"/>
      <c r="ACX13" s="39"/>
      <c r="ACY13" s="39"/>
      <c r="ACZ13" s="39"/>
      <c r="ADA13" s="39"/>
      <c r="ADB13" s="39"/>
      <c r="ADC13" s="39"/>
      <c r="ADD13" s="39"/>
      <c r="ADE13" s="39"/>
      <c r="ADF13" s="39"/>
      <c r="ADG13" s="39"/>
      <c r="ADH13" s="39"/>
      <c r="ADI13" s="39"/>
      <c r="ADJ13" s="39"/>
      <c r="ADK13" s="39"/>
      <c r="ADL13" s="39"/>
      <c r="ADM13" s="39"/>
      <c r="ADN13" s="39"/>
      <c r="ADO13" s="39"/>
      <c r="ADP13" s="39"/>
      <c r="ADQ13" s="39"/>
      <c r="ADR13" s="39"/>
      <c r="ADS13" s="39"/>
      <c r="ADT13" s="39"/>
      <c r="ADU13" s="39"/>
      <c r="ADV13" s="39"/>
      <c r="ADW13" s="39"/>
      <c r="ADX13" s="39"/>
      <c r="ADY13" s="39"/>
      <c r="ADZ13" s="39"/>
      <c r="AEA13" s="39"/>
      <c r="AEB13" s="39"/>
      <c r="AEC13" s="39"/>
      <c r="AED13" s="39"/>
      <c r="AEE13" s="39"/>
      <c r="AEF13" s="39"/>
      <c r="AEG13" s="39"/>
      <c r="AEH13" s="39"/>
      <c r="AEI13" s="39"/>
      <c r="AEJ13" s="39"/>
      <c r="AEK13" s="39"/>
      <c r="AEL13" s="39"/>
      <c r="AEM13" s="39"/>
      <c r="AEN13" s="39"/>
      <c r="AEO13" s="39"/>
      <c r="AEP13" s="39"/>
      <c r="AEQ13" s="39"/>
      <c r="AER13" s="39"/>
      <c r="AES13" s="39"/>
      <c r="AET13" s="39"/>
      <c r="AEU13" s="39"/>
      <c r="AEV13" s="39"/>
      <c r="AEW13" s="39"/>
      <c r="AEX13" s="39"/>
      <c r="AEY13" s="39"/>
      <c r="AEZ13" s="39"/>
      <c r="AFA13" s="39"/>
      <c r="AFB13" s="39"/>
      <c r="AFC13" s="39"/>
      <c r="AFD13" s="39"/>
      <c r="AFE13" s="39"/>
      <c r="AFF13" s="39"/>
      <c r="AFG13" s="39"/>
      <c r="AFH13" s="39"/>
      <c r="AFI13" s="39"/>
      <c r="AFJ13" s="39"/>
      <c r="AFK13" s="39"/>
      <c r="AFL13" s="39"/>
      <c r="AFM13" s="39"/>
      <c r="AFN13" s="39"/>
      <c r="AFO13" s="39"/>
      <c r="AFP13" s="39"/>
      <c r="AFQ13" s="39"/>
      <c r="AFR13" s="39"/>
      <c r="AFS13" s="39"/>
      <c r="AFT13" s="39"/>
      <c r="AFU13" s="39"/>
      <c r="AFV13" s="39"/>
      <c r="AFW13" s="39"/>
      <c r="AFX13" s="39"/>
      <c r="AFY13" s="39"/>
      <c r="AFZ13" s="39"/>
      <c r="AGA13" s="39"/>
      <c r="AGB13" s="39"/>
      <c r="AGC13" s="39"/>
      <c r="AGD13" s="39"/>
      <c r="AGE13" s="39"/>
      <c r="AGF13" s="39"/>
      <c r="AGG13" s="39"/>
      <c r="AGH13" s="39"/>
      <c r="AGI13" s="39"/>
      <c r="AGJ13" s="39"/>
      <c r="AGK13" s="39"/>
      <c r="AGL13" s="39"/>
      <c r="AGM13" s="39"/>
      <c r="AGN13" s="39"/>
      <c r="AGO13" s="39"/>
      <c r="AGP13" s="39"/>
      <c r="AGQ13" s="39"/>
      <c r="AGR13" s="39"/>
      <c r="AGS13" s="39"/>
      <c r="AGT13" s="39"/>
      <c r="AGU13" s="39"/>
      <c r="AGV13" s="39"/>
      <c r="AGW13" s="39"/>
      <c r="AGX13" s="39"/>
      <c r="AGY13" s="39"/>
      <c r="AGZ13" s="39"/>
      <c r="AHA13" s="39"/>
      <c r="AHB13" s="39"/>
      <c r="AHC13" s="39"/>
      <c r="AHD13" s="39"/>
      <c r="AHE13" s="39"/>
      <c r="AHF13" s="39"/>
      <c r="AHG13" s="39"/>
      <c r="AHH13" s="39"/>
      <c r="AHI13" s="39"/>
      <c r="AHJ13" s="39"/>
      <c r="AHK13" s="39"/>
      <c r="AHL13" s="39"/>
      <c r="AHM13" s="39"/>
      <c r="AHN13" s="39"/>
      <c r="AHO13" s="39"/>
      <c r="AHP13" s="39"/>
      <c r="AHQ13" s="39"/>
      <c r="AHR13" s="39"/>
      <c r="AHS13" s="39"/>
      <c r="AHT13" s="39"/>
      <c r="AHU13" s="39"/>
      <c r="AHV13" s="39"/>
      <c r="AHW13" s="39"/>
      <c r="AHX13" s="39"/>
      <c r="AHY13" s="39"/>
      <c r="AHZ13" s="39"/>
      <c r="AIA13" s="39"/>
      <c r="AIB13" s="39"/>
      <c r="AIC13" s="39"/>
      <c r="AID13" s="39"/>
      <c r="AIE13" s="39"/>
      <c r="AIF13" s="39"/>
      <c r="AIG13" s="39"/>
      <c r="AIH13" s="39"/>
      <c r="AII13" s="39"/>
      <c r="AIJ13" s="39"/>
      <c r="AIK13" s="39"/>
      <c r="AIL13" s="39"/>
      <c r="AIM13" s="39"/>
      <c r="AIN13" s="39"/>
      <c r="AIO13" s="39"/>
      <c r="AIP13" s="39"/>
      <c r="AIQ13" s="39"/>
      <c r="AIR13" s="39"/>
      <c r="AIS13" s="39"/>
      <c r="AIT13" s="39"/>
      <c r="AIU13" s="39"/>
      <c r="AIV13" s="39"/>
      <c r="AIW13" s="39"/>
      <c r="AIX13" s="39"/>
      <c r="AIY13" s="39"/>
      <c r="AIZ13" s="39"/>
      <c r="AJA13" s="39"/>
      <c r="AJB13" s="39"/>
      <c r="AJC13" s="39"/>
      <c r="AJD13" s="39"/>
      <c r="AJE13" s="39"/>
      <c r="AJF13" s="39"/>
      <c r="AJG13" s="39"/>
      <c r="AJH13" s="39"/>
      <c r="AJI13" s="39"/>
      <c r="AJJ13" s="39"/>
      <c r="AJK13" s="39"/>
      <c r="AJL13" s="39"/>
      <c r="AJM13" s="39"/>
      <c r="AJN13" s="39"/>
      <c r="AJO13" s="39"/>
      <c r="AJP13" s="39"/>
      <c r="AJQ13" s="39"/>
      <c r="AJR13" s="39"/>
      <c r="AJS13" s="39"/>
      <c r="AJT13" s="39"/>
      <c r="AJU13" s="39"/>
      <c r="AJV13" s="39"/>
      <c r="AJW13" s="39"/>
      <c r="AJX13" s="39"/>
      <c r="AJY13" s="39"/>
      <c r="AJZ13" s="39"/>
      <c r="AKA13" s="39"/>
      <c r="AKB13" s="39"/>
      <c r="AKC13" s="39"/>
      <c r="AKD13" s="39"/>
      <c r="AKE13" s="39"/>
      <c r="AKF13" s="39"/>
      <c r="AKG13" s="39"/>
      <c r="AKH13" s="39"/>
      <c r="AKI13" s="39"/>
      <c r="AKJ13" s="39"/>
      <c r="AKK13" s="39"/>
      <c r="AKL13" s="39"/>
      <c r="AKM13" s="39"/>
      <c r="AKN13" s="39"/>
      <c r="AKO13" s="39"/>
      <c r="AKP13" s="39"/>
      <c r="AKQ13" s="39"/>
      <c r="AKR13" s="39"/>
      <c r="AKS13" s="39"/>
      <c r="AKT13" s="39"/>
      <c r="AKU13" s="39"/>
      <c r="AKV13" s="39"/>
      <c r="AKW13" s="39"/>
      <c r="AKX13" s="39"/>
      <c r="AKY13" s="39"/>
      <c r="AKZ13" s="39"/>
      <c r="ALA13" s="39"/>
      <c r="ALB13" s="39"/>
      <c r="ALC13" s="39"/>
      <c r="ALD13" s="39"/>
      <c r="ALE13" s="39"/>
      <c r="ALF13" s="39"/>
      <c r="ALG13" s="39"/>
      <c r="ALH13" s="39"/>
      <c r="ALI13" s="39"/>
      <c r="ALJ13" s="39"/>
      <c r="ALK13" s="39"/>
      <c r="ALL13" s="39"/>
      <c r="ALM13" s="39"/>
      <c r="ALN13" s="39"/>
      <c r="ALO13" s="39"/>
      <c r="ALP13" s="39"/>
      <c r="ALQ13" s="39"/>
      <c r="ALR13" s="39"/>
      <c r="ALS13" s="39"/>
      <c r="ALT13" s="39"/>
      <c r="ALU13" s="39"/>
      <c r="ALV13" s="39"/>
      <c r="ALW13" s="39"/>
      <c r="ALX13" s="39"/>
      <c r="ALY13" s="39"/>
      <c r="ALZ13" s="39"/>
      <c r="AMA13" s="39"/>
      <c r="AMB13" s="39"/>
      <c r="AMC13" s="39"/>
      <c r="AMD13" s="39"/>
      <c r="AME13" s="39"/>
      <c r="AMF13" s="39"/>
      <c r="AMG13" s="39"/>
      <c r="AMH13" s="39"/>
      <c r="AMI13" s="39"/>
      <c r="AMJ13" s="39"/>
    </row>
    <row r="14" spans="1:1024">
      <c r="A14" s="153" t="s">
        <v>47</v>
      </c>
      <c r="B14" s="45">
        <v>45344</v>
      </c>
      <c r="C14" s="128">
        <v>15</v>
      </c>
      <c r="D14" s="129">
        <v>39.24</v>
      </c>
      <c r="E14" s="43">
        <f>Sayfa2!$D14*Sayfa2!$C14</f>
        <v>588.6</v>
      </c>
      <c r="F14" s="154">
        <v>45362</v>
      </c>
      <c r="G14" s="155">
        <v>15</v>
      </c>
      <c r="H14" s="156">
        <v>55.5</v>
      </c>
      <c r="I14" s="157">
        <f>Sayfa2!$H14*Sayfa2!$G14</f>
        <v>832.5</v>
      </c>
      <c r="J14" s="128">
        <f t="shared" ref="J14:J25" si="4">H14-D14</f>
        <v>16.259999999999998</v>
      </c>
      <c r="K14" s="43">
        <f>Sayfa2!$J14*Sayfa2!$C14</f>
        <v>243.89999999999998</v>
      </c>
      <c r="L14" s="158">
        <f t="shared" ref="L14:L25" si="5">F14-B14</f>
        <v>18</v>
      </c>
      <c r="M14" s="159">
        <f t="shared" ref="M14:M25" si="6">K14/E14</f>
        <v>0.41437308868501521</v>
      </c>
      <c r="N14" s="159">
        <f t="shared" ref="N14:N25" si="7">M14/L14*30</f>
        <v>0.69062181447502535</v>
      </c>
      <c r="O14" s="148"/>
    </row>
    <row r="15" spans="1:1024">
      <c r="A15" s="153" t="s">
        <v>48</v>
      </c>
      <c r="B15" s="45">
        <v>45344</v>
      </c>
      <c r="C15" s="128">
        <v>12</v>
      </c>
      <c r="D15" s="129">
        <v>19.45</v>
      </c>
      <c r="E15" s="43">
        <f>Sayfa2!$D15*Sayfa2!$C15</f>
        <v>233.39999999999998</v>
      </c>
      <c r="F15" s="154">
        <v>45362</v>
      </c>
      <c r="G15" s="155">
        <v>12</v>
      </c>
      <c r="H15" s="156">
        <v>44.4</v>
      </c>
      <c r="I15" s="157">
        <f>Sayfa2!$H15*Sayfa2!$G15</f>
        <v>532.79999999999995</v>
      </c>
      <c r="J15" s="128">
        <f t="shared" si="4"/>
        <v>24.95</v>
      </c>
      <c r="K15" s="43">
        <f>Sayfa2!$J15*Sayfa2!$C15</f>
        <v>299.39999999999998</v>
      </c>
      <c r="L15" s="158">
        <f t="shared" si="5"/>
        <v>18</v>
      </c>
      <c r="M15" s="159">
        <f t="shared" si="6"/>
        <v>1.282776349614396</v>
      </c>
      <c r="N15" s="159">
        <f t="shared" si="7"/>
        <v>2.1379605826906598</v>
      </c>
      <c r="O15" s="148"/>
    </row>
    <row r="16" spans="1:1024">
      <c r="A16" s="1" t="s">
        <v>228</v>
      </c>
      <c r="B16" s="2">
        <v>45348</v>
      </c>
      <c r="C16" s="26">
        <v>75000</v>
      </c>
      <c r="D16" s="27">
        <v>1.064435</v>
      </c>
      <c r="E16" s="42">
        <f>Sayfa2!$D16*Sayfa2!$C16</f>
        <v>79832.625</v>
      </c>
      <c r="F16" s="136">
        <f>$B$2</f>
        <v>45362</v>
      </c>
      <c r="G16" s="137"/>
      <c r="H16" s="138">
        <f>Sayfa4!K2</f>
        <v>0.99851990000000002</v>
      </c>
      <c r="I16" s="19">
        <f>Sayfa2!$H16*Sayfa2!$G16</f>
        <v>0</v>
      </c>
      <c r="J16" s="26">
        <f>H16-D16</f>
        <v>-6.5915100000000004E-2</v>
      </c>
      <c r="K16" s="43">
        <f>Sayfa2!$J16*Sayfa2!$C16</f>
        <v>-4943.6325000000006</v>
      </c>
      <c r="L16" s="44">
        <f>F16-B16</f>
        <v>14</v>
      </c>
      <c r="M16" s="143">
        <f>K16/E16</f>
        <v>-6.1924964887475523E-2</v>
      </c>
      <c r="N16" s="143">
        <f>M16/L16*30</f>
        <v>-0.13269635333030469</v>
      </c>
      <c r="O16" s="148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  <c r="IS16" s="39"/>
      <c r="IT16" s="39"/>
      <c r="IU16" s="39"/>
      <c r="IV16" s="39"/>
      <c r="IW16" s="39"/>
      <c r="IX16" s="39"/>
      <c r="IY16" s="39"/>
      <c r="IZ16" s="39"/>
      <c r="JA16" s="39"/>
      <c r="JB16" s="39"/>
      <c r="JC16" s="39"/>
      <c r="JD16" s="39"/>
      <c r="JE16" s="39"/>
      <c r="JF16" s="39"/>
      <c r="JG16" s="39"/>
      <c r="JH16" s="39"/>
      <c r="JI16" s="39"/>
      <c r="JJ16" s="39"/>
      <c r="JK16" s="39"/>
      <c r="JL16" s="39"/>
      <c r="JM16" s="39"/>
      <c r="JN16" s="39"/>
      <c r="JO16" s="39"/>
      <c r="JP16" s="39"/>
      <c r="JQ16" s="39"/>
      <c r="JR16" s="39"/>
      <c r="JS16" s="39"/>
      <c r="JT16" s="39"/>
      <c r="JU16" s="39"/>
      <c r="JV16" s="39"/>
      <c r="JW16" s="39"/>
      <c r="JX16" s="39"/>
      <c r="JY16" s="39"/>
      <c r="JZ16" s="39"/>
      <c r="KA16" s="39"/>
      <c r="KB16" s="39"/>
      <c r="KC16" s="39"/>
      <c r="KD16" s="39"/>
      <c r="KE16" s="39"/>
      <c r="KF16" s="39"/>
      <c r="KG16" s="39"/>
      <c r="KH16" s="39"/>
      <c r="KI16" s="39"/>
      <c r="KJ16" s="39"/>
      <c r="KK16" s="39"/>
      <c r="KL16" s="39"/>
      <c r="KM16" s="39"/>
      <c r="KN16" s="39"/>
      <c r="KO16" s="39"/>
      <c r="KP16" s="39"/>
      <c r="KQ16" s="39"/>
      <c r="KR16" s="39"/>
      <c r="KS16" s="39"/>
      <c r="KT16" s="39"/>
      <c r="KU16" s="39"/>
      <c r="KV16" s="39"/>
      <c r="KW16" s="39"/>
      <c r="KX16" s="39"/>
      <c r="KY16" s="39"/>
      <c r="KZ16" s="39"/>
      <c r="LA16" s="39"/>
      <c r="LB16" s="39"/>
      <c r="LC16" s="39"/>
      <c r="LD16" s="39"/>
      <c r="LE16" s="39"/>
      <c r="LF16" s="39"/>
      <c r="LG16" s="39"/>
      <c r="LH16" s="39"/>
      <c r="LI16" s="39"/>
      <c r="LJ16" s="39"/>
      <c r="LK16" s="39"/>
      <c r="LL16" s="39"/>
      <c r="LM16" s="39"/>
      <c r="LN16" s="39"/>
      <c r="LO16" s="39"/>
      <c r="LP16" s="39"/>
      <c r="LQ16" s="39"/>
      <c r="LR16" s="39"/>
      <c r="LS16" s="39"/>
      <c r="LT16" s="39"/>
      <c r="LU16" s="39"/>
      <c r="LV16" s="39"/>
      <c r="LW16" s="39"/>
      <c r="LX16" s="39"/>
      <c r="LY16" s="39"/>
      <c r="LZ16" s="39"/>
      <c r="MA16" s="39"/>
      <c r="MB16" s="39"/>
      <c r="MC16" s="39"/>
      <c r="MD16" s="39"/>
      <c r="ME16" s="39"/>
      <c r="MF16" s="39"/>
      <c r="MG16" s="39"/>
      <c r="MH16" s="39"/>
      <c r="MI16" s="39"/>
      <c r="MJ16" s="39"/>
      <c r="MK16" s="39"/>
      <c r="ML16" s="39"/>
      <c r="MM16" s="39"/>
      <c r="MN16" s="39"/>
      <c r="MO16" s="39"/>
      <c r="MP16" s="39"/>
      <c r="MQ16" s="39"/>
      <c r="MR16" s="39"/>
      <c r="MS16" s="39"/>
      <c r="MT16" s="39"/>
      <c r="MU16" s="39"/>
      <c r="MV16" s="39"/>
      <c r="MW16" s="39"/>
      <c r="MX16" s="39"/>
      <c r="MY16" s="39"/>
      <c r="MZ16" s="39"/>
      <c r="NA16" s="39"/>
      <c r="NB16" s="39"/>
      <c r="NC16" s="39"/>
      <c r="ND16" s="39"/>
      <c r="NE16" s="39"/>
      <c r="NF16" s="39"/>
      <c r="NG16" s="39"/>
      <c r="NH16" s="39"/>
      <c r="NI16" s="39"/>
      <c r="NJ16" s="39"/>
      <c r="NK16" s="39"/>
      <c r="NL16" s="39"/>
      <c r="NM16" s="39"/>
      <c r="NN16" s="39"/>
      <c r="NO16" s="39"/>
      <c r="NP16" s="39"/>
      <c r="NQ16" s="39"/>
      <c r="NR16" s="39"/>
      <c r="NS16" s="39"/>
      <c r="NT16" s="39"/>
      <c r="NU16" s="39"/>
      <c r="NV16" s="39"/>
      <c r="NW16" s="39"/>
      <c r="NX16" s="39"/>
      <c r="NY16" s="39"/>
      <c r="NZ16" s="39"/>
      <c r="OA16" s="39"/>
      <c r="OB16" s="39"/>
      <c r="OC16" s="39"/>
      <c r="OD16" s="39"/>
      <c r="OE16" s="39"/>
      <c r="OF16" s="39"/>
      <c r="OG16" s="39"/>
      <c r="OH16" s="39"/>
      <c r="OI16" s="39"/>
      <c r="OJ16" s="39"/>
      <c r="OK16" s="39"/>
      <c r="OL16" s="39"/>
      <c r="OM16" s="39"/>
      <c r="ON16" s="39"/>
      <c r="OO16" s="39"/>
      <c r="OP16" s="39"/>
      <c r="OQ16" s="39"/>
      <c r="OR16" s="39"/>
      <c r="OS16" s="39"/>
      <c r="OT16" s="39"/>
      <c r="OU16" s="39"/>
      <c r="OV16" s="39"/>
      <c r="OW16" s="39"/>
      <c r="OX16" s="39"/>
      <c r="OY16" s="39"/>
      <c r="OZ16" s="39"/>
      <c r="PA16" s="39"/>
      <c r="PB16" s="39"/>
      <c r="PC16" s="39"/>
      <c r="PD16" s="39"/>
      <c r="PE16" s="39"/>
      <c r="PF16" s="39"/>
      <c r="PG16" s="39"/>
      <c r="PH16" s="39"/>
      <c r="PI16" s="39"/>
      <c r="PJ16" s="39"/>
      <c r="PK16" s="39"/>
      <c r="PL16" s="39"/>
      <c r="PM16" s="39"/>
      <c r="PN16" s="39"/>
      <c r="PO16" s="39"/>
      <c r="PP16" s="39"/>
      <c r="PQ16" s="39"/>
      <c r="PR16" s="39"/>
      <c r="PS16" s="39"/>
      <c r="PT16" s="39"/>
      <c r="PU16" s="39"/>
      <c r="PV16" s="39"/>
      <c r="PW16" s="39"/>
      <c r="PX16" s="39"/>
      <c r="PY16" s="39"/>
      <c r="PZ16" s="39"/>
      <c r="QA16" s="39"/>
      <c r="QB16" s="39"/>
      <c r="QC16" s="39"/>
      <c r="QD16" s="39"/>
      <c r="QE16" s="39"/>
      <c r="QF16" s="39"/>
      <c r="QG16" s="39"/>
      <c r="QH16" s="39"/>
      <c r="QI16" s="39"/>
      <c r="QJ16" s="39"/>
      <c r="QK16" s="39"/>
      <c r="QL16" s="39"/>
      <c r="QM16" s="39"/>
      <c r="QN16" s="39"/>
      <c r="QO16" s="39"/>
      <c r="QP16" s="39"/>
      <c r="QQ16" s="39"/>
      <c r="QR16" s="39"/>
      <c r="QS16" s="39"/>
      <c r="QT16" s="39"/>
      <c r="QU16" s="39"/>
      <c r="QV16" s="39"/>
      <c r="QW16" s="39"/>
      <c r="QX16" s="39"/>
      <c r="QY16" s="39"/>
      <c r="QZ16" s="39"/>
      <c r="RA16" s="39"/>
      <c r="RB16" s="39"/>
      <c r="RC16" s="39"/>
      <c r="RD16" s="39"/>
      <c r="RE16" s="39"/>
      <c r="RF16" s="39"/>
      <c r="RG16" s="39"/>
      <c r="RH16" s="39"/>
      <c r="RI16" s="39"/>
      <c r="RJ16" s="39"/>
      <c r="RK16" s="39"/>
      <c r="RL16" s="39"/>
      <c r="RM16" s="39"/>
      <c r="RN16" s="39"/>
      <c r="RO16" s="39"/>
      <c r="RP16" s="39"/>
      <c r="RQ16" s="39"/>
      <c r="RR16" s="39"/>
      <c r="RS16" s="39"/>
      <c r="RT16" s="39"/>
      <c r="RU16" s="39"/>
      <c r="RV16" s="39"/>
      <c r="RW16" s="39"/>
      <c r="RX16" s="39"/>
      <c r="RY16" s="39"/>
      <c r="RZ16" s="39"/>
      <c r="SA16" s="39"/>
      <c r="SB16" s="39"/>
      <c r="SC16" s="39"/>
      <c r="SD16" s="39"/>
      <c r="SE16" s="39"/>
      <c r="SF16" s="39"/>
      <c r="SG16" s="39"/>
      <c r="SH16" s="39"/>
      <c r="SI16" s="39"/>
      <c r="SJ16" s="39"/>
      <c r="SK16" s="39"/>
      <c r="SL16" s="39"/>
      <c r="SM16" s="39"/>
      <c r="SN16" s="39"/>
      <c r="SO16" s="39"/>
      <c r="SP16" s="39"/>
      <c r="SQ16" s="39"/>
      <c r="SR16" s="39"/>
      <c r="SS16" s="39"/>
      <c r="ST16" s="39"/>
      <c r="SU16" s="39"/>
      <c r="SV16" s="39"/>
      <c r="SW16" s="39"/>
      <c r="SX16" s="39"/>
      <c r="SY16" s="39"/>
      <c r="SZ16" s="39"/>
      <c r="TA16" s="39"/>
      <c r="TB16" s="39"/>
      <c r="TC16" s="39"/>
      <c r="TD16" s="39"/>
      <c r="TE16" s="39"/>
      <c r="TF16" s="39"/>
      <c r="TG16" s="39"/>
      <c r="TH16" s="39"/>
      <c r="TI16" s="39"/>
      <c r="TJ16" s="39"/>
      <c r="TK16" s="39"/>
      <c r="TL16" s="39"/>
      <c r="TM16" s="39"/>
      <c r="TN16" s="39"/>
      <c r="TO16" s="39"/>
      <c r="TP16" s="39"/>
      <c r="TQ16" s="39"/>
      <c r="TR16" s="39"/>
      <c r="TS16" s="39"/>
      <c r="TT16" s="39"/>
      <c r="TU16" s="39"/>
      <c r="TV16" s="39"/>
      <c r="TW16" s="39"/>
      <c r="TX16" s="39"/>
      <c r="TY16" s="39"/>
      <c r="TZ16" s="39"/>
      <c r="UA16" s="39"/>
      <c r="UB16" s="39"/>
      <c r="UC16" s="39"/>
      <c r="UD16" s="39"/>
      <c r="UE16" s="39"/>
      <c r="UF16" s="39"/>
      <c r="UG16" s="39"/>
      <c r="UH16" s="39"/>
      <c r="UI16" s="39"/>
      <c r="UJ16" s="39"/>
      <c r="UK16" s="39"/>
      <c r="UL16" s="39"/>
      <c r="UM16" s="39"/>
      <c r="UN16" s="39"/>
      <c r="UO16" s="39"/>
      <c r="UP16" s="39"/>
      <c r="UQ16" s="39"/>
      <c r="UR16" s="39"/>
      <c r="US16" s="39"/>
      <c r="UT16" s="39"/>
      <c r="UU16" s="39"/>
      <c r="UV16" s="39"/>
      <c r="UW16" s="39"/>
      <c r="UX16" s="39"/>
      <c r="UY16" s="39"/>
      <c r="UZ16" s="39"/>
      <c r="VA16" s="39"/>
      <c r="VB16" s="39"/>
      <c r="VC16" s="39"/>
      <c r="VD16" s="39"/>
      <c r="VE16" s="39"/>
      <c r="VF16" s="39"/>
      <c r="VG16" s="39"/>
      <c r="VH16" s="39"/>
      <c r="VI16" s="39"/>
      <c r="VJ16" s="39"/>
      <c r="VK16" s="39"/>
      <c r="VL16" s="39"/>
      <c r="VM16" s="39"/>
      <c r="VN16" s="39"/>
      <c r="VO16" s="39"/>
      <c r="VP16" s="39"/>
      <c r="VQ16" s="39"/>
      <c r="VR16" s="39"/>
      <c r="VS16" s="39"/>
      <c r="VT16" s="39"/>
      <c r="VU16" s="39"/>
      <c r="VV16" s="39"/>
      <c r="VW16" s="39"/>
      <c r="VX16" s="39"/>
      <c r="VY16" s="39"/>
      <c r="VZ16" s="39"/>
      <c r="WA16" s="39"/>
      <c r="WB16" s="39"/>
      <c r="WC16" s="39"/>
      <c r="WD16" s="39"/>
      <c r="WE16" s="39"/>
      <c r="WF16" s="39"/>
      <c r="WG16" s="39"/>
      <c r="WH16" s="39"/>
      <c r="WI16" s="39"/>
      <c r="WJ16" s="39"/>
      <c r="WK16" s="39"/>
      <c r="WL16" s="39"/>
      <c r="WM16" s="39"/>
      <c r="WN16" s="39"/>
      <c r="WO16" s="39"/>
      <c r="WP16" s="39"/>
      <c r="WQ16" s="39"/>
      <c r="WR16" s="39"/>
      <c r="WS16" s="39"/>
      <c r="WT16" s="39"/>
      <c r="WU16" s="39"/>
      <c r="WV16" s="39"/>
      <c r="WW16" s="39"/>
      <c r="WX16" s="39"/>
      <c r="WY16" s="39"/>
      <c r="WZ16" s="39"/>
      <c r="XA16" s="39"/>
      <c r="XB16" s="39"/>
      <c r="XC16" s="39"/>
      <c r="XD16" s="39"/>
      <c r="XE16" s="39"/>
      <c r="XF16" s="39"/>
      <c r="XG16" s="39"/>
      <c r="XH16" s="39"/>
      <c r="XI16" s="39"/>
      <c r="XJ16" s="39"/>
      <c r="XK16" s="39"/>
      <c r="XL16" s="39"/>
      <c r="XM16" s="39"/>
      <c r="XN16" s="39"/>
      <c r="XO16" s="39"/>
      <c r="XP16" s="39"/>
      <c r="XQ16" s="39"/>
      <c r="XR16" s="39"/>
      <c r="XS16" s="39"/>
      <c r="XT16" s="39"/>
      <c r="XU16" s="39"/>
      <c r="XV16" s="39"/>
      <c r="XW16" s="39"/>
      <c r="XX16" s="39"/>
      <c r="XY16" s="39"/>
      <c r="XZ16" s="39"/>
      <c r="YA16" s="39"/>
      <c r="YB16" s="39"/>
      <c r="YC16" s="39"/>
      <c r="YD16" s="39"/>
      <c r="YE16" s="39"/>
      <c r="YF16" s="39"/>
      <c r="YG16" s="39"/>
      <c r="YH16" s="39"/>
      <c r="YI16" s="39"/>
      <c r="YJ16" s="39"/>
      <c r="YK16" s="39"/>
      <c r="YL16" s="39"/>
      <c r="YM16" s="39"/>
      <c r="YN16" s="39"/>
      <c r="YO16" s="39"/>
      <c r="YP16" s="39"/>
      <c r="YQ16" s="39"/>
      <c r="YR16" s="39"/>
      <c r="YS16" s="39"/>
      <c r="YT16" s="39"/>
      <c r="YU16" s="39"/>
      <c r="YV16" s="39"/>
      <c r="YW16" s="39"/>
      <c r="YX16" s="39"/>
      <c r="YY16" s="39"/>
      <c r="YZ16" s="39"/>
      <c r="ZA16" s="39"/>
      <c r="ZB16" s="39"/>
      <c r="ZC16" s="39"/>
      <c r="ZD16" s="39"/>
      <c r="ZE16" s="39"/>
      <c r="ZF16" s="39"/>
      <c r="ZG16" s="39"/>
      <c r="ZH16" s="39"/>
      <c r="ZI16" s="39"/>
      <c r="ZJ16" s="39"/>
      <c r="ZK16" s="39"/>
      <c r="ZL16" s="39"/>
      <c r="ZM16" s="39"/>
      <c r="ZN16" s="39"/>
      <c r="ZO16" s="39"/>
      <c r="ZP16" s="39"/>
      <c r="ZQ16" s="39"/>
      <c r="ZR16" s="39"/>
      <c r="ZS16" s="39"/>
      <c r="ZT16" s="39"/>
      <c r="ZU16" s="39"/>
      <c r="ZV16" s="39"/>
      <c r="ZW16" s="39"/>
      <c r="ZX16" s="39"/>
      <c r="ZY16" s="39"/>
      <c r="ZZ16" s="39"/>
      <c r="AAA16" s="39"/>
      <c r="AAB16" s="39"/>
      <c r="AAC16" s="39"/>
      <c r="AAD16" s="39"/>
      <c r="AAE16" s="39"/>
      <c r="AAF16" s="39"/>
      <c r="AAG16" s="39"/>
      <c r="AAH16" s="39"/>
      <c r="AAI16" s="39"/>
      <c r="AAJ16" s="39"/>
      <c r="AAK16" s="39"/>
      <c r="AAL16" s="39"/>
      <c r="AAM16" s="39"/>
      <c r="AAN16" s="39"/>
      <c r="AAO16" s="39"/>
      <c r="AAP16" s="39"/>
      <c r="AAQ16" s="39"/>
      <c r="AAR16" s="39"/>
      <c r="AAS16" s="39"/>
      <c r="AAT16" s="39"/>
      <c r="AAU16" s="39"/>
      <c r="AAV16" s="39"/>
      <c r="AAW16" s="39"/>
      <c r="AAX16" s="39"/>
      <c r="AAY16" s="39"/>
      <c r="AAZ16" s="39"/>
      <c r="ABA16" s="39"/>
      <c r="ABB16" s="39"/>
      <c r="ABC16" s="39"/>
      <c r="ABD16" s="39"/>
      <c r="ABE16" s="39"/>
      <c r="ABF16" s="39"/>
      <c r="ABG16" s="39"/>
      <c r="ABH16" s="39"/>
      <c r="ABI16" s="39"/>
      <c r="ABJ16" s="39"/>
      <c r="ABK16" s="39"/>
      <c r="ABL16" s="39"/>
      <c r="ABM16" s="39"/>
      <c r="ABN16" s="39"/>
      <c r="ABO16" s="39"/>
      <c r="ABP16" s="39"/>
      <c r="ABQ16" s="39"/>
      <c r="ABR16" s="39"/>
      <c r="ABS16" s="39"/>
      <c r="ABT16" s="39"/>
      <c r="ABU16" s="39"/>
      <c r="ABV16" s="39"/>
      <c r="ABW16" s="39"/>
      <c r="ABX16" s="39"/>
      <c r="ABY16" s="39"/>
      <c r="ABZ16" s="39"/>
      <c r="ACA16" s="39"/>
      <c r="ACB16" s="39"/>
      <c r="ACC16" s="39"/>
      <c r="ACD16" s="39"/>
      <c r="ACE16" s="39"/>
      <c r="ACF16" s="39"/>
      <c r="ACG16" s="39"/>
      <c r="ACH16" s="39"/>
      <c r="ACI16" s="39"/>
      <c r="ACJ16" s="39"/>
      <c r="ACK16" s="39"/>
      <c r="ACL16" s="39"/>
      <c r="ACM16" s="39"/>
      <c r="ACN16" s="39"/>
      <c r="ACO16" s="39"/>
      <c r="ACP16" s="39"/>
      <c r="ACQ16" s="39"/>
      <c r="ACR16" s="39"/>
      <c r="ACS16" s="39"/>
      <c r="ACT16" s="39"/>
      <c r="ACU16" s="39"/>
      <c r="ACV16" s="39"/>
      <c r="ACW16" s="39"/>
      <c r="ACX16" s="39"/>
      <c r="ACY16" s="39"/>
      <c r="ACZ16" s="39"/>
      <c r="ADA16" s="39"/>
      <c r="ADB16" s="39"/>
      <c r="ADC16" s="39"/>
      <c r="ADD16" s="39"/>
      <c r="ADE16" s="39"/>
      <c r="ADF16" s="39"/>
      <c r="ADG16" s="39"/>
      <c r="ADH16" s="39"/>
      <c r="ADI16" s="39"/>
      <c r="ADJ16" s="39"/>
      <c r="ADK16" s="39"/>
      <c r="ADL16" s="39"/>
      <c r="ADM16" s="39"/>
      <c r="ADN16" s="39"/>
      <c r="ADO16" s="39"/>
      <c r="ADP16" s="39"/>
      <c r="ADQ16" s="39"/>
      <c r="ADR16" s="39"/>
      <c r="ADS16" s="39"/>
      <c r="ADT16" s="39"/>
      <c r="ADU16" s="39"/>
      <c r="ADV16" s="39"/>
      <c r="ADW16" s="39"/>
      <c r="ADX16" s="39"/>
      <c r="ADY16" s="39"/>
      <c r="ADZ16" s="39"/>
      <c r="AEA16" s="39"/>
      <c r="AEB16" s="39"/>
      <c r="AEC16" s="39"/>
      <c r="AED16" s="39"/>
      <c r="AEE16" s="39"/>
      <c r="AEF16" s="39"/>
      <c r="AEG16" s="39"/>
      <c r="AEH16" s="39"/>
      <c r="AEI16" s="39"/>
      <c r="AEJ16" s="39"/>
      <c r="AEK16" s="39"/>
      <c r="AEL16" s="39"/>
      <c r="AEM16" s="39"/>
      <c r="AEN16" s="39"/>
      <c r="AEO16" s="39"/>
      <c r="AEP16" s="39"/>
      <c r="AEQ16" s="39"/>
      <c r="AER16" s="39"/>
      <c r="AES16" s="39"/>
      <c r="AET16" s="39"/>
      <c r="AEU16" s="39"/>
      <c r="AEV16" s="39"/>
      <c r="AEW16" s="39"/>
      <c r="AEX16" s="39"/>
      <c r="AEY16" s="39"/>
      <c r="AEZ16" s="39"/>
      <c r="AFA16" s="39"/>
      <c r="AFB16" s="39"/>
      <c r="AFC16" s="39"/>
      <c r="AFD16" s="39"/>
      <c r="AFE16" s="39"/>
      <c r="AFF16" s="39"/>
      <c r="AFG16" s="39"/>
      <c r="AFH16" s="39"/>
      <c r="AFI16" s="39"/>
      <c r="AFJ16" s="39"/>
      <c r="AFK16" s="39"/>
      <c r="AFL16" s="39"/>
      <c r="AFM16" s="39"/>
      <c r="AFN16" s="39"/>
      <c r="AFO16" s="39"/>
      <c r="AFP16" s="39"/>
      <c r="AFQ16" s="39"/>
      <c r="AFR16" s="39"/>
      <c r="AFS16" s="39"/>
      <c r="AFT16" s="39"/>
      <c r="AFU16" s="39"/>
      <c r="AFV16" s="39"/>
      <c r="AFW16" s="39"/>
      <c r="AFX16" s="39"/>
      <c r="AFY16" s="39"/>
      <c r="AFZ16" s="39"/>
      <c r="AGA16" s="39"/>
      <c r="AGB16" s="39"/>
      <c r="AGC16" s="39"/>
      <c r="AGD16" s="39"/>
      <c r="AGE16" s="39"/>
      <c r="AGF16" s="39"/>
      <c r="AGG16" s="39"/>
      <c r="AGH16" s="39"/>
      <c r="AGI16" s="39"/>
      <c r="AGJ16" s="39"/>
      <c r="AGK16" s="39"/>
      <c r="AGL16" s="39"/>
      <c r="AGM16" s="39"/>
      <c r="AGN16" s="39"/>
      <c r="AGO16" s="39"/>
      <c r="AGP16" s="39"/>
      <c r="AGQ16" s="39"/>
      <c r="AGR16" s="39"/>
      <c r="AGS16" s="39"/>
      <c r="AGT16" s="39"/>
      <c r="AGU16" s="39"/>
      <c r="AGV16" s="39"/>
      <c r="AGW16" s="39"/>
      <c r="AGX16" s="39"/>
      <c r="AGY16" s="39"/>
      <c r="AGZ16" s="39"/>
      <c r="AHA16" s="39"/>
      <c r="AHB16" s="39"/>
      <c r="AHC16" s="39"/>
      <c r="AHD16" s="39"/>
      <c r="AHE16" s="39"/>
      <c r="AHF16" s="39"/>
      <c r="AHG16" s="39"/>
      <c r="AHH16" s="39"/>
      <c r="AHI16" s="39"/>
      <c r="AHJ16" s="39"/>
      <c r="AHK16" s="39"/>
      <c r="AHL16" s="39"/>
      <c r="AHM16" s="39"/>
      <c r="AHN16" s="39"/>
      <c r="AHO16" s="39"/>
      <c r="AHP16" s="39"/>
      <c r="AHQ16" s="39"/>
      <c r="AHR16" s="39"/>
      <c r="AHS16" s="39"/>
      <c r="AHT16" s="39"/>
      <c r="AHU16" s="39"/>
      <c r="AHV16" s="39"/>
      <c r="AHW16" s="39"/>
      <c r="AHX16" s="39"/>
      <c r="AHY16" s="39"/>
      <c r="AHZ16" s="39"/>
      <c r="AIA16" s="39"/>
      <c r="AIB16" s="39"/>
      <c r="AIC16" s="39"/>
      <c r="AID16" s="39"/>
      <c r="AIE16" s="39"/>
      <c r="AIF16" s="39"/>
      <c r="AIG16" s="39"/>
      <c r="AIH16" s="39"/>
      <c r="AII16" s="39"/>
      <c r="AIJ16" s="39"/>
      <c r="AIK16" s="39"/>
      <c r="AIL16" s="39"/>
      <c r="AIM16" s="39"/>
      <c r="AIN16" s="39"/>
      <c r="AIO16" s="39"/>
      <c r="AIP16" s="39"/>
      <c r="AIQ16" s="39"/>
      <c r="AIR16" s="39"/>
      <c r="AIS16" s="39"/>
      <c r="AIT16" s="39"/>
      <c r="AIU16" s="39"/>
      <c r="AIV16" s="39"/>
      <c r="AIW16" s="39"/>
      <c r="AIX16" s="39"/>
      <c r="AIY16" s="39"/>
      <c r="AIZ16" s="39"/>
      <c r="AJA16" s="39"/>
      <c r="AJB16" s="39"/>
      <c r="AJC16" s="39"/>
      <c r="AJD16" s="39"/>
      <c r="AJE16" s="39"/>
      <c r="AJF16" s="39"/>
      <c r="AJG16" s="39"/>
      <c r="AJH16" s="39"/>
      <c r="AJI16" s="39"/>
      <c r="AJJ16" s="39"/>
      <c r="AJK16" s="39"/>
      <c r="AJL16" s="39"/>
      <c r="AJM16" s="39"/>
      <c r="AJN16" s="39"/>
      <c r="AJO16" s="39"/>
      <c r="AJP16" s="39"/>
      <c r="AJQ16" s="39"/>
      <c r="AJR16" s="39"/>
      <c r="AJS16" s="39"/>
      <c r="AJT16" s="39"/>
      <c r="AJU16" s="39"/>
      <c r="AJV16" s="39"/>
      <c r="AJW16" s="39"/>
      <c r="AJX16" s="39"/>
      <c r="AJY16" s="39"/>
      <c r="AJZ16" s="39"/>
      <c r="AKA16" s="39"/>
      <c r="AKB16" s="39"/>
      <c r="AKC16" s="39"/>
      <c r="AKD16" s="39"/>
      <c r="AKE16" s="39"/>
      <c r="AKF16" s="39"/>
      <c r="AKG16" s="39"/>
      <c r="AKH16" s="39"/>
      <c r="AKI16" s="39"/>
      <c r="AKJ16" s="39"/>
      <c r="AKK16" s="39"/>
      <c r="AKL16" s="39"/>
      <c r="AKM16" s="39"/>
      <c r="AKN16" s="39"/>
      <c r="AKO16" s="39"/>
      <c r="AKP16" s="39"/>
      <c r="AKQ16" s="39"/>
      <c r="AKR16" s="39"/>
      <c r="AKS16" s="39"/>
      <c r="AKT16" s="39"/>
      <c r="AKU16" s="39"/>
      <c r="AKV16" s="39"/>
      <c r="AKW16" s="39"/>
      <c r="AKX16" s="39"/>
      <c r="AKY16" s="39"/>
      <c r="AKZ16" s="39"/>
      <c r="ALA16" s="39"/>
      <c r="ALB16" s="39"/>
      <c r="ALC16" s="39"/>
      <c r="ALD16" s="39"/>
      <c r="ALE16" s="39"/>
      <c r="ALF16" s="39"/>
      <c r="ALG16" s="39"/>
      <c r="ALH16" s="39"/>
      <c r="ALI16" s="39"/>
      <c r="ALJ16" s="39"/>
      <c r="ALK16" s="39"/>
      <c r="ALL16" s="39"/>
      <c r="ALM16" s="39"/>
      <c r="ALN16" s="39"/>
      <c r="ALO16" s="39"/>
      <c r="ALP16" s="39"/>
      <c r="ALQ16" s="39"/>
      <c r="ALR16" s="39"/>
      <c r="ALS16" s="39"/>
      <c r="ALT16" s="39"/>
      <c r="ALU16" s="39"/>
      <c r="ALV16" s="39"/>
      <c r="ALW16" s="39"/>
      <c r="ALX16" s="39"/>
      <c r="ALY16" s="39"/>
      <c r="ALZ16" s="39"/>
      <c r="AMA16" s="39"/>
      <c r="AMB16" s="39"/>
      <c r="AMC16" s="39"/>
      <c r="AMD16" s="39"/>
      <c r="AME16" s="39"/>
      <c r="AMF16" s="39"/>
      <c r="AMG16" s="39"/>
      <c r="AMH16" s="39"/>
      <c r="AMI16" s="39"/>
      <c r="AMJ16" s="39"/>
    </row>
    <row r="17" spans="1:1024">
      <c r="A17" s="1" t="s">
        <v>228</v>
      </c>
      <c r="B17" s="2">
        <v>45344</v>
      </c>
      <c r="C17" s="26">
        <v>50000</v>
      </c>
      <c r="D17" s="27">
        <v>1.0032049999999999</v>
      </c>
      <c r="E17" s="42">
        <f>Sayfa2!$D17*Sayfa2!$C17</f>
        <v>50160.249999999993</v>
      </c>
      <c r="F17" s="136">
        <f>$B$2</f>
        <v>45362</v>
      </c>
      <c r="G17" s="137"/>
      <c r="H17" s="138">
        <f>H16</f>
        <v>0.99851990000000002</v>
      </c>
      <c r="I17" s="19">
        <f>Sayfa2!$H17*Sayfa2!$G17</f>
        <v>0</v>
      </c>
      <c r="J17" s="26">
        <f t="shared" si="4"/>
        <v>-4.6850999999998866E-3</v>
      </c>
      <c r="K17" s="43">
        <f>Sayfa2!$J17*Sayfa2!$C17</f>
        <v>-234.25499999999434</v>
      </c>
      <c r="L17" s="44">
        <f t="shared" si="5"/>
        <v>18</v>
      </c>
      <c r="M17" s="143">
        <f t="shared" si="6"/>
        <v>-4.6701322262148685E-3</v>
      </c>
      <c r="N17" s="143">
        <f t="shared" si="7"/>
        <v>-7.7835537103581138E-3</v>
      </c>
      <c r="O17" s="147">
        <f>SUM(K13:K17)</f>
        <v>-4559.7874999999958</v>
      </c>
    </row>
    <row r="18" spans="1:1024">
      <c r="M18" s="144"/>
      <c r="N18" s="144"/>
      <c r="O18" s="148"/>
    </row>
    <row r="19" spans="1:1024">
      <c r="A19" s="92"/>
      <c r="B19" s="93"/>
      <c r="C19" s="94"/>
      <c r="D19" s="95"/>
      <c r="E19" s="96"/>
      <c r="G19" s="97"/>
      <c r="H19" s="98"/>
      <c r="I19" s="99"/>
      <c r="J19" s="94"/>
      <c r="K19" s="100"/>
      <c r="L19" s="101"/>
      <c r="M19" s="143"/>
      <c r="N19" s="143"/>
      <c r="O19" s="148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  <c r="IV19" s="39"/>
      <c r="IW19" s="39"/>
      <c r="IX19" s="39"/>
      <c r="IY19" s="39"/>
      <c r="IZ19" s="39"/>
      <c r="JA19" s="39"/>
      <c r="JB19" s="39"/>
      <c r="JC19" s="39"/>
      <c r="JD19" s="39"/>
      <c r="JE19" s="39"/>
      <c r="JF19" s="39"/>
      <c r="JG19" s="39"/>
      <c r="JH19" s="39"/>
      <c r="JI19" s="39"/>
      <c r="JJ19" s="39"/>
      <c r="JK19" s="39"/>
      <c r="JL19" s="39"/>
      <c r="JM19" s="39"/>
      <c r="JN19" s="39"/>
      <c r="JO19" s="39"/>
      <c r="JP19" s="39"/>
      <c r="JQ19" s="39"/>
      <c r="JR19" s="39"/>
      <c r="JS19" s="39"/>
      <c r="JT19" s="39"/>
      <c r="JU19" s="39"/>
      <c r="JV19" s="39"/>
      <c r="JW19" s="39"/>
      <c r="JX19" s="39"/>
      <c r="JY19" s="39"/>
      <c r="JZ19" s="39"/>
      <c r="KA19" s="39"/>
      <c r="KB19" s="39"/>
      <c r="KC19" s="39"/>
      <c r="KD19" s="39"/>
      <c r="KE19" s="39"/>
      <c r="KF19" s="39"/>
      <c r="KG19" s="39"/>
      <c r="KH19" s="39"/>
      <c r="KI19" s="39"/>
      <c r="KJ19" s="39"/>
      <c r="KK19" s="39"/>
      <c r="KL19" s="39"/>
      <c r="KM19" s="39"/>
      <c r="KN19" s="39"/>
      <c r="KO19" s="39"/>
      <c r="KP19" s="39"/>
      <c r="KQ19" s="39"/>
      <c r="KR19" s="39"/>
      <c r="KS19" s="39"/>
      <c r="KT19" s="39"/>
      <c r="KU19" s="39"/>
      <c r="KV19" s="39"/>
      <c r="KW19" s="39"/>
      <c r="KX19" s="39"/>
      <c r="KY19" s="39"/>
      <c r="KZ19" s="39"/>
      <c r="LA19" s="39"/>
      <c r="LB19" s="39"/>
      <c r="LC19" s="39"/>
      <c r="LD19" s="39"/>
      <c r="LE19" s="39"/>
      <c r="LF19" s="39"/>
      <c r="LG19" s="39"/>
      <c r="LH19" s="39"/>
      <c r="LI19" s="39"/>
      <c r="LJ19" s="39"/>
      <c r="LK19" s="39"/>
      <c r="LL19" s="39"/>
      <c r="LM19" s="39"/>
      <c r="LN19" s="39"/>
      <c r="LO19" s="39"/>
      <c r="LP19" s="39"/>
      <c r="LQ19" s="39"/>
      <c r="LR19" s="39"/>
      <c r="LS19" s="39"/>
      <c r="LT19" s="39"/>
      <c r="LU19" s="39"/>
      <c r="LV19" s="39"/>
      <c r="LW19" s="39"/>
      <c r="LX19" s="39"/>
      <c r="LY19" s="39"/>
      <c r="LZ19" s="39"/>
      <c r="MA19" s="39"/>
      <c r="MB19" s="39"/>
      <c r="MC19" s="39"/>
      <c r="MD19" s="39"/>
      <c r="ME19" s="39"/>
      <c r="MF19" s="39"/>
      <c r="MG19" s="39"/>
      <c r="MH19" s="39"/>
      <c r="MI19" s="39"/>
      <c r="MJ19" s="39"/>
      <c r="MK19" s="39"/>
      <c r="ML19" s="39"/>
      <c r="MM19" s="39"/>
      <c r="MN19" s="39"/>
      <c r="MO19" s="39"/>
      <c r="MP19" s="39"/>
      <c r="MQ19" s="39"/>
      <c r="MR19" s="39"/>
      <c r="MS19" s="39"/>
      <c r="MT19" s="39"/>
      <c r="MU19" s="39"/>
      <c r="MV19" s="39"/>
      <c r="MW19" s="39"/>
      <c r="MX19" s="39"/>
      <c r="MY19" s="39"/>
      <c r="MZ19" s="39"/>
      <c r="NA19" s="39"/>
      <c r="NB19" s="39"/>
      <c r="NC19" s="39"/>
      <c r="ND19" s="39"/>
      <c r="NE19" s="39"/>
      <c r="NF19" s="39"/>
      <c r="NG19" s="39"/>
      <c r="NH19" s="39"/>
      <c r="NI19" s="39"/>
      <c r="NJ19" s="39"/>
      <c r="NK19" s="39"/>
      <c r="NL19" s="39"/>
      <c r="NM19" s="39"/>
      <c r="NN19" s="39"/>
      <c r="NO19" s="39"/>
      <c r="NP19" s="39"/>
      <c r="NQ19" s="39"/>
      <c r="NR19" s="39"/>
      <c r="NS19" s="39"/>
      <c r="NT19" s="39"/>
      <c r="NU19" s="39"/>
      <c r="NV19" s="39"/>
      <c r="NW19" s="39"/>
      <c r="NX19" s="39"/>
      <c r="NY19" s="39"/>
      <c r="NZ19" s="39"/>
      <c r="OA19" s="39"/>
      <c r="OB19" s="39"/>
      <c r="OC19" s="39"/>
      <c r="OD19" s="39"/>
      <c r="OE19" s="39"/>
      <c r="OF19" s="39"/>
      <c r="OG19" s="39"/>
      <c r="OH19" s="39"/>
      <c r="OI19" s="39"/>
      <c r="OJ19" s="39"/>
      <c r="OK19" s="39"/>
      <c r="OL19" s="39"/>
      <c r="OM19" s="39"/>
      <c r="ON19" s="39"/>
      <c r="OO19" s="39"/>
      <c r="OP19" s="39"/>
      <c r="OQ19" s="39"/>
      <c r="OR19" s="39"/>
      <c r="OS19" s="39"/>
      <c r="OT19" s="39"/>
      <c r="OU19" s="39"/>
      <c r="OV19" s="39"/>
      <c r="OW19" s="39"/>
      <c r="OX19" s="39"/>
      <c r="OY19" s="39"/>
      <c r="OZ19" s="39"/>
      <c r="PA19" s="39"/>
      <c r="PB19" s="39"/>
      <c r="PC19" s="39"/>
      <c r="PD19" s="39"/>
      <c r="PE19" s="39"/>
      <c r="PF19" s="39"/>
      <c r="PG19" s="39"/>
      <c r="PH19" s="39"/>
      <c r="PI19" s="39"/>
      <c r="PJ19" s="39"/>
      <c r="PK19" s="39"/>
      <c r="PL19" s="39"/>
      <c r="PM19" s="39"/>
      <c r="PN19" s="39"/>
      <c r="PO19" s="39"/>
      <c r="PP19" s="39"/>
      <c r="PQ19" s="39"/>
      <c r="PR19" s="39"/>
      <c r="PS19" s="39"/>
      <c r="PT19" s="39"/>
      <c r="PU19" s="39"/>
      <c r="PV19" s="39"/>
      <c r="PW19" s="39"/>
      <c r="PX19" s="39"/>
      <c r="PY19" s="39"/>
      <c r="PZ19" s="39"/>
      <c r="QA19" s="39"/>
      <c r="QB19" s="39"/>
      <c r="QC19" s="39"/>
      <c r="QD19" s="39"/>
      <c r="QE19" s="39"/>
      <c r="QF19" s="39"/>
      <c r="QG19" s="39"/>
      <c r="QH19" s="39"/>
      <c r="QI19" s="39"/>
      <c r="QJ19" s="39"/>
      <c r="QK19" s="39"/>
      <c r="QL19" s="39"/>
      <c r="QM19" s="39"/>
      <c r="QN19" s="39"/>
      <c r="QO19" s="39"/>
      <c r="QP19" s="39"/>
      <c r="QQ19" s="39"/>
      <c r="QR19" s="39"/>
      <c r="QS19" s="39"/>
      <c r="QT19" s="39"/>
      <c r="QU19" s="39"/>
      <c r="QV19" s="39"/>
      <c r="QW19" s="39"/>
      <c r="QX19" s="39"/>
      <c r="QY19" s="39"/>
      <c r="QZ19" s="39"/>
      <c r="RA19" s="39"/>
      <c r="RB19" s="39"/>
      <c r="RC19" s="39"/>
      <c r="RD19" s="39"/>
      <c r="RE19" s="39"/>
      <c r="RF19" s="39"/>
      <c r="RG19" s="39"/>
      <c r="RH19" s="39"/>
      <c r="RI19" s="39"/>
      <c r="RJ19" s="39"/>
      <c r="RK19" s="39"/>
      <c r="RL19" s="39"/>
      <c r="RM19" s="39"/>
      <c r="RN19" s="39"/>
      <c r="RO19" s="39"/>
      <c r="RP19" s="39"/>
      <c r="RQ19" s="39"/>
      <c r="RR19" s="39"/>
      <c r="RS19" s="39"/>
      <c r="RT19" s="39"/>
      <c r="RU19" s="39"/>
      <c r="RV19" s="39"/>
      <c r="RW19" s="39"/>
      <c r="RX19" s="39"/>
      <c r="RY19" s="39"/>
      <c r="RZ19" s="39"/>
      <c r="SA19" s="39"/>
      <c r="SB19" s="39"/>
      <c r="SC19" s="39"/>
      <c r="SD19" s="39"/>
      <c r="SE19" s="39"/>
      <c r="SF19" s="39"/>
      <c r="SG19" s="39"/>
      <c r="SH19" s="39"/>
      <c r="SI19" s="39"/>
      <c r="SJ19" s="39"/>
      <c r="SK19" s="39"/>
      <c r="SL19" s="39"/>
      <c r="SM19" s="39"/>
      <c r="SN19" s="39"/>
      <c r="SO19" s="39"/>
      <c r="SP19" s="39"/>
      <c r="SQ19" s="39"/>
      <c r="SR19" s="39"/>
      <c r="SS19" s="39"/>
      <c r="ST19" s="39"/>
      <c r="SU19" s="39"/>
      <c r="SV19" s="39"/>
      <c r="SW19" s="39"/>
      <c r="SX19" s="39"/>
      <c r="SY19" s="39"/>
      <c r="SZ19" s="39"/>
      <c r="TA19" s="39"/>
      <c r="TB19" s="39"/>
      <c r="TC19" s="39"/>
      <c r="TD19" s="39"/>
      <c r="TE19" s="39"/>
      <c r="TF19" s="39"/>
      <c r="TG19" s="39"/>
      <c r="TH19" s="39"/>
      <c r="TI19" s="39"/>
      <c r="TJ19" s="39"/>
      <c r="TK19" s="39"/>
      <c r="TL19" s="39"/>
      <c r="TM19" s="39"/>
      <c r="TN19" s="39"/>
      <c r="TO19" s="39"/>
      <c r="TP19" s="39"/>
      <c r="TQ19" s="39"/>
      <c r="TR19" s="39"/>
      <c r="TS19" s="39"/>
      <c r="TT19" s="39"/>
      <c r="TU19" s="39"/>
      <c r="TV19" s="39"/>
      <c r="TW19" s="39"/>
      <c r="TX19" s="39"/>
      <c r="TY19" s="39"/>
      <c r="TZ19" s="39"/>
      <c r="UA19" s="39"/>
      <c r="UB19" s="39"/>
      <c r="UC19" s="39"/>
      <c r="UD19" s="39"/>
      <c r="UE19" s="39"/>
      <c r="UF19" s="39"/>
      <c r="UG19" s="39"/>
      <c r="UH19" s="39"/>
      <c r="UI19" s="39"/>
      <c r="UJ19" s="39"/>
      <c r="UK19" s="39"/>
      <c r="UL19" s="39"/>
      <c r="UM19" s="39"/>
      <c r="UN19" s="39"/>
      <c r="UO19" s="39"/>
      <c r="UP19" s="39"/>
      <c r="UQ19" s="39"/>
      <c r="UR19" s="39"/>
      <c r="US19" s="39"/>
      <c r="UT19" s="39"/>
      <c r="UU19" s="39"/>
      <c r="UV19" s="39"/>
      <c r="UW19" s="39"/>
      <c r="UX19" s="39"/>
      <c r="UY19" s="39"/>
      <c r="UZ19" s="39"/>
      <c r="VA19" s="39"/>
      <c r="VB19" s="39"/>
      <c r="VC19" s="39"/>
      <c r="VD19" s="39"/>
      <c r="VE19" s="39"/>
      <c r="VF19" s="39"/>
      <c r="VG19" s="39"/>
      <c r="VH19" s="39"/>
      <c r="VI19" s="39"/>
      <c r="VJ19" s="39"/>
      <c r="VK19" s="39"/>
      <c r="VL19" s="39"/>
      <c r="VM19" s="39"/>
      <c r="VN19" s="39"/>
      <c r="VO19" s="39"/>
      <c r="VP19" s="39"/>
      <c r="VQ19" s="39"/>
      <c r="VR19" s="39"/>
      <c r="VS19" s="39"/>
      <c r="VT19" s="39"/>
      <c r="VU19" s="39"/>
      <c r="VV19" s="39"/>
      <c r="VW19" s="39"/>
      <c r="VX19" s="39"/>
      <c r="VY19" s="39"/>
      <c r="VZ19" s="39"/>
      <c r="WA19" s="39"/>
      <c r="WB19" s="39"/>
      <c r="WC19" s="39"/>
      <c r="WD19" s="39"/>
      <c r="WE19" s="39"/>
      <c r="WF19" s="39"/>
      <c r="WG19" s="39"/>
      <c r="WH19" s="39"/>
      <c r="WI19" s="39"/>
      <c r="WJ19" s="39"/>
      <c r="WK19" s="39"/>
      <c r="WL19" s="39"/>
      <c r="WM19" s="39"/>
      <c r="WN19" s="39"/>
      <c r="WO19" s="39"/>
      <c r="WP19" s="39"/>
      <c r="WQ19" s="39"/>
      <c r="WR19" s="39"/>
      <c r="WS19" s="39"/>
      <c r="WT19" s="39"/>
      <c r="WU19" s="39"/>
      <c r="WV19" s="39"/>
      <c r="WW19" s="39"/>
      <c r="WX19" s="39"/>
      <c r="WY19" s="39"/>
      <c r="WZ19" s="39"/>
      <c r="XA19" s="39"/>
      <c r="XB19" s="39"/>
      <c r="XC19" s="39"/>
      <c r="XD19" s="39"/>
      <c r="XE19" s="39"/>
      <c r="XF19" s="39"/>
      <c r="XG19" s="39"/>
      <c r="XH19" s="39"/>
      <c r="XI19" s="39"/>
      <c r="XJ19" s="39"/>
      <c r="XK19" s="39"/>
      <c r="XL19" s="39"/>
      <c r="XM19" s="39"/>
      <c r="XN19" s="39"/>
      <c r="XO19" s="39"/>
      <c r="XP19" s="39"/>
      <c r="XQ19" s="39"/>
      <c r="XR19" s="39"/>
      <c r="XS19" s="39"/>
      <c r="XT19" s="39"/>
      <c r="XU19" s="39"/>
      <c r="XV19" s="39"/>
      <c r="XW19" s="39"/>
      <c r="XX19" s="39"/>
      <c r="XY19" s="39"/>
      <c r="XZ19" s="39"/>
      <c r="YA19" s="39"/>
      <c r="YB19" s="39"/>
      <c r="YC19" s="39"/>
      <c r="YD19" s="39"/>
      <c r="YE19" s="39"/>
      <c r="YF19" s="39"/>
      <c r="YG19" s="39"/>
      <c r="YH19" s="39"/>
      <c r="YI19" s="39"/>
      <c r="YJ19" s="39"/>
      <c r="YK19" s="39"/>
      <c r="YL19" s="39"/>
      <c r="YM19" s="39"/>
      <c r="YN19" s="39"/>
      <c r="YO19" s="39"/>
      <c r="YP19" s="39"/>
      <c r="YQ19" s="39"/>
      <c r="YR19" s="39"/>
      <c r="YS19" s="39"/>
      <c r="YT19" s="39"/>
      <c r="YU19" s="39"/>
      <c r="YV19" s="39"/>
      <c r="YW19" s="39"/>
      <c r="YX19" s="39"/>
      <c r="YY19" s="39"/>
      <c r="YZ19" s="39"/>
      <c r="ZA19" s="39"/>
      <c r="ZB19" s="39"/>
      <c r="ZC19" s="39"/>
      <c r="ZD19" s="39"/>
      <c r="ZE19" s="39"/>
      <c r="ZF19" s="39"/>
      <c r="ZG19" s="39"/>
      <c r="ZH19" s="39"/>
      <c r="ZI19" s="39"/>
      <c r="ZJ19" s="39"/>
      <c r="ZK19" s="39"/>
      <c r="ZL19" s="39"/>
      <c r="ZM19" s="39"/>
      <c r="ZN19" s="39"/>
      <c r="ZO19" s="39"/>
      <c r="ZP19" s="39"/>
      <c r="ZQ19" s="39"/>
      <c r="ZR19" s="39"/>
      <c r="ZS19" s="39"/>
      <c r="ZT19" s="39"/>
      <c r="ZU19" s="39"/>
      <c r="ZV19" s="39"/>
      <c r="ZW19" s="39"/>
      <c r="ZX19" s="39"/>
      <c r="ZY19" s="39"/>
      <c r="ZZ19" s="39"/>
      <c r="AAA19" s="39"/>
      <c r="AAB19" s="39"/>
      <c r="AAC19" s="39"/>
      <c r="AAD19" s="39"/>
      <c r="AAE19" s="39"/>
      <c r="AAF19" s="39"/>
      <c r="AAG19" s="39"/>
      <c r="AAH19" s="39"/>
      <c r="AAI19" s="39"/>
      <c r="AAJ19" s="39"/>
      <c r="AAK19" s="39"/>
      <c r="AAL19" s="39"/>
      <c r="AAM19" s="39"/>
      <c r="AAN19" s="39"/>
      <c r="AAO19" s="39"/>
      <c r="AAP19" s="39"/>
      <c r="AAQ19" s="39"/>
      <c r="AAR19" s="39"/>
      <c r="AAS19" s="39"/>
      <c r="AAT19" s="39"/>
      <c r="AAU19" s="39"/>
      <c r="AAV19" s="39"/>
      <c r="AAW19" s="39"/>
      <c r="AAX19" s="39"/>
      <c r="AAY19" s="39"/>
      <c r="AAZ19" s="39"/>
      <c r="ABA19" s="39"/>
      <c r="ABB19" s="39"/>
      <c r="ABC19" s="39"/>
      <c r="ABD19" s="39"/>
      <c r="ABE19" s="39"/>
      <c r="ABF19" s="39"/>
      <c r="ABG19" s="39"/>
      <c r="ABH19" s="39"/>
      <c r="ABI19" s="39"/>
      <c r="ABJ19" s="39"/>
      <c r="ABK19" s="39"/>
      <c r="ABL19" s="39"/>
      <c r="ABM19" s="39"/>
      <c r="ABN19" s="39"/>
      <c r="ABO19" s="39"/>
      <c r="ABP19" s="39"/>
      <c r="ABQ19" s="39"/>
      <c r="ABR19" s="39"/>
      <c r="ABS19" s="39"/>
      <c r="ABT19" s="39"/>
      <c r="ABU19" s="39"/>
      <c r="ABV19" s="39"/>
      <c r="ABW19" s="39"/>
      <c r="ABX19" s="39"/>
      <c r="ABY19" s="39"/>
      <c r="ABZ19" s="39"/>
      <c r="ACA19" s="39"/>
      <c r="ACB19" s="39"/>
      <c r="ACC19" s="39"/>
      <c r="ACD19" s="39"/>
      <c r="ACE19" s="39"/>
      <c r="ACF19" s="39"/>
      <c r="ACG19" s="39"/>
      <c r="ACH19" s="39"/>
      <c r="ACI19" s="39"/>
      <c r="ACJ19" s="39"/>
      <c r="ACK19" s="39"/>
      <c r="ACL19" s="39"/>
      <c r="ACM19" s="39"/>
      <c r="ACN19" s="39"/>
      <c r="ACO19" s="39"/>
      <c r="ACP19" s="39"/>
      <c r="ACQ19" s="39"/>
      <c r="ACR19" s="39"/>
      <c r="ACS19" s="39"/>
      <c r="ACT19" s="39"/>
      <c r="ACU19" s="39"/>
      <c r="ACV19" s="39"/>
      <c r="ACW19" s="39"/>
      <c r="ACX19" s="39"/>
      <c r="ACY19" s="39"/>
      <c r="ACZ19" s="39"/>
      <c r="ADA19" s="39"/>
      <c r="ADB19" s="39"/>
      <c r="ADC19" s="39"/>
      <c r="ADD19" s="39"/>
      <c r="ADE19" s="39"/>
      <c r="ADF19" s="39"/>
      <c r="ADG19" s="39"/>
      <c r="ADH19" s="39"/>
      <c r="ADI19" s="39"/>
      <c r="ADJ19" s="39"/>
      <c r="ADK19" s="39"/>
      <c r="ADL19" s="39"/>
      <c r="ADM19" s="39"/>
      <c r="ADN19" s="39"/>
      <c r="ADO19" s="39"/>
      <c r="ADP19" s="39"/>
      <c r="ADQ19" s="39"/>
      <c r="ADR19" s="39"/>
      <c r="ADS19" s="39"/>
      <c r="ADT19" s="39"/>
      <c r="ADU19" s="39"/>
      <c r="ADV19" s="39"/>
      <c r="ADW19" s="39"/>
      <c r="ADX19" s="39"/>
      <c r="ADY19" s="39"/>
      <c r="ADZ19" s="39"/>
      <c r="AEA19" s="39"/>
      <c r="AEB19" s="39"/>
      <c r="AEC19" s="39"/>
      <c r="AED19" s="39"/>
      <c r="AEE19" s="39"/>
      <c r="AEF19" s="39"/>
      <c r="AEG19" s="39"/>
      <c r="AEH19" s="39"/>
      <c r="AEI19" s="39"/>
      <c r="AEJ19" s="39"/>
      <c r="AEK19" s="39"/>
      <c r="AEL19" s="39"/>
      <c r="AEM19" s="39"/>
      <c r="AEN19" s="39"/>
      <c r="AEO19" s="39"/>
      <c r="AEP19" s="39"/>
      <c r="AEQ19" s="39"/>
      <c r="AER19" s="39"/>
      <c r="AES19" s="39"/>
      <c r="AET19" s="39"/>
      <c r="AEU19" s="39"/>
      <c r="AEV19" s="39"/>
      <c r="AEW19" s="39"/>
      <c r="AEX19" s="39"/>
      <c r="AEY19" s="39"/>
      <c r="AEZ19" s="39"/>
      <c r="AFA19" s="39"/>
      <c r="AFB19" s="39"/>
      <c r="AFC19" s="39"/>
      <c r="AFD19" s="39"/>
      <c r="AFE19" s="39"/>
      <c r="AFF19" s="39"/>
      <c r="AFG19" s="39"/>
      <c r="AFH19" s="39"/>
      <c r="AFI19" s="39"/>
      <c r="AFJ19" s="39"/>
      <c r="AFK19" s="39"/>
      <c r="AFL19" s="39"/>
      <c r="AFM19" s="39"/>
      <c r="AFN19" s="39"/>
      <c r="AFO19" s="39"/>
      <c r="AFP19" s="39"/>
      <c r="AFQ19" s="39"/>
      <c r="AFR19" s="39"/>
      <c r="AFS19" s="39"/>
      <c r="AFT19" s="39"/>
      <c r="AFU19" s="39"/>
      <c r="AFV19" s="39"/>
      <c r="AFW19" s="39"/>
      <c r="AFX19" s="39"/>
      <c r="AFY19" s="39"/>
      <c r="AFZ19" s="39"/>
      <c r="AGA19" s="39"/>
      <c r="AGB19" s="39"/>
      <c r="AGC19" s="39"/>
      <c r="AGD19" s="39"/>
      <c r="AGE19" s="39"/>
      <c r="AGF19" s="39"/>
      <c r="AGG19" s="39"/>
      <c r="AGH19" s="39"/>
      <c r="AGI19" s="39"/>
      <c r="AGJ19" s="39"/>
      <c r="AGK19" s="39"/>
      <c r="AGL19" s="39"/>
      <c r="AGM19" s="39"/>
      <c r="AGN19" s="39"/>
      <c r="AGO19" s="39"/>
      <c r="AGP19" s="39"/>
      <c r="AGQ19" s="39"/>
      <c r="AGR19" s="39"/>
      <c r="AGS19" s="39"/>
      <c r="AGT19" s="39"/>
      <c r="AGU19" s="39"/>
      <c r="AGV19" s="39"/>
      <c r="AGW19" s="39"/>
      <c r="AGX19" s="39"/>
      <c r="AGY19" s="39"/>
      <c r="AGZ19" s="39"/>
      <c r="AHA19" s="39"/>
      <c r="AHB19" s="39"/>
      <c r="AHC19" s="39"/>
      <c r="AHD19" s="39"/>
      <c r="AHE19" s="39"/>
      <c r="AHF19" s="39"/>
      <c r="AHG19" s="39"/>
      <c r="AHH19" s="39"/>
      <c r="AHI19" s="39"/>
      <c r="AHJ19" s="39"/>
      <c r="AHK19" s="39"/>
      <c r="AHL19" s="39"/>
      <c r="AHM19" s="39"/>
      <c r="AHN19" s="39"/>
      <c r="AHO19" s="39"/>
      <c r="AHP19" s="39"/>
      <c r="AHQ19" s="39"/>
      <c r="AHR19" s="39"/>
      <c r="AHS19" s="39"/>
      <c r="AHT19" s="39"/>
      <c r="AHU19" s="39"/>
      <c r="AHV19" s="39"/>
      <c r="AHW19" s="39"/>
      <c r="AHX19" s="39"/>
      <c r="AHY19" s="39"/>
      <c r="AHZ19" s="39"/>
      <c r="AIA19" s="39"/>
      <c r="AIB19" s="39"/>
      <c r="AIC19" s="39"/>
      <c r="AID19" s="39"/>
      <c r="AIE19" s="39"/>
      <c r="AIF19" s="39"/>
      <c r="AIG19" s="39"/>
      <c r="AIH19" s="39"/>
      <c r="AII19" s="39"/>
      <c r="AIJ19" s="39"/>
      <c r="AIK19" s="39"/>
      <c r="AIL19" s="39"/>
      <c r="AIM19" s="39"/>
      <c r="AIN19" s="39"/>
      <c r="AIO19" s="39"/>
      <c r="AIP19" s="39"/>
      <c r="AIQ19" s="39"/>
      <c r="AIR19" s="39"/>
      <c r="AIS19" s="39"/>
      <c r="AIT19" s="39"/>
      <c r="AIU19" s="39"/>
      <c r="AIV19" s="39"/>
      <c r="AIW19" s="39"/>
      <c r="AIX19" s="39"/>
      <c r="AIY19" s="39"/>
      <c r="AIZ19" s="39"/>
      <c r="AJA19" s="39"/>
      <c r="AJB19" s="39"/>
      <c r="AJC19" s="39"/>
      <c r="AJD19" s="39"/>
      <c r="AJE19" s="39"/>
      <c r="AJF19" s="39"/>
      <c r="AJG19" s="39"/>
      <c r="AJH19" s="39"/>
      <c r="AJI19" s="39"/>
      <c r="AJJ19" s="39"/>
      <c r="AJK19" s="39"/>
      <c r="AJL19" s="39"/>
      <c r="AJM19" s="39"/>
      <c r="AJN19" s="39"/>
      <c r="AJO19" s="39"/>
      <c r="AJP19" s="39"/>
      <c r="AJQ19" s="39"/>
      <c r="AJR19" s="39"/>
      <c r="AJS19" s="39"/>
      <c r="AJT19" s="39"/>
      <c r="AJU19" s="39"/>
      <c r="AJV19" s="39"/>
      <c r="AJW19" s="39"/>
      <c r="AJX19" s="39"/>
      <c r="AJY19" s="39"/>
      <c r="AJZ19" s="39"/>
      <c r="AKA19" s="39"/>
      <c r="AKB19" s="39"/>
      <c r="AKC19" s="39"/>
      <c r="AKD19" s="39"/>
      <c r="AKE19" s="39"/>
      <c r="AKF19" s="39"/>
      <c r="AKG19" s="39"/>
      <c r="AKH19" s="39"/>
      <c r="AKI19" s="39"/>
      <c r="AKJ19" s="39"/>
      <c r="AKK19" s="39"/>
      <c r="AKL19" s="39"/>
      <c r="AKM19" s="39"/>
      <c r="AKN19" s="39"/>
      <c r="AKO19" s="39"/>
      <c r="AKP19" s="39"/>
      <c r="AKQ19" s="39"/>
      <c r="AKR19" s="39"/>
      <c r="AKS19" s="39"/>
      <c r="AKT19" s="39"/>
      <c r="AKU19" s="39"/>
      <c r="AKV19" s="39"/>
      <c r="AKW19" s="39"/>
      <c r="AKX19" s="39"/>
      <c r="AKY19" s="39"/>
      <c r="AKZ19" s="39"/>
      <c r="ALA19" s="39"/>
      <c r="ALB19" s="39"/>
      <c r="ALC19" s="39"/>
      <c r="ALD19" s="39"/>
      <c r="ALE19" s="39"/>
      <c r="ALF19" s="39"/>
      <c r="ALG19" s="39"/>
      <c r="ALH19" s="39"/>
      <c r="ALI19" s="39"/>
      <c r="ALJ19" s="39"/>
      <c r="ALK19" s="39"/>
      <c r="ALL19" s="39"/>
      <c r="ALM19" s="39"/>
      <c r="ALN19" s="39"/>
      <c r="ALO19" s="39"/>
      <c r="ALP19" s="39"/>
      <c r="ALQ19" s="39"/>
      <c r="ALR19" s="39"/>
      <c r="ALS19" s="39"/>
      <c r="ALT19" s="39"/>
      <c r="ALU19" s="39"/>
      <c r="ALV19" s="39"/>
      <c r="ALW19" s="39"/>
      <c r="ALX19" s="39"/>
      <c r="ALY19" s="39"/>
      <c r="ALZ19" s="39"/>
      <c r="AMA19" s="39"/>
      <c r="AMB19" s="39"/>
      <c r="AMC19" s="39"/>
      <c r="AMD19" s="39"/>
      <c r="AME19" s="39"/>
      <c r="AMF19" s="39"/>
      <c r="AMG19" s="39"/>
      <c r="AMH19" s="39"/>
      <c r="AMI19" s="39"/>
      <c r="AMJ19" s="39"/>
    </row>
    <row r="20" spans="1:1024">
      <c r="A20" s="1" t="s">
        <v>54</v>
      </c>
      <c r="B20" s="2">
        <v>45219</v>
      </c>
      <c r="C20" s="26">
        <v>50</v>
      </c>
      <c r="D20" s="27">
        <v>1826.53</v>
      </c>
      <c r="E20" s="42">
        <f>Sayfa2!$D20*Sayfa2!$C20</f>
        <v>91326.5</v>
      </c>
      <c r="F20" s="136">
        <f>$B$2</f>
        <v>45362</v>
      </c>
      <c r="G20" s="137"/>
      <c r="H20" s="138">
        <f>Sayfa4!C5</f>
        <v>2232.66</v>
      </c>
      <c r="I20" s="19">
        <f>Sayfa2!$H20*Sayfa2!$G20</f>
        <v>0</v>
      </c>
      <c r="J20" s="26">
        <f t="shared" si="4"/>
        <v>406.12999999999988</v>
      </c>
      <c r="K20" s="43">
        <f>Sayfa2!$J20*Sayfa2!$C20</f>
        <v>20306.499999999993</v>
      </c>
      <c r="L20" s="44">
        <f t="shared" si="5"/>
        <v>143</v>
      </c>
      <c r="M20" s="143">
        <f t="shared" si="6"/>
        <v>0.22235057732421579</v>
      </c>
      <c r="N20" s="143">
        <f t="shared" si="7"/>
        <v>4.6646974263821493E-2</v>
      </c>
      <c r="O20" s="148"/>
    </row>
    <row r="21" spans="1:1024">
      <c r="A21" s="1" t="s">
        <v>54</v>
      </c>
      <c r="B21" s="2">
        <v>44244</v>
      </c>
      <c r="C21" s="26">
        <v>11</v>
      </c>
      <c r="D21" s="27">
        <v>402.1</v>
      </c>
      <c r="E21" s="42">
        <f>Sayfa2!$D21*Sayfa2!$C21</f>
        <v>4423.1000000000004</v>
      </c>
      <c r="F21" s="136">
        <f>$B$2</f>
        <v>45362</v>
      </c>
      <c r="G21" s="137"/>
      <c r="H21" s="138">
        <f>H20</f>
        <v>2232.66</v>
      </c>
      <c r="I21" s="19">
        <f>Sayfa2!$H21*Sayfa2!$G21</f>
        <v>0</v>
      </c>
      <c r="J21" s="26">
        <f t="shared" si="4"/>
        <v>1830.56</v>
      </c>
      <c r="K21" s="43">
        <f>Sayfa2!$J21*Sayfa2!$C21</f>
        <v>20136.16</v>
      </c>
      <c r="L21" s="44">
        <f t="shared" si="5"/>
        <v>1118</v>
      </c>
      <c r="M21" s="143">
        <f t="shared" si="6"/>
        <v>4.5524993782641134</v>
      </c>
      <c r="N21" s="143">
        <f t="shared" si="7"/>
        <v>0.12216009065109429</v>
      </c>
      <c r="O21" s="148"/>
    </row>
    <row r="22" spans="1:1024">
      <c r="A22" s="1" t="s">
        <v>54</v>
      </c>
      <c r="B22" s="2">
        <v>44084</v>
      </c>
      <c r="C22" s="26">
        <v>50</v>
      </c>
      <c r="D22" s="27">
        <v>468.86</v>
      </c>
      <c r="E22" s="42">
        <f>Sayfa2!$D22*Sayfa2!$C22</f>
        <v>23443</v>
      </c>
      <c r="F22" s="136">
        <f>$B$2</f>
        <v>45362</v>
      </c>
      <c r="G22" s="137"/>
      <c r="H22" s="138">
        <f>H21</f>
        <v>2232.66</v>
      </c>
      <c r="I22" s="19">
        <f>Sayfa2!$H22*Sayfa2!$G22</f>
        <v>0</v>
      </c>
      <c r="J22" s="26">
        <f t="shared" si="4"/>
        <v>1763.7999999999997</v>
      </c>
      <c r="K22" s="43">
        <f>Sayfa2!$J22*Sayfa2!$C22</f>
        <v>88189.999999999985</v>
      </c>
      <c r="L22" s="44">
        <f t="shared" si="5"/>
        <v>1278</v>
      </c>
      <c r="M22" s="143">
        <f t="shared" si="6"/>
        <v>3.7618905430192373</v>
      </c>
      <c r="N22" s="143">
        <f t="shared" si="7"/>
        <v>8.8307289742235617E-2</v>
      </c>
      <c r="O22" s="148"/>
    </row>
    <row r="23" spans="1:1024">
      <c r="A23" s="1" t="s">
        <v>54</v>
      </c>
      <c r="B23" s="2">
        <v>44020</v>
      </c>
      <c r="C23" s="26">
        <v>25</v>
      </c>
      <c r="D23" s="27">
        <v>399.87</v>
      </c>
      <c r="E23" s="42">
        <f>Sayfa2!$D23*Sayfa2!$C23</f>
        <v>9996.75</v>
      </c>
      <c r="F23" s="136">
        <f>$B$2</f>
        <v>45362</v>
      </c>
      <c r="G23" s="137"/>
      <c r="H23" s="138">
        <f>H22</f>
        <v>2232.66</v>
      </c>
      <c r="I23" s="19">
        <f>Sayfa2!$H23*Sayfa2!$G23</f>
        <v>0</v>
      </c>
      <c r="J23" s="26">
        <f t="shared" si="4"/>
        <v>1832.79</v>
      </c>
      <c r="K23" s="43">
        <f>Sayfa2!$J23*Sayfa2!$C23</f>
        <v>45819.75</v>
      </c>
      <c r="L23" s="44">
        <f t="shared" si="5"/>
        <v>1342</v>
      </c>
      <c r="M23" s="143">
        <f t="shared" si="6"/>
        <v>4.5834646260034511</v>
      </c>
      <c r="N23" s="143">
        <f t="shared" si="7"/>
        <v>0.10246195140097134</v>
      </c>
      <c r="O23" s="148"/>
    </row>
    <row r="24" spans="1:1024">
      <c r="A24" s="1" t="s">
        <v>54</v>
      </c>
      <c r="B24" s="2">
        <v>43803</v>
      </c>
      <c r="C24" s="26">
        <v>24</v>
      </c>
      <c r="D24" s="27">
        <v>273.81</v>
      </c>
      <c r="E24" s="42">
        <f>Sayfa2!$D24*Sayfa2!$C24</f>
        <v>6571.4400000000005</v>
      </c>
      <c r="F24" s="136">
        <f>$B$2</f>
        <v>45362</v>
      </c>
      <c r="G24" s="137"/>
      <c r="H24" s="138">
        <f>H23</f>
        <v>2232.66</v>
      </c>
      <c r="I24" s="19">
        <f>Sayfa2!$H24*Sayfa2!$G24</f>
        <v>0</v>
      </c>
      <c r="J24" s="26">
        <f t="shared" si="4"/>
        <v>1958.85</v>
      </c>
      <c r="K24" s="43">
        <f>Sayfa2!$J24*Sayfa2!$C24</f>
        <v>47012.399999999994</v>
      </c>
      <c r="L24" s="44">
        <f t="shared" si="5"/>
        <v>1559</v>
      </c>
      <c r="M24" s="143">
        <f t="shared" si="6"/>
        <v>7.1540484277418637</v>
      </c>
      <c r="N24" s="143">
        <f t="shared" si="7"/>
        <v>0.1376661018808569</v>
      </c>
      <c r="O24" s="148"/>
    </row>
    <row r="25" spans="1:1024">
      <c r="A25" s="1" t="s">
        <v>54</v>
      </c>
      <c r="B25" s="2">
        <v>43803</v>
      </c>
      <c r="C25" s="26">
        <v>1</v>
      </c>
      <c r="D25" s="27">
        <v>237.59</v>
      </c>
      <c r="E25" s="42">
        <f>Sayfa2!$D25*Sayfa2!$C25</f>
        <v>237.59</v>
      </c>
      <c r="F25" s="136">
        <f>$B$2</f>
        <v>45362</v>
      </c>
      <c r="G25" s="137"/>
      <c r="H25" s="138">
        <f>H24</f>
        <v>2232.66</v>
      </c>
      <c r="I25" s="19">
        <f>Sayfa2!$H25*Sayfa2!$G25</f>
        <v>0</v>
      </c>
      <c r="J25" s="26">
        <f t="shared" si="4"/>
        <v>1995.07</v>
      </c>
      <c r="K25" s="43">
        <f>Sayfa2!$J25*Sayfa2!$C25</f>
        <v>1995.07</v>
      </c>
      <c r="L25" s="44">
        <f t="shared" si="5"/>
        <v>1559</v>
      </c>
      <c r="M25" s="143">
        <f t="shared" si="6"/>
        <v>8.3971126730923018</v>
      </c>
      <c r="N25" s="143">
        <f t="shared" si="7"/>
        <v>0.16158651712172487</v>
      </c>
      <c r="O25" s="148"/>
    </row>
    <row r="26" spans="1:1024">
      <c r="A26" s="1" t="s">
        <v>52</v>
      </c>
      <c r="B26" s="2">
        <v>44784</v>
      </c>
      <c r="C26" s="26">
        <v>298.8</v>
      </c>
      <c r="D26" s="27">
        <v>18.721599999999999</v>
      </c>
      <c r="E26" s="42">
        <f>Sayfa2!$D26*Sayfa2!$C26</f>
        <v>5594.0140799999999</v>
      </c>
      <c r="F26" s="136">
        <f>$B$2</f>
        <v>45362</v>
      </c>
      <c r="G26" s="137"/>
      <c r="H26" s="138">
        <f>Sayfa4!G2</f>
        <v>34.558100000000003</v>
      </c>
      <c r="I26" s="19">
        <f>Sayfa2!$H26*Sayfa2!$G26</f>
        <v>0</v>
      </c>
      <c r="J26" s="26">
        <f>H26-D26</f>
        <v>15.836500000000004</v>
      </c>
      <c r="K26" s="43">
        <f>Sayfa2!$J26*Sayfa2!$C26</f>
        <v>4731.9462000000012</v>
      </c>
      <c r="L26" s="44">
        <f>F26-B26</f>
        <v>578</v>
      </c>
      <c r="M26" s="143">
        <f>K26/E26</f>
        <v>0.84589458165968745</v>
      </c>
      <c r="N26" s="143">
        <f>M26/L26*30</f>
        <v>4.3904563061921496E-2</v>
      </c>
      <c r="O26" s="148"/>
    </row>
    <row r="27" spans="1:1024">
      <c r="A27" s="1" t="s">
        <v>53</v>
      </c>
      <c r="B27" s="2">
        <v>44774</v>
      </c>
      <c r="C27" s="26">
        <v>1110</v>
      </c>
      <c r="D27" s="27">
        <v>15</v>
      </c>
      <c r="E27" s="42">
        <f>Sayfa2!$D27*Sayfa2!$C27</f>
        <v>16650</v>
      </c>
      <c r="F27" s="136">
        <f>$B$2</f>
        <v>45362</v>
      </c>
      <c r="G27" s="137"/>
      <c r="H27" s="138">
        <f>Sayfa4!E2</f>
        <v>31.571400000000001</v>
      </c>
      <c r="I27" s="19">
        <f>Sayfa2!$H27*Sayfa2!$G27</f>
        <v>0</v>
      </c>
      <c r="J27" s="26">
        <f>H27-D27</f>
        <v>16.571400000000001</v>
      </c>
      <c r="K27" s="43">
        <f>Sayfa2!$J27*Sayfa2!$C27</f>
        <v>18394.254000000001</v>
      </c>
      <c r="L27" s="44">
        <f>F27-B27</f>
        <v>588</v>
      </c>
      <c r="M27" s="143">
        <f>K27/E27</f>
        <v>1.10476</v>
      </c>
      <c r="N27" s="143">
        <f>M27/L27*30</f>
        <v>5.6365306122448978E-2</v>
      </c>
      <c r="O27" s="147">
        <f>SUM(K20:K27)</f>
        <v>246586.08019999997</v>
      </c>
    </row>
    <row r="28" spans="1:1024">
      <c r="C28" s="26"/>
      <c r="D28" s="27"/>
      <c r="E28" s="43"/>
      <c r="F28" s="45"/>
      <c r="G28" s="46"/>
      <c r="H28" s="47"/>
      <c r="I28" s="19"/>
      <c r="J28" s="38"/>
      <c r="M28" s="144"/>
      <c r="N28" s="144"/>
    </row>
    <row r="29" spans="1:1024">
      <c r="A29" s="48"/>
      <c r="B29" s="49"/>
      <c r="C29" s="50"/>
      <c r="D29" s="48"/>
      <c r="E29" s="51"/>
      <c r="F29" s="52"/>
      <c r="G29" s="53"/>
      <c r="H29" s="54"/>
      <c r="J29" s="50"/>
      <c r="K29" s="48"/>
      <c r="L29" s="48"/>
      <c r="M29" s="144"/>
      <c r="N29" s="150" t="s">
        <v>229</v>
      </c>
      <c r="O29" s="151">
        <f>SUM(O69,O47,O34)</f>
        <v>15095.277387000015</v>
      </c>
    </row>
    <row r="30" spans="1:1024">
      <c r="C30" s="30"/>
      <c r="D30" s="39"/>
      <c r="E30" s="55"/>
      <c r="F30" s="45"/>
      <c r="G30" s="56"/>
      <c r="H30" s="57"/>
      <c r="J30"/>
      <c r="M30" s="144"/>
      <c r="N30" s="144"/>
      <c r="O30" s="148"/>
    </row>
    <row r="31" spans="1:1024">
      <c r="A31" s="14" t="s">
        <v>27</v>
      </c>
      <c r="C31" s="30"/>
      <c r="D31" s="39"/>
      <c r="E31" s="55"/>
      <c r="F31" s="45"/>
      <c r="G31" s="56"/>
      <c r="H31" s="57"/>
      <c r="J31"/>
      <c r="K31" s="41"/>
      <c r="M31" s="144"/>
      <c r="N31" s="144"/>
      <c r="O31" s="148"/>
    </row>
    <row r="32" spans="1:1024">
      <c r="C32" s="30"/>
      <c r="D32" s="39"/>
      <c r="E32" s="55"/>
      <c r="F32" s="45"/>
      <c r="G32" s="56"/>
      <c r="H32" s="57"/>
      <c r="J32"/>
      <c r="K32" s="41"/>
      <c r="M32" s="144"/>
      <c r="N32" s="144"/>
      <c r="O32" s="148"/>
    </row>
    <row r="33" spans="1:1024">
      <c r="A33" s="39" t="s">
        <v>170</v>
      </c>
      <c r="B33" s="2">
        <v>44784</v>
      </c>
      <c r="C33" s="26">
        <v>23.19</v>
      </c>
      <c r="D33" s="27">
        <v>18.721599999999999</v>
      </c>
      <c r="E33" s="42">
        <f>Sayfa2!$D33*Sayfa2!$C33</f>
        <v>434.15390400000001</v>
      </c>
      <c r="F33" s="2">
        <v>45350</v>
      </c>
      <c r="G33" s="46">
        <v>23.19</v>
      </c>
      <c r="H33" s="47">
        <v>33.222900000000003</v>
      </c>
      <c r="I33" s="19">
        <f>Sayfa2!$H33*Sayfa2!$G33</f>
        <v>770.43905100000006</v>
      </c>
      <c r="J33" s="26">
        <f>H33-D33</f>
        <v>14.501300000000004</v>
      </c>
      <c r="K33" s="43">
        <f>Sayfa2!$J33*Sayfa2!$C33</f>
        <v>336.28514700000011</v>
      </c>
      <c r="L33" s="44">
        <f>F33-B33</f>
        <v>566</v>
      </c>
      <c r="M33" s="143">
        <f>K33/E33</f>
        <v>0.77457589094949175</v>
      </c>
      <c r="N33" s="143">
        <f>M33/L33*30</f>
        <v>4.1055259237605571E-2</v>
      </c>
      <c r="O33" s="148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39"/>
      <c r="GM33" s="39"/>
      <c r="GN33" s="39"/>
      <c r="GO33" s="39"/>
      <c r="GP33" s="39"/>
      <c r="GQ33" s="39"/>
      <c r="GR33" s="39"/>
      <c r="GS33" s="39"/>
      <c r="GT33" s="39"/>
      <c r="GU33" s="39"/>
      <c r="GV33" s="39"/>
      <c r="GW33" s="39"/>
      <c r="GX33" s="39"/>
      <c r="GY33" s="39"/>
      <c r="GZ33" s="39"/>
      <c r="HA33" s="39"/>
      <c r="HB33" s="39"/>
      <c r="HC33" s="39"/>
      <c r="HD33" s="39"/>
      <c r="HE33" s="39"/>
      <c r="HF33" s="39"/>
      <c r="HG33" s="39"/>
      <c r="HH33" s="39"/>
      <c r="HI33" s="39"/>
      <c r="HJ33" s="39"/>
      <c r="HK33" s="39"/>
      <c r="HL33" s="39"/>
      <c r="HM33" s="39"/>
      <c r="HN33" s="39"/>
      <c r="HO33" s="39"/>
      <c r="HP33" s="39"/>
      <c r="HQ33" s="39"/>
      <c r="HR33" s="39"/>
      <c r="HS33" s="39"/>
      <c r="HT33" s="39"/>
      <c r="HU33" s="39"/>
      <c r="HV33" s="39"/>
      <c r="HW33" s="39"/>
      <c r="HX33" s="39"/>
      <c r="HY33" s="39"/>
      <c r="HZ33" s="39"/>
      <c r="IA33" s="39"/>
      <c r="IB33" s="39"/>
      <c r="IC33" s="39"/>
      <c r="ID33" s="39"/>
      <c r="IE33" s="39"/>
      <c r="IF33" s="39"/>
      <c r="IG33" s="39"/>
      <c r="IH33" s="39"/>
      <c r="II33" s="39"/>
      <c r="IJ33" s="39"/>
      <c r="IK33" s="39"/>
      <c r="IL33" s="39"/>
      <c r="IM33" s="39"/>
      <c r="IN33" s="39"/>
      <c r="IO33" s="39"/>
      <c r="IP33" s="39"/>
      <c r="IQ33" s="39"/>
      <c r="IR33" s="39"/>
      <c r="IS33" s="39"/>
      <c r="IT33" s="39"/>
      <c r="IU33" s="39"/>
      <c r="IV33" s="39"/>
      <c r="IW33" s="39"/>
      <c r="IX33" s="39"/>
      <c r="IY33" s="39"/>
      <c r="IZ33" s="39"/>
      <c r="JA33" s="39"/>
      <c r="JB33" s="39"/>
      <c r="JC33" s="39"/>
      <c r="JD33" s="39"/>
      <c r="JE33" s="39"/>
      <c r="JF33" s="39"/>
      <c r="JG33" s="39"/>
      <c r="JH33" s="39"/>
      <c r="JI33" s="39"/>
      <c r="JJ33" s="39"/>
      <c r="JK33" s="39"/>
      <c r="JL33" s="39"/>
      <c r="JM33" s="39"/>
      <c r="JN33" s="39"/>
      <c r="JO33" s="39"/>
      <c r="JP33" s="39"/>
      <c r="JQ33" s="39"/>
      <c r="JR33" s="39"/>
      <c r="JS33" s="39"/>
      <c r="JT33" s="39"/>
      <c r="JU33" s="39"/>
      <c r="JV33" s="39"/>
      <c r="JW33" s="39"/>
      <c r="JX33" s="39"/>
      <c r="JY33" s="39"/>
      <c r="JZ33" s="39"/>
      <c r="KA33" s="39"/>
      <c r="KB33" s="39"/>
      <c r="KC33" s="39"/>
      <c r="KD33" s="39"/>
      <c r="KE33" s="39"/>
      <c r="KF33" s="39"/>
      <c r="KG33" s="39"/>
      <c r="KH33" s="39"/>
      <c r="KI33" s="39"/>
      <c r="KJ33" s="39"/>
      <c r="KK33" s="39"/>
      <c r="KL33" s="39"/>
      <c r="KM33" s="39"/>
      <c r="KN33" s="39"/>
      <c r="KO33" s="39"/>
      <c r="KP33" s="39"/>
      <c r="KQ33" s="39"/>
      <c r="KR33" s="39"/>
      <c r="KS33" s="39"/>
      <c r="KT33" s="39"/>
      <c r="KU33" s="39"/>
      <c r="KV33" s="39"/>
      <c r="KW33" s="39"/>
      <c r="KX33" s="39"/>
      <c r="KY33" s="39"/>
      <c r="KZ33" s="39"/>
      <c r="LA33" s="39"/>
      <c r="LB33" s="39"/>
      <c r="LC33" s="39"/>
      <c r="LD33" s="39"/>
      <c r="LE33" s="39"/>
      <c r="LF33" s="39"/>
      <c r="LG33" s="39"/>
      <c r="LH33" s="39"/>
      <c r="LI33" s="39"/>
      <c r="LJ33" s="39"/>
      <c r="LK33" s="39"/>
      <c r="LL33" s="39"/>
      <c r="LM33" s="39"/>
      <c r="LN33" s="39"/>
      <c r="LO33" s="39"/>
      <c r="LP33" s="39"/>
      <c r="LQ33" s="39"/>
      <c r="LR33" s="39"/>
      <c r="LS33" s="39"/>
      <c r="LT33" s="39"/>
      <c r="LU33" s="39"/>
      <c r="LV33" s="39"/>
      <c r="LW33" s="39"/>
      <c r="LX33" s="39"/>
      <c r="LY33" s="39"/>
      <c r="LZ33" s="39"/>
      <c r="MA33" s="39"/>
      <c r="MB33" s="39"/>
      <c r="MC33" s="39"/>
      <c r="MD33" s="39"/>
      <c r="ME33" s="39"/>
      <c r="MF33" s="39"/>
      <c r="MG33" s="39"/>
      <c r="MH33" s="39"/>
      <c r="MI33" s="39"/>
      <c r="MJ33" s="39"/>
      <c r="MK33" s="39"/>
      <c r="ML33" s="39"/>
      <c r="MM33" s="39"/>
      <c r="MN33" s="39"/>
      <c r="MO33" s="39"/>
      <c r="MP33" s="39"/>
      <c r="MQ33" s="39"/>
      <c r="MR33" s="39"/>
      <c r="MS33" s="39"/>
      <c r="MT33" s="39"/>
      <c r="MU33" s="39"/>
      <c r="MV33" s="39"/>
      <c r="MW33" s="39"/>
      <c r="MX33" s="39"/>
      <c r="MY33" s="39"/>
      <c r="MZ33" s="39"/>
      <c r="NA33" s="39"/>
      <c r="NB33" s="39"/>
      <c r="NC33" s="39"/>
      <c r="ND33" s="39"/>
      <c r="NE33" s="39"/>
      <c r="NF33" s="39"/>
      <c r="NG33" s="39"/>
      <c r="NH33" s="39"/>
      <c r="NI33" s="39"/>
      <c r="NJ33" s="39"/>
      <c r="NK33" s="39"/>
      <c r="NL33" s="39"/>
      <c r="NM33" s="39"/>
      <c r="NN33" s="39"/>
      <c r="NO33" s="39"/>
      <c r="NP33" s="39"/>
      <c r="NQ33" s="39"/>
      <c r="NR33" s="39"/>
      <c r="NS33" s="39"/>
      <c r="NT33" s="39"/>
      <c r="NU33" s="39"/>
      <c r="NV33" s="39"/>
      <c r="NW33" s="39"/>
      <c r="NX33" s="39"/>
      <c r="NY33" s="39"/>
      <c r="NZ33" s="39"/>
      <c r="OA33" s="39"/>
      <c r="OB33" s="39"/>
      <c r="OC33" s="39"/>
      <c r="OD33" s="39"/>
      <c r="OE33" s="39"/>
      <c r="OF33" s="39"/>
      <c r="OG33" s="39"/>
      <c r="OH33" s="39"/>
      <c r="OI33" s="39"/>
      <c r="OJ33" s="39"/>
      <c r="OK33" s="39"/>
      <c r="OL33" s="39"/>
      <c r="OM33" s="39"/>
      <c r="ON33" s="39"/>
      <c r="OO33" s="39"/>
      <c r="OP33" s="39"/>
      <c r="OQ33" s="39"/>
      <c r="OR33" s="39"/>
      <c r="OS33" s="39"/>
      <c r="OT33" s="39"/>
      <c r="OU33" s="39"/>
      <c r="OV33" s="39"/>
      <c r="OW33" s="39"/>
      <c r="OX33" s="39"/>
      <c r="OY33" s="39"/>
      <c r="OZ33" s="39"/>
      <c r="PA33" s="39"/>
      <c r="PB33" s="39"/>
      <c r="PC33" s="39"/>
      <c r="PD33" s="39"/>
      <c r="PE33" s="39"/>
      <c r="PF33" s="39"/>
      <c r="PG33" s="39"/>
      <c r="PH33" s="39"/>
      <c r="PI33" s="39"/>
      <c r="PJ33" s="39"/>
      <c r="PK33" s="39"/>
      <c r="PL33" s="39"/>
      <c r="PM33" s="39"/>
      <c r="PN33" s="39"/>
      <c r="PO33" s="39"/>
      <c r="PP33" s="39"/>
      <c r="PQ33" s="39"/>
      <c r="PR33" s="39"/>
      <c r="PS33" s="39"/>
      <c r="PT33" s="39"/>
      <c r="PU33" s="39"/>
      <c r="PV33" s="39"/>
      <c r="PW33" s="39"/>
      <c r="PX33" s="39"/>
      <c r="PY33" s="39"/>
      <c r="PZ33" s="39"/>
      <c r="QA33" s="39"/>
      <c r="QB33" s="39"/>
      <c r="QC33" s="39"/>
      <c r="QD33" s="39"/>
      <c r="QE33" s="39"/>
      <c r="QF33" s="39"/>
      <c r="QG33" s="39"/>
      <c r="QH33" s="39"/>
      <c r="QI33" s="39"/>
      <c r="QJ33" s="39"/>
      <c r="QK33" s="39"/>
      <c r="QL33" s="39"/>
      <c r="QM33" s="39"/>
      <c r="QN33" s="39"/>
      <c r="QO33" s="39"/>
      <c r="QP33" s="39"/>
      <c r="QQ33" s="39"/>
      <c r="QR33" s="39"/>
      <c r="QS33" s="39"/>
      <c r="QT33" s="39"/>
      <c r="QU33" s="39"/>
      <c r="QV33" s="39"/>
      <c r="QW33" s="39"/>
      <c r="QX33" s="39"/>
      <c r="QY33" s="39"/>
      <c r="QZ33" s="39"/>
      <c r="RA33" s="39"/>
      <c r="RB33" s="39"/>
      <c r="RC33" s="39"/>
      <c r="RD33" s="39"/>
      <c r="RE33" s="39"/>
      <c r="RF33" s="39"/>
      <c r="RG33" s="39"/>
      <c r="RH33" s="39"/>
      <c r="RI33" s="39"/>
      <c r="RJ33" s="39"/>
      <c r="RK33" s="39"/>
      <c r="RL33" s="39"/>
      <c r="RM33" s="39"/>
      <c r="RN33" s="39"/>
      <c r="RO33" s="39"/>
      <c r="RP33" s="39"/>
      <c r="RQ33" s="39"/>
      <c r="RR33" s="39"/>
      <c r="RS33" s="39"/>
      <c r="RT33" s="39"/>
      <c r="RU33" s="39"/>
      <c r="RV33" s="39"/>
      <c r="RW33" s="39"/>
      <c r="RX33" s="39"/>
      <c r="RY33" s="39"/>
      <c r="RZ33" s="39"/>
      <c r="SA33" s="39"/>
      <c r="SB33" s="39"/>
      <c r="SC33" s="39"/>
      <c r="SD33" s="39"/>
      <c r="SE33" s="39"/>
      <c r="SF33" s="39"/>
      <c r="SG33" s="39"/>
      <c r="SH33" s="39"/>
      <c r="SI33" s="39"/>
      <c r="SJ33" s="39"/>
      <c r="SK33" s="39"/>
      <c r="SL33" s="39"/>
      <c r="SM33" s="39"/>
      <c r="SN33" s="39"/>
      <c r="SO33" s="39"/>
      <c r="SP33" s="39"/>
      <c r="SQ33" s="39"/>
      <c r="SR33" s="39"/>
      <c r="SS33" s="39"/>
      <c r="ST33" s="39"/>
      <c r="SU33" s="39"/>
      <c r="SV33" s="39"/>
      <c r="SW33" s="39"/>
      <c r="SX33" s="39"/>
      <c r="SY33" s="39"/>
      <c r="SZ33" s="39"/>
      <c r="TA33" s="39"/>
      <c r="TB33" s="39"/>
      <c r="TC33" s="39"/>
      <c r="TD33" s="39"/>
      <c r="TE33" s="39"/>
      <c r="TF33" s="39"/>
      <c r="TG33" s="39"/>
      <c r="TH33" s="39"/>
      <c r="TI33" s="39"/>
      <c r="TJ33" s="39"/>
      <c r="TK33" s="39"/>
      <c r="TL33" s="39"/>
      <c r="TM33" s="39"/>
      <c r="TN33" s="39"/>
      <c r="TO33" s="39"/>
      <c r="TP33" s="39"/>
      <c r="TQ33" s="39"/>
      <c r="TR33" s="39"/>
      <c r="TS33" s="39"/>
      <c r="TT33" s="39"/>
      <c r="TU33" s="39"/>
      <c r="TV33" s="39"/>
      <c r="TW33" s="39"/>
      <c r="TX33" s="39"/>
      <c r="TY33" s="39"/>
      <c r="TZ33" s="39"/>
      <c r="UA33" s="39"/>
      <c r="UB33" s="39"/>
      <c r="UC33" s="39"/>
      <c r="UD33" s="39"/>
      <c r="UE33" s="39"/>
      <c r="UF33" s="39"/>
      <c r="UG33" s="39"/>
      <c r="UH33" s="39"/>
      <c r="UI33" s="39"/>
      <c r="UJ33" s="39"/>
      <c r="UK33" s="39"/>
      <c r="UL33" s="39"/>
      <c r="UM33" s="39"/>
      <c r="UN33" s="39"/>
      <c r="UO33" s="39"/>
      <c r="UP33" s="39"/>
      <c r="UQ33" s="39"/>
      <c r="UR33" s="39"/>
      <c r="US33" s="39"/>
      <c r="UT33" s="39"/>
      <c r="UU33" s="39"/>
      <c r="UV33" s="39"/>
      <c r="UW33" s="39"/>
      <c r="UX33" s="39"/>
      <c r="UY33" s="39"/>
      <c r="UZ33" s="39"/>
      <c r="VA33" s="39"/>
      <c r="VB33" s="39"/>
      <c r="VC33" s="39"/>
      <c r="VD33" s="39"/>
      <c r="VE33" s="39"/>
      <c r="VF33" s="39"/>
      <c r="VG33" s="39"/>
      <c r="VH33" s="39"/>
      <c r="VI33" s="39"/>
      <c r="VJ33" s="39"/>
      <c r="VK33" s="39"/>
      <c r="VL33" s="39"/>
      <c r="VM33" s="39"/>
      <c r="VN33" s="39"/>
      <c r="VO33" s="39"/>
      <c r="VP33" s="39"/>
      <c r="VQ33" s="39"/>
      <c r="VR33" s="39"/>
      <c r="VS33" s="39"/>
      <c r="VT33" s="39"/>
      <c r="VU33" s="39"/>
      <c r="VV33" s="39"/>
      <c r="VW33" s="39"/>
      <c r="VX33" s="39"/>
      <c r="VY33" s="39"/>
      <c r="VZ33" s="39"/>
      <c r="WA33" s="39"/>
      <c r="WB33" s="39"/>
      <c r="WC33" s="39"/>
      <c r="WD33" s="39"/>
      <c r="WE33" s="39"/>
      <c r="WF33" s="39"/>
      <c r="WG33" s="39"/>
      <c r="WH33" s="39"/>
      <c r="WI33" s="39"/>
      <c r="WJ33" s="39"/>
      <c r="WK33" s="39"/>
      <c r="WL33" s="39"/>
      <c r="WM33" s="39"/>
      <c r="WN33" s="39"/>
      <c r="WO33" s="39"/>
      <c r="WP33" s="39"/>
      <c r="WQ33" s="39"/>
      <c r="WR33" s="39"/>
      <c r="WS33" s="39"/>
      <c r="WT33" s="39"/>
      <c r="WU33" s="39"/>
      <c r="WV33" s="39"/>
      <c r="WW33" s="39"/>
      <c r="WX33" s="39"/>
      <c r="WY33" s="39"/>
      <c r="WZ33" s="39"/>
      <c r="XA33" s="39"/>
      <c r="XB33" s="39"/>
      <c r="XC33" s="39"/>
      <c r="XD33" s="39"/>
      <c r="XE33" s="39"/>
      <c r="XF33" s="39"/>
      <c r="XG33" s="39"/>
      <c r="XH33" s="39"/>
      <c r="XI33" s="39"/>
      <c r="XJ33" s="39"/>
      <c r="XK33" s="39"/>
      <c r="XL33" s="39"/>
      <c r="XM33" s="39"/>
      <c r="XN33" s="39"/>
      <c r="XO33" s="39"/>
      <c r="XP33" s="39"/>
      <c r="XQ33" s="39"/>
      <c r="XR33" s="39"/>
      <c r="XS33" s="39"/>
      <c r="XT33" s="39"/>
      <c r="XU33" s="39"/>
      <c r="XV33" s="39"/>
      <c r="XW33" s="39"/>
      <c r="XX33" s="39"/>
      <c r="XY33" s="39"/>
      <c r="XZ33" s="39"/>
      <c r="YA33" s="39"/>
      <c r="YB33" s="39"/>
      <c r="YC33" s="39"/>
      <c r="YD33" s="39"/>
      <c r="YE33" s="39"/>
      <c r="YF33" s="39"/>
      <c r="YG33" s="39"/>
      <c r="YH33" s="39"/>
      <c r="YI33" s="39"/>
      <c r="YJ33" s="39"/>
      <c r="YK33" s="39"/>
      <c r="YL33" s="39"/>
      <c r="YM33" s="39"/>
      <c r="YN33" s="39"/>
      <c r="YO33" s="39"/>
      <c r="YP33" s="39"/>
      <c r="YQ33" s="39"/>
      <c r="YR33" s="39"/>
      <c r="YS33" s="39"/>
      <c r="YT33" s="39"/>
      <c r="YU33" s="39"/>
      <c r="YV33" s="39"/>
      <c r="YW33" s="39"/>
      <c r="YX33" s="39"/>
      <c r="YY33" s="39"/>
      <c r="YZ33" s="39"/>
      <c r="ZA33" s="39"/>
      <c r="ZB33" s="39"/>
      <c r="ZC33" s="39"/>
      <c r="ZD33" s="39"/>
      <c r="ZE33" s="39"/>
      <c r="ZF33" s="39"/>
      <c r="ZG33" s="39"/>
      <c r="ZH33" s="39"/>
      <c r="ZI33" s="39"/>
      <c r="ZJ33" s="39"/>
      <c r="ZK33" s="39"/>
      <c r="ZL33" s="39"/>
      <c r="ZM33" s="39"/>
      <c r="ZN33" s="39"/>
      <c r="ZO33" s="39"/>
      <c r="ZP33" s="39"/>
      <c r="ZQ33" s="39"/>
      <c r="ZR33" s="39"/>
      <c r="ZS33" s="39"/>
      <c r="ZT33" s="39"/>
      <c r="ZU33" s="39"/>
      <c r="ZV33" s="39"/>
      <c r="ZW33" s="39"/>
      <c r="ZX33" s="39"/>
      <c r="ZY33" s="39"/>
      <c r="ZZ33" s="39"/>
      <c r="AAA33" s="39"/>
      <c r="AAB33" s="39"/>
      <c r="AAC33" s="39"/>
      <c r="AAD33" s="39"/>
      <c r="AAE33" s="39"/>
      <c r="AAF33" s="39"/>
      <c r="AAG33" s="39"/>
      <c r="AAH33" s="39"/>
      <c r="AAI33" s="39"/>
      <c r="AAJ33" s="39"/>
      <c r="AAK33" s="39"/>
      <c r="AAL33" s="39"/>
      <c r="AAM33" s="39"/>
      <c r="AAN33" s="39"/>
      <c r="AAO33" s="39"/>
      <c r="AAP33" s="39"/>
      <c r="AAQ33" s="39"/>
      <c r="AAR33" s="39"/>
      <c r="AAS33" s="39"/>
      <c r="AAT33" s="39"/>
      <c r="AAU33" s="39"/>
      <c r="AAV33" s="39"/>
      <c r="AAW33" s="39"/>
      <c r="AAX33" s="39"/>
      <c r="AAY33" s="39"/>
      <c r="AAZ33" s="39"/>
      <c r="ABA33" s="39"/>
      <c r="ABB33" s="39"/>
      <c r="ABC33" s="39"/>
      <c r="ABD33" s="39"/>
      <c r="ABE33" s="39"/>
      <c r="ABF33" s="39"/>
      <c r="ABG33" s="39"/>
      <c r="ABH33" s="39"/>
      <c r="ABI33" s="39"/>
      <c r="ABJ33" s="39"/>
      <c r="ABK33" s="39"/>
      <c r="ABL33" s="39"/>
      <c r="ABM33" s="39"/>
      <c r="ABN33" s="39"/>
      <c r="ABO33" s="39"/>
      <c r="ABP33" s="39"/>
      <c r="ABQ33" s="39"/>
      <c r="ABR33" s="39"/>
      <c r="ABS33" s="39"/>
      <c r="ABT33" s="39"/>
      <c r="ABU33" s="39"/>
      <c r="ABV33" s="39"/>
      <c r="ABW33" s="39"/>
      <c r="ABX33" s="39"/>
      <c r="ABY33" s="39"/>
      <c r="ABZ33" s="39"/>
      <c r="ACA33" s="39"/>
      <c r="ACB33" s="39"/>
      <c r="ACC33" s="39"/>
      <c r="ACD33" s="39"/>
      <c r="ACE33" s="39"/>
      <c r="ACF33" s="39"/>
      <c r="ACG33" s="39"/>
      <c r="ACH33" s="39"/>
      <c r="ACI33" s="39"/>
      <c r="ACJ33" s="39"/>
      <c r="ACK33" s="39"/>
      <c r="ACL33" s="39"/>
      <c r="ACM33" s="39"/>
      <c r="ACN33" s="39"/>
      <c r="ACO33" s="39"/>
      <c r="ACP33" s="39"/>
      <c r="ACQ33" s="39"/>
      <c r="ACR33" s="39"/>
      <c r="ACS33" s="39"/>
      <c r="ACT33" s="39"/>
      <c r="ACU33" s="39"/>
      <c r="ACV33" s="39"/>
      <c r="ACW33" s="39"/>
      <c r="ACX33" s="39"/>
      <c r="ACY33" s="39"/>
      <c r="ACZ33" s="39"/>
      <c r="ADA33" s="39"/>
      <c r="ADB33" s="39"/>
      <c r="ADC33" s="39"/>
      <c r="ADD33" s="39"/>
      <c r="ADE33" s="39"/>
      <c r="ADF33" s="39"/>
      <c r="ADG33" s="39"/>
      <c r="ADH33" s="39"/>
      <c r="ADI33" s="39"/>
      <c r="ADJ33" s="39"/>
      <c r="ADK33" s="39"/>
      <c r="ADL33" s="39"/>
      <c r="ADM33" s="39"/>
      <c r="ADN33" s="39"/>
      <c r="ADO33" s="39"/>
      <c r="ADP33" s="39"/>
      <c r="ADQ33" s="39"/>
      <c r="ADR33" s="39"/>
      <c r="ADS33" s="39"/>
      <c r="ADT33" s="39"/>
      <c r="ADU33" s="39"/>
      <c r="ADV33" s="39"/>
      <c r="ADW33" s="39"/>
      <c r="ADX33" s="39"/>
      <c r="ADY33" s="39"/>
      <c r="ADZ33" s="39"/>
      <c r="AEA33" s="39"/>
      <c r="AEB33" s="39"/>
      <c r="AEC33" s="39"/>
      <c r="AED33" s="39"/>
      <c r="AEE33" s="39"/>
      <c r="AEF33" s="39"/>
      <c r="AEG33" s="39"/>
      <c r="AEH33" s="39"/>
      <c r="AEI33" s="39"/>
      <c r="AEJ33" s="39"/>
      <c r="AEK33" s="39"/>
      <c r="AEL33" s="39"/>
      <c r="AEM33" s="39"/>
      <c r="AEN33" s="39"/>
      <c r="AEO33" s="39"/>
      <c r="AEP33" s="39"/>
      <c r="AEQ33" s="39"/>
      <c r="AER33" s="39"/>
      <c r="AES33" s="39"/>
      <c r="AET33" s="39"/>
      <c r="AEU33" s="39"/>
      <c r="AEV33" s="39"/>
      <c r="AEW33" s="39"/>
      <c r="AEX33" s="39"/>
      <c r="AEY33" s="39"/>
      <c r="AEZ33" s="39"/>
      <c r="AFA33" s="39"/>
      <c r="AFB33" s="39"/>
      <c r="AFC33" s="39"/>
      <c r="AFD33" s="39"/>
      <c r="AFE33" s="39"/>
      <c r="AFF33" s="39"/>
      <c r="AFG33" s="39"/>
      <c r="AFH33" s="39"/>
      <c r="AFI33" s="39"/>
      <c r="AFJ33" s="39"/>
      <c r="AFK33" s="39"/>
      <c r="AFL33" s="39"/>
      <c r="AFM33" s="39"/>
      <c r="AFN33" s="39"/>
      <c r="AFO33" s="39"/>
      <c r="AFP33" s="39"/>
      <c r="AFQ33" s="39"/>
      <c r="AFR33" s="39"/>
      <c r="AFS33" s="39"/>
      <c r="AFT33" s="39"/>
      <c r="AFU33" s="39"/>
      <c r="AFV33" s="39"/>
      <c r="AFW33" s="39"/>
      <c r="AFX33" s="39"/>
      <c r="AFY33" s="39"/>
      <c r="AFZ33" s="39"/>
      <c r="AGA33" s="39"/>
      <c r="AGB33" s="39"/>
      <c r="AGC33" s="39"/>
      <c r="AGD33" s="39"/>
      <c r="AGE33" s="39"/>
      <c r="AGF33" s="39"/>
      <c r="AGG33" s="39"/>
      <c r="AGH33" s="39"/>
      <c r="AGI33" s="39"/>
      <c r="AGJ33" s="39"/>
      <c r="AGK33" s="39"/>
      <c r="AGL33" s="39"/>
      <c r="AGM33" s="39"/>
      <c r="AGN33" s="39"/>
      <c r="AGO33" s="39"/>
      <c r="AGP33" s="39"/>
      <c r="AGQ33" s="39"/>
      <c r="AGR33" s="39"/>
      <c r="AGS33" s="39"/>
      <c r="AGT33" s="39"/>
      <c r="AGU33" s="39"/>
      <c r="AGV33" s="39"/>
      <c r="AGW33" s="39"/>
      <c r="AGX33" s="39"/>
      <c r="AGY33" s="39"/>
      <c r="AGZ33" s="39"/>
      <c r="AHA33" s="39"/>
      <c r="AHB33" s="39"/>
      <c r="AHC33" s="39"/>
      <c r="AHD33" s="39"/>
      <c r="AHE33" s="39"/>
      <c r="AHF33" s="39"/>
      <c r="AHG33" s="39"/>
      <c r="AHH33" s="39"/>
      <c r="AHI33" s="39"/>
      <c r="AHJ33" s="39"/>
      <c r="AHK33" s="39"/>
      <c r="AHL33" s="39"/>
      <c r="AHM33" s="39"/>
      <c r="AHN33" s="39"/>
      <c r="AHO33" s="39"/>
      <c r="AHP33" s="39"/>
      <c r="AHQ33" s="39"/>
      <c r="AHR33" s="39"/>
      <c r="AHS33" s="39"/>
      <c r="AHT33" s="39"/>
      <c r="AHU33" s="39"/>
      <c r="AHV33" s="39"/>
      <c r="AHW33" s="39"/>
      <c r="AHX33" s="39"/>
      <c r="AHY33" s="39"/>
      <c r="AHZ33" s="39"/>
      <c r="AIA33" s="39"/>
      <c r="AIB33" s="39"/>
      <c r="AIC33" s="39"/>
      <c r="AID33" s="39"/>
      <c r="AIE33" s="39"/>
      <c r="AIF33" s="39"/>
      <c r="AIG33" s="39"/>
      <c r="AIH33" s="39"/>
      <c r="AII33" s="39"/>
      <c r="AIJ33" s="39"/>
      <c r="AIK33" s="39"/>
      <c r="AIL33" s="39"/>
      <c r="AIM33" s="39"/>
      <c r="AIN33" s="39"/>
      <c r="AIO33" s="39"/>
      <c r="AIP33" s="39"/>
      <c r="AIQ33" s="39"/>
      <c r="AIR33" s="39"/>
      <c r="AIS33" s="39"/>
      <c r="AIT33" s="39"/>
      <c r="AIU33" s="39"/>
      <c r="AIV33" s="39"/>
      <c r="AIW33" s="39"/>
      <c r="AIX33" s="39"/>
      <c r="AIY33" s="39"/>
      <c r="AIZ33" s="39"/>
      <c r="AJA33" s="39"/>
      <c r="AJB33" s="39"/>
      <c r="AJC33" s="39"/>
      <c r="AJD33" s="39"/>
      <c r="AJE33" s="39"/>
      <c r="AJF33" s="39"/>
      <c r="AJG33" s="39"/>
      <c r="AJH33" s="39"/>
      <c r="AJI33" s="39"/>
      <c r="AJJ33" s="39"/>
      <c r="AJK33" s="39"/>
      <c r="AJL33" s="39"/>
      <c r="AJM33" s="39"/>
      <c r="AJN33" s="39"/>
      <c r="AJO33" s="39"/>
      <c r="AJP33" s="39"/>
      <c r="AJQ33" s="39"/>
      <c r="AJR33" s="39"/>
      <c r="AJS33" s="39"/>
      <c r="AJT33" s="39"/>
      <c r="AJU33" s="39"/>
      <c r="AJV33" s="39"/>
      <c r="AJW33" s="39"/>
      <c r="AJX33" s="39"/>
      <c r="AJY33" s="39"/>
      <c r="AJZ33" s="39"/>
      <c r="AKA33" s="39"/>
      <c r="AKB33" s="39"/>
      <c r="AKC33" s="39"/>
      <c r="AKD33" s="39"/>
      <c r="AKE33" s="39"/>
      <c r="AKF33" s="39"/>
      <c r="AKG33" s="39"/>
      <c r="AKH33" s="39"/>
      <c r="AKI33" s="39"/>
      <c r="AKJ33" s="39"/>
      <c r="AKK33" s="39"/>
      <c r="AKL33" s="39"/>
      <c r="AKM33" s="39"/>
      <c r="AKN33" s="39"/>
      <c r="AKO33" s="39"/>
      <c r="AKP33" s="39"/>
      <c r="AKQ33" s="39"/>
      <c r="AKR33" s="39"/>
      <c r="AKS33" s="39"/>
      <c r="AKT33" s="39"/>
      <c r="AKU33" s="39"/>
      <c r="AKV33" s="39"/>
      <c r="AKW33" s="39"/>
      <c r="AKX33" s="39"/>
      <c r="AKY33" s="39"/>
      <c r="AKZ33" s="39"/>
      <c r="ALA33" s="39"/>
      <c r="ALB33" s="39"/>
      <c r="ALC33" s="39"/>
      <c r="ALD33" s="39"/>
      <c r="ALE33" s="39"/>
      <c r="ALF33" s="39"/>
      <c r="ALG33" s="39"/>
      <c r="ALH33" s="39"/>
      <c r="ALI33" s="39"/>
      <c r="ALJ33" s="39"/>
      <c r="ALK33" s="39"/>
      <c r="ALL33" s="39"/>
      <c r="ALM33" s="39"/>
      <c r="ALN33" s="39"/>
      <c r="ALO33" s="39"/>
      <c r="ALP33" s="39"/>
      <c r="ALQ33" s="39"/>
      <c r="ALR33" s="39"/>
      <c r="ALS33" s="39"/>
      <c r="ALT33" s="39"/>
      <c r="ALU33" s="39"/>
      <c r="ALV33" s="39"/>
      <c r="ALW33" s="39"/>
      <c r="ALX33" s="39"/>
      <c r="ALY33" s="39"/>
      <c r="ALZ33" s="39"/>
      <c r="AMA33" s="39"/>
      <c r="AMB33" s="39"/>
      <c r="AMC33" s="39"/>
      <c r="AMD33" s="39"/>
      <c r="AME33" s="39"/>
      <c r="AMF33" s="39"/>
      <c r="AMG33" s="39"/>
      <c r="AMH33" s="39"/>
      <c r="AMI33" s="39"/>
      <c r="AMJ33" s="39"/>
    </row>
    <row r="34" spans="1:1024">
      <c r="A34" s="1" t="s">
        <v>51</v>
      </c>
      <c r="B34" s="2">
        <v>44784</v>
      </c>
      <c r="C34" s="26">
        <v>18.010000000000002</v>
      </c>
      <c r="D34" s="27">
        <v>18.721599999999999</v>
      </c>
      <c r="E34" s="42">
        <f>Sayfa2!$D34*Sayfa2!$C34</f>
        <v>337.176016</v>
      </c>
      <c r="F34" s="2">
        <v>45341</v>
      </c>
      <c r="G34" s="17">
        <v>18.010000000000002</v>
      </c>
      <c r="H34" s="18">
        <v>32.381999999999998</v>
      </c>
      <c r="I34" s="19">
        <f>Sayfa2!$H34*Sayfa2!$G34</f>
        <v>583.19982000000005</v>
      </c>
      <c r="J34" s="26">
        <f>H34-D34</f>
        <v>13.660399999999999</v>
      </c>
      <c r="K34" s="43">
        <f>Sayfa2!$J34*Sayfa2!$C34</f>
        <v>246.02380400000001</v>
      </c>
      <c r="L34" s="44">
        <f>F34-B34</f>
        <v>557</v>
      </c>
      <c r="M34" s="143">
        <f>K34/E34</f>
        <v>0.72965985813178369</v>
      </c>
      <c r="N34" s="143">
        <f>M34/L34*30</f>
        <v>3.9299453759342032E-2</v>
      </c>
      <c r="O34" s="147">
        <f>SUM(K33:K34)</f>
        <v>582.30895100000009</v>
      </c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  <c r="GU34" s="39"/>
      <c r="GV34" s="39"/>
      <c r="GW34" s="39"/>
      <c r="GX34" s="39"/>
      <c r="GY34" s="39"/>
      <c r="GZ34" s="39"/>
      <c r="HA34" s="39"/>
      <c r="HB34" s="39"/>
      <c r="HC34" s="39"/>
      <c r="HD34" s="39"/>
      <c r="HE34" s="39"/>
      <c r="HF34" s="39"/>
      <c r="HG34" s="39"/>
      <c r="HH34" s="39"/>
      <c r="HI34" s="39"/>
      <c r="HJ34" s="39"/>
      <c r="HK34" s="39"/>
      <c r="HL34" s="39"/>
      <c r="HM34" s="39"/>
      <c r="HN34" s="39"/>
      <c r="HO34" s="39"/>
      <c r="HP34" s="39"/>
      <c r="HQ34" s="39"/>
      <c r="HR34" s="39"/>
      <c r="HS34" s="39"/>
      <c r="HT34" s="39"/>
      <c r="HU34" s="39"/>
      <c r="HV34" s="39"/>
      <c r="HW34" s="39"/>
      <c r="HX34" s="39"/>
      <c r="HY34" s="39"/>
      <c r="HZ34" s="39"/>
      <c r="IA34" s="39"/>
      <c r="IB34" s="39"/>
      <c r="IC34" s="39"/>
      <c r="ID34" s="39"/>
      <c r="IE34" s="39"/>
      <c r="IF34" s="39"/>
      <c r="IG34" s="39"/>
      <c r="IH34" s="39"/>
      <c r="II34" s="39"/>
      <c r="IJ34" s="39"/>
      <c r="IK34" s="39"/>
      <c r="IL34" s="39"/>
      <c r="IM34" s="39"/>
      <c r="IN34" s="39"/>
      <c r="IO34" s="39"/>
      <c r="IP34" s="39"/>
      <c r="IQ34" s="39"/>
      <c r="IR34" s="39"/>
      <c r="IS34" s="39"/>
      <c r="IT34" s="39"/>
      <c r="IU34" s="39"/>
      <c r="IV34" s="39"/>
      <c r="IW34" s="39"/>
      <c r="IX34" s="39"/>
      <c r="IY34" s="39"/>
      <c r="IZ34" s="39"/>
      <c r="JA34" s="39"/>
      <c r="JB34" s="39"/>
      <c r="JC34" s="39"/>
      <c r="JD34" s="39"/>
      <c r="JE34" s="39"/>
      <c r="JF34" s="39"/>
      <c r="JG34" s="39"/>
      <c r="JH34" s="39"/>
      <c r="JI34" s="39"/>
      <c r="JJ34" s="39"/>
      <c r="JK34" s="39"/>
      <c r="JL34" s="39"/>
      <c r="JM34" s="39"/>
      <c r="JN34" s="39"/>
      <c r="JO34" s="39"/>
      <c r="JP34" s="39"/>
      <c r="JQ34" s="39"/>
      <c r="JR34" s="39"/>
      <c r="JS34" s="39"/>
      <c r="JT34" s="39"/>
      <c r="JU34" s="39"/>
      <c r="JV34" s="39"/>
      <c r="JW34" s="39"/>
      <c r="JX34" s="39"/>
      <c r="JY34" s="39"/>
      <c r="JZ34" s="39"/>
      <c r="KA34" s="39"/>
      <c r="KB34" s="39"/>
      <c r="KC34" s="39"/>
      <c r="KD34" s="39"/>
      <c r="KE34" s="39"/>
      <c r="KF34" s="39"/>
      <c r="KG34" s="39"/>
      <c r="KH34" s="39"/>
      <c r="KI34" s="39"/>
      <c r="KJ34" s="39"/>
      <c r="KK34" s="39"/>
      <c r="KL34" s="39"/>
      <c r="KM34" s="39"/>
      <c r="KN34" s="39"/>
      <c r="KO34" s="39"/>
      <c r="KP34" s="39"/>
      <c r="KQ34" s="39"/>
      <c r="KR34" s="39"/>
      <c r="KS34" s="39"/>
      <c r="KT34" s="39"/>
      <c r="KU34" s="39"/>
      <c r="KV34" s="39"/>
      <c r="KW34" s="39"/>
      <c r="KX34" s="39"/>
      <c r="KY34" s="39"/>
      <c r="KZ34" s="39"/>
      <c r="LA34" s="39"/>
      <c r="LB34" s="39"/>
      <c r="LC34" s="39"/>
      <c r="LD34" s="39"/>
      <c r="LE34" s="39"/>
      <c r="LF34" s="39"/>
      <c r="LG34" s="39"/>
      <c r="LH34" s="39"/>
      <c r="LI34" s="39"/>
      <c r="LJ34" s="39"/>
      <c r="LK34" s="39"/>
      <c r="LL34" s="39"/>
      <c r="LM34" s="39"/>
      <c r="LN34" s="39"/>
      <c r="LO34" s="39"/>
      <c r="LP34" s="39"/>
      <c r="LQ34" s="39"/>
      <c r="LR34" s="39"/>
      <c r="LS34" s="39"/>
      <c r="LT34" s="39"/>
      <c r="LU34" s="39"/>
      <c r="LV34" s="39"/>
      <c r="LW34" s="39"/>
      <c r="LX34" s="39"/>
      <c r="LY34" s="39"/>
      <c r="LZ34" s="39"/>
      <c r="MA34" s="39"/>
      <c r="MB34" s="39"/>
      <c r="MC34" s="39"/>
      <c r="MD34" s="39"/>
      <c r="ME34" s="39"/>
      <c r="MF34" s="39"/>
      <c r="MG34" s="39"/>
      <c r="MH34" s="39"/>
      <c r="MI34" s="39"/>
      <c r="MJ34" s="39"/>
      <c r="MK34" s="39"/>
      <c r="ML34" s="39"/>
      <c r="MM34" s="39"/>
      <c r="MN34" s="39"/>
      <c r="MO34" s="39"/>
      <c r="MP34" s="39"/>
      <c r="MQ34" s="39"/>
      <c r="MR34" s="39"/>
      <c r="MS34" s="39"/>
      <c r="MT34" s="39"/>
      <c r="MU34" s="39"/>
      <c r="MV34" s="39"/>
      <c r="MW34" s="39"/>
      <c r="MX34" s="39"/>
      <c r="MY34" s="39"/>
      <c r="MZ34" s="39"/>
      <c r="NA34" s="39"/>
      <c r="NB34" s="39"/>
      <c r="NC34" s="39"/>
      <c r="ND34" s="39"/>
      <c r="NE34" s="39"/>
      <c r="NF34" s="39"/>
      <c r="NG34" s="39"/>
      <c r="NH34" s="39"/>
      <c r="NI34" s="39"/>
      <c r="NJ34" s="39"/>
      <c r="NK34" s="39"/>
      <c r="NL34" s="39"/>
      <c r="NM34" s="39"/>
      <c r="NN34" s="39"/>
      <c r="NO34" s="39"/>
      <c r="NP34" s="39"/>
      <c r="NQ34" s="39"/>
      <c r="NR34" s="39"/>
      <c r="NS34" s="39"/>
      <c r="NT34" s="39"/>
      <c r="NU34" s="39"/>
      <c r="NV34" s="39"/>
      <c r="NW34" s="39"/>
      <c r="NX34" s="39"/>
      <c r="NY34" s="39"/>
      <c r="NZ34" s="39"/>
      <c r="OA34" s="39"/>
      <c r="OB34" s="39"/>
      <c r="OC34" s="39"/>
      <c r="OD34" s="39"/>
      <c r="OE34" s="39"/>
      <c r="OF34" s="39"/>
      <c r="OG34" s="39"/>
      <c r="OH34" s="39"/>
      <c r="OI34" s="39"/>
      <c r="OJ34" s="39"/>
      <c r="OK34" s="39"/>
      <c r="OL34" s="39"/>
      <c r="OM34" s="39"/>
      <c r="ON34" s="39"/>
      <c r="OO34" s="39"/>
      <c r="OP34" s="39"/>
      <c r="OQ34" s="39"/>
      <c r="OR34" s="39"/>
      <c r="OS34" s="39"/>
      <c r="OT34" s="39"/>
      <c r="OU34" s="39"/>
      <c r="OV34" s="39"/>
      <c r="OW34" s="39"/>
      <c r="OX34" s="39"/>
      <c r="OY34" s="39"/>
      <c r="OZ34" s="39"/>
      <c r="PA34" s="39"/>
      <c r="PB34" s="39"/>
      <c r="PC34" s="39"/>
      <c r="PD34" s="39"/>
      <c r="PE34" s="39"/>
      <c r="PF34" s="39"/>
      <c r="PG34" s="39"/>
      <c r="PH34" s="39"/>
      <c r="PI34" s="39"/>
      <c r="PJ34" s="39"/>
      <c r="PK34" s="39"/>
      <c r="PL34" s="39"/>
      <c r="PM34" s="39"/>
      <c r="PN34" s="39"/>
      <c r="PO34" s="39"/>
      <c r="PP34" s="39"/>
      <c r="PQ34" s="39"/>
      <c r="PR34" s="39"/>
      <c r="PS34" s="39"/>
      <c r="PT34" s="39"/>
      <c r="PU34" s="39"/>
      <c r="PV34" s="39"/>
      <c r="PW34" s="39"/>
      <c r="PX34" s="39"/>
      <c r="PY34" s="39"/>
      <c r="PZ34" s="39"/>
      <c r="QA34" s="39"/>
      <c r="QB34" s="39"/>
      <c r="QC34" s="39"/>
      <c r="QD34" s="39"/>
      <c r="QE34" s="39"/>
      <c r="QF34" s="39"/>
      <c r="QG34" s="39"/>
      <c r="QH34" s="39"/>
      <c r="QI34" s="39"/>
      <c r="QJ34" s="39"/>
      <c r="QK34" s="39"/>
      <c r="QL34" s="39"/>
      <c r="QM34" s="39"/>
      <c r="QN34" s="39"/>
      <c r="QO34" s="39"/>
      <c r="QP34" s="39"/>
      <c r="QQ34" s="39"/>
      <c r="QR34" s="39"/>
      <c r="QS34" s="39"/>
      <c r="QT34" s="39"/>
      <c r="QU34" s="39"/>
      <c r="QV34" s="39"/>
      <c r="QW34" s="39"/>
      <c r="QX34" s="39"/>
      <c r="QY34" s="39"/>
      <c r="QZ34" s="39"/>
      <c r="RA34" s="39"/>
      <c r="RB34" s="39"/>
      <c r="RC34" s="39"/>
      <c r="RD34" s="39"/>
      <c r="RE34" s="39"/>
      <c r="RF34" s="39"/>
      <c r="RG34" s="39"/>
      <c r="RH34" s="39"/>
      <c r="RI34" s="39"/>
      <c r="RJ34" s="39"/>
      <c r="RK34" s="39"/>
      <c r="RL34" s="39"/>
      <c r="RM34" s="39"/>
      <c r="RN34" s="39"/>
      <c r="RO34" s="39"/>
      <c r="RP34" s="39"/>
      <c r="RQ34" s="39"/>
      <c r="RR34" s="39"/>
      <c r="RS34" s="39"/>
      <c r="RT34" s="39"/>
      <c r="RU34" s="39"/>
      <c r="RV34" s="39"/>
      <c r="RW34" s="39"/>
      <c r="RX34" s="39"/>
      <c r="RY34" s="39"/>
      <c r="RZ34" s="39"/>
      <c r="SA34" s="39"/>
      <c r="SB34" s="39"/>
      <c r="SC34" s="39"/>
      <c r="SD34" s="39"/>
      <c r="SE34" s="39"/>
      <c r="SF34" s="39"/>
      <c r="SG34" s="39"/>
      <c r="SH34" s="39"/>
      <c r="SI34" s="39"/>
      <c r="SJ34" s="39"/>
      <c r="SK34" s="39"/>
      <c r="SL34" s="39"/>
      <c r="SM34" s="39"/>
      <c r="SN34" s="39"/>
      <c r="SO34" s="39"/>
      <c r="SP34" s="39"/>
      <c r="SQ34" s="39"/>
      <c r="SR34" s="39"/>
      <c r="SS34" s="39"/>
      <c r="ST34" s="39"/>
      <c r="SU34" s="39"/>
      <c r="SV34" s="39"/>
      <c r="SW34" s="39"/>
      <c r="SX34" s="39"/>
      <c r="SY34" s="39"/>
      <c r="SZ34" s="39"/>
      <c r="TA34" s="39"/>
      <c r="TB34" s="39"/>
      <c r="TC34" s="39"/>
      <c r="TD34" s="39"/>
      <c r="TE34" s="39"/>
      <c r="TF34" s="39"/>
      <c r="TG34" s="39"/>
      <c r="TH34" s="39"/>
      <c r="TI34" s="39"/>
      <c r="TJ34" s="39"/>
      <c r="TK34" s="39"/>
      <c r="TL34" s="39"/>
      <c r="TM34" s="39"/>
      <c r="TN34" s="39"/>
      <c r="TO34" s="39"/>
      <c r="TP34" s="39"/>
      <c r="TQ34" s="39"/>
      <c r="TR34" s="39"/>
      <c r="TS34" s="39"/>
      <c r="TT34" s="39"/>
      <c r="TU34" s="39"/>
      <c r="TV34" s="39"/>
      <c r="TW34" s="39"/>
      <c r="TX34" s="39"/>
      <c r="TY34" s="39"/>
      <c r="TZ34" s="39"/>
      <c r="UA34" s="39"/>
      <c r="UB34" s="39"/>
      <c r="UC34" s="39"/>
      <c r="UD34" s="39"/>
      <c r="UE34" s="39"/>
      <c r="UF34" s="39"/>
      <c r="UG34" s="39"/>
      <c r="UH34" s="39"/>
      <c r="UI34" s="39"/>
      <c r="UJ34" s="39"/>
      <c r="UK34" s="39"/>
      <c r="UL34" s="39"/>
      <c r="UM34" s="39"/>
      <c r="UN34" s="39"/>
      <c r="UO34" s="39"/>
      <c r="UP34" s="39"/>
      <c r="UQ34" s="39"/>
      <c r="UR34" s="39"/>
      <c r="US34" s="39"/>
      <c r="UT34" s="39"/>
      <c r="UU34" s="39"/>
      <c r="UV34" s="39"/>
      <c r="UW34" s="39"/>
      <c r="UX34" s="39"/>
      <c r="UY34" s="39"/>
      <c r="UZ34" s="39"/>
      <c r="VA34" s="39"/>
      <c r="VB34" s="39"/>
      <c r="VC34" s="39"/>
      <c r="VD34" s="39"/>
      <c r="VE34" s="39"/>
      <c r="VF34" s="39"/>
      <c r="VG34" s="39"/>
      <c r="VH34" s="39"/>
      <c r="VI34" s="39"/>
      <c r="VJ34" s="39"/>
      <c r="VK34" s="39"/>
      <c r="VL34" s="39"/>
      <c r="VM34" s="39"/>
      <c r="VN34" s="39"/>
      <c r="VO34" s="39"/>
      <c r="VP34" s="39"/>
      <c r="VQ34" s="39"/>
      <c r="VR34" s="39"/>
      <c r="VS34" s="39"/>
      <c r="VT34" s="39"/>
      <c r="VU34" s="39"/>
      <c r="VV34" s="39"/>
      <c r="VW34" s="39"/>
      <c r="VX34" s="39"/>
      <c r="VY34" s="39"/>
      <c r="VZ34" s="39"/>
      <c r="WA34" s="39"/>
      <c r="WB34" s="39"/>
      <c r="WC34" s="39"/>
      <c r="WD34" s="39"/>
      <c r="WE34" s="39"/>
      <c r="WF34" s="39"/>
      <c r="WG34" s="39"/>
      <c r="WH34" s="39"/>
      <c r="WI34" s="39"/>
      <c r="WJ34" s="39"/>
      <c r="WK34" s="39"/>
      <c r="WL34" s="39"/>
      <c r="WM34" s="39"/>
      <c r="WN34" s="39"/>
      <c r="WO34" s="39"/>
      <c r="WP34" s="39"/>
      <c r="WQ34" s="39"/>
      <c r="WR34" s="39"/>
      <c r="WS34" s="39"/>
      <c r="WT34" s="39"/>
      <c r="WU34" s="39"/>
      <c r="WV34" s="39"/>
      <c r="WW34" s="39"/>
      <c r="WX34" s="39"/>
      <c r="WY34" s="39"/>
      <c r="WZ34" s="39"/>
      <c r="XA34" s="39"/>
      <c r="XB34" s="39"/>
      <c r="XC34" s="39"/>
      <c r="XD34" s="39"/>
      <c r="XE34" s="39"/>
      <c r="XF34" s="39"/>
      <c r="XG34" s="39"/>
      <c r="XH34" s="39"/>
      <c r="XI34" s="39"/>
      <c r="XJ34" s="39"/>
      <c r="XK34" s="39"/>
      <c r="XL34" s="39"/>
      <c r="XM34" s="39"/>
      <c r="XN34" s="39"/>
      <c r="XO34" s="39"/>
      <c r="XP34" s="39"/>
      <c r="XQ34" s="39"/>
      <c r="XR34" s="39"/>
      <c r="XS34" s="39"/>
      <c r="XT34" s="39"/>
      <c r="XU34" s="39"/>
      <c r="XV34" s="39"/>
      <c r="XW34" s="39"/>
      <c r="XX34" s="39"/>
      <c r="XY34" s="39"/>
      <c r="XZ34" s="39"/>
      <c r="YA34" s="39"/>
      <c r="YB34" s="39"/>
      <c r="YC34" s="39"/>
      <c r="YD34" s="39"/>
      <c r="YE34" s="39"/>
      <c r="YF34" s="39"/>
      <c r="YG34" s="39"/>
      <c r="YH34" s="39"/>
      <c r="YI34" s="39"/>
      <c r="YJ34" s="39"/>
      <c r="YK34" s="39"/>
      <c r="YL34" s="39"/>
      <c r="YM34" s="39"/>
      <c r="YN34" s="39"/>
      <c r="YO34" s="39"/>
      <c r="YP34" s="39"/>
      <c r="YQ34" s="39"/>
      <c r="YR34" s="39"/>
      <c r="YS34" s="39"/>
      <c r="YT34" s="39"/>
      <c r="YU34" s="39"/>
      <c r="YV34" s="39"/>
      <c r="YW34" s="39"/>
      <c r="YX34" s="39"/>
      <c r="YY34" s="39"/>
      <c r="YZ34" s="39"/>
      <c r="ZA34" s="39"/>
      <c r="ZB34" s="39"/>
      <c r="ZC34" s="39"/>
      <c r="ZD34" s="39"/>
      <c r="ZE34" s="39"/>
      <c r="ZF34" s="39"/>
      <c r="ZG34" s="39"/>
      <c r="ZH34" s="39"/>
      <c r="ZI34" s="39"/>
      <c r="ZJ34" s="39"/>
      <c r="ZK34" s="39"/>
      <c r="ZL34" s="39"/>
      <c r="ZM34" s="39"/>
      <c r="ZN34" s="39"/>
      <c r="ZO34" s="39"/>
      <c r="ZP34" s="39"/>
      <c r="ZQ34" s="39"/>
      <c r="ZR34" s="39"/>
      <c r="ZS34" s="39"/>
      <c r="ZT34" s="39"/>
      <c r="ZU34" s="39"/>
      <c r="ZV34" s="39"/>
      <c r="ZW34" s="39"/>
      <c r="ZX34" s="39"/>
      <c r="ZY34" s="39"/>
      <c r="ZZ34" s="39"/>
      <c r="AAA34" s="39"/>
      <c r="AAB34" s="39"/>
      <c r="AAC34" s="39"/>
      <c r="AAD34" s="39"/>
      <c r="AAE34" s="39"/>
      <c r="AAF34" s="39"/>
      <c r="AAG34" s="39"/>
      <c r="AAH34" s="39"/>
      <c r="AAI34" s="39"/>
      <c r="AAJ34" s="39"/>
      <c r="AAK34" s="39"/>
      <c r="AAL34" s="39"/>
      <c r="AAM34" s="39"/>
      <c r="AAN34" s="39"/>
      <c r="AAO34" s="39"/>
      <c r="AAP34" s="39"/>
      <c r="AAQ34" s="39"/>
      <c r="AAR34" s="39"/>
      <c r="AAS34" s="39"/>
      <c r="AAT34" s="39"/>
      <c r="AAU34" s="39"/>
      <c r="AAV34" s="39"/>
      <c r="AAW34" s="39"/>
      <c r="AAX34" s="39"/>
      <c r="AAY34" s="39"/>
      <c r="AAZ34" s="39"/>
      <c r="ABA34" s="39"/>
      <c r="ABB34" s="39"/>
      <c r="ABC34" s="39"/>
      <c r="ABD34" s="39"/>
      <c r="ABE34" s="39"/>
      <c r="ABF34" s="39"/>
      <c r="ABG34" s="39"/>
      <c r="ABH34" s="39"/>
      <c r="ABI34" s="39"/>
      <c r="ABJ34" s="39"/>
      <c r="ABK34" s="39"/>
      <c r="ABL34" s="39"/>
      <c r="ABM34" s="39"/>
      <c r="ABN34" s="39"/>
      <c r="ABO34" s="39"/>
      <c r="ABP34" s="39"/>
      <c r="ABQ34" s="39"/>
      <c r="ABR34" s="39"/>
      <c r="ABS34" s="39"/>
      <c r="ABT34" s="39"/>
      <c r="ABU34" s="39"/>
      <c r="ABV34" s="39"/>
      <c r="ABW34" s="39"/>
      <c r="ABX34" s="39"/>
      <c r="ABY34" s="39"/>
      <c r="ABZ34" s="39"/>
      <c r="ACA34" s="39"/>
      <c r="ACB34" s="39"/>
      <c r="ACC34" s="39"/>
      <c r="ACD34" s="39"/>
      <c r="ACE34" s="39"/>
      <c r="ACF34" s="39"/>
      <c r="ACG34" s="39"/>
      <c r="ACH34" s="39"/>
      <c r="ACI34" s="39"/>
      <c r="ACJ34" s="39"/>
      <c r="ACK34" s="39"/>
      <c r="ACL34" s="39"/>
      <c r="ACM34" s="39"/>
      <c r="ACN34" s="39"/>
      <c r="ACO34" s="39"/>
      <c r="ACP34" s="39"/>
      <c r="ACQ34" s="39"/>
      <c r="ACR34" s="39"/>
      <c r="ACS34" s="39"/>
      <c r="ACT34" s="39"/>
      <c r="ACU34" s="39"/>
      <c r="ACV34" s="39"/>
      <c r="ACW34" s="39"/>
      <c r="ACX34" s="39"/>
      <c r="ACY34" s="39"/>
      <c r="ACZ34" s="39"/>
      <c r="ADA34" s="39"/>
      <c r="ADB34" s="39"/>
      <c r="ADC34" s="39"/>
      <c r="ADD34" s="39"/>
      <c r="ADE34" s="39"/>
      <c r="ADF34" s="39"/>
      <c r="ADG34" s="39"/>
      <c r="ADH34" s="39"/>
      <c r="ADI34" s="39"/>
      <c r="ADJ34" s="39"/>
      <c r="ADK34" s="39"/>
      <c r="ADL34" s="39"/>
      <c r="ADM34" s="39"/>
      <c r="ADN34" s="39"/>
      <c r="ADO34" s="39"/>
      <c r="ADP34" s="39"/>
      <c r="ADQ34" s="39"/>
      <c r="ADR34" s="39"/>
      <c r="ADS34" s="39"/>
      <c r="ADT34" s="39"/>
      <c r="ADU34" s="39"/>
      <c r="ADV34" s="39"/>
      <c r="ADW34" s="39"/>
      <c r="ADX34" s="39"/>
      <c r="ADY34" s="39"/>
      <c r="ADZ34" s="39"/>
      <c r="AEA34" s="39"/>
      <c r="AEB34" s="39"/>
      <c r="AEC34" s="39"/>
      <c r="AED34" s="39"/>
      <c r="AEE34" s="39"/>
      <c r="AEF34" s="39"/>
      <c r="AEG34" s="39"/>
      <c r="AEH34" s="39"/>
      <c r="AEI34" s="39"/>
      <c r="AEJ34" s="39"/>
      <c r="AEK34" s="39"/>
      <c r="AEL34" s="39"/>
      <c r="AEM34" s="39"/>
      <c r="AEN34" s="39"/>
      <c r="AEO34" s="39"/>
      <c r="AEP34" s="39"/>
      <c r="AEQ34" s="39"/>
      <c r="AER34" s="39"/>
      <c r="AES34" s="39"/>
      <c r="AET34" s="39"/>
      <c r="AEU34" s="39"/>
      <c r="AEV34" s="39"/>
      <c r="AEW34" s="39"/>
      <c r="AEX34" s="39"/>
      <c r="AEY34" s="39"/>
      <c r="AEZ34" s="39"/>
      <c r="AFA34" s="39"/>
      <c r="AFB34" s="39"/>
      <c r="AFC34" s="39"/>
      <c r="AFD34" s="39"/>
      <c r="AFE34" s="39"/>
      <c r="AFF34" s="39"/>
      <c r="AFG34" s="39"/>
      <c r="AFH34" s="39"/>
      <c r="AFI34" s="39"/>
      <c r="AFJ34" s="39"/>
      <c r="AFK34" s="39"/>
      <c r="AFL34" s="39"/>
      <c r="AFM34" s="39"/>
      <c r="AFN34" s="39"/>
      <c r="AFO34" s="39"/>
      <c r="AFP34" s="39"/>
      <c r="AFQ34" s="39"/>
      <c r="AFR34" s="39"/>
      <c r="AFS34" s="39"/>
      <c r="AFT34" s="39"/>
      <c r="AFU34" s="39"/>
      <c r="AFV34" s="39"/>
      <c r="AFW34" s="39"/>
      <c r="AFX34" s="39"/>
      <c r="AFY34" s="39"/>
      <c r="AFZ34" s="39"/>
      <c r="AGA34" s="39"/>
      <c r="AGB34" s="39"/>
      <c r="AGC34" s="39"/>
      <c r="AGD34" s="39"/>
      <c r="AGE34" s="39"/>
      <c r="AGF34" s="39"/>
      <c r="AGG34" s="39"/>
      <c r="AGH34" s="39"/>
      <c r="AGI34" s="39"/>
      <c r="AGJ34" s="39"/>
      <c r="AGK34" s="39"/>
      <c r="AGL34" s="39"/>
      <c r="AGM34" s="39"/>
      <c r="AGN34" s="39"/>
      <c r="AGO34" s="39"/>
      <c r="AGP34" s="39"/>
      <c r="AGQ34" s="39"/>
      <c r="AGR34" s="39"/>
      <c r="AGS34" s="39"/>
      <c r="AGT34" s="39"/>
      <c r="AGU34" s="39"/>
      <c r="AGV34" s="39"/>
      <c r="AGW34" s="39"/>
      <c r="AGX34" s="39"/>
      <c r="AGY34" s="39"/>
      <c r="AGZ34" s="39"/>
      <c r="AHA34" s="39"/>
      <c r="AHB34" s="39"/>
      <c r="AHC34" s="39"/>
      <c r="AHD34" s="39"/>
      <c r="AHE34" s="39"/>
      <c r="AHF34" s="39"/>
      <c r="AHG34" s="39"/>
      <c r="AHH34" s="39"/>
      <c r="AHI34" s="39"/>
      <c r="AHJ34" s="39"/>
      <c r="AHK34" s="39"/>
      <c r="AHL34" s="39"/>
      <c r="AHM34" s="39"/>
      <c r="AHN34" s="39"/>
      <c r="AHO34" s="39"/>
      <c r="AHP34" s="39"/>
      <c r="AHQ34" s="39"/>
      <c r="AHR34" s="39"/>
      <c r="AHS34" s="39"/>
      <c r="AHT34" s="39"/>
      <c r="AHU34" s="39"/>
      <c r="AHV34" s="39"/>
      <c r="AHW34" s="39"/>
      <c r="AHX34" s="39"/>
      <c r="AHY34" s="39"/>
      <c r="AHZ34" s="39"/>
      <c r="AIA34" s="39"/>
      <c r="AIB34" s="39"/>
      <c r="AIC34" s="39"/>
      <c r="AID34" s="39"/>
      <c r="AIE34" s="39"/>
      <c r="AIF34" s="39"/>
      <c r="AIG34" s="39"/>
      <c r="AIH34" s="39"/>
      <c r="AII34" s="39"/>
      <c r="AIJ34" s="39"/>
      <c r="AIK34" s="39"/>
      <c r="AIL34" s="39"/>
      <c r="AIM34" s="39"/>
      <c r="AIN34" s="39"/>
      <c r="AIO34" s="39"/>
      <c r="AIP34" s="39"/>
      <c r="AIQ34" s="39"/>
      <c r="AIR34" s="39"/>
      <c r="AIS34" s="39"/>
      <c r="AIT34" s="39"/>
      <c r="AIU34" s="39"/>
      <c r="AIV34" s="39"/>
      <c r="AIW34" s="39"/>
      <c r="AIX34" s="39"/>
      <c r="AIY34" s="39"/>
      <c r="AIZ34" s="39"/>
      <c r="AJA34" s="39"/>
      <c r="AJB34" s="39"/>
      <c r="AJC34" s="39"/>
      <c r="AJD34" s="39"/>
      <c r="AJE34" s="39"/>
      <c r="AJF34" s="39"/>
      <c r="AJG34" s="39"/>
      <c r="AJH34" s="39"/>
      <c r="AJI34" s="39"/>
      <c r="AJJ34" s="39"/>
      <c r="AJK34" s="39"/>
      <c r="AJL34" s="39"/>
      <c r="AJM34" s="39"/>
      <c r="AJN34" s="39"/>
      <c r="AJO34" s="39"/>
      <c r="AJP34" s="39"/>
      <c r="AJQ34" s="39"/>
      <c r="AJR34" s="39"/>
      <c r="AJS34" s="39"/>
      <c r="AJT34" s="39"/>
      <c r="AJU34" s="39"/>
      <c r="AJV34" s="39"/>
      <c r="AJW34" s="39"/>
      <c r="AJX34" s="39"/>
      <c r="AJY34" s="39"/>
      <c r="AJZ34" s="39"/>
      <c r="AKA34" s="39"/>
      <c r="AKB34" s="39"/>
      <c r="AKC34" s="39"/>
      <c r="AKD34" s="39"/>
      <c r="AKE34" s="39"/>
      <c r="AKF34" s="39"/>
      <c r="AKG34" s="39"/>
      <c r="AKH34" s="39"/>
      <c r="AKI34" s="39"/>
      <c r="AKJ34" s="39"/>
      <c r="AKK34" s="39"/>
      <c r="AKL34" s="39"/>
      <c r="AKM34" s="39"/>
      <c r="AKN34" s="39"/>
      <c r="AKO34" s="39"/>
      <c r="AKP34" s="39"/>
      <c r="AKQ34" s="39"/>
      <c r="AKR34" s="39"/>
      <c r="AKS34" s="39"/>
      <c r="AKT34" s="39"/>
      <c r="AKU34" s="39"/>
      <c r="AKV34" s="39"/>
      <c r="AKW34" s="39"/>
      <c r="AKX34" s="39"/>
      <c r="AKY34" s="39"/>
      <c r="AKZ34" s="39"/>
      <c r="ALA34" s="39"/>
      <c r="ALB34" s="39"/>
      <c r="ALC34" s="39"/>
      <c r="ALD34" s="39"/>
      <c r="ALE34" s="39"/>
      <c r="ALF34" s="39"/>
      <c r="ALG34" s="39"/>
      <c r="ALH34" s="39"/>
      <c r="ALI34" s="39"/>
      <c r="ALJ34" s="39"/>
      <c r="ALK34" s="39"/>
      <c r="ALL34" s="39"/>
      <c r="ALM34" s="39"/>
      <c r="ALN34" s="39"/>
      <c r="ALO34" s="39"/>
      <c r="ALP34" s="39"/>
      <c r="ALQ34" s="39"/>
      <c r="ALR34" s="39"/>
      <c r="ALS34" s="39"/>
      <c r="ALT34" s="39"/>
      <c r="ALU34" s="39"/>
      <c r="ALV34" s="39"/>
      <c r="ALW34" s="39"/>
      <c r="ALX34" s="39"/>
      <c r="ALY34" s="39"/>
      <c r="ALZ34" s="39"/>
      <c r="AMA34" s="39"/>
      <c r="AMB34" s="39"/>
      <c r="AMC34" s="39"/>
      <c r="AMD34" s="39"/>
      <c r="AME34" s="39"/>
      <c r="AMF34" s="39"/>
      <c r="AMG34" s="39"/>
      <c r="AMH34" s="39"/>
      <c r="AMI34" s="39"/>
      <c r="AMJ34" s="39"/>
    </row>
    <row r="35" spans="1:1024">
      <c r="O35" s="148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39"/>
      <c r="IF35" s="39"/>
      <c r="IG35" s="39"/>
      <c r="IH35" s="39"/>
      <c r="II35" s="39"/>
      <c r="IJ35" s="39"/>
      <c r="IK35" s="39"/>
      <c r="IL35" s="39"/>
      <c r="IM35" s="39"/>
      <c r="IN35" s="39"/>
      <c r="IO35" s="39"/>
      <c r="IP35" s="39"/>
      <c r="IQ35" s="39"/>
      <c r="IR35" s="39"/>
      <c r="IS35" s="39"/>
      <c r="IT35" s="39"/>
      <c r="IU35" s="39"/>
      <c r="IV35" s="39"/>
      <c r="IW35" s="39"/>
      <c r="IX35" s="39"/>
      <c r="IY35" s="39"/>
      <c r="IZ35" s="39"/>
      <c r="JA35" s="39"/>
      <c r="JB35" s="39"/>
      <c r="JC35" s="39"/>
      <c r="JD35" s="39"/>
      <c r="JE35" s="39"/>
      <c r="JF35" s="39"/>
      <c r="JG35" s="39"/>
      <c r="JH35" s="39"/>
      <c r="JI35" s="39"/>
      <c r="JJ35" s="39"/>
      <c r="JK35" s="39"/>
      <c r="JL35" s="39"/>
      <c r="JM35" s="39"/>
      <c r="JN35" s="39"/>
      <c r="JO35" s="39"/>
      <c r="JP35" s="39"/>
      <c r="JQ35" s="39"/>
      <c r="JR35" s="39"/>
      <c r="JS35" s="39"/>
      <c r="JT35" s="39"/>
      <c r="JU35" s="39"/>
      <c r="JV35" s="39"/>
      <c r="JW35" s="39"/>
      <c r="JX35" s="39"/>
      <c r="JY35" s="39"/>
      <c r="JZ35" s="39"/>
      <c r="KA35" s="39"/>
      <c r="KB35" s="39"/>
      <c r="KC35" s="39"/>
      <c r="KD35" s="39"/>
      <c r="KE35" s="39"/>
      <c r="KF35" s="39"/>
      <c r="KG35" s="39"/>
      <c r="KH35" s="39"/>
      <c r="KI35" s="39"/>
      <c r="KJ35" s="39"/>
      <c r="KK35" s="39"/>
      <c r="KL35" s="39"/>
      <c r="KM35" s="39"/>
      <c r="KN35" s="39"/>
      <c r="KO35" s="39"/>
      <c r="KP35" s="39"/>
      <c r="KQ35" s="39"/>
      <c r="KR35" s="39"/>
      <c r="KS35" s="39"/>
      <c r="KT35" s="39"/>
      <c r="KU35" s="39"/>
      <c r="KV35" s="39"/>
      <c r="KW35" s="39"/>
      <c r="KX35" s="39"/>
      <c r="KY35" s="39"/>
      <c r="KZ35" s="39"/>
      <c r="LA35" s="39"/>
      <c r="LB35" s="39"/>
      <c r="LC35" s="39"/>
      <c r="LD35" s="39"/>
      <c r="LE35" s="39"/>
      <c r="LF35" s="39"/>
      <c r="LG35" s="39"/>
      <c r="LH35" s="39"/>
      <c r="LI35" s="39"/>
      <c r="LJ35" s="39"/>
      <c r="LK35" s="39"/>
      <c r="LL35" s="39"/>
      <c r="LM35" s="39"/>
      <c r="LN35" s="39"/>
      <c r="LO35" s="39"/>
      <c r="LP35" s="39"/>
      <c r="LQ35" s="39"/>
      <c r="LR35" s="39"/>
      <c r="LS35" s="39"/>
      <c r="LT35" s="39"/>
      <c r="LU35" s="39"/>
      <c r="LV35" s="39"/>
      <c r="LW35" s="39"/>
      <c r="LX35" s="39"/>
      <c r="LY35" s="39"/>
      <c r="LZ35" s="39"/>
      <c r="MA35" s="39"/>
      <c r="MB35" s="39"/>
      <c r="MC35" s="39"/>
      <c r="MD35" s="39"/>
      <c r="ME35" s="39"/>
      <c r="MF35" s="39"/>
      <c r="MG35" s="39"/>
      <c r="MH35" s="39"/>
      <c r="MI35" s="39"/>
      <c r="MJ35" s="39"/>
      <c r="MK35" s="39"/>
      <c r="ML35" s="39"/>
      <c r="MM35" s="39"/>
      <c r="MN35" s="39"/>
      <c r="MO35" s="39"/>
      <c r="MP35" s="39"/>
      <c r="MQ35" s="39"/>
      <c r="MR35" s="39"/>
      <c r="MS35" s="39"/>
      <c r="MT35" s="39"/>
      <c r="MU35" s="39"/>
      <c r="MV35" s="39"/>
      <c r="MW35" s="39"/>
      <c r="MX35" s="39"/>
      <c r="MY35" s="39"/>
      <c r="MZ35" s="39"/>
      <c r="NA35" s="39"/>
      <c r="NB35" s="39"/>
      <c r="NC35" s="39"/>
      <c r="ND35" s="39"/>
      <c r="NE35" s="39"/>
      <c r="NF35" s="39"/>
      <c r="NG35" s="39"/>
      <c r="NH35" s="39"/>
      <c r="NI35" s="39"/>
      <c r="NJ35" s="39"/>
      <c r="NK35" s="39"/>
      <c r="NL35" s="39"/>
      <c r="NM35" s="39"/>
      <c r="NN35" s="39"/>
      <c r="NO35" s="39"/>
      <c r="NP35" s="39"/>
      <c r="NQ35" s="39"/>
      <c r="NR35" s="39"/>
      <c r="NS35" s="39"/>
      <c r="NT35" s="39"/>
      <c r="NU35" s="39"/>
      <c r="NV35" s="39"/>
      <c r="NW35" s="39"/>
      <c r="NX35" s="39"/>
      <c r="NY35" s="39"/>
      <c r="NZ35" s="39"/>
      <c r="OA35" s="39"/>
      <c r="OB35" s="39"/>
      <c r="OC35" s="39"/>
      <c r="OD35" s="39"/>
      <c r="OE35" s="39"/>
      <c r="OF35" s="39"/>
      <c r="OG35" s="39"/>
      <c r="OH35" s="39"/>
      <c r="OI35" s="39"/>
      <c r="OJ35" s="39"/>
      <c r="OK35" s="39"/>
      <c r="OL35" s="39"/>
      <c r="OM35" s="39"/>
      <c r="ON35" s="39"/>
      <c r="OO35" s="39"/>
      <c r="OP35" s="39"/>
      <c r="OQ35" s="39"/>
      <c r="OR35" s="39"/>
      <c r="OS35" s="39"/>
      <c r="OT35" s="39"/>
      <c r="OU35" s="39"/>
      <c r="OV35" s="39"/>
      <c r="OW35" s="39"/>
      <c r="OX35" s="39"/>
      <c r="OY35" s="39"/>
      <c r="OZ35" s="39"/>
      <c r="PA35" s="39"/>
      <c r="PB35" s="39"/>
      <c r="PC35" s="39"/>
      <c r="PD35" s="39"/>
      <c r="PE35" s="39"/>
      <c r="PF35" s="39"/>
      <c r="PG35" s="39"/>
      <c r="PH35" s="39"/>
      <c r="PI35" s="39"/>
      <c r="PJ35" s="39"/>
      <c r="PK35" s="39"/>
      <c r="PL35" s="39"/>
      <c r="PM35" s="39"/>
      <c r="PN35" s="39"/>
      <c r="PO35" s="39"/>
      <c r="PP35" s="39"/>
      <c r="PQ35" s="39"/>
      <c r="PR35" s="39"/>
      <c r="PS35" s="39"/>
      <c r="PT35" s="39"/>
      <c r="PU35" s="39"/>
      <c r="PV35" s="39"/>
      <c r="PW35" s="39"/>
      <c r="PX35" s="39"/>
      <c r="PY35" s="39"/>
      <c r="PZ35" s="39"/>
      <c r="QA35" s="39"/>
      <c r="QB35" s="39"/>
      <c r="QC35" s="39"/>
      <c r="QD35" s="39"/>
      <c r="QE35" s="39"/>
      <c r="QF35" s="39"/>
      <c r="QG35" s="39"/>
      <c r="QH35" s="39"/>
      <c r="QI35" s="39"/>
      <c r="QJ35" s="39"/>
      <c r="QK35" s="39"/>
      <c r="QL35" s="39"/>
      <c r="QM35" s="39"/>
      <c r="QN35" s="39"/>
      <c r="QO35" s="39"/>
      <c r="QP35" s="39"/>
      <c r="QQ35" s="39"/>
      <c r="QR35" s="39"/>
      <c r="QS35" s="39"/>
      <c r="QT35" s="39"/>
      <c r="QU35" s="39"/>
      <c r="QV35" s="39"/>
      <c r="QW35" s="39"/>
      <c r="QX35" s="39"/>
      <c r="QY35" s="39"/>
      <c r="QZ35" s="39"/>
      <c r="RA35" s="39"/>
      <c r="RB35" s="39"/>
      <c r="RC35" s="39"/>
      <c r="RD35" s="39"/>
      <c r="RE35" s="39"/>
      <c r="RF35" s="39"/>
      <c r="RG35" s="39"/>
      <c r="RH35" s="39"/>
      <c r="RI35" s="39"/>
      <c r="RJ35" s="39"/>
      <c r="RK35" s="39"/>
      <c r="RL35" s="39"/>
      <c r="RM35" s="39"/>
      <c r="RN35" s="39"/>
      <c r="RO35" s="39"/>
      <c r="RP35" s="39"/>
      <c r="RQ35" s="39"/>
      <c r="RR35" s="39"/>
      <c r="RS35" s="39"/>
      <c r="RT35" s="39"/>
      <c r="RU35" s="39"/>
      <c r="RV35" s="39"/>
      <c r="RW35" s="39"/>
      <c r="RX35" s="39"/>
      <c r="RY35" s="39"/>
      <c r="RZ35" s="39"/>
      <c r="SA35" s="39"/>
      <c r="SB35" s="39"/>
      <c r="SC35" s="39"/>
      <c r="SD35" s="39"/>
      <c r="SE35" s="39"/>
      <c r="SF35" s="39"/>
      <c r="SG35" s="39"/>
      <c r="SH35" s="39"/>
      <c r="SI35" s="39"/>
      <c r="SJ35" s="39"/>
      <c r="SK35" s="39"/>
      <c r="SL35" s="39"/>
      <c r="SM35" s="39"/>
      <c r="SN35" s="39"/>
      <c r="SO35" s="39"/>
      <c r="SP35" s="39"/>
      <c r="SQ35" s="39"/>
      <c r="SR35" s="39"/>
      <c r="SS35" s="39"/>
      <c r="ST35" s="39"/>
      <c r="SU35" s="39"/>
      <c r="SV35" s="39"/>
      <c r="SW35" s="39"/>
      <c r="SX35" s="39"/>
      <c r="SY35" s="39"/>
      <c r="SZ35" s="39"/>
      <c r="TA35" s="39"/>
      <c r="TB35" s="39"/>
      <c r="TC35" s="39"/>
      <c r="TD35" s="39"/>
      <c r="TE35" s="39"/>
      <c r="TF35" s="39"/>
      <c r="TG35" s="39"/>
      <c r="TH35" s="39"/>
      <c r="TI35" s="39"/>
      <c r="TJ35" s="39"/>
      <c r="TK35" s="39"/>
      <c r="TL35" s="39"/>
      <c r="TM35" s="39"/>
      <c r="TN35" s="39"/>
      <c r="TO35" s="39"/>
      <c r="TP35" s="39"/>
      <c r="TQ35" s="39"/>
      <c r="TR35" s="39"/>
      <c r="TS35" s="39"/>
      <c r="TT35" s="39"/>
      <c r="TU35" s="39"/>
      <c r="TV35" s="39"/>
      <c r="TW35" s="39"/>
      <c r="TX35" s="39"/>
      <c r="TY35" s="39"/>
      <c r="TZ35" s="39"/>
      <c r="UA35" s="39"/>
      <c r="UB35" s="39"/>
      <c r="UC35" s="39"/>
      <c r="UD35" s="39"/>
      <c r="UE35" s="39"/>
      <c r="UF35" s="39"/>
      <c r="UG35" s="39"/>
      <c r="UH35" s="39"/>
      <c r="UI35" s="39"/>
      <c r="UJ35" s="39"/>
      <c r="UK35" s="39"/>
      <c r="UL35" s="39"/>
      <c r="UM35" s="39"/>
      <c r="UN35" s="39"/>
      <c r="UO35" s="39"/>
      <c r="UP35" s="39"/>
      <c r="UQ35" s="39"/>
      <c r="UR35" s="39"/>
      <c r="US35" s="39"/>
      <c r="UT35" s="39"/>
      <c r="UU35" s="39"/>
      <c r="UV35" s="39"/>
      <c r="UW35" s="39"/>
      <c r="UX35" s="39"/>
      <c r="UY35" s="39"/>
      <c r="UZ35" s="39"/>
      <c r="VA35" s="39"/>
      <c r="VB35" s="39"/>
      <c r="VC35" s="39"/>
      <c r="VD35" s="39"/>
      <c r="VE35" s="39"/>
      <c r="VF35" s="39"/>
      <c r="VG35" s="39"/>
      <c r="VH35" s="39"/>
      <c r="VI35" s="39"/>
      <c r="VJ35" s="39"/>
      <c r="VK35" s="39"/>
      <c r="VL35" s="39"/>
      <c r="VM35" s="39"/>
      <c r="VN35" s="39"/>
      <c r="VO35" s="39"/>
      <c r="VP35" s="39"/>
      <c r="VQ35" s="39"/>
      <c r="VR35" s="39"/>
      <c r="VS35" s="39"/>
      <c r="VT35" s="39"/>
      <c r="VU35" s="39"/>
      <c r="VV35" s="39"/>
      <c r="VW35" s="39"/>
      <c r="VX35" s="39"/>
      <c r="VY35" s="39"/>
      <c r="VZ35" s="39"/>
      <c r="WA35" s="39"/>
      <c r="WB35" s="39"/>
      <c r="WC35" s="39"/>
      <c r="WD35" s="39"/>
      <c r="WE35" s="39"/>
      <c r="WF35" s="39"/>
      <c r="WG35" s="39"/>
      <c r="WH35" s="39"/>
      <c r="WI35" s="39"/>
      <c r="WJ35" s="39"/>
      <c r="WK35" s="39"/>
      <c r="WL35" s="39"/>
      <c r="WM35" s="39"/>
      <c r="WN35" s="39"/>
      <c r="WO35" s="39"/>
      <c r="WP35" s="39"/>
      <c r="WQ35" s="39"/>
      <c r="WR35" s="39"/>
      <c r="WS35" s="39"/>
      <c r="WT35" s="39"/>
      <c r="WU35" s="39"/>
      <c r="WV35" s="39"/>
      <c r="WW35" s="39"/>
      <c r="WX35" s="39"/>
      <c r="WY35" s="39"/>
      <c r="WZ35" s="39"/>
      <c r="XA35" s="39"/>
      <c r="XB35" s="39"/>
      <c r="XC35" s="39"/>
      <c r="XD35" s="39"/>
      <c r="XE35" s="39"/>
      <c r="XF35" s="39"/>
      <c r="XG35" s="39"/>
      <c r="XH35" s="39"/>
      <c r="XI35" s="39"/>
      <c r="XJ35" s="39"/>
      <c r="XK35" s="39"/>
      <c r="XL35" s="39"/>
      <c r="XM35" s="39"/>
      <c r="XN35" s="39"/>
      <c r="XO35" s="39"/>
      <c r="XP35" s="39"/>
      <c r="XQ35" s="39"/>
      <c r="XR35" s="39"/>
      <c r="XS35" s="39"/>
      <c r="XT35" s="39"/>
      <c r="XU35" s="39"/>
      <c r="XV35" s="39"/>
      <c r="XW35" s="39"/>
      <c r="XX35" s="39"/>
      <c r="XY35" s="39"/>
      <c r="XZ35" s="39"/>
      <c r="YA35" s="39"/>
      <c r="YB35" s="39"/>
      <c r="YC35" s="39"/>
      <c r="YD35" s="39"/>
      <c r="YE35" s="39"/>
      <c r="YF35" s="39"/>
      <c r="YG35" s="39"/>
      <c r="YH35" s="39"/>
      <c r="YI35" s="39"/>
      <c r="YJ35" s="39"/>
      <c r="YK35" s="39"/>
      <c r="YL35" s="39"/>
      <c r="YM35" s="39"/>
      <c r="YN35" s="39"/>
      <c r="YO35" s="39"/>
      <c r="YP35" s="39"/>
      <c r="YQ35" s="39"/>
      <c r="YR35" s="39"/>
      <c r="YS35" s="39"/>
      <c r="YT35" s="39"/>
      <c r="YU35" s="39"/>
      <c r="YV35" s="39"/>
      <c r="YW35" s="39"/>
      <c r="YX35" s="39"/>
      <c r="YY35" s="39"/>
      <c r="YZ35" s="39"/>
      <c r="ZA35" s="39"/>
      <c r="ZB35" s="39"/>
      <c r="ZC35" s="39"/>
      <c r="ZD35" s="39"/>
      <c r="ZE35" s="39"/>
      <c r="ZF35" s="39"/>
      <c r="ZG35" s="39"/>
      <c r="ZH35" s="39"/>
      <c r="ZI35" s="39"/>
      <c r="ZJ35" s="39"/>
      <c r="ZK35" s="39"/>
      <c r="ZL35" s="39"/>
      <c r="ZM35" s="39"/>
      <c r="ZN35" s="39"/>
      <c r="ZO35" s="39"/>
      <c r="ZP35" s="39"/>
      <c r="ZQ35" s="39"/>
      <c r="ZR35" s="39"/>
      <c r="ZS35" s="39"/>
      <c r="ZT35" s="39"/>
      <c r="ZU35" s="39"/>
      <c r="ZV35" s="39"/>
      <c r="ZW35" s="39"/>
      <c r="ZX35" s="39"/>
      <c r="ZY35" s="39"/>
      <c r="ZZ35" s="39"/>
      <c r="AAA35" s="39"/>
      <c r="AAB35" s="39"/>
      <c r="AAC35" s="39"/>
      <c r="AAD35" s="39"/>
      <c r="AAE35" s="39"/>
      <c r="AAF35" s="39"/>
      <c r="AAG35" s="39"/>
      <c r="AAH35" s="39"/>
      <c r="AAI35" s="39"/>
      <c r="AAJ35" s="39"/>
      <c r="AAK35" s="39"/>
      <c r="AAL35" s="39"/>
      <c r="AAM35" s="39"/>
      <c r="AAN35" s="39"/>
      <c r="AAO35" s="39"/>
      <c r="AAP35" s="39"/>
      <c r="AAQ35" s="39"/>
      <c r="AAR35" s="39"/>
      <c r="AAS35" s="39"/>
      <c r="AAT35" s="39"/>
      <c r="AAU35" s="39"/>
      <c r="AAV35" s="39"/>
      <c r="AAW35" s="39"/>
      <c r="AAX35" s="39"/>
      <c r="AAY35" s="39"/>
      <c r="AAZ35" s="39"/>
      <c r="ABA35" s="39"/>
      <c r="ABB35" s="39"/>
      <c r="ABC35" s="39"/>
      <c r="ABD35" s="39"/>
      <c r="ABE35" s="39"/>
      <c r="ABF35" s="39"/>
      <c r="ABG35" s="39"/>
      <c r="ABH35" s="39"/>
      <c r="ABI35" s="39"/>
      <c r="ABJ35" s="39"/>
      <c r="ABK35" s="39"/>
      <c r="ABL35" s="39"/>
      <c r="ABM35" s="39"/>
      <c r="ABN35" s="39"/>
      <c r="ABO35" s="39"/>
      <c r="ABP35" s="39"/>
      <c r="ABQ35" s="39"/>
      <c r="ABR35" s="39"/>
      <c r="ABS35" s="39"/>
      <c r="ABT35" s="39"/>
      <c r="ABU35" s="39"/>
      <c r="ABV35" s="39"/>
      <c r="ABW35" s="39"/>
      <c r="ABX35" s="39"/>
      <c r="ABY35" s="39"/>
      <c r="ABZ35" s="39"/>
      <c r="ACA35" s="39"/>
      <c r="ACB35" s="39"/>
      <c r="ACC35" s="39"/>
      <c r="ACD35" s="39"/>
      <c r="ACE35" s="39"/>
      <c r="ACF35" s="39"/>
      <c r="ACG35" s="39"/>
      <c r="ACH35" s="39"/>
      <c r="ACI35" s="39"/>
      <c r="ACJ35" s="39"/>
      <c r="ACK35" s="39"/>
      <c r="ACL35" s="39"/>
      <c r="ACM35" s="39"/>
      <c r="ACN35" s="39"/>
      <c r="ACO35" s="39"/>
      <c r="ACP35" s="39"/>
      <c r="ACQ35" s="39"/>
      <c r="ACR35" s="39"/>
      <c r="ACS35" s="39"/>
      <c r="ACT35" s="39"/>
      <c r="ACU35" s="39"/>
      <c r="ACV35" s="39"/>
      <c r="ACW35" s="39"/>
      <c r="ACX35" s="39"/>
      <c r="ACY35" s="39"/>
      <c r="ACZ35" s="39"/>
      <c r="ADA35" s="39"/>
      <c r="ADB35" s="39"/>
      <c r="ADC35" s="39"/>
      <c r="ADD35" s="39"/>
      <c r="ADE35" s="39"/>
      <c r="ADF35" s="39"/>
      <c r="ADG35" s="39"/>
      <c r="ADH35" s="39"/>
      <c r="ADI35" s="39"/>
      <c r="ADJ35" s="39"/>
      <c r="ADK35" s="39"/>
      <c r="ADL35" s="39"/>
      <c r="ADM35" s="39"/>
      <c r="ADN35" s="39"/>
      <c r="ADO35" s="39"/>
      <c r="ADP35" s="39"/>
      <c r="ADQ35" s="39"/>
      <c r="ADR35" s="39"/>
      <c r="ADS35" s="39"/>
      <c r="ADT35" s="39"/>
      <c r="ADU35" s="39"/>
      <c r="ADV35" s="39"/>
      <c r="ADW35" s="39"/>
      <c r="ADX35" s="39"/>
      <c r="ADY35" s="39"/>
      <c r="ADZ35" s="39"/>
      <c r="AEA35" s="39"/>
      <c r="AEB35" s="39"/>
      <c r="AEC35" s="39"/>
      <c r="AED35" s="39"/>
      <c r="AEE35" s="39"/>
      <c r="AEF35" s="39"/>
      <c r="AEG35" s="39"/>
      <c r="AEH35" s="39"/>
      <c r="AEI35" s="39"/>
      <c r="AEJ35" s="39"/>
      <c r="AEK35" s="39"/>
      <c r="AEL35" s="39"/>
      <c r="AEM35" s="39"/>
      <c r="AEN35" s="39"/>
      <c r="AEO35" s="39"/>
      <c r="AEP35" s="39"/>
      <c r="AEQ35" s="39"/>
      <c r="AER35" s="39"/>
      <c r="AES35" s="39"/>
      <c r="AET35" s="39"/>
      <c r="AEU35" s="39"/>
      <c r="AEV35" s="39"/>
      <c r="AEW35" s="39"/>
      <c r="AEX35" s="39"/>
      <c r="AEY35" s="39"/>
      <c r="AEZ35" s="39"/>
      <c r="AFA35" s="39"/>
      <c r="AFB35" s="39"/>
      <c r="AFC35" s="39"/>
      <c r="AFD35" s="39"/>
      <c r="AFE35" s="39"/>
      <c r="AFF35" s="39"/>
      <c r="AFG35" s="39"/>
      <c r="AFH35" s="39"/>
      <c r="AFI35" s="39"/>
      <c r="AFJ35" s="39"/>
      <c r="AFK35" s="39"/>
      <c r="AFL35" s="39"/>
      <c r="AFM35" s="39"/>
      <c r="AFN35" s="39"/>
      <c r="AFO35" s="39"/>
      <c r="AFP35" s="39"/>
      <c r="AFQ35" s="39"/>
      <c r="AFR35" s="39"/>
      <c r="AFS35" s="39"/>
      <c r="AFT35" s="39"/>
      <c r="AFU35" s="39"/>
      <c r="AFV35" s="39"/>
      <c r="AFW35" s="39"/>
      <c r="AFX35" s="39"/>
      <c r="AFY35" s="39"/>
      <c r="AFZ35" s="39"/>
      <c r="AGA35" s="39"/>
      <c r="AGB35" s="39"/>
      <c r="AGC35" s="39"/>
      <c r="AGD35" s="39"/>
      <c r="AGE35" s="39"/>
      <c r="AGF35" s="39"/>
      <c r="AGG35" s="39"/>
      <c r="AGH35" s="39"/>
      <c r="AGI35" s="39"/>
      <c r="AGJ35" s="39"/>
      <c r="AGK35" s="39"/>
      <c r="AGL35" s="39"/>
      <c r="AGM35" s="39"/>
      <c r="AGN35" s="39"/>
      <c r="AGO35" s="39"/>
      <c r="AGP35" s="39"/>
      <c r="AGQ35" s="39"/>
      <c r="AGR35" s="39"/>
      <c r="AGS35" s="39"/>
      <c r="AGT35" s="39"/>
      <c r="AGU35" s="39"/>
      <c r="AGV35" s="39"/>
      <c r="AGW35" s="39"/>
      <c r="AGX35" s="39"/>
      <c r="AGY35" s="39"/>
      <c r="AGZ35" s="39"/>
      <c r="AHA35" s="39"/>
      <c r="AHB35" s="39"/>
      <c r="AHC35" s="39"/>
      <c r="AHD35" s="39"/>
      <c r="AHE35" s="39"/>
      <c r="AHF35" s="39"/>
      <c r="AHG35" s="39"/>
      <c r="AHH35" s="39"/>
      <c r="AHI35" s="39"/>
      <c r="AHJ35" s="39"/>
      <c r="AHK35" s="39"/>
      <c r="AHL35" s="39"/>
      <c r="AHM35" s="39"/>
      <c r="AHN35" s="39"/>
      <c r="AHO35" s="39"/>
      <c r="AHP35" s="39"/>
      <c r="AHQ35" s="39"/>
      <c r="AHR35" s="39"/>
      <c r="AHS35" s="39"/>
      <c r="AHT35" s="39"/>
      <c r="AHU35" s="39"/>
      <c r="AHV35" s="39"/>
      <c r="AHW35" s="39"/>
      <c r="AHX35" s="39"/>
      <c r="AHY35" s="39"/>
      <c r="AHZ35" s="39"/>
      <c r="AIA35" s="39"/>
      <c r="AIB35" s="39"/>
      <c r="AIC35" s="39"/>
      <c r="AID35" s="39"/>
      <c r="AIE35" s="39"/>
      <c r="AIF35" s="39"/>
      <c r="AIG35" s="39"/>
      <c r="AIH35" s="39"/>
      <c r="AII35" s="39"/>
      <c r="AIJ35" s="39"/>
      <c r="AIK35" s="39"/>
      <c r="AIL35" s="39"/>
      <c r="AIM35" s="39"/>
      <c r="AIN35" s="39"/>
      <c r="AIO35" s="39"/>
      <c r="AIP35" s="39"/>
      <c r="AIQ35" s="39"/>
      <c r="AIR35" s="39"/>
      <c r="AIS35" s="39"/>
      <c r="AIT35" s="39"/>
      <c r="AIU35" s="39"/>
      <c r="AIV35" s="39"/>
      <c r="AIW35" s="39"/>
      <c r="AIX35" s="39"/>
      <c r="AIY35" s="39"/>
      <c r="AIZ35" s="39"/>
      <c r="AJA35" s="39"/>
      <c r="AJB35" s="39"/>
      <c r="AJC35" s="39"/>
      <c r="AJD35" s="39"/>
      <c r="AJE35" s="39"/>
      <c r="AJF35" s="39"/>
      <c r="AJG35" s="39"/>
      <c r="AJH35" s="39"/>
      <c r="AJI35" s="39"/>
      <c r="AJJ35" s="39"/>
      <c r="AJK35" s="39"/>
      <c r="AJL35" s="39"/>
      <c r="AJM35" s="39"/>
      <c r="AJN35" s="39"/>
      <c r="AJO35" s="39"/>
      <c r="AJP35" s="39"/>
      <c r="AJQ35" s="39"/>
      <c r="AJR35" s="39"/>
      <c r="AJS35" s="39"/>
      <c r="AJT35" s="39"/>
      <c r="AJU35" s="39"/>
      <c r="AJV35" s="39"/>
      <c r="AJW35" s="39"/>
      <c r="AJX35" s="39"/>
      <c r="AJY35" s="39"/>
      <c r="AJZ35" s="39"/>
      <c r="AKA35" s="39"/>
      <c r="AKB35" s="39"/>
      <c r="AKC35" s="39"/>
      <c r="AKD35" s="39"/>
      <c r="AKE35" s="39"/>
      <c r="AKF35" s="39"/>
      <c r="AKG35" s="39"/>
      <c r="AKH35" s="39"/>
      <c r="AKI35" s="39"/>
      <c r="AKJ35" s="39"/>
      <c r="AKK35" s="39"/>
      <c r="AKL35" s="39"/>
      <c r="AKM35" s="39"/>
      <c r="AKN35" s="39"/>
      <c r="AKO35" s="39"/>
      <c r="AKP35" s="39"/>
      <c r="AKQ35" s="39"/>
      <c r="AKR35" s="39"/>
      <c r="AKS35" s="39"/>
      <c r="AKT35" s="39"/>
      <c r="AKU35" s="39"/>
      <c r="AKV35" s="39"/>
      <c r="AKW35" s="39"/>
      <c r="AKX35" s="39"/>
      <c r="AKY35" s="39"/>
      <c r="AKZ35" s="39"/>
      <c r="ALA35" s="39"/>
      <c r="ALB35" s="39"/>
      <c r="ALC35" s="39"/>
      <c r="ALD35" s="39"/>
      <c r="ALE35" s="39"/>
      <c r="ALF35" s="39"/>
      <c r="ALG35" s="39"/>
      <c r="ALH35" s="39"/>
      <c r="ALI35" s="39"/>
      <c r="ALJ35" s="39"/>
      <c r="ALK35" s="39"/>
      <c r="ALL35" s="39"/>
      <c r="ALM35" s="39"/>
      <c r="ALN35" s="39"/>
      <c r="ALO35" s="39"/>
      <c r="ALP35" s="39"/>
      <c r="ALQ35" s="39"/>
      <c r="ALR35" s="39"/>
      <c r="ALS35" s="39"/>
      <c r="ALT35" s="39"/>
      <c r="ALU35" s="39"/>
      <c r="ALV35" s="39"/>
      <c r="ALW35" s="39"/>
      <c r="ALX35" s="39"/>
      <c r="ALY35" s="39"/>
      <c r="ALZ35" s="39"/>
      <c r="AMA35" s="39"/>
      <c r="AMB35" s="39"/>
      <c r="AMC35" s="39"/>
      <c r="AMD35" s="39"/>
      <c r="AME35" s="39"/>
      <c r="AMF35" s="39"/>
      <c r="AMG35" s="39"/>
      <c r="AMH35" s="39"/>
      <c r="AMI35" s="39"/>
      <c r="AMJ35" s="39"/>
    </row>
    <row r="36" spans="1:1024">
      <c r="O36" s="149"/>
    </row>
    <row r="37" spans="1:1024">
      <c r="A37" s="1" t="s">
        <v>50</v>
      </c>
      <c r="B37" s="2">
        <v>45341</v>
      </c>
      <c r="C37" s="26">
        <v>36</v>
      </c>
      <c r="D37" s="27">
        <v>16.2</v>
      </c>
      <c r="E37" s="42">
        <f>Sayfa2!$D37*Sayfa2!$C37</f>
        <v>583.19999999999993</v>
      </c>
      <c r="F37" s="2">
        <v>45356</v>
      </c>
      <c r="G37" s="17">
        <v>36</v>
      </c>
      <c r="H37" s="18">
        <v>38</v>
      </c>
      <c r="I37" s="19">
        <f>Sayfa2!$H37*Sayfa2!$G37</f>
        <v>1368</v>
      </c>
      <c r="J37" s="26">
        <f>H37-D37</f>
        <v>21.8</v>
      </c>
      <c r="K37" s="24">
        <f>Sayfa2!$J37*Sayfa2!$C37</f>
        <v>784.80000000000007</v>
      </c>
      <c r="L37" s="44">
        <f>F37-B37</f>
        <v>15</v>
      </c>
      <c r="M37" s="143">
        <f>K37/E37</f>
        <v>1.3456790123456792</v>
      </c>
      <c r="N37" s="143">
        <f>M37/L37*30</f>
        <v>2.6913580246913584</v>
      </c>
      <c r="O37" s="149"/>
    </row>
    <row r="38" spans="1:1024">
      <c r="A38" s="39" t="s">
        <v>225</v>
      </c>
      <c r="C38" s="26"/>
      <c r="D38" s="27"/>
      <c r="E38" s="42"/>
      <c r="G38" s="17"/>
      <c r="H38" s="18"/>
      <c r="I38" s="19"/>
      <c r="J38" s="26"/>
      <c r="K38" s="24">
        <v>-2.88</v>
      </c>
      <c r="L38" s="44"/>
      <c r="M38" s="143"/>
      <c r="N38" s="143"/>
      <c r="O38" s="149"/>
    </row>
    <row r="39" spans="1:1024">
      <c r="A39" s="1" t="s">
        <v>61</v>
      </c>
      <c r="B39" s="2">
        <v>45222</v>
      </c>
      <c r="C39" s="3">
        <v>9</v>
      </c>
      <c r="D39" s="1">
        <v>130</v>
      </c>
      <c r="E39" s="42">
        <f>Sayfa2!$D39*Sayfa2!$C39</f>
        <v>1170</v>
      </c>
      <c r="F39" s="58">
        <v>45334</v>
      </c>
      <c r="G39" s="26">
        <v>9</v>
      </c>
      <c r="H39" s="59">
        <v>145.5</v>
      </c>
      <c r="I39" s="19">
        <f>Sayfa2!$H39*Sayfa2!$G39</f>
        <v>1309.5</v>
      </c>
      <c r="J39" s="15">
        <f t="shared" ref="J39:J68" si="8">H39-D39</f>
        <v>15.5</v>
      </c>
      <c r="K39" s="43">
        <f>Sayfa2!$J39*Sayfa2!$G39</f>
        <v>139.5</v>
      </c>
      <c r="L39" s="44">
        <f t="shared" ref="L39:L45" si="9">F39-B39</f>
        <v>112</v>
      </c>
      <c r="M39" s="143">
        <f t="shared" ref="M39:M69" si="10">K39/E39</f>
        <v>0.11923076923076924</v>
      </c>
      <c r="N39" s="143">
        <f>K39/E39</f>
        <v>0.11923076923076924</v>
      </c>
      <c r="O39" s="149"/>
    </row>
    <row r="40" spans="1:1024">
      <c r="A40" s="1" t="s">
        <v>61</v>
      </c>
      <c r="B40" s="2">
        <v>45271</v>
      </c>
      <c r="C40" s="3">
        <v>10</v>
      </c>
      <c r="D40" s="1">
        <v>144.001</v>
      </c>
      <c r="E40" s="42">
        <f>Sayfa2!$D40*Sayfa2!$C40</f>
        <v>1440.01</v>
      </c>
      <c r="F40" s="58">
        <v>45334</v>
      </c>
      <c r="G40" s="26">
        <v>10</v>
      </c>
      <c r="H40" s="59">
        <v>145.5</v>
      </c>
      <c r="I40" s="19">
        <f>Sayfa2!$H40*Sayfa2!$G40</f>
        <v>1455</v>
      </c>
      <c r="J40" s="15">
        <f t="shared" si="8"/>
        <v>1.4989999999999952</v>
      </c>
      <c r="K40" s="43">
        <f>Sayfa2!$J40*Sayfa2!$G40</f>
        <v>14.989999999999952</v>
      </c>
      <c r="L40" s="44">
        <f t="shared" si="9"/>
        <v>63</v>
      </c>
      <c r="M40" s="143">
        <f t="shared" si="10"/>
        <v>1.0409649932986544E-2</v>
      </c>
      <c r="N40" s="143">
        <f>K40/E40</f>
        <v>1.0409649932986544E-2</v>
      </c>
      <c r="O40" s="149"/>
    </row>
    <row r="41" spans="1:1024">
      <c r="A41" s="1" t="s">
        <v>61</v>
      </c>
      <c r="B41" s="2">
        <v>45288</v>
      </c>
      <c r="C41" s="3">
        <v>20</v>
      </c>
      <c r="D41" s="1">
        <v>115.34</v>
      </c>
      <c r="E41" s="42">
        <f>Sayfa2!$D41*Sayfa2!$C41</f>
        <v>2306.8000000000002</v>
      </c>
      <c r="F41" s="58">
        <v>45334</v>
      </c>
      <c r="G41" s="26">
        <v>20</v>
      </c>
      <c r="H41" s="59">
        <v>145.5</v>
      </c>
      <c r="I41" s="19">
        <f>Sayfa2!$H41*Sayfa2!$G41</f>
        <v>2910</v>
      </c>
      <c r="J41" s="15">
        <f t="shared" si="8"/>
        <v>30.159999999999997</v>
      </c>
      <c r="K41" s="43">
        <f>Sayfa2!$J41*Sayfa2!$G41</f>
        <v>603.19999999999993</v>
      </c>
      <c r="L41" s="44">
        <f t="shared" si="9"/>
        <v>46</v>
      </c>
      <c r="M41" s="143">
        <f t="shared" si="10"/>
        <v>0.26148777527310557</v>
      </c>
      <c r="N41" s="143">
        <f>K41/E41</f>
        <v>0.26148777527310557</v>
      </c>
      <c r="O41" s="149"/>
    </row>
    <row r="42" spans="1:1024">
      <c r="A42" s="1" t="s">
        <v>59</v>
      </c>
      <c r="B42" s="2">
        <v>45335</v>
      </c>
      <c r="C42" s="3">
        <v>313</v>
      </c>
      <c r="D42" s="3">
        <v>190.8</v>
      </c>
      <c r="E42" s="42">
        <f>Sayfa2!$D42*Sayfa2!$C42</f>
        <v>59720.4</v>
      </c>
      <c r="F42" s="2">
        <v>45337</v>
      </c>
      <c r="G42" s="26">
        <v>313</v>
      </c>
      <c r="H42" s="1">
        <v>203.3</v>
      </c>
      <c r="I42" s="19">
        <f>Sayfa2!$H42*Sayfa2!$G42</f>
        <v>63632.9</v>
      </c>
      <c r="J42" s="26">
        <f>H42-D42</f>
        <v>12.5</v>
      </c>
      <c r="K42" s="43">
        <f>Sayfa2!$J42*Sayfa2!$G42</f>
        <v>3912.5</v>
      </c>
      <c r="L42" s="44">
        <f>F42-B42</f>
        <v>2</v>
      </c>
      <c r="M42" s="143">
        <f>K42/E42</f>
        <v>6.5513626834381555E-2</v>
      </c>
      <c r="N42" s="143">
        <f>M42/L42*30</f>
        <v>0.98270440251572333</v>
      </c>
      <c r="O42" s="149"/>
    </row>
    <row r="43" spans="1:1024">
      <c r="A43" s="1" t="s">
        <v>60</v>
      </c>
      <c r="B43"/>
      <c r="C43"/>
      <c r="D43"/>
      <c r="E43" s="42">
        <f>Sayfa2!$D43*Sayfa2!$C43</f>
        <v>0</v>
      </c>
      <c r="F43" s="28"/>
      <c r="G43"/>
      <c r="H43" s="40"/>
      <c r="I43" s="19">
        <f>Sayfa2!$H43*Sayfa2!$G43</f>
        <v>0</v>
      </c>
      <c r="J43" s="3">
        <v>-133.63</v>
      </c>
      <c r="K43" s="43">
        <f>Sayfa2!$J43*Sayfa2!$G43</f>
        <v>0</v>
      </c>
      <c r="M43" s="145"/>
      <c r="N43" s="144"/>
      <c r="O43" s="149"/>
    </row>
    <row r="44" spans="1:1024">
      <c r="A44" s="39" t="s">
        <v>62</v>
      </c>
      <c r="B44" s="28">
        <v>45267</v>
      </c>
      <c r="C44" s="30">
        <v>10</v>
      </c>
      <c r="D44" s="39">
        <v>49.18</v>
      </c>
      <c r="E44" s="42">
        <f>Sayfa2!$D44*Sayfa2!$C44</f>
        <v>491.8</v>
      </c>
      <c r="F44" s="28">
        <v>45327</v>
      </c>
      <c r="G44" s="30">
        <v>10</v>
      </c>
      <c r="H44" s="60">
        <v>52</v>
      </c>
      <c r="I44" s="19">
        <f>Sayfa2!$H44*Sayfa2!$G44</f>
        <v>520</v>
      </c>
      <c r="J44" s="41">
        <f t="shared" si="8"/>
        <v>2.8200000000000003</v>
      </c>
      <c r="K44" s="43">
        <f>Sayfa2!$J44*Sayfa2!$G44</f>
        <v>28.200000000000003</v>
      </c>
      <c r="L44" s="44">
        <f t="shared" si="9"/>
        <v>60</v>
      </c>
      <c r="M44" s="143">
        <f t="shared" si="10"/>
        <v>5.7340382269215132E-2</v>
      </c>
      <c r="N44" s="143">
        <f>M44/L44*30</f>
        <v>2.8670191134607566E-2</v>
      </c>
      <c r="O44" s="149"/>
      <c r="P44" s="3"/>
    </row>
    <row r="45" spans="1:1024">
      <c r="A45" s="1" t="s">
        <v>63</v>
      </c>
      <c r="B45" s="2">
        <v>45267</v>
      </c>
      <c r="C45" s="3">
        <v>13</v>
      </c>
      <c r="D45" s="1">
        <v>28.3</v>
      </c>
      <c r="E45" s="42">
        <f>Sayfa2!$D45*Sayfa2!$C45</f>
        <v>367.90000000000003</v>
      </c>
      <c r="F45" s="2">
        <v>45313</v>
      </c>
      <c r="G45" s="26">
        <v>13</v>
      </c>
      <c r="H45" s="1">
        <v>41.6</v>
      </c>
      <c r="I45" s="19">
        <f>Sayfa2!$H45*Sayfa2!$G45</f>
        <v>540.80000000000007</v>
      </c>
      <c r="J45" s="41">
        <f t="shared" si="8"/>
        <v>13.3</v>
      </c>
      <c r="K45" s="43">
        <f>Sayfa2!$J45*Sayfa2!$G45</f>
        <v>172.9</v>
      </c>
      <c r="L45" s="61">
        <f t="shared" si="9"/>
        <v>46</v>
      </c>
      <c r="M45" s="143">
        <f>K45/E45</f>
        <v>0.46996466431095402</v>
      </c>
      <c r="N45" s="143">
        <f>M45/L45*30</f>
        <v>0.30649869411583958</v>
      </c>
      <c r="O45" s="149"/>
      <c r="P45" s="3"/>
    </row>
    <row r="46" spans="1:1024">
      <c r="A46" s="160" t="s">
        <v>64</v>
      </c>
      <c r="B46" s="161">
        <v>45273</v>
      </c>
      <c r="C46" s="162">
        <v>26</v>
      </c>
      <c r="D46" s="160">
        <v>55.08</v>
      </c>
      <c r="E46" s="42">
        <f>Sayfa2!$D46*Sayfa2!$C46</f>
        <v>1432.08</v>
      </c>
      <c r="F46" s="2">
        <v>45313</v>
      </c>
      <c r="G46" s="26">
        <v>26</v>
      </c>
      <c r="H46" s="1">
        <v>51.4</v>
      </c>
      <c r="I46" s="19">
        <f>Sayfa2!$H46*Sayfa2!$G46</f>
        <v>1336.3999999999999</v>
      </c>
      <c r="J46" s="15">
        <f t="shared" si="8"/>
        <v>-3.6799999999999997</v>
      </c>
      <c r="K46" s="43">
        <f>Sayfa2!$J46*Sayfa2!$G46</f>
        <v>-95.679999999999993</v>
      </c>
      <c r="L46" s="32"/>
      <c r="M46" s="143">
        <f t="shared" ref="M46:M47" si="11">K46/E46</f>
        <v>-6.6811909949164847E-2</v>
      </c>
      <c r="N46" s="143"/>
      <c r="O46" s="149"/>
      <c r="P46" s="3"/>
    </row>
    <row r="47" spans="1:1024">
      <c r="A47" s="1" t="s">
        <v>65</v>
      </c>
      <c r="B47" s="2">
        <v>45288</v>
      </c>
      <c r="C47" s="3">
        <v>100</v>
      </c>
      <c r="D47" s="1">
        <v>39.5</v>
      </c>
      <c r="E47" s="42">
        <f>Sayfa2!$D47*Sayfa2!$C47</f>
        <v>3950</v>
      </c>
      <c r="F47" s="2">
        <v>45313</v>
      </c>
      <c r="G47" s="26">
        <v>100</v>
      </c>
      <c r="H47" s="1">
        <v>51.4</v>
      </c>
      <c r="I47" s="19">
        <f>Sayfa2!$H47*Sayfa2!$G47</f>
        <v>5140</v>
      </c>
      <c r="J47" s="15">
        <f t="shared" si="8"/>
        <v>11.899999999999999</v>
      </c>
      <c r="K47" s="43">
        <f>Sayfa2!$J47*Sayfa2!$G47</f>
        <v>1189.9999999999998</v>
      </c>
      <c r="L47" s="61">
        <f>F47-B47</f>
        <v>25</v>
      </c>
      <c r="M47" s="143">
        <f t="shared" si="11"/>
        <v>0.30126582278481007</v>
      </c>
      <c r="N47" s="143">
        <f t="shared" ref="N47:N66" si="12">M47/L47*30</f>
        <v>0.36151898734177207</v>
      </c>
      <c r="O47" s="147">
        <f>SUM(K37:K47)</f>
        <v>6747.53</v>
      </c>
    </row>
    <row r="48" spans="1:1024">
      <c r="A48" s="39"/>
      <c r="D48" s="39"/>
      <c r="E48" s="42"/>
      <c r="G48" s="26"/>
      <c r="H48" s="39"/>
      <c r="I48" s="19"/>
      <c r="J48" s="15"/>
      <c r="K48" s="43"/>
      <c r="L48" s="61"/>
      <c r="M48" s="146"/>
      <c r="N48" s="143"/>
      <c r="O48" s="14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39"/>
      <c r="GM48" s="39"/>
      <c r="GN48" s="39"/>
      <c r="GO48" s="39"/>
      <c r="GP48" s="39"/>
      <c r="GQ48" s="39"/>
      <c r="GR48" s="39"/>
      <c r="GS48" s="39"/>
      <c r="GT48" s="39"/>
      <c r="GU48" s="39"/>
      <c r="GV48" s="39"/>
      <c r="GW48" s="39"/>
      <c r="GX48" s="39"/>
      <c r="GY48" s="39"/>
      <c r="GZ48" s="39"/>
      <c r="HA48" s="39"/>
      <c r="HB48" s="39"/>
      <c r="HC48" s="39"/>
      <c r="HD48" s="39"/>
      <c r="HE48" s="39"/>
      <c r="HF48" s="39"/>
      <c r="HG48" s="39"/>
      <c r="HH48" s="39"/>
      <c r="HI48" s="39"/>
      <c r="HJ48" s="39"/>
      <c r="HK48" s="39"/>
      <c r="HL48" s="39"/>
      <c r="HM48" s="39"/>
      <c r="HN48" s="39"/>
      <c r="HO48" s="39"/>
      <c r="HP48" s="39"/>
      <c r="HQ48" s="39"/>
      <c r="HR48" s="39"/>
      <c r="HS48" s="39"/>
      <c r="HT48" s="39"/>
      <c r="HU48" s="39"/>
      <c r="HV48" s="39"/>
      <c r="HW48" s="39"/>
      <c r="HX48" s="39"/>
      <c r="HY48" s="39"/>
      <c r="HZ48" s="39"/>
      <c r="IA48" s="39"/>
      <c r="IB48" s="39"/>
      <c r="IC48" s="39"/>
      <c r="ID48" s="39"/>
      <c r="IE48" s="39"/>
      <c r="IF48" s="39"/>
      <c r="IG48" s="39"/>
      <c r="IH48" s="39"/>
      <c r="II48" s="39"/>
      <c r="IJ48" s="39"/>
      <c r="IK48" s="39"/>
      <c r="IL48" s="39"/>
      <c r="IM48" s="39"/>
      <c r="IN48" s="39"/>
      <c r="IO48" s="39"/>
      <c r="IP48" s="39"/>
      <c r="IQ48" s="39"/>
      <c r="IR48" s="39"/>
      <c r="IS48" s="39"/>
      <c r="IT48" s="39"/>
      <c r="IU48" s="39"/>
      <c r="IV48" s="39"/>
      <c r="IW48" s="39"/>
      <c r="IX48" s="39"/>
      <c r="IY48" s="39"/>
      <c r="IZ48" s="39"/>
      <c r="JA48" s="39"/>
      <c r="JB48" s="39"/>
      <c r="JC48" s="39"/>
      <c r="JD48" s="39"/>
      <c r="JE48" s="39"/>
      <c r="JF48" s="39"/>
      <c r="JG48" s="39"/>
      <c r="JH48" s="39"/>
      <c r="JI48" s="39"/>
      <c r="JJ48" s="39"/>
      <c r="JK48" s="39"/>
      <c r="JL48" s="39"/>
      <c r="JM48" s="39"/>
      <c r="JN48" s="39"/>
      <c r="JO48" s="39"/>
      <c r="JP48" s="39"/>
      <c r="JQ48" s="39"/>
      <c r="JR48" s="39"/>
      <c r="JS48" s="39"/>
      <c r="JT48" s="39"/>
      <c r="JU48" s="39"/>
      <c r="JV48" s="39"/>
      <c r="JW48" s="39"/>
      <c r="JX48" s="39"/>
      <c r="JY48" s="39"/>
      <c r="JZ48" s="39"/>
      <c r="KA48" s="39"/>
      <c r="KB48" s="39"/>
      <c r="KC48" s="39"/>
      <c r="KD48" s="39"/>
      <c r="KE48" s="39"/>
      <c r="KF48" s="39"/>
      <c r="KG48" s="39"/>
      <c r="KH48" s="39"/>
      <c r="KI48" s="39"/>
      <c r="KJ48" s="39"/>
      <c r="KK48" s="39"/>
      <c r="KL48" s="39"/>
      <c r="KM48" s="39"/>
      <c r="KN48" s="39"/>
      <c r="KO48" s="39"/>
      <c r="KP48" s="39"/>
      <c r="KQ48" s="39"/>
      <c r="KR48" s="39"/>
      <c r="KS48" s="39"/>
      <c r="KT48" s="39"/>
      <c r="KU48" s="39"/>
      <c r="KV48" s="39"/>
      <c r="KW48" s="39"/>
      <c r="KX48" s="39"/>
      <c r="KY48" s="39"/>
      <c r="KZ48" s="39"/>
      <c r="LA48" s="39"/>
      <c r="LB48" s="39"/>
      <c r="LC48" s="39"/>
      <c r="LD48" s="39"/>
      <c r="LE48" s="39"/>
      <c r="LF48" s="39"/>
      <c r="LG48" s="39"/>
      <c r="LH48" s="39"/>
      <c r="LI48" s="39"/>
      <c r="LJ48" s="39"/>
      <c r="LK48" s="39"/>
      <c r="LL48" s="39"/>
      <c r="LM48" s="39"/>
      <c r="LN48" s="39"/>
      <c r="LO48" s="39"/>
      <c r="LP48" s="39"/>
      <c r="LQ48" s="39"/>
      <c r="LR48" s="39"/>
      <c r="LS48" s="39"/>
      <c r="LT48" s="39"/>
      <c r="LU48" s="39"/>
      <c r="LV48" s="39"/>
      <c r="LW48" s="39"/>
      <c r="LX48" s="39"/>
      <c r="LY48" s="39"/>
      <c r="LZ48" s="39"/>
      <c r="MA48" s="39"/>
      <c r="MB48" s="39"/>
      <c r="MC48" s="39"/>
      <c r="MD48" s="39"/>
      <c r="ME48" s="39"/>
      <c r="MF48" s="39"/>
      <c r="MG48" s="39"/>
      <c r="MH48" s="39"/>
      <c r="MI48" s="39"/>
      <c r="MJ48" s="39"/>
      <c r="MK48" s="39"/>
      <c r="ML48" s="39"/>
      <c r="MM48" s="39"/>
      <c r="MN48" s="39"/>
      <c r="MO48" s="39"/>
      <c r="MP48" s="39"/>
      <c r="MQ48" s="39"/>
      <c r="MR48" s="39"/>
      <c r="MS48" s="39"/>
      <c r="MT48" s="39"/>
      <c r="MU48" s="39"/>
      <c r="MV48" s="39"/>
      <c r="MW48" s="39"/>
      <c r="MX48" s="39"/>
      <c r="MY48" s="39"/>
      <c r="MZ48" s="39"/>
      <c r="NA48" s="39"/>
      <c r="NB48" s="39"/>
      <c r="NC48" s="39"/>
      <c r="ND48" s="39"/>
      <c r="NE48" s="39"/>
      <c r="NF48" s="39"/>
      <c r="NG48" s="39"/>
      <c r="NH48" s="39"/>
      <c r="NI48" s="39"/>
      <c r="NJ48" s="39"/>
      <c r="NK48" s="39"/>
      <c r="NL48" s="39"/>
      <c r="NM48" s="39"/>
      <c r="NN48" s="39"/>
      <c r="NO48" s="39"/>
      <c r="NP48" s="39"/>
      <c r="NQ48" s="39"/>
      <c r="NR48" s="39"/>
      <c r="NS48" s="39"/>
      <c r="NT48" s="39"/>
      <c r="NU48" s="39"/>
      <c r="NV48" s="39"/>
      <c r="NW48" s="39"/>
      <c r="NX48" s="39"/>
      <c r="NY48" s="39"/>
      <c r="NZ48" s="39"/>
      <c r="OA48" s="39"/>
      <c r="OB48" s="39"/>
      <c r="OC48" s="39"/>
      <c r="OD48" s="39"/>
      <c r="OE48" s="39"/>
      <c r="OF48" s="39"/>
      <c r="OG48" s="39"/>
      <c r="OH48" s="39"/>
      <c r="OI48" s="39"/>
      <c r="OJ48" s="39"/>
      <c r="OK48" s="39"/>
      <c r="OL48" s="39"/>
      <c r="OM48" s="39"/>
      <c r="ON48" s="39"/>
      <c r="OO48" s="39"/>
      <c r="OP48" s="39"/>
      <c r="OQ48" s="39"/>
      <c r="OR48" s="39"/>
      <c r="OS48" s="39"/>
      <c r="OT48" s="39"/>
      <c r="OU48" s="39"/>
      <c r="OV48" s="39"/>
      <c r="OW48" s="39"/>
      <c r="OX48" s="39"/>
      <c r="OY48" s="39"/>
      <c r="OZ48" s="39"/>
      <c r="PA48" s="39"/>
      <c r="PB48" s="39"/>
      <c r="PC48" s="39"/>
      <c r="PD48" s="39"/>
      <c r="PE48" s="39"/>
      <c r="PF48" s="39"/>
      <c r="PG48" s="39"/>
      <c r="PH48" s="39"/>
      <c r="PI48" s="39"/>
      <c r="PJ48" s="39"/>
      <c r="PK48" s="39"/>
      <c r="PL48" s="39"/>
      <c r="PM48" s="39"/>
      <c r="PN48" s="39"/>
      <c r="PO48" s="39"/>
      <c r="PP48" s="39"/>
      <c r="PQ48" s="39"/>
      <c r="PR48" s="39"/>
      <c r="PS48" s="39"/>
      <c r="PT48" s="39"/>
      <c r="PU48" s="39"/>
      <c r="PV48" s="39"/>
      <c r="PW48" s="39"/>
      <c r="PX48" s="39"/>
      <c r="PY48" s="39"/>
      <c r="PZ48" s="39"/>
      <c r="QA48" s="39"/>
      <c r="QB48" s="39"/>
      <c r="QC48" s="39"/>
      <c r="QD48" s="39"/>
      <c r="QE48" s="39"/>
      <c r="QF48" s="39"/>
      <c r="QG48" s="39"/>
      <c r="QH48" s="39"/>
      <c r="QI48" s="39"/>
      <c r="QJ48" s="39"/>
      <c r="QK48" s="39"/>
      <c r="QL48" s="39"/>
      <c r="QM48" s="39"/>
      <c r="QN48" s="39"/>
      <c r="QO48" s="39"/>
      <c r="QP48" s="39"/>
      <c r="QQ48" s="39"/>
      <c r="QR48" s="39"/>
      <c r="QS48" s="39"/>
      <c r="QT48" s="39"/>
      <c r="QU48" s="39"/>
      <c r="QV48" s="39"/>
      <c r="QW48" s="39"/>
      <c r="QX48" s="39"/>
      <c r="QY48" s="39"/>
      <c r="QZ48" s="39"/>
      <c r="RA48" s="39"/>
      <c r="RB48" s="39"/>
      <c r="RC48" s="39"/>
      <c r="RD48" s="39"/>
      <c r="RE48" s="39"/>
      <c r="RF48" s="39"/>
      <c r="RG48" s="39"/>
      <c r="RH48" s="39"/>
      <c r="RI48" s="39"/>
      <c r="RJ48" s="39"/>
      <c r="RK48" s="39"/>
      <c r="RL48" s="39"/>
      <c r="RM48" s="39"/>
      <c r="RN48" s="39"/>
      <c r="RO48" s="39"/>
      <c r="RP48" s="39"/>
      <c r="RQ48" s="39"/>
      <c r="RR48" s="39"/>
      <c r="RS48" s="39"/>
      <c r="RT48" s="39"/>
      <c r="RU48" s="39"/>
      <c r="RV48" s="39"/>
      <c r="RW48" s="39"/>
      <c r="RX48" s="39"/>
      <c r="RY48" s="39"/>
      <c r="RZ48" s="39"/>
      <c r="SA48" s="39"/>
      <c r="SB48" s="39"/>
      <c r="SC48" s="39"/>
      <c r="SD48" s="39"/>
      <c r="SE48" s="39"/>
      <c r="SF48" s="39"/>
      <c r="SG48" s="39"/>
      <c r="SH48" s="39"/>
      <c r="SI48" s="39"/>
      <c r="SJ48" s="39"/>
      <c r="SK48" s="39"/>
      <c r="SL48" s="39"/>
      <c r="SM48" s="39"/>
      <c r="SN48" s="39"/>
      <c r="SO48" s="39"/>
      <c r="SP48" s="39"/>
      <c r="SQ48" s="39"/>
      <c r="SR48" s="39"/>
      <c r="SS48" s="39"/>
      <c r="ST48" s="39"/>
      <c r="SU48" s="39"/>
      <c r="SV48" s="39"/>
      <c r="SW48" s="39"/>
      <c r="SX48" s="39"/>
      <c r="SY48" s="39"/>
      <c r="SZ48" s="39"/>
      <c r="TA48" s="39"/>
      <c r="TB48" s="39"/>
      <c r="TC48" s="39"/>
      <c r="TD48" s="39"/>
      <c r="TE48" s="39"/>
      <c r="TF48" s="39"/>
      <c r="TG48" s="39"/>
      <c r="TH48" s="39"/>
      <c r="TI48" s="39"/>
      <c r="TJ48" s="39"/>
      <c r="TK48" s="39"/>
      <c r="TL48" s="39"/>
      <c r="TM48" s="39"/>
      <c r="TN48" s="39"/>
      <c r="TO48" s="39"/>
      <c r="TP48" s="39"/>
      <c r="TQ48" s="39"/>
      <c r="TR48" s="39"/>
      <c r="TS48" s="39"/>
      <c r="TT48" s="39"/>
      <c r="TU48" s="39"/>
      <c r="TV48" s="39"/>
      <c r="TW48" s="39"/>
      <c r="TX48" s="39"/>
      <c r="TY48" s="39"/>
      <c r="TZ48" s="39"/>
      <c r="UA48" s="39"/>
      <c r="UB48" s="39"/>
      <c r="UC48" s="39"/>
      <c r="UD48" s="39"/>
      <c r="UE48" s="39"/>
      <c r="UF48" s="39"/>
      <c r="UG48" s="39"/>
      <c r="UH48" s="39"/>
      <c r="UI48" s="39"/>
      <c r="UJ48" s="39"/>
      <c r="UK48" s="39"/>
      <c r="UL48" s="39"/>
      <c r="UM48" s="39"/>
      <c r="UN48" s="39"/>
      <c r="UO48" s="39"/>
      <c r="UP48" s="39"/>
      <c r="UQ48" s="39"/>
      <c r="UR48" s="39"/>
      <c r="US48" s="39"/>
      <c r="UT48" s="39"/>
      <c r="UU48" s="39"/>
      <c r="UV48" s="39"/>
      <c r="UW48" s="39"/>
      <c r="UX48" s="39"/>
      <c r="UY48" s="39"/>
      <c r="UZ48" s="39"/>
      <c r="VA48" s="39"/>
      <c r="VB48" s="39"/>
      <c r="VC48" s="39"/>
      <c r="VD48" s="39"/>
      <c r="VE48" s="39"/>
      <c r="VF48" s="39"/>
      <c r="VG48" s="39"/>
      <c r="VH48" s="39"/>
      <c r="VI48" s="39"/>
      <c r="VJ48" s="39"/>
      <c r="VK48" s="39"/>
      <c r="VL48" s="39"/>
      <c r="VM48" s="39"/>
      <c r="VN48" s="39"/>
      <c r="VO48" s="39"/>
      <c r="VP48" s="39"/>
      <c r="VQ48" s="39"/>
      <c r="VR48" s="39"/>
      <c r="VS48" s="39"/>
      <c r="VT48" s="39"/>
      <c r="VU48" s="39"/>
      <c r="VV48" s="39"/>
      <c r="VW48" s="39"/>
      <c r="VX48" s="39"/>
      <c r="VY48" s="39"/>
      <c r="VZ48" s="39"/>
      <c r="WA48" s="39"/>
      <c r="WB48" s="39"/>
      <c r="WC48" s="39"/>
      <c r="WD48" s="39"/>
      <c r="WE48" s="39"/>
      <c r="WF48" s="39"/>
      <c r="WG48" s="39"/>
      <c r="WH48" s="39"/>
      <c r="WI48" s="39"/>
      <c r="WJ48" s="39"/>
      <c r="WK48" s="39"/>
      <c r="WL48" s="39"/>
      <c r="WM48" s="39"/>
      <c r="WN48" s="39"/>
      <c r="WO48" s="39"/>
      <c r="WP48" s="39"/>
      <c r="WQ48" s="39"/>
      <c r="WR48" s="39"/>
      <c r="WS48" s="39"/>
      <c r="WT48" s="39"/>
      <c r="WU48" s="39"/>
      <c r="WV48" s="39"/>
      <c r="WW48" s="39"/>
      <c r="WX48" s="39"/>
      <c r="WY48" s="39"/>
      <c r="WZ48" s="39"/>
      <c r="XA48" s="39"/>
      <c r="XB48" s="39"/>
      <c r="XC48" s="39"/>
      <c r="XD48" s="39"/>
      <c r="XE48" s="39"/>
      <c r="XF48" s="39"/>
      <c r="XG48" s="39"/>
      <c r="XH48" s="39"/>
      <c r="XI48" s="39"/>
      <c r="XJ48" s="39"/>
      <c r="XK48" s="39"/>
      <c r="XL48" s="39"/>
      <c r="XM48" s="39"/>
      <c r="XN48" s="39"/>
      <c r="XO48" s="39"/>
      <c r="XP48" s="39"/>
      <c r="XQ48" s="39"/>
      <c r="XR48" s="39"/>
      <c r="XS48" s="39"/>
      <c r="XT48" s="39"/>
      <c r="XU48" s="39"/>
      <c r="XV48" s="39"/>
      <c r="XW48" s="39"/>
      <c r="XX48" s="39"/>
      <c r="XY48" s="39"/>
      <c r="XZ48" s="39"/>
      <c r="YA48" s="39"/>
      <c r="YB48" s="39"/>
      <c r="YC48" s="39"/>
      <c r="YD48" s="39"/>
      <c r="YE48" s="39"/>
      <c r="YF48" s="39"/>
      <c r="YG48" s="39"/>
      <c r="YH48" s="39"/>
      <c r="YI48" s="39"/>
      <c r="YJ48" s="39"/>
      <c r="YK48" s="39"/>
      <c r="YL48" s="39"/>
      <c r="YM48" s="39"/>
      <c r="YN48" s="39"/>
      <c r="YO48" s="39"/>
      <c r="YP48" s="39"/>
      <c r="YQ48" s="39"/>
      <c r="YR48" s="39"/>
      <c r="YS48" s="39"/>
      <c r="YT48" s="39"/>
      <c r="YU48" s="39"/>
      <c r="YV48" s="39"/>
      <c r="YW48" s="39"/>
      <c r="YX48" s="39"/>
      <c r="YY48" s="39"/>
      <c r="YZ48" s="39"/>
      <c r="ZA48" s="39"/>
      <c r="ZB48" s="39"/>
      <c r="ZC48" s="39"/>
      <c r="ZD48" s="39"/>
      <c r="ZE48" s="39"/>
      <c r="ZF48" s="39"/>
      <c r="ZG48" s="39"/>
      <c r="ZH48" s="39"/>
      <c r="ZI48" s="39"/>
      <c r="ZJ48" s="39"/>
      <c r="ZK48" s="39"/>
      <c r="ZL48" s="39"/>
      <c r="ZM48" s="39"/>
      <c r="ZN48" s="39"/>
      <c r="ZO48" s="39"/>
      <c r="ZP48" s="39"/>
      <c r="ZQ48" s="39"/>
      <c r="ZR48" s="39"/>
      <c r="ZS48" s="39"/>
      <c r="ZT48" s="39"/>
      <c r="ZU48" s="39"/>
      <c r="ZV48" s="39"/>
      <c r="ZW48" s="39"/>
      <c r="ZX48" s="39"/>
      <c r="ZY48" s="39"/>
      <c r="ZZ48" s="39"/>
      <c r="AAA48" s="39"/>
      <c r="AAB48" s="39"/>
      <c r="AAC48" s="39"/>
      <c r="AAD48" s="39"/>
      <c r="AAE48" s="39"/>
      <c r="AAF48" s="39"/>
      <c r="AAG48" s="39"/>
      <c r="AAH48" s="39"/>
      <c r="AAI48" s="39"/>
      <c r="AAJ48" s="39"/>
      <c r="AAK48" s="39"/>
      <c r="AAL48" s="39"/>
      <c r="AAM48" s="39"/>
      <c r="AAN48" s="39"/>
      <c r="AAO48" s="39"/>
      <c r="AAP48" s="39"/>
      <c r="AAQ48" s="39"/>
      <c r="AAR48" s="39"/>
      <c r="AAS48" s="39"/>
      <c r="AAT48" s="39"/>
      <c r="AAU48" s="39"/>
      <c r="AAV48" s="39"/>
      <c r="AAW48" s="39"/>
      <c r="AAX48" s="39"/>
      <c r="AAY48" s="39"/>
      <c r="AAZ48" s="39"/>
      <c r="ABA48" s="39"/>
      <c r="ABB48" s="39"/>
      <c r="ABC48" s="39"/>
      <c r="ABD48" s="39"/>
      <c r="ABE48" s="39"/>
      <c r="ABF48" s="39"/>
      <c r="ABG48" s="39"/>
      <c r="ABH48" s="39"/>
      <c r="ABI48" s="39"/>
      <c r="ABJ48" s="39"/>
      <c r="ABK48" s="39"/>
      <c r="ABL48" s="39"/>
      <c r="ABM48" s="39"/>
      <c r="ABN48" s="39"/>
      <c r="ABO48" s="39"/>
      <c r="ABP48" s="39"/>
      <c r="ABQ48" s="39"/>
      <c r="ABR48" s="39"/>
      <c r="ABS48" s="39"/>
      <c r="ABT48" s="39"/>
      <c r="ABU48" s="39"/>
      <c r="ABV48" s="39"/>
      <c r="ABW48" s="39"/>
      <c r="ABX48" s="39"/>
      <c r="ABY48" s="39"/>
      <c r="ABZ48" s="39"/>
      <c r="ACA48" s="39"/>
      <c r="ACB48" s="39"/>
      <c r="ACC48" s="39"/>
      <c r="ACD48" s="39"/>
      <c r="ACE48" s="39"/>
      <c r="ACF48" s="39"/>
      <c r="ACG48" s="39"/>
      <c r="ACH48" s="39"/>
      <c r="ACI48" s="39"/>
      <c r="ACJ48" s="39"/>
      <c r="ACK48" s="39"/>
      <c r="ACL48" s="39"/>
      <c r="ACM48" s="39"/>
      <c r="ACN48" s="39"/>
      <c r="ACO48" s="39"/>
      <c r="ACP48" s="39"/>
      <c r="ACQ48" s="39"/>
      <c r="ACR48" s="39"/>
      <c r="ACS48" s="39"/>
      <c r="ACT48" s="39"/>
      <c r="ACU48" s="39"/>
      <c r="ACV48" s="39"/>
      <c r="ACW48" s="39"/>
      <c r="ACX48" s="39"/>
      <c r="ACY48" s="39"/>
      <c r="ACZ48" s="39"/>
      <c r="ADA48" s="39"/>
      <c r="ADB48" s="39"/>
      <c r="ADC48" s="39"/>
      <c r="ADD48" s="39"/>
      <c r="ADE48" s="39"/>
      <c r="ADF48" s="39"/>
      <c r="ADG48" s="39"/>
      <c r="ADH48" s="39"/>
      <c r="ADI48" s="39"/>
      <c r="ADJ48" s="39"/>
      <c r="ADK48" s="39"/>
      <c r="ADL48" s="39"/>
      <c r="ADM48" s="39"/>
      <c r="ADN48" s="39"/>
      <c r="ADO48" s="39"/>
      <c r="ADP48" s="39"/>
      <c r="ADQ48" s="39"/>
      <c r="ADR48" s="39"/>
      <c r="ADS48" s="39"/>
      <c r="ADT48" s="39"/>
      <c r="ADU48" s="39"/>
      <c r="ADV48" s="39"/>
      <c r="ADW48" s="39"/>
      <c r="ADX48" s="39"/>
      <c r="ADY48" s="39"/>
      <c r="ADZ48" s="39"/>
      <c r="AEA48" s="39"/>
      <c r="AEB48" s="39"/>
      <c r="AEC48" s="39"/>
      <c r="AED48" s="39"/>
      <c r="AEE48" s="39"/>
      <c r="AEF48" s="39"/>
      <c r="AEG48" s="39"/>
      <c r="AEH48" s="39"/>
      <c r="AEI48" s="39"/>
      <c r="AEJ48" s="39"/>
      <c r="AEK48" s="39"/>
      <c r="AEL48" s="39"/>
      <c r="AEM48" s="39"/>
      <c r="AEN48" s="39"/>
      <c r="AEO48" s="39"/>
      <c r="AEP48" s="39"/>
      <c r="AEQ48" s="39"/>
      <c r="AER48" s="39"/>
      <c r="AES48" s="39"/>
      <c r="AET48" s="39"/>
      <c r="AEU48" s="39"/>
      <c r="AEV48" s="39"/>
      <c r="AEW48" s="39"/>
      <c r="AEX48" s="39"/>
      <c r="AEY48" s="39"/>
      <c r="AEZ48" s="39"/>
      <c r="AFA48" s="39"/>
      <c r="AFB48" s="39"/>
      <c r="AFC48" s="39"/>
      <c r="AFD48" s="39"/>
      <c r="AFE48" s="39"/>
      <c r="AFF48" s="39"/>
      <c r="AFG48" s="39"/>
      <c r="AFH48" s="39"/>
      <c r="AFI48" s="39"/>
      <c r="AFJ48" s="39"/>
      <c r="AFK48" s="39"/>
      <c r="AFL48" s="39"/>
      <c r="AFM48" s="39"/>
      <c r="AFN48" s="39"/>
      <c r="AFO48" s="39"/>
      <c r="AFP48" s="39"/>
      <c r="AFQ48" s="39"/>
      <c r="AFR48" s="39"/>
      <c r="AFS48" s="39"/>
      <c r="AFT48" s="39"/>
      <c r="AFU48" s="39"/>
      <c r="AFV48" s="39"/>
      <c r="AFW48" s="39"/>
      <c r="AFX48" s="39"/>
      <c r="AFY48" s="39"/>
      <c r="AFZ48" s="39"/>
      <c r="AGA48" s="39"/>
      <c r="AGB48" s="39"/>
      <c r="AGC48" s="39"/>
      <c r="AGD48" s="39"/>
      <c r="AGE48" s="39"/>
      <c r="AGF48" s="39"/>
      <c r="AGG48" s="39"/>
      <c r="AGH48" s="39"/>
      <c r="AGI48" s="39"/>
      <c r="AGJ48" s="39"/>
      <c r="AGK48" s="39"/>
      <c r="AGL48" s="39"/>
      <c r="AGM48" s="39"/>
      <c r="AGN48" s="39"/>
      <c r="AGO48" s="39"/>
      <c r="AGP48" s="39"/>
      <c r="AGQ48" s="39"/>
      <c r="AGR48" s="39"/>
      <c r="AGS48" s="39"/>
      <c r="AGT48" s="39"/>
      <c r="AGU48" s="39"/>
      <c r="AGV48" s="39"/>
      <c r="AGW48" s="39"/>
      <c r="AGX48" s="39"/>
      <c r="AGY48" s="39"/>
      <c r="AGZ48" s="39"/>
      <c r="AHA48" s="39"/>
      <c r="AHB48" s="39"/>
      <c r="AHC48" s="39"/>
      <c r="AHD48" s="39"/>
      <c r="AHE48" s="39"/>
      <c r="AHF48" s="39"/>
      <c r="AHG48" s="39"/>
      <c r="AHH48" s="39"/>
      <c r="AHI48" s="39"/>
      <c r="AHJ48" s="39"/>
      <c r="AHK48" s="39"/>
      <c r="AHL48" s="39"/>
      <c r="AHM48" s="39"/>
      <c r="AHN48" s="39"/>
      <c r="AHO48" s="39"/>
      <c r="AHP48" s="39"/>
      <c r="AHQ48" s="39"/>
      <c r="AHR48" s="39"/>
      <c r="AHS48" s="39"/>
      <c r="AHT48" s="39"/>
      <c r="AHU48" s="39"/>
      <c r="AHV48" s="39"/>
      <c r="AHW48" s="39"/>
      <c r="AHX48" s="39"/>
      <c r="AHY48" s="39"/>
      <c r="AHZ48" s="39"/>
      <c r="AIA48" s="39"/>
      <c r="AIB48" s="39"/>
      <c r="AIC48" s="39"/>
      <c r="AID48" s="39"/>
      <c r="AIE48" s="39"/>
      <c r="AIF48" s="39"/>
      <c r="AIG48" s="39"/>
      <c r="AIH48" s="39"/>
      <c r="AII48" s="39"/>
      <c r="AIJ48" s="39"/>
      <c r="AIK48" s="39"/>
      <c r="AIL48" s="39"/>
      <c r="AIM48" s="39"/>
      <c r="AIN48" s="39"/>
      <c r="AIO48" s="39"/>
      <c r="AIP48" s="39"/>
      <c r="AIQ48" s="39"/>
      <c r="AIR48" s="39"/>
      <c r="AIS48" s="39"/>
      <c r="AIT48" s="39"/>
      <c r="AIU48" s="39"/>
      <c r="AIV48" s="39"/>
      <c r="AIW48" s="39"/>
      <c r="AIX48" s="39"/>
      <c r="AIY48" s="39"/>
      <c r="AIZ48" s="39"/>
      <c r="AJA48" s="39"/>
      <c r="AJB48" s="39"/>
      <c r="AJC48" s="39"/>
      <c r="AJD48" s="39"/>
      <c r="AJE48" s="39"/>
      <c r="AJF48" s="39"/>
      <c r="AJG48" s="39"/>
      <c r="AJH48" s="39"/>
      <c r="AJI48" s="39"/>
      <c r="AJJ48" s="39"/>
      <c r="AJK48" s="39"/>
      <c r="AJL48" s="39"/>
      <c r="AJM48" s="39"/>
      <c r="AJN48" s="39"/>
      <c r="AJO48" s="39"/>
      <c r="AJP48" s="39"/>
      <c r="AJQ48" s="39"/>
      <c r="AJR48" s="39"/>
      <c r="AJS48" s="39"/>
      <c r="AJT48" s="39"/>
      <c r="AJU48" s="39"/>
      <c r="AJV48" s="39"/>
      <c r="AJW48" s="39"/>
      <c r="AJX48" s="39"/>
      <c r="AJY48" s="39"/>
      <c r="AJZ48" s="39"/>
      <c r="AKA48" s="39"/>
      <c r="AKB48" s="39"/>
      <c r="AKC48" s="39"/>
      <c r="AKD48" s="39"/>
      <c r="AKE48" s="39"/>
      <c r="AKF48" s="39"/>
      <c r="AKG48" s="39"/>
      <c r="AKH48" s="39"/>
      <c r="AKI48" s="39"/>
      <c r="AKJ48" s="39"/>
      <c r="AKK48" s="39"/>
      <c r="AKL48" s="39"/>
      <c r="AKM48" s="39"/>
      <c r="AKN48" s="39"/>
      <c r="AKO48" s="39"/>
      <c r="AKP48" s="39"/>
      <c r="AKQ48" s="39"/>
      <c r="AKR48" s="39"/>
      <c r="AKS48" s="39"/>
      <c r="AKT48" s="39"/>
      <c r="AKU48" s="39"/>
      <c r="AKV48" s="39"/>
      <c r="AKW48" s="39"/>
      <c r="AKX48" s="39"/>
      <c r="AKY48" s="39"/>
      <c r="AKZ48" s="39"/>
      <c r="ALA48" s="39"/>
      <c r="ALB48" s="39"/>
      <c r="ALC48" s="39"/>
      <c r="ALD48" s="39"/>
      <c r="ALE48" s="39"/>
      <c r="ALF48" s="39"/>
      <c r="ALG48" s="39"/>
      <c r="ALH48" s="39"/>
      <c r="ALI48" s="39"/>
      <c r="ALJ48" s="39"/>
      <c r="ALK48" s="39"/>
      <c r="ALL48" s="39"/>
      <c r="ALM48" s="39"/>
      <c r="ALN48" s="39"/>
      <c r="ALO48" s="39"/>
      <c r="ALP48" s="39"/>
      <c r="ALQ48" s="39"/>
      <c r="ALR48" s="39"/>
      <c r="ALS48" s="39"/>
      <c r="ALT48" s="39"/>
      <c r="ALU48" s="39"/>
      <c r="ALV48" s="39"/>
      <c r="ALW48" s="39"/>
      <c r="ALX48" s="39"/>
      <c r="ALY48" s="39"/>
      <c r="ALZ48" s="39"/>
      <c r="AMA48" s="39"/>
      <c r="AMB48" s="39"/>
      <c r="AMC48" s="39"/>
      <c r="AMD48" s="39"/>
      <c r="AME48" s="39"/>
      <c r="AMF48" s="39"/>
      <c r="AMG48" s="39"/>
      <c r="AMH48" s="39"/>
      <c r="AMI48" s="39"/>
      <c r="AMJ48" s="39"/>
    </row>
    <row r="49" spans="1:1024">
      <c r="A49" s="39"/>
      <c r="D49" s="39"/>
      <c r="E49" s="42"/>
      <c r="G49" s="26"/>
      <c r="H49" s="39"/>
      <c r="I49" s="19"/>
      <c r="J49" s="15"/>
      <c r="K49" s="43"/>
      <c r="L49" s="61"/>
      <c r="M49" s="146"/>
      <c r="N49" s="143"/>
      <c r="O49" s="14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39"/>
      <c r="GM49" s="39"/>
      <c r="GN49" s="39"/>
      <c r="GO49" s="39"/>
      <c r="GP49" s="39"/>
      <c r="GQ49" s="39"/>
      <c r="GR49" s="39"/>
      <c r="GS49" s="39"/>
      <c r="GT49" s="39"/>
      <c r="GU49" s="39"/>
      <c r="GV49" s="39"/>
      <c r="GW49" s="39"/>
      <c r="GX49" s="39"/>
      <c r="GY49" s="39"/>
      <c r="GZ49" s="39"/>
      <c r="HA49" s="39"/>
      <c r="HB49" s="39"/>
      <c r="HC49" s="39"/>
      <c r="HD49" s="39"/>
      <c r="HE49" s="39"/>
      <c r="HF49" s="39"/>
      <c r="HG49" s="39"/>
      <c r="HH49" s="39"/>
      <c r="HI49" s="39"/>
      <c r="HJ49" s="39"/>
      <c r="HK49" s="39"/>
      <c r="HL49" s="39"/>
      <c r="HM49" s="39"/>
      <c r="HN49" s="39"/>
      <c r="HO49" s="39"/>
      <c r="HP49" s="39"/>
      <c r="HQ49" s="39"/>
      <c r="HR49" s="39"/>
      <c r="HS49" s="39"/>
      <c r="HT49" s="39"/>
      <c r="HU49" s="39"/>
      <c r="HV49" s="39"/>
      <c r="HW49" s="39"/>
      <c r="HX49" s="39"/>
      <c r="HY49" s="39"/>
      <c r="HZ49" s="39"/>
      <c r="IA49" s="39"/>
      <c r="IB49" s="39"/>
      <c r="IC49" s="39"/>
      <c r="ID49" s="39"/>
      <c r="IE49" s="39"/>
      <c r="IF49" s="39"/>
      <c r="IG49" s="39"/>
      <c r="IH49" s="39"/>
      <c r="II49" s="39"/>
      <c r="IJ49" s="39"/>
      <c r="IK49" s="39"/>
      <c r="IL49" s="39"/>
      <c r="IM49" s="39"/>
      <c r="IN49" s="39"/>
      <c r="IO49" s="39"/>
      <c r="IP49" s="39"/>
      <c r="IQ49" s="39"/>
      <c r="IR49" s="39"/>
      <c r="IS49" s="39"/>
      <c r="IT49" s="39"/>
      <c r="IU49" s="39"/>
      <c r="IV49" s="39"/>
      <c r="IW49" s="39"/>
      <c r="IX49" s="39"/>
      <c r="IY49" s="39"/>
      <c r="IZ49" s="39"/>
      <c r="JA49" s="39"/>
      <c r="JB49" s="39"/>
      <c r="JC49" s="39"/>
      <c r="JD49" s="39"/>
      <c r="JE49" s="39"/>
      <c r="JF49" s="39"/>
      <c r="JG49" s="39"/>
      <c r="JH49" s="39"/>
      <c r="JI49" s="39"/>
      <c r="JJ49" s="39"/>
      <c r="JK49" s="39"/>
      <c r="JL49" s="39"/>
      <c r="JM49" s="39"/>
      <c r="JN49" s="39"/>
      <c r="JO49" s="39"/>
      <c r="JP49" s="39"/>
      <c r="JQ49" s="39"/>
      <c r="JR49" s="39"/>
      <c r="JS49" s="39"/>
      <c r="JT49" s="39"/>
      <c r="JU49" s="39"/>
      <c r="JV49" s="39"/>
      <c r="JW49" s="39"/>
      <c r="JX49" s="39"/>
      <c r="JY49" s="39"/>
      <c r="JZ49" s="39"/>
      <c r="KA49" s="39"/>
      <c r="KB49" s="39"/>
      <c r="KC49" s="39"/>
      <c r="KD49" s="39"/>
      <c r="KE49" s="39"/>
      <c r="KF49" s="39"/>
      <c r="KG49" s="39"/>
      <c r="KH49" s="39"/>
      <c r="KI49" s="39"/>
      <c r="KJ49" s="39"/>
      <c r="KK49" s="39"/>
      <c r="KL49" s="39"/>
      <c r="KM49" s="39"/>
      <c r="KN49" s="39"/>
      <c r="KO49" s="39"/>
      <c r="KP49" s="39"/>
      <c r="KQ49" s="39"/>
      <c r="KR49" s="39"/>
      <c r="KS49" s="39"/>
      <c r="KT49" s="39"/>
      <c r="KU49" s="39"/>
      <c r="KV49" s="39"/>
      <c r="KW49" s="39"/>
      <c r="KX49" s="39"/>
      <c r="KY49" s="39"/>
      <c r="KZ49" s="39"/>
      <c r="LA49" s="39"/>
      <c r="LB49" s="39"/>
      <c r="LC49" s="39"/>
      <c r="LD49" s="39"/>
      <c r="LE49" s="39"/>
      <c r="LF49" s="39"/>
      <c r="LG49" s="39"/>
      <c r="LH49" s="39"/>
      <c r="LI49" s="39"/>
      <c r="LJ49" s="39"/>
      <c r="LK49" s="39"/>
      <c r="LL49" s="39"/>
      <c r="LM49" s="39"/>
      <c r="LN49" s="39"/>
      <c r="LO49" s="39"/>
      <c r="LP49" s="39"/>
      <c r="LQ49" s="39"/>
      <c r="LR49" s="39"/>
      <c r="LS49" s="39"/>
      <c r="LT49" s="39"/>
      <c r="LU49" s="39"/>
      <c r="LV49" s="39"/>
      <c r="LW49" s="39"/>
      <c r="LX49" s="39"/>
      <c r="LY49" s="39"/>
      <c r="LZ49" s="39"/>
      <c r="MA49" s="39"/>
      <c r="MB49" s="39"/>
      <c r="MC49" s="39"/>
      <c r="MD49" s="39"/>
      <c r="ME49" s="39"/>
      <c r="MF49" s="39"/>
      <c r="MG49" s="39"/>
      <c r="MH49" s="39"/>
      <c r="MI49" s="39"/>
      <c r="MJ49" s="39"/>
      <c r="MK49" s="39"/>
      <c r="ML49" s="39"/>
      <c r="MM49" s="39"/>
      <c r="MN49" s="39"/>
      <c r="MO49" s="39"/>
      <c r="MP49" s="39"/>
      <c r="MQ49" s="39"/>
      <c r="MR49" s="39"/>
      <c r="MS49" s="39"/>
      <c r="MT49" s="39"/>
      <c r="MU49" s="39"/>
      <c r="MV49" s="39"/>
      <c r="MW49" s="39"/>
      <c r="MX49" s="39"/>
      <c r="MY49" s="39"/>
      <c r="MZ49" s="39"/>
      <c r="NA49" s="39"/>
      <c r="NB49" s="39"/>
      <c r="NC49" s="39"/>
      <c r="ND49" s="39"/>
      <c r="NE49" s="39"/>
      <c r="NF49" s="39"/>
      <c r="NG49" s="39"/>
      <c r="NH49" s="39"/>
      <c r="NI49" s="39"/>
      <c r="NJ49" s="39"/>
      <c r="NK49" s="39"/>
      <c r="NL49" s="39"/>
      <c r="NM49" s="39"/>
      <c r="NN49" s="39"/>
      <c r="NO49" s="39"/>
      <c r="NP49" s="39"/>
      <c r="NQ49" s="39"/>
      <c r="NR49" s="39"/>
      <c r="NS49" s="39"/>
      <c r="NT49" s="39"/>
      <c r="NU49" s="39"/>
      <c r="NV49" s="39"/>
      <c r="NW49" s="39"/>
      <c r="NX49" s="39"/>
      <c r="NY49" s="39"/>
      <c r="NZ49" s="39"/>
      <c r="OA49" s="39"/>
      <c r="OB49" s="39"/>
      <c r="OC49" s="39"/>
      <c r="OD49" s="39"/>
      <c r="OE49" s="39"/>
      <c r="OF49" s="39"/>
      <c r="OG49" s="39"/>
      <c r="OH49" s="39"/>
      <c r="OI49" s="39"/>
      <c r="OJ49" s="39"/>
      <c r="OK49" s="39"/>
      <c r="OL49" s="39"/>
      <c r="OM49" s="39"/>
      <c r="ON49" s="39"/>
      <c r="OO49" s="39"/>
      <c r="OP49" s="39"/>
      <c r="OQ49" s="39"/>
      <c r="OR49" s="39"/>
      <c r="OS49" s="39"/>
      <c r="OT49" s="39"/>
      <c r="OU49" s="39"/>
      <c r="OV49" s="39"/>
      <c r="OW49" s="39"/>
      <c r="OX49" s="39"/>
      <c r="OY49" s="39"/>
      <c r="OZ49" s="39"/>
      <c r="PA49" s="39"/>
      <c r="PB49" s="39"/>
      <c r="PC49" s="39"/>
      <c r="PD49" s="39"/>
      <c r="PE49" s="39"/>
      <c r="PF49" s="39"/>
      <c r="PG49" s="39"/>
      <c r="PH49" s="39"/>
      <c r="PI49" s="39"/>
      <c r="PJ49" s="39"/>
      <c r="PK49" s="39"/>
      <c r="PL49" s="39"/>
      <c r="PM49" s="39"/>
      <c r="PN49" s="39"/>
      <c r="PO49" s="39"/>
      <c r="PP49" s="39"/>
      <c r="PQ49" s="39"/>
      <c r="PR49" s="39"/>
      <c r="PS49" s="39"/>
      <c r="PT49" s="39"/>
      <c r="PU49" s="39"/>
      <c r="PV49" s="39"/>
      <c r="PW49" s="39"/>
      <c r="PX49" s="39"/>
      <c r="PY49" s="39"/>
      <c r="PZ49" s="39"/>
      <c r="QA49" s="39"/>
      <c r="QB49" s="39"/>
      <c r="QC49" s="39"/>
      <c r="QD49" s="39"/>
      <c r="QE49" s="39"/>
      <c r="QF49" s="39"/>
      <c r="QG49" s="39"/>
      <c r="QH49" s="39"/>
      <c r="QI49" s="39"/>
      <c r="QJ49" s="39"/>
      <c r="QK49" s="39"/>
      <c r="QL49" s="39"/>
      <c r="QM49" s="39"/>
      <c r="QN49" s="39"/>
      <c r="QO49" s="39"/>
      <c r="QP49" s="39"/>
      <c r="QQ49" s="39"/>
      <c r="QR49" s="39"/>
      <c r="QS49" s="39"/>
      <c r="QT49" s="39"/>
      <c r="QU49" s="39"/>
      <c r="QV49" s="39"/>
      <c r="QW49" s="39"/>
      <c r="QX49" s="39"/>
      <c r="QY49" s="39"/>
      <c r="QZ49" s="39"/>
      <c r="RA49" s="39"/>
      <c r="RB49" s="39"/>
      <c r="RC49" s="39"/>
      <c r="RD49" s="39"/>
      <c r="RE49" s="39"/>
      <c r="RF49" s="39"/>
      <c r="RG49" s="39"/>
      <c r="RH49" s="39"/>
      <c r="RI49" s="39"/>
      <c r="RJ49" s="39"/>
      <c r="RK49" s="39"/>
      <c r="RL49" s="39"/>
      <c r="RM49" s="39"/>
      <c r="RN49" s="39"/>
      <c r="RO49" s="39"/>
      <c r="RP49" s="39"/>
      <c r="RQ49" s="39"/>
      <c r="RR49" s="39"/>
      <c r="RS49" s="39"/>
      <c r="RT49" s="39"/>
      <c r="RU49" s="39"/>
      <c r="RV49" s="39"/>
      <c r="RW49" s="39"/>
      <c r="RX49" s="39"/>
      <c r="RY49" s="39"/>
      <c r="RZ49" s="39"/>
      <c r="SA49" s="39"/>
      <c r="SB49" s="39"/>
      <c r="SC49" s="39"/>
      <c r="SD49" s="39"/>
      <c r="SE49" s="39"/>
      <c r="SF49" s="39"/>
      <c r="SG49" s="39"/>
      <c r="SH49" s="39"/>
      <c r="SI49" s="39"/>
      <c r="SJ49" s="39"/>
      <c r="SK49" s="39"/>
      <c r="SL49" s="39"/>
      <c r="SM49" s="39"/>
      <c r="SN49" s="39"/>
      <c r="SO49" s="39"/>
      <c r="SP49" s="39"/>
      <c r="SQ49" s="39"/>
      <c r="SR49" s="39"/>
      <c r="SS49" s="39"/>
      <c r="ST49" s="39"/>
      <c r="SU49" s="39"/>
      <c r="SV49" s="39"/>
      <c r="SW49" s="39"/>
      <c r="SX49" s="39"/>
      <c r="SY49" s="39"/>
      <c r="SZ49" s="39"/>
      <c r="TA49" s="39"/>
      <c r="TB49" s="39"/>
      <c r="TC49" s="39"/>
      <c r="TD49" s="39"/>
      <c r="TE49" s="39"/>
      <c r="TF49" s="39"/>
      <c r="TG49" s="39"/>
      <c r="TH49" s="39"/>
      <c r="TI49" s="39"/>
      <c r="TJ49" s="39"/>
      <c r="TK49" s="39"/>
      <c r="TL49" s="39"/>
      <c r="TM49" s="39"/>
      <c r="TN49" s="39"/>
      <c r="TO49" s="39"/>
      <c r="TP49" s="39"/>
      <c r="TQ49" s="39"/>
      <c r="TR49" s="39"/>
      <c r="TS49" s="39"/>
      <c r="TT49" s="39"/>
      <c r="TU49" s="39"/>
      <c r="TV49" s="39"/>
      <c r="TW49" s="39"/>
      <c r="TX49" s="39"/>
      <c r="TY49" s="39"/>
      <c r="TZ49" s="39"/>
      <c r="UA49" s="39"/>
      <c r="UB49" s="39"/>
      <c r="UC49" s="39"/>
      <c r="UD49" s="39"/>
      <c r="UE49" s="39"/>
      <c r="UF49" s="39"/>
      <c r="UG49" s="39"/>
      <c r="UH49" s="39"/>
      <c r="UI49" s="39"/>
      <c r="UJ49" s="39"/>
      <c r="UK49" s="39"/>
      <c r="UL49" s="39"/>
      <c r="UM49" s="39"/>
      <c r="UN49" s="39"/>
      <c r="UO49" s="39"/>
      <c r="UP49" s="39"/>
      <c r="UQ49" s="39"/>
      <c r="UR49" s="39"/>
      <c r="US49" s="39"/>
      <c r="UT49" s="39"/>
      <c r="UU49" s="39"/>
      <c r="UV49" s="39"/>
      <c r="UW49" s="39"/>
      <c r="UX49" s="39"/>
      <c r="UY49" s="39"/>
      <c r="UZ49" s="39"/>
      <c r="VA49" s="39"/>
      <c r="VB49" s="39"/>
      <c r="VC49" s="39"/>
      <c r="VD49" s="39"/>
      <c r="VE49" s="39"/>
      <c r="VF49" s="39"/>
      <c r="VG49" s="39"/>
      <c r="VH49" s="39"/>
      <c r="VI49" s="39"/>
      <c r="VJ49" s="39"/>
      <c r="VK49" s="39"/>
      <c r="VL49" s="39"/>
      <c r="VM49" s="39"/>
      <c r="VN49" s="39"/>
      <c r="VO49" s="39"/>
      <c r="VP49" s="39"/>
      <c r="VQ49" s="39"/>
      <c r="VR49" s="39"/>
      <c r="VS49" s="39"/>
      <c r="VT49" s="39"/>
      <c r="VU49" s="39"/>
      <c r="VV49" s="39"/>
      <c r="VW49" s="39"/>
      <c r="VX49" s="39"/>
      <c r="VY49" s="39"/>
      <c r="VZ49" s="39"/>
      <c r="WA49" s="39"/>
      <c r="WB49" s="39"/>
      <c r="WC49" s="39"/>
      <c r="WD49" s="39"/>
      <c r="WE49" s="39"/>
      <c r="WF49" s="39"/>
      <c r="WG49" s="39"/>
      <c r="WH49" s="39"/>
      <c r="WI49" s="39"/>
      <c r="WJ49" s="39"/>
      <c r="WK49" s="39"/>
      <c r="WL49" s="39"/>
      <c r="WM49" s="39"/>
      <c r="WN49" s="39"/>
      <c r="WO49" s="39"/>
      <c r="WP49" s="39"/>
      <c r="WQ49" s="39"/>
      <c r="WR49" s="39"/>
      <c r="WS49" s="39"/>
      <c r="WT49" s="39"/>
      <c r="WU49" s="39"/>
      <c r="WV49" s="39"/>
      <c r="WW49" s="39"/>
      <c r="WX49" s="39"/>
      <c r="WY49" s="39"/>
      <c r="WZ49" s="39"/>
      <c r="XA49" s="39"/>
      <c r="XB49" s="39"/>
      <c r="XC49" s="39"/>
      <c r="XD49" s="39"/>
      <c r="XE49" s="39"/>
      <c r="XF49" s="39"/>
      <c r="XG49" s="39"/>
      <c r="XH49" s="39"/>
      <c r="XI49" s="39"/>
      <c r="XJ49" s="39"/>
      <c r="XK49" s="39"/>
      <c r="XL49" s="39"/>
      <c r="XM49" s="39"/>
      <c r="XN49" s="39"/>
      <c r="XO49" s="39"/>
      <c r="XP49" s="39"/>
      <c r="XQ49" s="39"/>
      <c r="XR49" s="39"/>
      <c r="XS49" s="39"/>
      <c r="XT49" s="39"/>
      <c r="XU49" s="39"/>
      <c r="XV49" s="39"/>
      <c r="XW49" s="39"/>
      <c r="XX49" s="39"/>
      <c r="XY49" s="39"/>
      <c r="XZ49" s="39"/>
      <c r="YA49" s="39"/>
      <c r="YB49" s="39"/>
      <c r="YC49" s="39"/>
      <c r="YD49" s="39"/>
      <c r="YE49" s="39"/>
      <c r="YF49" s="39"/>
      <c r="YG49" s="39"/>
      <c r="YH49" s="39"/>
      <c r="YI49" s="39"/>
      <c r="YJ49" s="39"/>
      <c r="YK49" s="39"/>
      <c r="YL49" s="39"/>
      <c r="YM49" s="39"/>
      <c r="YN49" s="39"/>
      <c r="YO49" s="39"/>
      <c r="YP49" s="39"/>
      <c r="YQ49" s="39"/>
      <c r="YR49" s="39"/>
      <c r="YS49" s="39"/>
      <c r="YT49" s="39"/>
      <c r="YU49" s="39"/>
      <c r="YV49" s="39"/>
      <c r="YW49" s="39"/>
      <c r="YX49" s="39"/>
      <c r="YY49" s="39"/>
      <c r="YZ49" s="39"/>
      <c r="ZA49" s="39"/>
      <c r="ZB49" s="39"/>
      <c r="ZC49" s="39"/>
      <c r="ZD49" s="39"/>
      <c r="ZE49" s="39"/>
      <c r="ZF49" s="39"/>
      <c r="ZG49" s="39"/>
      <c r="ZH49" s="39"/>
      <c r="ZI49" s="39"/>
      <c r="ZJ49" s="39"/>
      <c r="ZK49" s="39"/>
      <c r="ZL49" s="39"/>
      <c r="ZM49" s="39"/>
      <c r="ZN49" s="39"/>
      <c r="ZO49" s="39"/>
      <c r="ZP49" s="39"/>
      <c r="ZQ49" s="39"/>
      <c r="ZR49" s="39"/>
      <c r="ZS49" s="39"/>
      <c r="ZT49" s="39"/>
      <c r="ZU49" s="39"/>
      <c r="ZV49" s="39"/>
      <c r="ZW49" s="39"/>
      <c r="ZX49" s="39"/>
      <c r="ZY49" s="39"/>
      <c r="ZZ49" s="39"/>
      <c r="AAA49" s="39"/>
      <c r="AAB49" s="39"/>
      <c r="AAC49" s="39"/>
      <c r="AAD49" s="39"/>
      <c r="AAE49" s="39"/>
      <c r="AAF49" s="39"/>
      <c r="AAG49" s="39"/>
      <c r="AAH49" s="39"/>
      <c r="AAI49" s="39"/>
      <c r="AAJ49" s="39"/>
      <c r="AAK49" s="39"/>
      <c r="AAL49" s="39"/>
      <c r="AAM49" s="39"/>
      <c r="AAN49" s="39"/>
      <c r="AAO49" s="39"/>
      <c r="AAP49" s="39"/>
      <c r="AAQ49" s="39"/>
      <c r="AAR49" s="39"/>
      <c r="AAS49" s="39"/>
      <c r="AAT49" s="39"/>
      <c r="AAU49" s="39"/>
      <c r="AAV49" s="39"/>
      <c r="AAW49" s="39"/>
      <c r="AAX49" s="39"/>
      <c r="AAY49" s="39"/>
      <c r="AAZ49" s="39"/>
      <c r="ABA49" s="39"/>
      <c r="ABB49" s="39"/>
      <c r="ABC49" s="39"/>
      <c r="ABD49" s="39"/>
      <c r="ABE49" s="39"/>
      <c r="ABF49" s="39"/>
      <c r="ABG49" s="39"/>
      <c r="ABH49" s="39"/>
      <c r="ABI49" s="39"/>
      <c r="ABJ49" s="39"/>
      <c r="ABK49" s="39"/>
      <c r="ABL49" s="39"/>
      <c r="ABM49" s="39"/>
      <c r="ABN49" s="39"/>
      <c r="ABO49" s="39"/>
      <c r="ABP49" s="39"/>
      <c r="ABQ49" s="39"/>
      <c r="ABR49" s="39"/>
      <c r="ABS49" s="39"/>
      <c r="ABT49" s="39"/>
      <c r="ABU49" s="39"/>
      <c r="ABV49" s="39"/>
      <c r="ABW49" s="39"/>
      <c r="ABX49" s="39"/>
      <c r="ABY49" s="39"/>
      <c r="ABZ49" s="39"/>
      <c r="ACA49" s="39"/>
      <c r="ACB49" s="39"/>
      <c r="ACC49" s="39"/>
      <c r="ACD49" s="39"/>
      <c r="ACE49" s="39"/>
      <c r="ACF49" s="39"/>
      <c r="ACG49" s="39"/>
      <c r="ACH49" s="39"/>
      <c r="ACI49" s="39"/>
      <c r="ACJ49" s="39"/>
      <c r="ACK49" s="39"/>
      <c r="ACL49" s="39"/>
      <c r="ACM49" s="39"/>
      <c r="ACN49" s="39"/>
      <c r="ACO49" s="39"/>
      <c r="ACP49" s="39"/>
      <c r="ACQ49" s="39"/>
      <c r="ACR49" s="39"/>
      <c r="ACS49" s="39"/>
      <c r="ACT49" s="39"/>
      <c r="ACU49" s="39"/>
      <c r="ACV49" s="39"/>
      <c r="ACW49" s="39"/>
      <c r="ACX49" s="39"/>
      <c r="ACY49" s="39"/>
      <c r="ACZ49" s="39"/>
      <c r="ADA49" s="39"/>
      <c r="ADB49" s="39"/>
      <c r="ADC49" s="39"/>
      <c r="ADD49" s="39"/>
      <c r="ADE49" s="39"/>
      <c r="ADF49" s="39"/>
      <c r="ADG49" s="39"/>
      <c r="ADH49" s="39"/>
      <c r="ADI49" s="39"/>
      <c r="ADJ49" s="39"/>
      <c r="ADK49" s="39"/>
      <c r="ADL49" s="39"/>
      <c r="ADM49" s="39"/>
      <c r="ADN49" s="39"/>
      <c r="ADO49" s="39"/>
      <c r="ADP49" s="39"/>
      <c r="ADQ49" s="39"/>
      <c r="ADR49" s="39"/>
      <c r="ADS49" s="39"/>
      <c r="ADT49" s="39"/>
      <c r="ADU49" s="39"/>
      <c r="ADV49" s="39"/>
      <c r="ADW49" s="39"/>
      <c r="ADX49" s="39"/>
      <c r="ADY49" s="39"/>
      <c r="ADZ49" s="39"/>
      <c r="AEA49" s="39"/>
      <c r="AEB49" s="39"/>
      <c r="AEC49" s="39"/>
      <c r="AED49" s="39"/>
      <c r="AEE49" s="39"/>
      <c r="AEF49" s="39"/>
      <c r="AEG49" s="39"/>
      <c r="AEH49" s="39"/>
      <c r="AEI49" s="39"/>
      <c r="AEJ49" s="39"/>
      <c r="AEK49" s="39"/>
      <c r="AEL49" s="39"/>
      <c r="AEM49" s="39"/>
      <c r="AEN49" s="39"/>
      <c r="AEO49" s="39"/>
      <c r="AEP49" s="39"/>
      <c r="AEQ49" s="39"/>
      <c r="AER49" s="39"/>
      <c r="AES49" s="39"/>
      <c r="AET49" s="39"/>
      <c r="AEU49" s="39"/>
      <c r="AEV49" s="39"/>
      <c r="AEW49" s="39"/>
      <c r="AEX49" s="39"/>
      <c r="AEY49" s="39"/>
      <c r="AEZ49" s="39"/>
      <c r="AFA49" s="39"/>
      <c r="AFB49" s="39"/>
      <c r="AFC49" s="39"/>
      <c r="AFD49" s="39"/>
      <c r="AFE49" s="39"/>
      <c r="AFF49" s="39"/>
      <c r="AFG49" s="39"/>
      <c r="AFH49" s="39"/>
      <c r="AFI49" s="39"/>
      <c r="AFJ49" s="39"/>
      <c r="AFK49" s="39"/>
      <c r="AFL49" s="39"/>
      <c r="AFM49" s="39"/>
      <c r="AFN49" s="39"/>
      <c r="AFO49" s="39"/>
      <c r="AFP49" s="39"/>
      <c r="AFQ49" s="39"/>
      <c r="AFR49" s="39"/>
      <c r="AFS49" s="39"/>
      <c r="AFT49" s="39"/>
      <c r="AFU49" s="39"/>
      <c r="AFV49" s="39"/>
      <c r="AFW49" s="39"/>
      <c r="AFX49" s="39"/>
      <c r="AFY49" s="39"/>
      <c r="AFZ49" s="39"/>
      <c r="AGA49" s="39"/>
      <c r="AGB49" s="39"/>
      <c r="AGC49" s="39"/>
      <c r="AGD49" s="39"/>
      <c r="AGE49" s="39"/>
      <c r="AGF49" s="39"/>
      <c r="AGG49" s="39"/>
      <c r="AGH49" s="39"/>
      <c r="AGI49" s="39"/>
      <c r="AGJ49" s="39"/>
      <c r="AGK49" s="39"/>
      <c r="AGL49" s="39"/>
      <c r="AGM49" s="39"/>
      <c r="AGN49" s="39"/>
      <c r="AGO49" s="39"/>
      <c r="AGP49" s="39"/>
      <c r="AGQ49" s="39"/>
      <c r="AGR49" s="39"/>
      <c r="AGS49" s="39"/>
      <c r="AGT49" s="39"/>
      <c r="AGU49" s="39"/>
      <c r="AGV49" s="39"/>
      <c r="AGW49" s="39"/>
      <c r="AGX49" s="39"/>
      <c r="AGY49" s="39"/>
      <c r="AGZ49" s="39"/>
      <c r="AHA49" s="39"/>
      <c r="AHB49" s="39"/>
      <c r="AHC49" s="39"/>
      <c r="AHD49" s="39"/>
      <c r="AHE49" s="39"/>
      <c r="AHF49" s="39"/>
      <c r="AHG49" s="39"/>
      <c r="AHH49" s="39"/>
      <c r="AHI49" s="39"/>
      <c r="AHJ49" s="39"/>
      <c r="AHK49" s="39"/>
      <c r="AHL49" s="39"/>
      <c r="AHM49" s="39"/>
      <c r="AHN49" s="39"/>
      <c r="AHO49" s="39"/>
      <c r="AHP49" s="39"/>
      <c r="AHQ49" s="39"/>
      <c r="AHR49" s="39"/>
      <c r="AHS49" s="39"/>
      <c r="AHT49" s="39"/>
      <c r="AHU49" s="39"/>
      <c r="AHV49" s="39"/>
      <c r="AHW49" s="39"/>
      <c r="AHX49" s="39"/>
      <c r="AHY49" s="39"/>
      <c r="AHZ49" s="39"/>
      <c r="AIA49" s="39"/>
      <c r="AIB49" s="39"/>
      <c r="AIC49" s="39"/>
      <c r="AID49" s="39"/>
      <c r="AIE49" s="39"/>
      <c r="AIF49" s="39"/>
      <c r="AIG49" s="39"/>
      <c r="AIH49" s="39"/>
      <c r="AII49" s="39"/>
      <c r="AIJ49" s="39"/>
      <c r="AIK49" s="39"/>
      <c r="AIL49" s="39"/>
      <c r="AIM49" s="39"/>
      <c r="AIN49" s="39"/>
      <c r="AIO49" s="39"/>
      <c r="AIP49" s="39"/>
      <c r="AIQ49" s="39"/>
      <c r="AIR49" s="39"/>
      <c r="AIS49" s="39"/>
      <c r="AIT49" s="39"/>
      <c r="AIU49" s="39"/>
      <c r="AIV49" s="39"/>
      <c r="AIW49" s="39"/>
      <c r="AIX49" s="39"/>
      <c r="AIY49" s="39"/>
      <c r="AIZ49" s="39"/>
      <c r="AJA49" s="39"/>
      <c r="AJB49" s="39"/>
      <c r="AJC49" s="39"/>
      <c r="AJD49" s="39"/>
      <c r="AJE49" s="39"/>
      <c r="AJF49" s="39"/>
      <c r="AJG49" s="39"/>
      <c r="AJH49" s="39"/>
      <c r="AJI49" s="39"/>
      <c r="AJJ49" s="39"/>
      <c r="AJK49" s="39"/>
      <c r="AJL49" s="39"/>
      <c r="AJM49" s="39"/>
      <c r="AJN49" s="39"/>
      <c r="AJO49" s="39"/>
      <c r="AJP49" s="39"/>
      <c r="AJQ49" s="39"/>
      <c r="AJR49" s="39"/>
      <c r="AJS49" s="39"/>
      <c r="AJT49" s="39"/>
      <c r="AJU49" s="39"/>
      <c r="AJV49" s="39"/>
      <c r="AJW49" s="39"/>
      <c r="AJX49" s="39"/>
      <c r="AJY49" s="39"/>
      <c r="AJZ49" s="39"/>
      <c r="AKA49" s="39"/>
      <c r="AKB49" s="39"/>
      <c r="AKC49" s="39"/>
      <c r="AKD49" s="39"/>
      <c r="AKE49" s="39"/>
      <c r="AKF49" s="39"/>
      <c r="AKG49" s="39"/>
      <c r="AKH49" s="39"/>
      <c r="AKI49" s="39"/>
      <c r="AKJ49" s="39"/>
      <c r="AKK49" s="39"/>
      <c r="AKL49" s="39"/>
      <c r="AKM49" s="39"/>
      <c r="AKN49" s="39"/>
      <c r="AKO49" s="39"/>
      <c r="AKP49" s="39"/>
      <c r="AKQ49" s="39"/>
      <c r="AKR49" s="39"/>
      <c r="AKS49" s="39"/>
      <c r="AKT49" s="39"/>
      <c r="AKU49" s="39"/>
      <c r="AKV49" s="39"/>
      <c r="AKW49" s="39"/>
      <c r="AKX49" s="39"/>
      <c r="AKY49" s="39"/>
      <c r="AKZ49" s="39"/>
      <c r="ALA49" s="39"/>
      <c r="ALB49" s="39"/>
      <c r="ALC49" s="39"/>
      <c r="ALD49" s="39"/>
      <c r="ALE49" s="39"/>
      <c r="ALF49" s="39"/>
      <c r="ALG49" s="39"/>
      <c r="ALH49" s="39"/>
      <c r="ALI49" s="39"/>
      <c r="ALJ49" s="39"/>
      <c r="ALK49" s="39"/>
      <c r="ALL49" s="39"/>
      <c r="ALM49" s="39"/>
      <c r="ALN49" s="39"/>
      <c r="ALO49" s="39"/>
      <c r="ALP49" s="39"/>
      <c r="ALQ49" s="39"/>
      <c r="ALR49" s="39"/>
      <c r="ALS49" s="39"/>
      <c r="ALT49" s="39"/>
      <c r="ALU49" s="39"/>
      <c r="ALV49" s="39"/>
      <c r="ALW49" s="39"/>
      <c r="ALX49" s="39"/>
      <c r="ALY49" s="39"/>
      <c r="ALZ49" s="39"/>
      <c r="AMA49" s="39"/>
      <c r="AMB49" s="39"/>
      <c r="AMC49" s="39"/>
      <c r="AMD49" s="39"/>
      <c r="AME49" s="39"/>
      <c r="AMF49" s="39"/>
      <c r="AMG49" s="39"/>
      <c r="AMH49" s="39"/>
      <c r="AMI49" s="39"/>
      <c r="AMJ49" s="39"/>
    </row>
    <row r="50" spans="1:1024">
      <c r="A50" s="1" t="s">
        <v>49</v>
      </c>
      <c r="B50" s="2">
        <v>45344</v>
      </c>
      <c r="C50" s="26">
        <v>12</v>
      </c>
      <c r="D50" s="27">
        <v>571.10522800000001</v>
      </c>
      <c r="E50" s="42">
        <f>Sayfa2!$D50*Sayfa2!$C50</f>
        <v>6853.2627360000006</v>
      </c>
      <c r="F50" s="2">
        <v>45357</v>
      </c>
      <c r="G50" s="17">
        <v>12</v>
      </c>
      <c r="H50" s="18">
        <v>580.05924800000003</v>
      </c>
      <c r="I50" s="19">
        <f>Sayfa2!$H50*Sayfa2!$G50</f>
        <v>6960.7109760000003</v>
      </c>
      <c r="J50" s="26">
        <f>H50-D50</f>
        <v>8.9540200000000141</v>
      </c>
      <c r="K50" s="43">
        <f>Sayfa2!$J50*Sayfa2!$C50</f>
        <v>107.44824000000017</v>
      </c>
      <c r="L50" s="44">
        <f>F50-B50</f>
        <v>13</v>
      </c>
      <c r="M50" s="143">
        <f>K50/E50</f>
        <v>1.5678406642076849E-2</v>
      </c>
      <c r="N50" s="143">
        <f>M50/L50*30</f>
        <v>3.618093840479273E-2</v>
      </c>
      <c r="O50" s="14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  <c r="GU50" s="39"/>
      <c r="GV50" s="39"/>
      <c r="GW50" s="39"/>
      <c r="GX50" s="39"/>
      <c r="GY50" s="39"/>
      <c r="GZ50" s="39"/>
      <c r="HA50" s="39"/>
      <c r="HB50" s="39"/>
      <c r="HC50" s="39"/>
      <c r="HD50" s="39"/>
      <c r="HE50" s="39"/>
      <c r="HF50" s="39"/>
      <c r="HG50" s="39"/>
      <c r="HH50" s="39"/>
      <c r="HI50" s="39"/>
      <c r="HJ50" s="39"/>
      <c r="HK50" s="39"/>
      <c r="HL50" s="39"/>
      <c r="HM50" s="39"/>
      <c r="HN50" s="39"/>
      <c r="HO50" s="39"/>
      <c r="HP50" s="39"/>
      <c r="HQ50" s="39"/>
      <c r="HR50" s="39"/>
      <c r="HS50" s="39"/>
      <c r="HT50" s="39"/>
      <c r="HU50" s="39"/>
      <c r="HV50" s="39"/>
      <c r="HW50" s="39"/>
      <c r="HX50" s="39"/>
      <c r="HY50" s="39"/>
      <c r="HZ50" s="39"/>
      <c r="IA50" s="39"/>
      <c r="IB50" s="39"/>
      <c r="IC50" s="39"/>
      <c r="ID50" s="39"/>
      <c r="IE50" s="39"/>
      <c r="IF50" s="39"/>
      <c r="IG50" s="39"/>
      <c r="IH50" s="39"/>
      <c r="II50" s="39"/>
      <c r="IJ50" s="39"/>
      <c r="IK50" s="39"/>
      <c r="IL50" s="39"/>
      <c r="IM50" s="39"/>
      <c r="IN50" s="39"/>
      <c r="IO50" s="39"/>
      <c r="IP50" s="39"/>
      <c r="IQ50" s="39"/>
      <c r="IR50" s="39"/>
      <c r="IS50" s="39"/>
      <c r="IT50" s="39"/>
      <c r="IU50" s="39"/>
      <c r="IV50" s="39"/>
      <c r="IW50" s="39"/>
      <c r="IX50" s="39"/>
      <c r="IY50" s="39"/>
      <c r="IZ50" s="39"/>
      <c r="JA50" s="39"/>
      <c r="JB50" s="39"/>
      <c r="JC50" s="39"/>
      <c r="JD50" s="39"/>
      <c r="JE50" s="39"/>
      <c r="JF50" s="39"/>
      <c r="JG50" s="39"/>
      <c r="JH50" s="39"/>
      <c r="JI50" s="39"/>
      <c r="JJ50" s="39"/>
      <c r="JK50" s="39"/>
      <c r="JL50" s="39"/>
      <c r="JM50" s="39"/>
      <c r="JN50" s="39"/>
      <c r="JO50" s="39"/>
      <c r="JP50" s="39"/>
      <c r="JQ50" s="39"/>
      <c r="JR50" s="39"/>
      <c r="JS50" s="39"/>
      <c r="JT50" s="39"/>
      <c r="JU50" s="39"/>
      <c r="JV50" s="39"/>
      <c r="JW50" s="39"/>
      <c r="JX50" s="39"/>
      <c r="JY50" s="39"/>
      <c r="JZ50" s="39"/>
      <c r="KA50" s="39"/>
      <c r="KB50" s="39"/>
      <c r="KC50" s="39"/>
      <c r="KD50" s="39"/>
      <c r="KE50" s="39"/>
      <c r="KF50" s="39"/>
      <c r="KG50" s="39"/>
      <c r="KH50" s="39"/>
      <c r="KI50" s="39"/>
      <c r="KJ50" s="39"/>
      <c r="KK50" s="39"/>
      <c r="KL50" s="39"/>
      <c r="KM50" s="39"/>
      <c r="KN50" s="39"/>
      <c r="KO50" s="39"/>
      <c r="KP50" s="39"/>
      <c r="KQ50" s="39"/>
      <c r="KR50" s="39"/>
      <c r="KS50" s="39"/>
      <c r="KT50" s="39"/>
      <c r="KU50" s="39"/>
      <c r="KV50" s="39"/>
      <c r="KW50" s="39"/>
      <c r="KX50" s="39"/>
      <c r="KY50" s="39"/>
      <c r="KZ50" s="39"/>
      <c r="LA50" s="39"/>
      <c r="LB50" s="39"/>
      <c r="LC50" s="39"/>
      <c r="LD50" s="39"/>
      <c r="LE50" s="39"/>
      <c r="LF50" s="39"/>
      <c r="LG50" s="39"/>
      <c r="LH50" s="39"/>
      <c r="LI50" s="39"/>
      <c r="LJ50" s="39"/>
      <c r="LK50" s="39"/>
      <c r="LL50" s="39"/>
      <c r="LM50" s="39"/>
      <c r="LN50" s="39"/>
      <c r="LO50" s="39"/>
      <c r="LP50" s="39"/>
      <c r="LQ50" s="39"/>
      <c r="LR50" s="39"/>
      <c r="LS50" s="39"/>
      <c r="LT50" s="39"/>
      <c r="LU50" s="39"/>
      <c r="LV50" s="39"/>
      <c r="LW50" s="39"/>
      <c r="LX50" s="39"/>
      <c r="LY50" s="39"/>
      <c r="LZ50" s="39"/>
      <c r="MA50" s="39"/>
      <c r="MB50" s="39"/>
      <c r="MC50" s="39"/>
      <c r="MD50" s="39"/>
      <c r="ME50" s="39"/>
      <c r="MF50" s="39"/>
      <c r="MG50" s="39"/>
      <c r="MH50" s="39"/>
      <c r="MI50" s="39"/>
      <c r="MJ50" s="39"/>
      <c r="MK50" s="39"/>
      <c r="ML50" s="39"/>
      <c r="MM50" s="39"/>
      <c r="MN50" s="39"/>
      <c r="MO50" s="39"/>
      <c r="MP50" s="39"/>
      <c r="MQ50" s="39"/>
      <c r="MR50" s="39"/>
      <c r="MS50" s="39"/>
      <c r="MT50" s="39"/>
      <c r="MU50" s="39"/>
      <c r="MV50" s="39"/>
      <c r="MW50" s="39"/>
      <c r="MX50" s="39"/>
      <c r="MY50" s="39"/>
      <c r="MZ50" s="39"/>
      <c r="NA50" s="39"/>
      <c r="NB50" s="39"/>
      <c r="NC50" s="39"/>
      <c r="ND50" s="39"/>
      <c r="NE50" s="39"/>
      <c r="NF50" s="39"/>
      <c r="NG50" s="39"/>
      <c r="NH50" s="39"/>
      <c r="NI50" s="39"/>
      <c r="NJ50" s="39"/>
      <c r="NK50" s="39"/>
      <c r="NL50" s="39"/>
      <c r="NM50" s="39"/>
      <c r="NN50" s="39"/>
      <c r="NO50" s="39"/>
      <c r="NP50" s="39"/>
      <c r="NQ50" s="39"/>
      <c r="NR50" s="39"/>
      <c r="NS50" s="39"/>
      <c r="NT50" s="39"/>
      <c r="NU50" s="39"/>
      <c r="NV50" s="39"/>
      <c r="NW50" s="39"/>
      <c r="NX50" s="39"/>
      <c r="NY50" s="39"/>
      <c r="NZ50" s="39"/>
      <c r="OA50" s="39"/>
      <c r="OB50" s="39"/>
      <c r="OC50" s="39"/>
      <c r="OD50" s="39"/>
      <c r="OE50" s="39"/>
      <c r="OF50" s="39"/>
      <c r="OG50" s="39"/>
      <c r="OH50" s="39"/>
      <c r="OI50" s="39"/>
      <c r="OJ50" s="39"/>
      <c r="OK50" s="39"/>
      <c r="OL50" s="39"/>
      <c r="OM50" s="39"/>
      <c r="ON50" s="39"/>
      <c r="OO50" s="39"/>
      <c r="OP50" s="39"/>
      <c r="OQ50" s="39"/>
      <c r="OR50" s="39"/>
      <c r="OS50" s="39"/>
      <c r="OT50" s="39"/>
      <c r="OU50" s="39"/>
      <c r="OV50" s="39"/>
      <c r="OW50" s="39"/>
      <c r="OX50" s="39"/>
      <c r="OY50" s="39"/>
      <c r="OZ50" s="39"/>
      <c r="PA50" s="39"/>
      <c r="PB50" s="39"/>
      <c r="PC50" s="39"/>
      <c r="PD50" s="39"/>
      <c r="PE50" s="39"/>
      <c r="PF50" s="39"/>
      <c r="PG50" s="39"/>
      <c r="PH50" s="39"/>
      <c r="PI50" s="39"/>
      <c r="PJ50" s="39"/>
      <c r="PK50" s="39"/>
      <c r="PL50" s="39"/>
      <c r="PM50" s="39"/>
      <c r="PN50" s="39"/>
      <c r="PO50" s="39"/>
      <c r="PP50" s="39"/>
      <c r="PQ50" s="39"/>
      <c r="PR50" s="39"/>
      <c r="PS50" s="39"/>
      <c r="PT50" s="39"/>
      <c r="PU50" s="39"/>
      <c r="PV50" s="39"/>
      <c r="PW50" s="39"/>
      <c r="PX50" s="39"/>
      <c r="PY50" s="39"/>
      <c r="PZ50" s="39"/>
      <c r="QA50" s="39"/>
      <c r="QB50" s="39"/>
      <c r="QC50" s="39"/>
      <c r="QD50" s="39"/>
      <c r="QE50" s="39"/>
      <c r="QF50" s="39"/>
      <c r="QG50" s="39"/>
      <c r="QH50" s="39"/>
      <c r="QI50" s="39"/>
      <c r="QJ50" s="39"/>
      <c r="QK50" s="39"/>
      <c r="QL50" s="39"/>
      <c r="QM50" s="39"/>
      <c r="QN50" s="39"/>
      <c r="QO50" s="39"/>
      <c r="QP50" s="39"/>
      <c r="QQ50" s="39"/>
      <c r="QR50" s="39"/>
      <c r="QS50" s="39"/>
      <c r="QT50" s="39"/>
      <c r="QU50" s="39"/>
      <c r="QV50" s="39"/>
      <c r="QW50" s="39"/>
      <c r="QX50" s="39"/>
      <c r="QY50" s="39"/>
      <c r="QZ50" s="39"/>
      <c r="RA50" s="39"/>
      <c r="RB50" s="39"/>
      <c r="RC50" s="39"/>
      <c r="RD50" s="39"/>
      <c r="RE50" s="39"/>
      <c r="RF50" s="39"/>
      <c r="RG50" s="39"/>
      <c r="RH50" s="39"/>
      <c r="RI50" s="39"/>
      <c r="RJ50" s="39"/>
      <c r="RK50" s="39"/>
      <c r="RL50" s="39"/>
      <c r="RM50" s="39"/>
      <c r="RN50" s="39"/>
      <c r="RO50" s="39"/>
      <c r="RP50" s="39"/>
      <c r="RQ50" s="39"/>
      <c r="RR50" s="39"/>
      <c r="RS50" s="39"/>
      <c r="RT50" s="39"/>
      <c r="RU50" s="39"/>
      <c r="RV50" s="39"/>
      <c r="RW50" s="39"/>
      <c r="RX50" s="39"/>
      <c r="RY50" s="39"/>
      <c r="RZ50" s="39"/>
      <c r="SA50" s="39"/>
      <c r="SB50" s="39"/>
      <c r="SC50" s="39"/>
      <c r="SD50" s="39"/>
      <c r="SE50" s="39"/>
      <c r="SF50" s="39"/>
      <c r="SG50" s="39"/>
      <c r="SH50" s="39"/>
      <c r="SI50" s="39"/>
      <c r="SJ50" s="39"/>
      <c r="SK50" s="39"/>
      <c r="SL50" s="39"/>
      <c r="SM50" s="39"/>
      <c r="SN50" s="39"/>
      <c r="SO50" s="39"/>
      <c r="SP50" s="39"/>
      <c r="SQ50" s="39"/>
      <c r="SR50" s="39"/>
      <c r="SS50" s="39"/>
      <c r="ST50" s="39"/>
      <c r="SU50" s="39"/>
      <c r="SV50" s="39"/>
      <c r="SW50" s="39"/>
      <c r="SX50" s="39"/>
      <c r="SY50" s="39"/>
      <c r="SZ50" s="39"/>
      <c r="TA50" s="39"/>
      <c r="TB50" s="39"/>
      <c r="TC50" s="39"/>
      <c r="TD50" s="39"/>
      <c r="TE50" s="39"/>
      <c r="TF50" s="39"/>
      <c r="TG50" s="39"/>
      <c r="TH50" s="39"/>
      <c r="TI50" s="39"/>
      <c r="TJ50" s="39"/>
      <c r="TK50" s="39"/>
      <c r="TL50" s="39"/>
      <c r="TM50" s="39"/>
      <c r="TN50" s="39"/>
      <c r="TO50" s="39"/>
      <c r="TP50" s="39"/>
      <c r="TQ50" s="39"/>
      <c r="TR50" s="39"/>
      <c r="TS50" s="39"/>
      <c r="TT50" s="39"/>
      <c r="TU50" s="39"/>
      <c r="TV50" s="39"/>
      <c r="TW50" s="39"/>
      <c r="TX50" s="39"/>
      <c r="TY50" s="39"/>
      <c r="TZ50" s="39"/>
      <c r="UA50" s="39"/>
      <c r="UB50" s="39"/>
      <c r="UC50" s="39"/>
      <c r="UD50" s="39"/>
      <c r="UE50" s="39"/>
      <c r="UF50" s="39"/>
      <c r="UG50" s="39"/>
      <c r="UH50" s="39"/>
      <c r="UI50" s="39"/>
      <c r="UJ50" s="39"/>
      <c r="UK50" s="39"/>
      <c r="UL50" s="39"/>
      <c r="UM50" s="39"/>
      <c r="UN50" s="39"/>
      <c r="UO50" s="39"/>
      <c r="UP50" s="39"/>
      <c r="UQ50" s="39"/>
      <c r="UR50" s="39"/>
      <c r="US50" s="39"/>
      <c r="UT50" s="39"/>
      <c r="UU50" s="39"/>
      <c r="UV50" s="39"/>
      <c r="UW50" s="39"/>
      <c r="UX50" s="39"/>
      <c r="UY50" s="39"/>
      <c r="UZ50" s="39"/>
      <c r="VA50" s="39"/>
      <c r="VB50" s="39"/>
      <c r="VC50" s="39"/>
      <c r="VD50" s="39"/>
      <c r="VE50" s="39"/>
      <c r="VF50" s="39"/>
      <c r="VG50" s="39"/>
      <c r="VH50" s="39"/>
      <c r="VI50" s="39"/>
      <c r="VJ50" s="39"/>
      <c r="VK50" s="39"/>
      <c r="VL50" s="39"/>
      <c r="VM50" s="39"/>
      <c r="VN50" s="39"/>
      <c r="VO50" s="39"/>
      <c r="VP50" s="39"/>
      <c r="VQ50" s="39"/>
      <c r="VR50" s="39"/>
      <c r="VS50" s="39"/>
      <c r="VT50" s="39"/>
      <c r="VU50" s="39"/>
      <c r="VV50" s="39"/>
      <c r="VW50" s="39"/>
      <c r="VX50" s="39"/>
      <c r="VY50" s="39"/>
      <c r="VZ50" s="39"/>
      <c r="WA50" s="39"/>
      <c r="WB50" s="39"/>
      <c r="WC50" s="39"/>
      <c r="WD50" s="39"/>
      <c r="WE50" s="39"/>
      <c r="WF50" s="39"/>
      <c r="WG50" s="39"/>
      <c r="WH50" s="39"/>
      <c r="WI50" s="39"/>
      <c r="WJ50" s="39"/>
      <c r="WK50" s="39"/>
      <c r="WL50" s="39"/>
      <c r="WM50" s="39"/>
      <c r="WN50" s="39"/>
      <c r="WO50" s="39"/>
      <c r="WP50" s="39"/>
      <c r="WQ50" s="39"/>
      <c r="WR50" s="39"/>
      <c r="WS50" s="39"/>
      <c r="WT50" s="39"/>
      <c r="WU50" s="39"/>
      <c r="WV50" s="39"/>
      <c r="WW50" s="39"/>
      <c r="WX50" s="39"/>
      <c r="WY50" s="39"/>
      <c r="WZ50" s="39"/>
      <c r="XA50" s="39"/>
      <c r="XB50" s="39"/>
      <c r="XC50" s="39"/>
      <c r="XD50" s="39"/>
      <c r="XE50" s="39"/>
      <c r="XF50" s="39"/>
      <c r="XG50" s="39"/>
      <c r="XH50" s="39"/>
      <c r="XI50" s="39"/>
      <c r="XJ50" s="39"/>
      <c r="XK50" s="39"/>
      <c r="XL50" s="39"/>
      <c r="XM50" s="39"/>
      <c r="XN50" s="39"/>
      <c r="XO50" s="39"/>
      <c r="XP50" s="39"/>
      <c r="XQ50" s="39"/>
      <c r="XR50" s="39"/>
      <c r="XS50" s="39"/>
      <c r="XT50" s="39"/>
      <c r="XU50" s="39"/>
      <c r="XV50" s="39"/>
      <c r="XW50" s="39"/>
      <c r="XX50" s="39"/>
      <c r="XY50" s="39"/>
      <c r="XZ50" s="39"/>
      <c r="YA50" s="39"/>
      <c r="YB50" s="39"/>
      <c r="YC50" s="39"/>
      <c r="YD50" s="39"/>
      <c r="YE50" s="39"/>
      <c r="YF50" s="39"/>
      <c r="YG50" s="39"/>
      <c r="YH50" s="39"/>
      <c r="YI50" s="39"/>
      <c r="YJ50" s="39"/>
      <c r="YK50" s="39"/>
      <c r="YL50" s="39"/>
      <c r="YM50" s="39"/>
      <c r="YN50" s="39"/>
      <c r="YO50" s="39"/>
      <c r="YP50" s="39"/>
      <c r="YQ50" s="39"/>
      <c r="YR50" s="39"/>
      <c r="YS50" s="39"/>
      <c r="YT50" s="39"/>
      <c r="YU50" s="39"/>
      <c r="YV50" s="39"/>
      <c r="YW50" s="39"/>
      <c r="YX50" s="39"/>
      <c r="YY50" s="39"/>
      <c r="YZ50" s="39"/>
      <c r="ZA50" s="39"/>
      <c r="ZB50" s="39"/>
      <c r="ZC50" s="39"/>
      <c r="ZD50" s="39"/>
      <c r="ZE50" s="39"/>
      <c r="ZF50" s="39"/>
      <c r="ZG50" s="39"/>
      <c r="ZH50" s="39"/>
      <c r="ZI50" s="39"/>
      <c r="ZJ50" s="39"/>
      <c r="ZK50" s="39"/>
      <c r="ZL50" s="39"/>
      <c r="ZM50" s="39"/>
      <c r="ZN50" s="39"/>
      <c r="ZO50" s="39"/>
      <c r="ZP50" s="39"/>
      <c r="ZQ50" s="39"/>
      <c r="ZR50" s="39"/>
      <c r="ZS50" s="39"/>
      <c r="ZT50" s="39"/>
      <c r="ZU50" s="39"/>
      <c r="ZV50" s="39"/>
      <c r="ZW50" s="39"/>
      <c r="ZX50" s="39"/>
      <c r="ZY50" s="39"/>
      <c r="ZZ50" s="39"/>
      <c r="AAA50" s="39"/>
      <c r="AAB50" s="39"/>
      <c r="AAC50" s="39"/>
      <c r="AAD50" s="39"/>
      <c r="AAE50" s="39"/>
      <c r="AAF50" s="39"/>
      <c r="AAG50" s="39"/>
      <c r="AAH50" s="39"/>
      <c r="AAI50" s="39"/>
      <c r="AAJ50" s="39"/>
      <c r="AAK50" s="39"/>
      <c r="AAL50" s="39"/>
      <c r="AAM50" s="39"/>
      <c r="AAN50" s="39"/>
      <c r="AAO50" s="39"/>
      <c r="AAP50" s="39"/>
      <c r="AAQ50" s="39"/>
      <c r="AAR50" s="39"/>
      <c r="AAS50" s="39"/>
      <c r="AAT50" s="39"/>
      <c r="AAU50" s="39"/>
      <c r="AAV50" s="39"/>
      <c r="AAW50" s="39"/>
      <c r="AAX50" s="39"/>
      <c r="AAY50" s="39"/>
      <c r="AAZ50" s="39"/>
      <c r="ABA50" s="39"/>
      <c r="ABB50" s="39"/>
      <c r="ABC50" s="39"/>
      <c r="ABD50" s="39"/>
      <c r="ABE50" s="39"/>
      <c r="ABF50" s="39"/>
      <c r="ABG50" s="39"/>
      <c r="ABH50" s="39"/>
      <c r="ABI50" s="39"/>
      <c r="ABJ50" s="39"/>
      <c r="ABK50" s="39"/>
      <c r="ABL50" s="39"/>
      <c r="ABM50" s="39"/>
      <c r="ABN50" s="39"/>
      <c r="ABO50" s="39"/>
      <c r="ABP50" s="39"/>
      <c r="ABQ50" s="39"/>
      <c r="ABR50" s="39"/>
      <c r="ABS50" s="39"/>
      <c r="ABT50" s="39"/>
      <c r="ABU50" s="39"/>
      <c r="ABV50" s="39"/>
      <c r="ABW50" s="39"/>
      <c r="ABX50" s="39"/>
      <c r="ABY50" s="39"/>
      <c r="ABZ50" s="39"/>
      <c r="ACA50" s="39"/>
      <c r="ACB50" s="39"/>
      <c r="ACC50" s="39"/>
      <c r="ACD50" s="39"/>
      <c r="ACE50" s="39"/>
      <c r="ACF50" s="39"/>
      <c r="ACG50" s="39"/>
      <c r="ACH50" s="39"/>
      <c r="ACI50" s="39"/>
      <c r="ACJ50" s="39"/>
      <c r="ACK50" s="39"/>
      <c r="ACL50" s="39"/>
      <c r="ACM50" s="39"/>
      <c r="ACN50" s="39"/>
      <c r="ACO50" s="39"/>
      <c r="ACP50" s="39"/>
      <c r="ACQ50" s="39"/>
      <c r="ACR50" s="39"/>
      <c r="ACS50" s="39"/>
      <c r="ACT50" s="39"/>
      <c r="ACU50" s="39"/>
      <c r="ACV50" s="39"/>
      <c r="ACW50" s="39"/>
      <c r="ACX50" s="39"/>
      <c r="ACY50" s="39"/>
      <c r="ACZ50" s="39"/>
      <c r="ADA50" s="39"/>
      <c r="ADB50" s="39"/>
      <c r="ADC50" s="39"/>
      <c r="ADD50" s="39"/>
      <c r="ADE50" s="39"/>
      <c r="ADF50" s="39"/>
      <c r="ADG50" s="39"/>
      <c r="ADH50" s="39"/>
      <c r="ADI50" s="39"/>
      <c r="ADJ50" s="39"/>
      <c r="ADK50" s="39"/>
      <c r="ADL50" s="39"/>
      <c r="ADM50" s="39"/>
      <c r="ADN50" s="39"/>
      <c r="ADO50" s="39"/>
      <c r="ADP50" s="39"/>
      <c r="ADQ50" s="39"/>
      <c r="ADR50" s="39"/>
      <c r="ADS50" s="39"/>
      <c r="ADT50" s="39"/>
      <c r="ADU50" s="39"/>
      <c r="ADV50" s="39"/>
      <c r="ADW50" s="39"/>
      <c r="ADX50" s="39"/>
      <c r="ADY50" s="39"/>
      <c r="ADZ50" s="39"/>
      <c r="AEA50" s="39"/>
      <c r="AEB50" s="39"/>
      <c r="AEC50" s="39"/>
      <c r="AED50" s="39"/>
      <c r="AEE50" s="39"/>
      <c r="AEF50" s="39"/>
      <c r="AEG50" s="39"/>
      <c r="AEH50" s="39"/>
      <c r="AEI50" s="39"/>
      <c r="AEJ50" s="39"/>
      <c r="AEK50" s="39"/>
      <c r="AEL50" s="39"/>
      <c r="AEM50" s="39"/>
      <c r="AEN50" s="39"/>
      <c r="AEO50" s="39"/>
      <c r="AEP50" s="39"/>
      <c r="AEQ50" s="39"/>
      <c r="AER50" s="39"/>
      <c r="AES50" s="39"/>
      <c r="AET50" s="39"/>
      <c r="AEU50" s="39"/>
      <c r="AEV50" s="39"/>
      <c r="AEW50" s="39"/>
      <c r="AEX50" s="39"/>
      <c r="AEY50" s="39"/>
      <c r="AEZ50" s="39"/>
      <c r="AFA50" s="39"/>
      <c r="AFB50" s="39"/>
      <c r="AFC50" s="39"/>
      <c r="AFD50" s="39"/>
      <c r="AFE50" s="39"/>
      <c r="AFF50" s="39"/>
      <c r="AFG50" s="39"/>
      <c r="AFH50" s="39"/>
      <c r="AFI50" s="39"/>
      <c r="AFJ50" s="39"/>
      <c r="AFK50" s="39"/>
      <c r="AFL50" s="39"/>
      <c r="AFM50" s="39"/>
      <c r="AFN50" s="39"/>
      <c r="AFO50" s="39"/>
      <c r="AFP50" s="39"/>
      <c r="AFQ50" s="39"/>
      <c r="AFR50" s="39"/>
      <c r="AFS50" s="39"/>
      <c r="AFT50" s="39"/>
      <c r="AFU50" s="39"/>
      <c r="AFV50" s="39"/>
      <c r="AFW50" s="39"/>
      <c r="AFX50" s="39"/>
      <c r="AFY50" s="39"/>
      <c r="AFZ50" s="39"/>
      <c r="AGA50" s="39"/>
      <c r="AGB50" s="39"/>
      <c r="AGC50" s="39"/>
      <c r="AGD50" s="39"/>
      <c r="AGE50" s="39"/>
      <c r="AGF50" s="39"/>
      <c r="AGG50" s="39"/>
      <c r="AGH50" s="39"/>
      <c r="AGI50" s="39"/>
      <c r="AGJ50" s="39"/>
      <c r="AGK50" s="39"/>
      <c r="AGL50" s="39"/>
      <c r="AGM50" s="39"/>
      <c r="AGN50" s="39"/>
      <c r="AGO50" s="39"/>
      <c r="AGP50" s="39"/>
      <c r="AGQ50" s="39"/>
      <c r="AGR50" s="39"/>
      <c r="AGS50" s="39"/>
      <c r="AGT50" s="39"/>
      <c r="AGU50" s="39"/>
      <c r="AGV50" s="39"/>
      <c r="AGW50" s="39"/>
      <c r="AGX50" s="39"/>
      <c r="AGY50" s="39"/>
      <c r="AGZ50" s="39"/>
      <c r="AHA50" s="39"/>
      <c r="AHB50" s="39"/>
      <c r="AHC50" s="39"/>
      <c r="AHD50" s="39"/>
      <c r="AHE50" s="39"/>
      <c r="AHF50" s="39"/>
      <c r="AHG50" s="39"/>
      <c r="AHH50" s="39"/>
      <c r="AHI50" s="39"/>
      <c r="AHJ50" s="39"/>
      <c r="AHK50" s="39"/>
      <c r="AHL50" s="39"/>
      <c r="AHM50" s="39"/>
      <c r="AHN50" s="39"/>
      <c r="AHO50" s="39"/>
      <c r="AHP50" s="39"/>
      <c r="AHQ50" s="39"/>
      <c r="AHR50" s="39"/>
      <c r="AHS50" s="39"/>
      <c r="AHT50" s="39"/>
      <c r="AHU50" s="39"/>
      <c r="AHV50" s="39"/>
      <c r="AHW50" s="39"/>
      <c r="AHX50" s="39"/>
      <c r="AHY50" s="39"/>
      <c r="AHZ50" s="39"/>
      <c r="AIA50" s="39"/>
      <c r="AIB50" s="39"/>
      <c r="AIC50" s="39"/>
      <c r="AID50" s="39"/>
      <c r="AIE50" s="39"/>
      <c r="AIF50" s="39"/>
      <c r="AIG50" s="39"/>
      <c r="AIH50" s="39"/>
      <c r="AII50" s="39"/>
      <c r="AIJ50" s="39"/>
      <c r="AIK50" s="39"/>
      <c r="AIL50" s="39"/>
      <c r="AIM50" s="39"/>
      <c r="AIN50" s="39"/>
      <c r="AIO50" s="39"/>
      <c r="AIP50" s="39"/>
      <c r="AIQ50" s="39"/>
      <c r="AIR50" s="39"/>
      <c r="AIS50" s="39"/>
      <c r="AIT50" s="39"/>
      <c r="AIU50" s="39"/>
      <c r="AIV50" s="39"/>
      <c r="AIW50" s="39"/>
      <c r="AIX50" s="39"/>
      <c r="AIY50" s="39"/>
      <c r="AIZ50" s="39"/>
      <c r="AJA50" s="39"/>
      <c r="AJB50" s="39"/>
      <c r="AJC50" s="39"/>
      <c r="AJD50" s="39"/>
      <c r="AJE50" s="39"/>
      <c r="AJF50" s="39"/>
      <c r="AJG50" s="39"/>
      <c r="AJH50" s="39"/>
      <c r="AJI50" s="39"/>
      <c r="AJJ50" s="39"/>
      <c r="AJK50" s="39"/>
      <c r="AJL50" s="39"/>
      <c r="AJM50" s="39"/>
      <c r="AJN50" s="39"/>
      <c r="AJO50" s="39"/>
      <c r="AJP50" s="39"/>
      <c r="AJQ50" s="39"/>
      <c r="AJR50" s="39"/>
      <c r="AJS50" s="39"/>
      <c r="AJT50" s="39"/>
      <c r="AJU50" s="39"/>
      <c r="AJV50" s="39"/>
      <c r="AJW50" s="39"/>
      <c r="AJX50" s="39"/>
      <c r="AJY50" s="39"/>
      <c r="AJZ50" s="39"/>
      <c r="AKA50" s="39"/>
      <c r="AKB50" s="39"/>
      <c r="AKC50" s="39"/>
      <c r="AKD50" s="39"/>
      <c r="AKE50" s="39"/>
      <c r="AKF50" s="39"/>
      <c r="AKG50" s="39"/>
      <c r="AKH50" s="39"/>
      <c r="AKI50" s="39"/>
      <c r="AKJ50" s="39"/>
      <c r="AKK50" s="39"/>
      <c r="AKL50" s="39"/>
      <c r="AKM50" s="39"/>
      <c r="AKN50" s="39"/>
      <c r="AKO50" s="39"/>
      <c r="AKP50" s="39"/>
      <c r="AKQ50" s="39"/>
      <c r="AKR50" s="39"/>
      <c r="AKS50" s="39"/>
      <c r="AKT50" s="39"/>
      <c r="AKU50" s="39"/>
      <c r="AKV50" s="39"/>
      <c r="AKW50" s="39"/>
      <c r="AKX50" s="39"/>
      <c r="AKY50" s="39"/>
      <c r="AKZ50" s="39"/>
      <c r="ALA50" s="39"/>
      <c r="ALB50" s="39"/>
      <c r="ALC50" s="39"/>
      <c r="ALD50" s="39"/>
      <c r="ALE50" s="39"/>
      <c r="ALF50" s="39"/>
      <c r="ALG50" s="39"/>
      <c r="ALH50" s="39"/>
      <c r="ALI50" s="39"/>
      <c r="ALJ50" s="39"/>
      <c r="ALK50" s="39"/>
      <c r="ALL50" s="39"/>
      <c r="ALM50" s="39"/>
      <c r="ALN50" s="39"/>
      <c r="ALO50" s="39"/>
      <c r="ALP50" s="39"/>
      <c r="ALQ50" s="39"/>
      <c r="ALR50" s="39"/>
      <c r="ALS50" s="39"/>
      <c r="ALT50" s="39"/>
      <c r="ALU50" s="39"/>
      <c r="ALV50" s="39"/>
      <c r="ALW50" s="39"/>
      <c r="ALX50" s="39"/>
      <c r="ALY50" s="39"/>
      <c r="ALZ50" s="39"/>
      <c r="AMA50" s="39"/>
      <c r="AMB50" s="39"/>
      <c r="AMC50" s="39"/>
      <c r="AMD50" s="39"/>
      <c r="AME50" s="39"/>
      <c r="AMF50" s="39"/>
      <c r="AMG50" s="39"/>
      <c r="AMH50" s="39"/>
      <c r="AMI50" s="39"/>
      <c r="AMJ50" s="39"/>
    </row>
    <row r="51" spans="1:1024">
      <c r="A51" s="39" t="s">
        <v>49</v>
      </c>
      <c r="B51" s="2">
        <v>45344</v>
      </c>
      <c r="C51" s="26">
        <v>22</v>
      </c>
      <c r="D51" s="27">
        <v>571.10522800000001</v>
      </c>
      <c r="E51" s="42">
        <f>Sayfa2!$D51*Sayfa2!$C51</f>
        <v>12564.315016</v>
      </c>
      <c r="F51" s="2">
        <v>45357</v>
      </c>
      <c r="G51" s="17">
        <v>10</v>
      </c>
      <c r="H51" s="18">
        <v>580.05924800000003</v>
      </c>
      <c r="I51" s="19">
        <f>Sayfa2!$H51*Sayfa2!$G51</f>
        <v>5800.5924800000003</v>
      </c>
      <c r="J51" s="26">
        <f t="shared" ref="J51" si="13">H51-D51</f>
        <v>8.9540200000000141</v>
      </c>
      <c r="K51" s="43">
        <f>Sayfa2!$J51*Sayfa2!$C51</f>
        <v>196.98844000000031</v>
      </c>
      <c r="L51" s="44">
        <f t="shared" ref="L51" si="14">F51-B51</f>
        <v>13</v>
      </c>
      <c r="M51" s="143">
        <f t="shared" ref="M51" si="15">K51/E51</f>
        <v>1.5678406642076849E-2</v>
      </c>
      <c r="N51" s="143">
        <f t="shared" ref="N51" si="16">M51/L51*30</f>
        <v>3.618093840479273E-2</v>
      </c>
      <c r="O51" s="14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  <c r="GU51" s="39"/>
      <c r="GV51" s="39"/>
      <c r="GW51" s="39"/>
      <c r="GX51" s="39"/>
      <c r="GY51" s="39"/>
      <c r="GZ51" s="39"/>
      <c r="HA51" s="39"/>
      <c r="HB51" s="39"/>
      <c r="HC51" s="39"/>
      <c r="HD51" s="39"/>
      <c r="HE51" s="39"/>
      <c r="HF51" s="39"/>
      <c r="HG51" s="39"/>
      <c r="HH51" s="39"/>
      <c r="HI51" s="39"/>
      <c r="HJ51" s="39"/>
      <c r="HK51" s="39"/>
      <c r="HL51" s="39"/>
      <c r="HM51" s="39"/>
      <c r="HN51" s="39"/>
      <c r="HO51" s="39"/>
      <c r="HP51" s="39"/>
      <c r="HQ51" s="39"/>
      <c r="HR51" s="39"/>
      <c r="HS51" s="39"/>
      <c r="HT51" s="39"/>
      <c r="HU51" s="39"/>
      <c r="HV51" s="39"/>
      <c r="HW51" s="39"/>
      <c r="HX51" s="39"/>
      <c r="HY51" s="39"/>
      <c r="HZ51" s="39"/>
      <c r="IA51" s="39"/>
      <c r="IB51" s="39"/>
      <c r="IC51" s="39"/>
      <c r="ID51" s="39"/>
      <c r="IE51" s="39"/>
      <c r="IF51" s="39"/>
      <c r="IG51" s="39"/>
      <c r="IH51" s="39"/>
      <c r="II51" s="39"/>
      <c r="IJ51" s="39"/>
      <c r="IK51" s="39"/>
      <c r="IL51" s="39"/>
      <c r="IM51" s="39"/>
      <c r="IN51" s="39"/>
      <c r="IO51" s="39"/>
      <c r="IP51" s="39"/>
      <c r="IQ51" s="39"/>
      <c r="IR51" s="39"/>
      <c r="IS51" s="39"/>
      <c r="IT51" s="39"/>
      <c r="IU51" s="39"/>
      <c r="IV51" s="39"/>
      <c r="IW51" s="39"/>
      <c r="IX51" s="39"/>
      <c r="IY51" s="39"/>
      <c r="IZ51" s="39"/>
      <c r="JA51" s="39"/>
      <c r="JB51" s="39"/>
      <c r="JC51" s="39"/>
      <c r="JD51" s="39"/>
      <c r="JE51" s="39"/>
      <c r="JF51" s="39"/>
      <c r="JG51" s="39"/>
      <c r="JH51" s="39"/>
      <c r="JI51" s="39"/>
      <c r="JJ51" s="39"/>
      <c r="JK51" s="39"/>
      <c r="JL51" s="39"/>
      <c r="JM51" s="39"/>
      <c r="JN51" s="39"/>
      <c r="JO51" s="39"/>
      <c r="JP51" s="39"/>
      <c r="JQ51" s="39"/>
      <c r="JR51" s="39"/>
      <c r="JS51" s="39"/>
      <c r="JT51" s="39"/>
      <c r="JU51" s="39"/>
      <c r="JV51" s="39"/>
      <c r="JW51" s="39"/>
      <c r="JX51" s="39"/>
      <c r="JY51" s="39"/>
      <c r="JZ51" s="39"/>
      <c r="KA51" s="39"/>
      <c r="KB51" s="39"/>
      <c r="KC51" s="39"/>
      <c r="KD51" s="39"/>
      <c r="KE51" s="39"/>
      <c r="KF51" s="39"/>
      <c r="KG51" s="39"/>
      <c r="KH51" s="39"/>
      <c r="KI51" s="39"/>
      <c r="KJ51" s="39"/>
      <c r="KK51" s="39"/>
      <c r="KL51" s="39"/>
      <c r="KM51" s="39"/>
      <c r="KN51" s="39"/>
      <c r="KO51" s="39"/>
      <c r="KP51" s="39"/>
      <c r="KQ51" s="39"/>
      <c r="KR51" s="39"/>
      <c r="KS51" s="39"/>
      <c r="KT51" s="39"/>
      <c r="KU51" s="39"/>
      <c r="KV51" s="39"/>
      <c r="KW51" s="39"/>
      <c r="KX51" s="39"/>
      <c r="KY51" s="39"/>
      <c r="KZ51" s="39"/>
      <c r="LA51" s="39"/>
      <c r="LB51" s="39"/>
      <c r="LC51" s="39"/>
      <c r="LD51" s="39"/>
      <c r="LE51" s="39"/>
      <c r="LF51" s="39"/>
      <c r="LG51" s="39"/>
      <c r="LH51" s="39"/>
      <c r="LI51" s="39"/>
      <c r="LJ51" s="39"/>
      <c r="LK51" s="39"/>
      <c r="LL51" s="39"/>
      <c r="LM51" s="39"/>
      <c r="LN51" s="39"/>
      <c r="LO51" s="39"/>
      <c r="LP51" s="39"/>
      <c r="LQ51" s="39"/>
      <c r="LR51" s="39"/>
      <c r="LS51" s="39"/>
      <c r="LT51" s="39"/>
      <c r="LU51" s="39"/>
      <c r="LV51" s="39"/>
      <c r="LW51" s="39"/>
      <c r="LX51" s="39"/>
      <c r="LY51" s="39"/>
      <c r="LZ51" s="39"/>
      <c r="MA51" s="39"/>
      <c r="MB51" s="39"/>
      <c r="MC51" s="39"/>
      <c r="MD51" s="39"/>
      <c r="ME51" s="39"/>
      <c r="MF51" s="39"/>
      <c r="MG51" s="39"/>
      <c r="MH51" s="39"/>
      <c r="MI51" s="39"/>
      <c r="MJ51" s="39"/>
      <c r="MK51" s="39"/>
      <c r="ML51" s="39"/>
      <c r="MM51" s="39"/>
      <c r="MN51" s="39"/>
      <c r="MO51" s="39"/>
      <c r="MP51" s="39"/>
      <c r="MQ51" s="39"/>
      <c r="MR51" s="39"/>
      <c r="MS51" s="39"/>
      <c r="MT51" s="39"/>
      <c r="MU51" s="39"/>
      <c r="MV51" s="39"/>
      <c r="MW51" s="39"/>
      <c r="MX51" s="39"/>
      <c r="MY51" s="39"/>
      <c r="MZ51" s="39"/>
      <c r="NA51" s="39"/>
      <c r="NB51" s="39"/>
      <c r="NC51" s="39"/>
      <c r="ND51" s="39"/>
      <c r="NE51" s="39"/>
      <c r="NF51" s="39"/>
      <c r="NG51" s="39"/>
      <c r="NH51" s="39"/>
      <c r="NI51" s="39"/>
      <c r="NJ51" s="39"/>
      <c r="NK51" s="39"/>
      <c r="NL51" s="39"/>
      <c r="NM51" s="39"/>
      <c r="NN51" s="39"/>
      <c r="NO51" s="39"/>
      <c r="NP51" s="39"/>
      <c r="NQ51" s="39"/>
      <c r="NR51" s="39"/>
      <c r="NS51" s="39"/>
      <c r="NT51" s="39"/>
      <c r="NU51" s="39"/>
      <c r="NV51" s="39"/>
      <c r="NW51" s="39"/>
      <c r="NX51" s="39"/>
      <c r="NY51" s="39"/>
      <c r="NZ51" s="39"/>
      <c r="OA51" s="39"/>
      <c r="OB51" s="39"/>
      <c r="OC51" s="39"/>
      <c r="OD51" s="39"/>
      <c r="OE51" s="39"/>
      <c r="OF51" s="39"/>
      <c r="OG51" s="39"/>
      <c r="OH51" s="39"/>
      <c r="OI51" s="39"/>
      <c r="OJ51" s="39"/>
      <c r="OK51" s="39"/>
      <c r="OL51" s="39"/>
      <c r="OM51" s="39"/>
      <c r="ON51" s="39"/>
      <c r="OO51" s="39"/>
      <c r="OP51" s="39"/>
      <c r="OQ51" s="39"/>
      <c r="OR51" s="39"/>
      <c r="OS51" s="39"/>
      <c r="OT51" s="39"/>
      <c r="OU51" s="39"/>
      <c r="OV51" s="39"/>
      <c r="OW51" s="39"/>
      <c r="OX51" s="39"/>
      <c r="OY51" s="39"/>
      <c r="OZ51" s="39"/>
      <c r="PA51" s="39"/>
      <c r="PB51" s="39"/>
      <c r="PC51" s="39"/>
      <c r="PD51" s="39"/>
      <c r="PE51" s="39"/>
      <c r="PF51" s="39"/>
      <c r="PG51" s="39"/>
      <c r="PH51" s="39"/>
      <c r="PI51" s="39"/>
      <c r="PJ51" s="39"/>
      <c r="PK51" s="39"/>
      <c r="PL51" s="39"/>
      <c r="PM51" s="39"/>
      <c r="PN51" s="39"/>
      <c r="PO51" s="39"/>
      <c r="PP51" s="39"/>
      <c r="PQ51" s="39"/>
      <c r="PR51" s="39"/>
      <c r="PS51" s="39"/>
      <c r="PT51" s="39"/>
      <c r="PU51" s="39"/>
      <c r="PV51" s="39"/>
      <c r="PW51" s="39"/>
      <c r="PX51" s="39"/>
      <c r="PY51" s="39"/>
      <c r="PZ51" s="39"/>
      <c r="QA51" s="39"/>
      <c r="QB51" s="39"/>
      <c r="QC51" s="39"/>
      <c r="QD51" s="39"/>
      <c r="QE51" s="39"/>
      <c r="QF51" s="39"/>
      <c r="QG51" s="39"/>
      <c r="QH51" s="39"/>
      <c r="QI51" s="39"/>
      <c r="QJ51" s="39"/>
      <c r="QK51" s="39"/>
      <c r="QL51" s="39"/>
      <c r="QM51" s="39"/>
      <c r="QN51" s="39"/>
      <c r="QO51" s="39"/>
      <c r="QP51" s="39"/>
      <c r="QQ51" s="39"/>
      <c r="QR51" s="39"/>
      <c r="QS51" s="39"/>
      <c r="QT51" s="39"/>
      <c r="QU51" s="39"/>
      <c r="QV51" s="39"/>
      <c r="QW51" s="39"/>
      <c r="QX51" s="39"/>
      <c r="QY51" s="39"/>
      <c r="QZ51" s="39"/>
      <c r="RA51" s="39"/>
      <c r="RB51" s="39"/>
      <c r="RC51" s="39"/>
      <c r="RD51" s="39"/>
      <c r="RE51" s="39"/>
      <c r="RF51" s="39"/>
      <c r="RG51" s="39"/>
      <c r="RH51" s="39"/>
      <c r="RI51" s="39"/>
      <c r="RJ51" s="39"/>
      <c r="RK51" s="39"/>
      <c r="RL51" s="39"/>
      <c r="RM51" s="39"/>
      <c r="RN51" s="39"/>
      <c r="RO51" s="39"/>
      <c r="RP51" s="39"/>
      <c r="RQ51" s="39"/>
      <c r="RR51" s="39"/>
      <c r="RS51" s="39"/>
      <c r="RT51" s="39"/>
      <c r="RU51" s="39"/>
      <c r="RV51" s="39"/>
      <c r="RW51" s="39"/>
      <c r="RX51" s="39"/>
      <c r="RY51" s="39"/>
      <c r="RZ51" s="39"/>
      <c r="SA51" s="39"/>
      <c r="SB51" s="39"/>
      <c r="SC51" s="39"/>
      <c r="SD51" s="39"/>
      <c r="SE51" s="39"/>
      <c r="SF51" s="39"/>
      <c r="SG51" s="39"/>
      <c r="SH51" s="39"/>
      <c r="SI51" s="39"/>
      <c r="SJ51" s="39"/>
      <c r="SK51" s="39"/>
      <c r="SL51" s="39"/>
      <c r="SM51" s="39"/>
      <c r="SN51" s="39"/>
      <c r="SO51" s="39"/>
      <c r="SP51" s="39"/>
      <c r="SQ51" s="39"/>
      <c r="SR51" s="39"/>
      <c r="SS51" s="39"/>
      <c r="ST51" s="39"/>
      <c r="SU51" s="39"/>
      <c r="SV51" s="39"/>
      <c r="SW51" s="39"/>
      <c r="SX51" s="39"/>
      <c r="SY51" s="39"/>
      <c r="SZ51" s="39"/>
      <c r="TA51" s="39"/>
      <c r="TB51" s="39"/>
      <c r="TC51" s="39"/>
      <c r="TD51" s="39"/>
      <c r="TE51" s="39"/>
      <c r="TF51" s="39"/>
      <c r="TG51" s="39"/>
      <c r="TH51" s="39"/>
      <c r="TI51" s="39"/>
      <c r="TJ51" s="39"/>
      <c r="TK51" s="39"/>
      <c r="TL51" s="39"/>
      <c r="TM51" s="39"/>
      <c r="TN51" s="39"/>
      <c r="TO51" s="39"/>
      <c r="TP51" s="39"/>
      <c r="TQ51" s="39"/>
      <c r="TR51" s="39"/>
      <c r="TS51" s="39"/>
      <c r="TT51" s="39"/>
      <c r="TU51" s="39"/>
      <c r="TV51" s="39"/>
      <c r="TW51" s="39"/>
      <c r="TX51" s="39"/>
      <c r="TY51" s="39"/>
      <c r="TZ51" s="39"/>
      <c r="UA51" s="39"/>
      <c r="UB51" s="39"/>
      <c r="UC51" s="39"/>
      <c r="UD51" s="39"/>
      <c r="UE51" s="39"/>
      <c r="UF51" s="39"/>
      <c r="UG51" s="39"/>
      <c r="UH51" s="39"/>
      <c r="UI51" s="39"/>
      <c r="UJ51" s="39"/>
      <c r="UK51" s="39"/>
      <c r="UL51" s="39"/>
      <c r="UM51" s="39"/>
      <c r="UN51" s="39"/>
      <c r="UO51" s="39"/>
      <c r="UP51" s="39"/>
      <c r="UQ51" s="39"/>
      <c r="UR51" s="39"/>
      <c r="US51" s="39"/>
      <c r="UT51" s="39"/>
      <c r="UU51" s="39"/>
      <c r="UV51" s="39"/>
      <c r="UW51" s="39"/>
      <c r="UX51" s="39"/>
      <c r="UY51" s="39"/>
      <c r="UZ51" s="39"/>
      <c r="VA51" s="39"/>
      <c r="VB51" s="39"/>
      <c r="VC51" s="39"/>
      <c r="VD51" s="39"/>
      <c r="VE51" s="39"/>
      <c r="VF51" s="39"/>
      <c r="VG51" s="39"/>
      <c r="VH51" s="39"/>
      <c r="VI51" s="39"/>
      <c r="VJ51" s="39"/>
      <c r="VK51" s="39"/>
      <c r="VL51" s="39"/>
      <c r="VM51" s="39"/>
      <c r="VN51" s="39"/>
      <c r="VO51" s="39"/>
      <c r="VP51" s="39"/>
      <c r="VQ51" s="39"/>
      <c r="VR51" s="39"/>
      <c r="VS51" s="39"/>
      <c r="VT51" s="39"/>
      <c r="VU51" s="39"/>
      <c r="VV51" s="39"/>
      <c r="VW51" s="39"/>
      <c r="VX51" s="39"/>
      <c r="VY51" s="39"/>
      <c r="VZ51" s="39"/>
      <c r="WA51" s="39"/>
      <c r="WB51" s="39"/>
      <c r="WC51" s="39"/>
      <c r="WD51" s="39"/>
      <c r="WE51" s="39"/>
      <c r="WF51" s="39"/>
      <c r="WG51" s="39"/>
      <c r="WH51" s="39"/>
      <c r="WI51" s="39"/>
      <c r="WJ51" s="39"/>
      <c r="WK51" s="39"/>
      <c r="WL51" s="39"/>
      <c r="WM51" s="39"/>
      <c r="WN51" s="39"/>
      <c r="WO51" s="39"/>
      <c r="WP51" s="39"/>
      <c r="WQ51" s="39"/>
      <c r="WR51" s="39"/>
      <c r="WS51" s="39"/>
      <c r="WT51" s="39"/>
      <c r="WU51" s="39"/>
      <c r="WV51" s="39"/>
      <c r="WW51" s="39"/>
      <c r="WX51" s="39"/>
      <c r="WY51" s="39"/>
      <c r="WZ51" s="39"/>
      <c r="XA51" s="39"/>
      <c r="XB51" s="39"/>
      <c r="XC51" s="39"/>
      <c r="XD51" s="39"/>
      <c r="XE51" s="39"/>
      <c r="XF51" s="39"/>
      <c r="XG51" s="39"/>
      <c r="XH51" s="39"/>
      <c r="XI51" s="39"/>
      <c r="XJ51" s="39"/>
      <c r="XK51" s="39"/>
      <c r="XL51" s="39"/>
      <c r="XM51" s="39"/>
      <c r="XN51" s="39"/>
      <c r="XO51" s="39"/>
      <c r="XP51" s="39"/>
      <c r="XQ51" s="39"/>
      <c r="XR51" s="39"/>
      <c r="XS51" s="39"/>
      <c r="XT51" s="39"/>
      <c r="XU51" s="39"/>
      <c r="XV51" s="39"/>
      <c r="XW51" s="39"/>
      <c r="XX51" s="39"/>
      <c r="XY51" s="39"/>
      <c r="XZ51" s="39"/>
      <c r="YA51" s="39"/>
      <c r="YB51" s="39"/>
      <c r="YC51" s="39"/>
      <c r="YD51" s="39"/>
      <c r="YE51" s="39"/>
      <c r="YF51" s="39"/>
      <c r="YG51" s="39"/>
      <c r="YH51" s="39"/>
      <c r="YI51" s="39"/>
      <c r="YJ51" s="39"/>
      <c r="YK51" s="39"/>
      <c r="YL51" s="39"/>
      <c r="YM51" s="39"/>
      <c r="YN51" s="39"/>
      <c r="YO51" s="39"/>
      <c r="YP51" s="39"/>
      <c r="YQ51" s="39"/>
      <c r="YR51" s="39"/>
      <c r="YS51" s="39"/>
      <c r="YT51" s="39"/>
      <c r="YU51" s="39"/>
      <c r="YV51" s="39"/>
      <c r="YW51" s="39"/>
      <c r="YX51" s="39"/>
      <c r="YY51" s="39"/>
      <c r="YZ51" s="39"/>
      <c r="ZA51" s="39"/>
      <c r="ZB51" s="39"/>
      <c r="ZC51" s="39"/>
      <c r="ZD51" s="39"/>
      <c r="ZE51" s="39"/>
      <c r="ZF51" s="39"/>
      <c r="ZG51" s="39"/>
      <c r="ZH51" s="39"/>
      <c r="ZI51" s="39"/>
      <c r="ZJ51" s="39"/>
      <c r="ZK51" s="39"/>
      <c r="ZL51" s="39"/>
      <c r="ZM51" s="39"/>
      <c r="ZN51" s="39"/>
      <c r="ZO51" s="39"/>
      <c r="ZP51" s="39"/>
      <c r="ZQ51" s="39"/>
      <c r="ZR51" s="39"/>
      <c r="ZS51" s="39"/>
      <c r="ZT51" s="39"/>
      <c r="ZU51" s="39"/>
      <c r="ZV51" s="39"/>
      <c r="ZW51" s="39"/>
      <c r="ZX51" s="39"/>
      <c r="ZY51" s="39"/>
      <c r="ZZ51" s="39"/>
      <c r="AAA51" s="39"/>
      <c r="AAB51" s="39"/>
      <c r="AAC51" s="39"/>
      <c r="AAD51" s="39"/>
      <c r="AAE51" s="39"/>
      <c r="AAF51" s="39"/>
      <c r="AAG51" s="39"/>
      <c r="AAH51" s="39"/>
      <c r="AAI51" s="39"/>
      <c r="AAJ51" s="39"/>
      <c r="AAK51" s="39"/>
      <c r="AAL51" s="39"/>
      <c r="AAM51" s="39"/>
      <c r="AAN51" s="39"/>
      <c r="AAO51" s="39"/>
      <c r="AAP51" s="39"/>
      <c r="AAQ51" s="39"/>
      <c r="AAR51" s="39"/>
      <c r="AAS51" s="39"/>
      <c r="AAT51" s="39"/>
      <c r="AAU51" s="39"/>
      <c r="AAV51" s="39"/>
      <c r="AAW51" s="39"/>
      <c r="AAX51" s="39"/>
      <c r="AAY51" s="39"/>
      <c r="AAZ51" s="39"/>
      <c r="ABA51" s="39"/>
      <c r="ABB51" s="39"/>
      <c r="ABC51" s="39"/>
      <c r="ABD51" s="39"/>
      <c r="ABE51" s="39"/>
      <c r="ABF51" s="39"/>
      <c r="ABG51" s="39"/>
      <c r="ABH51" s="39"/>
      <c r="ABI51" s="39"/>
      <c r="ABJ51" s="39"/>
      <c r="ABK51" s="39"/>
      <c r="ABL51" s="39"/>
      <c r="ABM51" s="39"/>
      <c r="ABN51" s="39"/>
      <c r="ABO51" s="39"/>
      <c r="ABP51" s="39"/>
      <c r="ABQ51" s="39"/>
      <c r="ABR51" s="39"/>
      <c r="ABS51" s="39"/>
      <c r="ABT51" s="39"/>
      <c r="ABU51" s="39"/>
      <c r="ABV51" s="39"/>
      <c r="ABW51" s="39"/>
      <c r="ABX51" s="39"/>
      <c r="ABY51" s="39"/>
      <c r="ABZ51" s="39"/>
      <c r="ACA51" s="39"/>
      <c r="ACB51" s="39"/>
      <c r="ACC51" s="39"/>
      <c r="ACD51" s="39"/>
      <c r="ACE51" s="39"/>
      <c r="ACF51" s="39"/>
      <c r="ACG51" s="39"/>
      <c r="ACH51" s="39"/>
      <c r="ACI51" s="39"/>
      <c r="ACJ51" s="39"/>
      <c r="ACK51" s="39"/>
      <c r="ACL51" s="39"/>
      <c r="ACM51" s="39"/>
      <c r="ACN51" s="39"/>
      <c r="ACO51" s="39"/>
      <c r="ACP51" s="39"/>
      <c r="ACQ51" s="39"/>
      <c r="ACR51" s="39"/>
      <c r="ACS51" s="39"/>
      <c r="ACT51" s="39"/>
      <c r="ACU51" s="39"/>
      <c r="ACV51" s="39"/>
      <c r="ACW51" s="39"/>
      <c r="ACX51" s="39"/>
      <c r="ACY51" s="39"/>
      <c r="ACZ51" s="39"/>
      <c r="ADA51" s="39"/>
      <c r="ADB51" s="39"/>
      <c r="ADC51" s="39"/>
      <c r="ADD51" s="39"/>
      <c r="ADE51" s="39"/>
      <c r="ADF51" s="39"/>
      <c r="ADG51" s="39"/>
      <c r="ADH51" s="39"/>
      <c r="ADI51" s="39"/>
      <c r="ADJ51" s="39"/>
      <c r="ADK51" s="39"/>
      <c r="ADL51" s="39"/>
      <c r="ADM51" s="39"/>
      <c r="ADN51" s="39"/>
      <c r="ADO51" s="39"/>
      <c r="ADP51" s="39"/>
      <c r="ADQ51" s="39"/>
      <c r="ADR51" s="39"/>
      <c r="ADS51" s="39"/>
      <c r="ADT51" s="39"/>
      <c r="ADU51" s="39"/>
      <c r="ADV51" s="39"/>
      <c r="ADW51" s="39"/>
      <c r="ADX51" s="39"/>
      <c r="ADY51" s="39"/>
      <c r="ADZ51" s="39"/>
      <c r="AEA51" s="39"/>
      <c r="AEB51" s="39"/>
      <c r="AEC51" s="39"/>
      <c r="AED51" s="39"/>
      <c r="AEE51" s="39"/>
      <c r="AEF51" s="39"/>
      <c r="AEG51" s="39"/>
      <c r="AEH51" s="39"/>
      <c r="AEI51" s="39"/>
      <c r="AEJ51" s="39"/>
      <c r="AEK51" s="39"/>
      <c r="AEL51" s="39"/>
      <c r="AEM51" s="39"/>
      <c r="AEN51" s="39"/>
      <c r="AEO51" s="39"/>
      <c r="AEP51" s="39"/>
      <c r="AEQ51" s="39"/>
      <c r="AER51" s="39"/>
      <c r="AES51" s="39"/>
      <c r="AET51" s="39"/>
      <c r="AEU51" s="39"/>
      <c r="AEV51" s="39"/>
      <c r="AEW51" s="39"/>
      <c r="AEX51" s="39"/>
      <c r="AEY51" s="39"/>
      <c r="AEZ51" s="39"/>
      <c r="AFA51" s="39"/>
      <c r="AFB51" s="39"/>
      <c r="AFC51" s="39"/>
      <c r="AFD51" s="39"/>
      <c r="AFE51" s="39"/>
      <c r="AFF51" s="39"/>
      <c r="AFG51" s="39"/>
      <c r="AFH51" s="39"/>
      <c r="AFI51" s="39"/>
      <c r="AFJ51" s="39"/>
      <c r="AFK51" s="39"/>
      <c r="AFL51" s="39"/>
      <c r="AFM51" s="39"/>
      <c r="AFN51" s="39"/>
      <c r="AFO51" s="39"/>
      <c r="AFP51" s="39"/>
      <c r="AFQ51" s="39"/>
      <c r="AFR51" s="39"/>
      <c r="AFS51" s="39"/>
      <c r="AFT51" s="39"/>
      <c r="AFU51" s="39"/>
      <c r="AFV51" s="39"/>
      <c r="AFW51" s="39"/>
      <c r="AFX51" s="39"/>
      <c r="AFY51" s="39"/>
      <c r="AFZ51" s="39"/>
      <c r="AGA51" s="39"/>
      <c r="AGB51" s="39"/>
      <c r="AGC51" s="39"/>
      <c r="AGD51" s="39"/>
      <c r="AGE51" s="39"/>
      <c r="AGF51" s="39"/>
      <c r="AGG51" s="39"/>
      <c r="AGH51" s="39"/>
      <c r="AGI51" s="39"/>
      <c r="AGJ51" s="39"/>
      <c r="AGK51" s="39"/>
      <c r="AGL51" s="39"/>
      <c r="AGM51" s="39"/>
      <c r="AGN51" s="39"/>
      <c r="AGO51" s="39"/>
      <c r="AGP51" s="39"/>
      <c r="AGQ51" s="39"/>
      <c r="AGR51" s="39"/>
      <c r="AGS51" s="39"/>
      <c r="AGT51" s="39"/>
      <c r="AGU51" s="39"/>
      <c r="AGV51" s="39"/>
      <c r="AGW51" s="39"/>
      <c r="AGX51" s="39"/>
      <c r="AGY51" s="39"/>
      <c r="AGZ51" s="39"/>
      <c r="AHA51" s="39"/>
      <c r="AHB51" s="39"/>
      <c r="AHC51" s="39"/>
      <c r="AHD51" s="39"/>
      <c r="AHE51" s="39"/>
      <c r="AHF51" s="39"/>
      <c r="AHG51" s="39"/>
      <c r="AHH51" s="39"/>
      <c r="AHI51" s="39"/>
      <c r="AHJ51" s="39"/>
      <c r="AHK51" s="39"/>
      <c r="AHL51" s="39"/>
      <c r="AHM51" s="39"/>
      <c r="AHN51" s="39"/>
      <c r="AHO51" s="39"/>
      <c r="AHP51" s="39"/>
      <c r="AHQ51" s="39"/>
      <c r="AHR51" s="39"/>
      <c r="AHS51" s="39"/>
      <c r="AHT51" s="39"/>
      <c r="AHU51" s="39"/>
      <c r="AHV51" s="39"/>
      <c r="AHW51" s="39"/>
      <c r="AHX51" s="39"/>
      <c r="AHY51" s="39"/>
      <c r="AHZ51" s="39"/>
      <c r="AIA51" s="39"/>
      <c r="AIB51" s="39"/>
      <c r="AIC51" s="39"/>
      <c r="AID51" s="39"/>
      <c r="AIE51" s="39"/>
      <c r="AIF51" s="39"/>
      <c r="AIG51" s="39"/>
      <c r="AIH51" s="39"/>
      <c r="AII51" s="39"/>
      <c r="AIJ51" s="39"/>
      <c r="AIK51" s="39"/>
      <c r="AIL51" s="39"/>
      <c r="AIM51" s="39"/>
      <c r="AIN51" s="39"/>
      <c r="AIO51" s="39"/>
      <c r="AIP51" s="39"/>
      <c r="AIQ51" s="39"/>
      <c r="AIR51" s="39"/>
      <c r="AIS51" s="39"/>
      <c r="AIT51" s="39"/>
      <c r="AIU51" s="39"/>
      <c r="AIV51" s="39"/>
      <c r="AIW51" s="39"/>
      <c r="AIX51" s="39"/>
      <c r="AIY51" s="39"/>
      <c r="AIZ51" s="39"/>
      <c r="AJA51" s="39"/>
      <c r="AJB51" s="39"/>
      <c r="AJC51" s="39"/>
      <c r="AJD51" s="39"/>
      <c r="AJE51" s="39"/>
      <c r="AJF51" s="39"/>
      <c r="AJG51" s="39"/>
      <c r="AJH51" s="39"/>
      <c r="AJI51" s="39"/>
      <c r="AJJ51" s="39"/>
      <c r="AJK51" s="39"/>
      <c r="AJL51" s="39"/>
      <c r="AJM51" s="39"/>
      <c r="AJN51" s="39"/>
      <c r="AJO51" s="39"/>
      <c r="AJP51" s="39"/>
      <c r="AJQ51" s="39"/>
      <c r="AJR51" s="39"/>
      <c r="AJS51" s="39"/>
      <c r="AJT51" s="39"/>
      <c r="AJU51" s="39"/>
      <c r="AJV51" s="39"/>
      <c r="AJW51" s="39"/>
      <c r="AJX51" s="39"/>
      <c r="AJY51" s="39"/>
      <c r="AJZ51" s="39"/>
      <c r="AKA51" s="39"/>
      <c r="AKB51" s="39"/>
      <c r="AKC51" s="39"/>
      <c r="AKD51" s="39"/>
      <c r="AKE51" s="39"/>
      <c r="AKF51" s="39"/>
      <c r="AKG51" s="39"/>
      <c r="AKH51" s="39"/>
      <c r="AKI51" s="39"/>
      <c r="AKJ51" s="39"/>
      <c r="AKK51" s="39"/>
      <c r="AKL51" s="39"/>
      <c r="AKM51" s="39"/>
      <c r="AKN51" s="39"/>
      <c r="AKO51" s="39"/>
      <c r="AKP51" s="39"/>
      <c r="AKQ51" s="39"/>
      <c r="AKR51" s="39"/>
      <c r="AKS51" s="39"/>
      <c r="AKT51" s="39"/>
      <c r="AKU51" s="39"/>
      <c r="AKV51" s="39"/>
      <c r="AKW51" s="39"/>
      <c r="AKX51" s="39"/>
      <c r="AKY51" s="39"/>
      <c r="AKZ51" s="39"/>
      <c r="ALA51" s="39"/>
      <c r="ALB51" s="39"/>
      <c r="ALC51" s="39"/>
      <c r="ALD51" s="39"/>
      <c r="ALE51" s="39"/>
      <c r="ALF51" s="39"/>
      <c r="ALG51" s="39"/>
      <c r="ALH51" s="39"/>
      <c r="ALI51" s="39"/>
      <c r="ALJ51" s="39"/>
      <c r="ALK51" s="39"/>
      <c r="ALL51" s="39"/>
      <c r="ALM51" s="39"/>
      <c r="ALN51" s="39"/>
      <c r="ALO51" s="39"/>
      <c r="ALP51" s="39"/>
      <c r="ALQ51" s="39"/>
      <c r="ALR51" s="39"/>
      <c r="ALS51" s="39"/>
      <c r="ALT51" s="39"/>
      <c r="ALU51" s="39"/>
      <c r="ALV51" s="39"/>
      <c r="ALW51" s="39"/>
      <c r="ALX51" s="39"/>
      <c r="ALY51" s="39"/>
      <c r="ALZ51" s="39"/>
      <c r="AMA51" s="39"/>
      <c r="AMB51" s="39"/>
      <c r="AMC51" s="39"/>
      <c r="AMD51" s="39"/>
      <c r="AME51" s="39"/>
      <c r="AMF51" s="39"/>
      <c r="AMG51" s="39"/>
      <c r="AMH51" s="39"/>
      <c r="AMI51" s="39"/>
      <c r="AMJ51" s="39"/>
    </row>
    <row r="52" spans="1:1024">
      <c r="A52" s="39" t="s">
        <v>49</v>
      </c>
      <c r="B52" s="2">
        <v>45344</v>
      </c>
      <c r="C52" s="26">
        <v>11</v>
      </c>
      <c r="D52" s="27">
        <v>571.10522800000001</v>
      </c>
      <c r="E52" s="42">
        <f>Sayfa2!$D52*Sayfa2!$C52</f>
        <v>6282.1575080000002</v>
      </c>
      <c r="F52" s="2">
        <v>45356</v>
      </c>
      <c r="G52" s="17">
        <v>11</v>
      </c>
      <c r="H52" s="18">
        <v>580.05924800000003</v>
      </c>
      <c r="I52" s="19">
        <f>Sayfa2!$H52*Sayfa2!$G52</f>
        <v>6380.6517280000007</v>
      </c>
      <c r="J52" s="26">
        <f t="shared" ref="J52" si="17">H52-D52</f>
        <v>8.9540200000000141</v>
      </c>
      <c r="K52" s="43">
        <f>Sayfa2!$J52*Sayfa2!$C52</f>
        <v>98.494220000000155</v>
      </c>
      <c r="L52" s="44">
        <f t="shared" ref="L52" si="18">F52-B52</f>
        <v>12</v>
      </c>
      <c r="M52" s="143">
        <f t="shared" ref="M52" si="19">K52/E52</f>
        <v>1.5678406642076849E-2</v>
      </c>
      <c r="N52" s="143">
        <f t="shared" ref="N52" si="20">M52/L52*30</f>
        <v>3.9196016605192119E-2</v>
      </c>
      <c r="O52" s="14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39"/>
      <c r="GM52" s="39"/>
      <c r="GN52" s="39"/>
      <c r="GO52" s="39"/>
      <c r="GP52" s="39"/>
      <c r="GQ52" s="39"/>
      <c r="GR52" s="39"/>
      <c r="GS52" s="39"/>
      <c r="GT52" s="39"/>
      <c r="GU52" s="39"/>
      <c r="GV52" s="39"/>
      <c r="GW52" s="39"/>
      <c r="GX52" s="39"/>
      <c r="GY52" s="39"/>
      <c r="GZ52" s="39"/>
      <c r="HA52" s="39"/>
      <c r="HB52" s="39"/>
      <c r="HC52" s="39"/>
      <c r="HD52" s="39"/>
      <c r="HE52" s="39"/>
      <c r="HF52" s="39"/>
      <c r="HG52" s="39"/>
      <c r="HH52" s="39"/>
      <c r="HI52" s="39"/>
      <c r="HJ52" s="39"/>
      <c r="HK52" s="39"/>
      <c r="HL52" s="39"/>
      <c r="HM52" s="39"/>
      <c r="HN52" s="39"/>
      <c r="HO52" s="39"/>
      <c r="HP52" s="39"/>
      <c r="HQ52" s="39"/>
      <c r="HR52" s="39"/>
      <c r="HS52" s="39"/>
      <c r="HT52" s="39"/>
      <c r="HU52" s="39"/>
      <c r="HV52" s="39"/>
      <c r="HW52" s="39"/>
      <c r="HX52" s="39"/>
      <c r="HY52" s="39"/>
      <c r="HZ52" s="39"/>
      <c r="IA52" s="39"/>
      <c r="IB52" s="39"/>
      <c r="IC52" s="39"/>
      <c r="ID52" s="39"/>
      <c r="IE52" s="39"/>
      <c r="IF52" s="39"/>
      <c r="IG52" s="39"/>
      <c r="IH52" s="39"/>
      <c r="II52" s="39"/>
      <c r="IJ52" s="39"/>
      <c r="IK52" s="39"/>
      <c r="IL52" s="39"/>
      <c r="IM52" s="39"/>
      <c r="IN52" s="39"/>
      <c r="IO52" s="39"/>
      <c r="IP52" s="39"/>
      <c r="IQ52" s="39"/>
      <c r="IR52" s="39"/>
      <c r="IS52" s="39"/>
      <c r="IT52" s="39"/>
      <c r="IU52" s="39"/>
      <c r="IV52" s="39"/>
      <c r="IW52" s="39"/>
      <c r="IX52" s="39"/>
      <c r="IY52" s="39"/>
      <c r="IZ52" s="39"/>
      <c r="JA52" s="39"/>
      <c r="JB52" s="39"/>
      <c r="JC52" s="39"/>
      <c r="JD52" s="39"/>
      <c r="JE52" s="39"/>
      <c r="JF52" s="39"/>
      <c r="JG52" s="39"/>
      <c r="JH52" s="39"/>
      <c r="JI52" s="39"/>
      <c r="JJ52" s="39"/>
      <c r="JK52" s="39"/>
      <c r="JL52" s="39"/>
      <c r="JM52" s="39"/>
      <c r="JN52" s="39"/>
      <c r="JO52" s="39"/>
      <c r="JP52" s="39"/>
      <c r="JQ52" s="39"/>
      <c r="JR52" s="39"/>
      <c r="JS52" s="39"/>
      <c r="JT52" s="39"/>
      <c r="JU52" s="39"/>
      <c r="JV52" s="39"/>
      <c r="JW52" s="39"/>
      <c r="JX52" s="39"/>
      <c r="JY52" s="39"/>
      <c r="JZ52" s="39"/>
      <c r="KA52" s="39"/>
      <c r="KB52" s="39"/>
      <c r="KC52" s="39"/>
      <c r="KD52" s="39"/>
      <c r="KE52" s="39"/>
      <c r="KF52" s="39"/>
      <c r="KG52" s="39"/>
      <c r="KH52" s="39"/>
      <c r="KI52" s="39"/>
      <c r="KJ52" s="39"/>
      <c r="KK52" s="39"/>
      <c r="KL52" s="39"/>
      <c r="KM52" s="39"/>
      <c r="KN52" s="39"/>
      <c r="KO52" s="39"/>
      <c r="KP52" s="39"/>
      <c r="KQ52" s="39"/>
      <c r="KR52" s="39"/>
      <c r="KS52" s="39"/>
      <c r="KT52" s="39"/>
      <c r="KU52" s="39"/>
      <c r="KV52" s="39"/>
      <c r="KW52" s="39"/>
      <c r="KX52" s="39"/>
      <c r="KY52" s="39"/>
      <c r="KZ52" s="39"/>
      <c r="LA52" s="39"/>
      <c r="LB52" s="39"/>
      <c r="LC52" s="39"/>
      <c r="LD52" s="39"/>
      <c r="LE52" s="39"/>
      <c r="LF52" s="39"/>
      <c r="LG52" s="39"/>
      <c r="LH52" s="39"/>
      <c r="LI52" s="39"/>
      <c r="LJ52" s="39"/>
      <c r="LK52" s="39"/>
      <c r="LL52" s="39"/>
      <c r="LM52" s="39"/>
      <c r="LN52" s="39"/>
      <c r="LO52" s="39"/>
      <c r="LP52" s="39"/>
      <c r="LQ52" s="39"/>
      <c r="LR52" s="39"/>
      <c r="LS52" s="39"/>
      <c r="LT52" s="39"/>
      <c r="LU52" s="39"/>
      <c r="LV52" s="39"/>
      <c r="LW52" s="39"/>
      <c r="LX52" s="39"/>
      <c r="LY52" s="39"/>
      <c r="LZ52" s="39"/>
      <c r="MA52" s="39"/>
      <c r="MB52" s="39"/>
      <c r="MC52" s="39"/>
      <c r="MD52" s="39"/>
      <c r="ME52" s="39"/>
      <c r="MF52" s="39"/>
      <c r="MG52" s="39"/>
      <c r="MH52" s="39"/>
      <c r="MI52" s="39"/>
      <c r="MJ52" s="39"/>
      <c r="MK52" s="39"/>
      <c r="ML52" s="39"/>
      <c r="MM52" s="39"/>
      <c r="MN52" s="39"/>
      <c r="MO52" s="39"/>
      <c r="MP52" s="39"/>
      <c r="MQ52" s="39"/>
      <c r="MR52" s="39"/>
      <c r="MS52" s="39"/>
      <c r="MT52" s="39"/>
      <c r="MU52" s="39"/>
      <c r="MV52" s="39"/>
      <c r="MW52" s="39"/>
      <c r="MX52" s="39"/>
      <c r="MY52" s="39"/>
      <c r="MZ52" s="39"/>
      <c r="NA52" s="39"/>
      <c r="NB52" s="39"/>
      <c r="NC52" s="39"/>
      <c r="ND52" s="39"/>
      <c r="NE52" s="39"/>
      <c r="NF52" s="39"/>
      <c r="NG52" s="39"/>
      <c r="NH52" s="39"/>
      <c r="NI52" s="39"/>
      <c r="NJ52" s="39"/>
      <c r="NK52" s="39"/>
      <c r="NL52" s="39"/>
      <c r="NM52" s="39"/>
      <c r="NN52" s="39"/>
      <c r="NO52" s="39"/>
      <c r="NP52" s="39"/>
      <c r="NQ52" s="39"/>
      <c r="NR52" s="39"/>
      <c r="NS52" s="39"/>
      <c r="NT52" s="39"/>
      <c r="NU52" s="39"/>
      <c r="NV52" s="39"/>
      <c r="NW52" s="39"/>
      <c r="NX52" s="39"/>
      <c r="NY52" s="39"/>
      <c r="NZ52" s="39"/>
      <c r="OA52" s="39"/>
      <c r="OB52" s="39"/>
      <c r="OC52" s="39"/>
      <c r="OD52" s="39"/>
      <c r="OE52" s="39"/>
      <c r="OF52" s="39"/>
      <c r="OG52" s="39"/>
      <c r="OH52" s="39"/>
      <c r="OI52" s="39"/>
      <c r="OJ52" s="39"/>
      <c r="OK52" s="39"/>
      <c r="OL52" s="39"/>
      <c r="OM52" s="39"/>
      <c r="ON52" s="39"/>
      <c r="OO52" s="39"/>
      <c r="OP52" s="39"/>
      <c r="OQ52" s="39"/>
      <c r="OR52" s="39"/>
      <c r="OS52" s="39"/>
      <c r="OT52" s="39"/>
      <c r="OU52" s="39"/>
      <c r="OV52" s="39"/>
      <c r="OW52" s="39"/>
      <c r="OX52" s="39"/>
      <c r="OY52" s="39"/>
      <c r="OZ52" s="39"/>
      <c r="PA52" s="39"/>
      <c r="PB52" s="39"/>
      <c r="PC52" s="39"/>
      <c r="PD52" s="39"/>
      <c r="PE52" s="39"/>
      <c r="PF52" s="39"/>
      <c r="PG52" s="39"/>
      <c r="PH52" s="39"/>
      <c r="PI52" s="39"/>
      <c r="PJ52" s="39"/>
      <c r="PK52" s="39"/>
      <c r="PL52" s="39"/>
      <c r="PM52" s="39"/>
      <c r="PN52" s="39"/>
      <c r="PO52" s="39"/>
      <c r="PP52" s="39"/>
      <c r="PQ52" s="39"/>
      <c r="PR52" s="39"/>
      <c r="PS52" s="39"/>
      <c r="PT52" s="39"/>
      <c r="PU52" s="39"/>
      <c r="PV52" s="39"/>
      <c r="PW52" s="39"/>
      <c r="PX52" s="39"/>
      <c r="PY52" s="39"/>
      <c r="PZ52" s="39"/>
      <c r="QA52" s="39"/>
      <c r="QB52" s="39"/>
      <c r="QC52" s="39"/>
      <c r="QD52" s="39"/>
      <c r="QE52" s="39"/>
      <c r="QF52" s="39"/>
      <c r="QG52" s="39"/>
      <c r="QH52" s="39"/>
      <c r="QI52" s="39"/>
      <c r="QJ52" s="39"/>
      <c r="QK52" s="39"/>
      <c r="QL52" s="39"/>
      <c r="QM52" s="39"/>
      <c r="QN52" s="39"/>
      <c r="QO52" s="39"/>
      <c r="QP52" s="39"/>
      <c r="QQ52" s="39"/>
      <c r="QR52" s="39"/>
      <c r="QS52" s="39"/>
      <c r="QT52" s="39"/>
      <c r="QU52" s="39"/>
      <c r="QV52" s="39"/>
      <c r="QW52" s="39"/>
      <c r="QX52" s="39"/>
      <c r="QY52" s="39"/>
      <c r="QZ52" s="39"/>
      <c r="RA52" s="39"/>
      <c r="RB52" s="39"/>
      <c r="RC52" s="39"/>
      <c r="RD52" s="39"/>
      <c r="RE52" s="39"/>
      <c r="RF52" s="39"/>
      <c r="RG52" s="39"/>
      <c r="RH52" s="39"/>
      <c r="RI52" s="39"/>
      <c r="RJ52" s="39"/>
      <c r="RK52" s="39"/>
      <c r="RL52" s="39"/>
      <c r="RM52" s="39"/>
      <c r="RN52" s="39"/>
      <c r="RO52" s="39"/>
      <c r="RP52" s="39"/>
      <c r="RQ52" s="39"/>
      <c r="RR52" s="39"/>
      <c r="RS52" s="39"/>
      <c r="RT52" s="39"/>
      <c r="RU52" s="39"/>
      <c r="RV52" s="39"/>
      <c r="RW52" s="39"/>
      <c r="RX52" s="39"/>
      <c r="RY52" s="39"/>
      <c r="RZ52" s="39"/>
      <c r="SA52" s="39"/>
      <c r="SB52" s="39"/>
      <c r="SC52" s="39"/>
      <c r="SD52" s="39"/>
      <c r="SE52" s="39"/>
      <c r="SF52" s="39"/>
      <c r="SG52" s="39"/>
      <c r="SH52" s="39"/>
      <c r="SI52" s="39"/>
      <c r="SJ52" s="39"/>
      <c r="SK52" s="39"/>
      <c r="SL52" s="39"/>
      <c r="SM52" s="39"/>
      <c r="SN52" s="39"/>
      <c r="SO52" s="39"/>
      <c r="SP52" s="39"/>
      <c r="SQ52" s="39"/>
      <c r="SR52" s="39"/>
      <c r="SS52" s="39"/>
      <c r="ST52" s="39"/>
      <c r="SU52" s="39"/>
      <c r="SV52" s="39"/>
      <c r="SW52" s="39"/>
      <c r="SX52" s="39"/>
      <c r="SY52" s="39"/>
      <c r="SZ52" s="39"/>
      <c r="TA52" s="39"/>
      <c r="TB52" s="39"/>
      <c r="TC52" s="39"/>
      <c r="TD52" s="39"/>
      <c r="TE52" s="39"/>
      <c r="TF52" s="39"/>
      <c r="TG52" s="39"/>
      <c r="TH52" s="39"/>
      <c r="TI52" s="39"/>
      <c r="TJ52" s="39"/>
      <c r="TK52" s="39"/>
      <c r="TL52" s="39"/>
      <c r="TM52" s="39"/>
      <c r="TN52" s="39"/>
      <c r="TO52" s="39"/>
      <c r="TP52" s="39"/>
      <c r="TQ52" s="39"/>
      <c r="TR52" s="39"/>
      <c r="TS52" s="39"/>
      <c r="TT52" s="39"/>
      <c r="TU52" s="39"/>
      <c r="TV52" s="39"/>
      <c r="TW52" s="39"/>
      <c r="TX52" s="39"/>
      <c r="TY52" s="39"/>
      <c r="TZ52" s="39"/>
      <c r="UA52" s="39"/>
      <c r="UB52" s="39"/>
      <c r="UC52" s="39"/>
      <c r="UD52" s="39"/>
      <c r="UE52" s="39"/>
      <c r="UF52" s="39"/>
      <c r="UG52" s="39"/>
      <c r="UH52" s="39"/>
      <c r="UI52" s="39"/>
      <c r="UJ52" s="39"/>
      <c r="UK52" s="39"/>
      <c r="UL52" s="39"/>
      <c r="UM52" s="39"/>
      <c r="UN52" s="39"/>
      <c r="UO52" s="39"/>
      <c r="UP52" s="39"/>
      <c r="UQ52" s="39"/>
      <c r="UR52" s="39"/>
      <c r="US52" s="39"/>
      <c r="UT52" s="39"/>
      <c r="UU52" s="39"/>
      <c r="UV52" s="39"/>
      <c r="UW52" s="39"/>
      <c r="UX52" s="39"/>
      <c r="UY52" s="39"/>
      <c r="UZ52" s="39"/>
      <c r="VA52" s="39"/>
      <c r="VB52" s="39"/>
      <c r="VC52" s="39"/>
      <c r="VD52" s="39"/>
      <c r="VE52" s="39"/>
      <c r="VF52" s="39"/>
      <c r="VG52" s="39"/>
      <c r="VH52" s="39"/>
      <c r="VI52" s="39"/>
      <c r="VJ52" s="39"/>
      <c r="VK52" s="39"/>
      <c r="VL52" s="39"/>
      <c r="VM52" s="39"/>
      <c r="VN52" s="39"/>
      <c r="VO52" s="39"/>
      <c r="VP52" s="39"/>
      <c r="VQ52" s="39"/>
      <c r="VR52" s="39"/>
      <c r="VS52" s="39"/>
      <c r="VT52" s="39"/>
      <c r="VU52" s="39"/>
      <c r="VV52" s="39"/>
      <c r="VW52" s="39"/>
      <c r="VX52" s="39"/>
      <c r="VY52" s="39"/>
      <c r="VZ52" s="39"/>
      <c r="WA52" s="39"/>
      <c r="WB52" s="39"/>
      <c r="WC52" s="39"/>
      <c r="WD52" s="39"/>
      <c r="WE52" s="39"/>
      <c r="WF52" s="39"/>
      <c r="WG52" s="39"/>
      <c r="WH52" s="39"/>
      <c r="WI52" s="39"/>
      <c r="WJ52" s="39"/>
      <c r="WK52" s="39"/>
      <c r="WL52" s="39"/>
      <c r="WM52" s="39"/>
      <c r="WN52" s="39"/>
      <c r="WO52" s="39"/>
      <c r="WP52" s="39"/>
      <c r="WQ52" s="39"/>
      <c r="WR52" s="39"/>
      <c r="WS52" s="39"/>
      <c r="WT52" s="39"/>
      <c r="WU52" s="39"/>
      <c r="WV52" s="39"/>
      <c r="WW52" s="39"/>
      <c r="WX52" s="39"/>
      <c r="WY52" s="39"/>
      <c r="WZ52" s="39"/>
      <c r="XA52" s="39"/>
      <c r="XB52" s="39"/>
      <c r="XC52" s="39"/>
      <c r="XD52" s="39"/>
      <c r="XE52" s="39"/>
      <c r="XF52" s="39"/>
      <c r="XG52" s="39"/>
      <c r="XH52" s="39"/>
      <c r="XI52" s="39"/>
      <c r="XJ52" s="39"/>
      <c r="XK52" s="39"/>
      <c r="XL52" s="39"/>
      <c r="XM52" s="39"/>
      <c r="XN52" s="39"/>
      <c r="XO52" s="39"/>
      <c r="XP52" s="39"/>
      <c r="XQ52" s="39"/>
      <c r="XR52" s="39"/>
      <c r="XS52" s="39"/>
      <c r="XT52" s="39"/>
      <c r="XU52" s="39"/>
      <c r="XV52" s="39"/>
      <c r="XW52" s="39"/>
      <c r="XX52" s="39"/>
      <c r="XY52" s="39"/>
      <c r="XZ52" s="39"/>
      <c r="YA52" s="39"/>
      <c r="YB52" s="39"/>
      <c r="YC52" s="39"/>
      <c r="YD52" s="39"/>
      <c r="YE52" s="39"/>
      <c r="YF52" s="39"/>
      <c r="YG52" s="39"/>
      <c r="YH52" s="39"/>
      <c r="YI52" s="39"/>
      <c r="YJ52" s="39"/>
      <c r="YK52" s="39"/>
      <c r="YL52" s="39"/>
      <c r="YM52" s="39"/>
      <c r="YN52" s="39"/>
      <c r="YO52" s="39"/>
      <c r="YP52" s="39"/>
      <c r="YQ52" s="39"/>
      <c r="YR52" s="39"/>
      <c r="YS52" s="39"/>
      <c r="YT52" s="39"/>
      <c r="YU52" s="39"/>
      <c r="YV52" s="39"/>
      <c r="YW52" s="39"/>
      <c r="YX52" s="39"/>
      <c r="YY52" s="39"/>
      <c r="YZ52" s="39"/>
      <c r="ZA52" s="39"/>
      <c r="ZB52" s="39"/>
      <c r="ZC52" s="39"/>
      <c r="ZD52" s="39"/>
      <c r="ZE52" s="39"/>
      <c r="ZF52" s="39"/>
      <c r="ZG52" s="39"/>
      <c r="ZH52" s="39"/>
      <c r="ZI52" s="39"/>
      <c r="ZJ52" s="39"/>
      <c r="ZK52" s="39"/>
      <c r="ZL52" s="39"/>
      <c r="ZM52" s="39"/>
      <c r="ZN52" s="39"/>
      <c r="ZO52" s="39"/>
      <c r="ZP52" s="39"/>
      <c r="ZQ52" s="39"/>
      <c r="ZR52" s="39"/>
      <c r="ZS52" s="39"/>
      <c r="ZT52" s="39"/>
      <c r="ZU52" s="39"/>
      <c r="ZV52" s="39"/>
      <c r="ZW52" s="39"/>
      <c r="ZX52" s="39"/>
      <c r="ZY52" s="39"/>
      <c r="ZZ52" s="39"/>
      <c r="AAA52" s="39"/>
      <c r="AAB52" s="39"/>
      <c r="AAC52" s="39"/>
      <c r="AAD52" s="39"/>
      <c r="AAE52" s="39"/>
      <c r="AAF52" s="39"/>
      <c r="AAG52" s="39"/>
      <c r="AAH52" s="39"/>
      <c r="AAI52" s="39"/>
      <c r="AAJ52" s="39"/>
      <c r="AAK52" s="39"/>
      <c r="AAL52" s="39"/>
      <c r="AAM52" s="39"/>
      <c r="AAN52" s="39"/>
      <c r="AAO52" s="39"/>
      <c r="AAP52" s="39"/>
      <c r="AAQ52" s="39"/>
      <c r="AAR52" s="39"/>
      <c r="AAS52" s="39"/>
      <c r="AAT52" s="39"/>
      <c r="AAU52" s="39"/>
      <c r="AAV52" s="39"/>
      <c r="AAW52" s="39"/>
      <c r="AAX52" s="39"/>
      <c r="AAY52" s="39"/>
      <c r="AAZ52" s="39"/>
      <c r="ABA52" s="39"/>
      <c r="ABB52" s="39"/>
      <c r="ABC52" s="39"/>
      <c r="ABD52" s="39"/>
      <c r="ABE52" s="39"/>
      <c r="ABF52" s="39"/>
      <c r="ABG52" s="39"/>
      <c r="ABH52" s="39"/>
      <c r="ABI52" s="39"/>
      <c r="ABJ52" s="39"/>
      <c r="ABK52" s="39"/>
      <c r="ABL52" s="39"/>
      <c r="ABM52" s="39"/>
      <c r="ABN52" s="39"/>
      <c r="ABO52" s="39"/>
      <c r="ABP52" s="39"/>
      <c r="ABQ52" s="39"/>
      <c r="ABR52" s="39"/>
      <c r="ABS52" s="39"/>
      <c r="ABT52" s="39"/>
      <c r="ABU52" s="39"/>
      <c r="ABV52" s="39"/>
      <c r="ABW52" s="39"/>
      <c r="ABX52" s="39"/>
      <c r="ABY52" s="39"/>
      <c r="ABZ52" s="39"/>
      <c r="ACA52" s="39"/>
      <c r="ACB52" s="39"/>
      <c r="ACC52" s="39"/>
      <c r="ACD52" s="39"/>
      <c r="ACE52" s="39"/>
      <c r="ACF52" s="39"/>
      <c r="ACG52" s="39"/>
      <c r="ACH52" s="39"/>
      <c r="ACI52" s="39"/>
      <c r="ACJ52" s="39"/>
      <c r="ACK52" s="39"/>
      <c r="ACL52" s="39"/>
      <c r="ACM52" s="39"/>
      <c r="ACN52" s="39"/>
      <c r="ACO52" s="39"/>
      <c r="ACP52" s="39"/>
      <c r="ACQ52" s="39"/>
      <c r="ACR52" s="39"/>
      <c r="ACS52" s="39"/>
      <c r="ACT52" s="39"/>
      <c r="ACU52" s="39"/>
      <c r="ACV52" s="39"/>
      <c r="ACW52" s="39"/>
      <c r="ACX52" s="39"/>
      <c r="ACY52" s="39"/>
      <c r="ACZ52" s="39"/>
      <c r="ADA52" s="39"/>
      <c r="ADB52" s="39"/>
      <c r="ADC52" s="39"/>
      <c r="ADD52" s="39"/>
      <c r="ADE52" s="39"/>
      <c r="ADF52" s="39"/>
      <c r="ADG52" s="39"/>
      <c r="ADH52" s="39"/>
      <c r="ADI52" s="39"/>
      <c r="ADJ52" s="39"/>
      <c r="ADK52" s="39"/>
      <c r="ADL52" s="39"/>
      <c r="ADM52" s="39"/>
      <c r="ADN52" s="39"/>
      <c r="ADO52" s="39"/>
      <c r="ADP52" s="39"/>
      <c r="ADQ52" s="39"/>
      <c r="ADR52" s="39"/>
      <c r="ADS52" s="39"/>
      <c r="ADT52" s="39"/>
      <c r="ADU52" s="39"/>
      <c r="ADV52" s="39"/>
      <c r="ADW52" s="39"/>
      <c r="ADX52" s="39"/>
      <c r="ADY52" s="39"/>
      <c r="ADZ52" s="39"/>
      <c r="AEA52" s="39"/>
      <c r="AEB52" s="39"/>
      <c r="AEC52" s="39"/>
      <c r="AED52" s="39"/>
      <c r="AEE52" s="39"/>
      <c r="AEF52" s="39"/>
      <c r="AEG52" s="39"/>
      <c r="AEH52" s="39"/>
      <c r="AEI52" s="39"/>
      <c r="AEJ52" s="39"/>
      <c r="AEK52" s="39"/>
      <c r="AEL52" s="39"/>
      <c r="AEM52" s="39"/>
      <c r="AEN52" s="39"/>
      <c r="AEO52" s="39"/>
      <c r="AEP52" s="39"/>
      <c r="AEQ52" s="39"/>
      <c r="AER52" s="39"/>
      <c r="AES52" s="39"/>
      <c r="AET52" s="39"/>
      <c r="AEU52" s="39"/>
      <c r="AEV52" s="39"/>
      <c r="AEW52" s="39"/>
      <c r="AEX52" s="39"/>
      <c r="AEY52" s="39"/>
      <c r="AEZ52" s="39"/>
      <c r="AFA52" s="39"/>
      <c r="AFB52" s="39"/>
      <c r="AFC52" s="39"/>
      <c r="AFD52" s="39"/>
      <c r="AFE52" s="39"/>
      <c r="AFF52" s="39"/>
      <c r="AFG52" s="39"/>
      <c r="AFH52" s="39"/>
      <c r="AFI52" s="39"/>
      <c r="AFJ52" s="39"/>
      <c r="AFK52" s="39"/>
      <c r="AFL52" s="39"/>
      <c r="AFM52" s="39"/>
      <c r="AFN52" s="39"/>
      <c r="AFO52" s="39"/>
      <c r="AFP52" s="39"/>
      <c r="AFQ52" s="39"/>
      <c r="AFR52" s="39"/>
      <c r="AFS52" s="39"/>
      <c r="AFT52" s="39"/>
      <c r="AFU52" s="39"/>
      <c r="AFV52" s="39"/>
      <c r="AFW52" s="39"/>
      <c r="AFX52" s="39"/>
      <c r="AFY52" s="39"/>
      <c r="AFZ52" s="39"/>
      <c r="AGA52" s="39"/>
      <c r="AGB52" s="39"/>
      <c r="AGC52" s="39"/>
      <c r="AGD52" s="39"/>
      <c r="AGE52" s="39"/>
      <c r="AGF52" s="39"/>
      <c r="AGG52" s="39"/>
      <c r="AGH52" s="39"/>
      <c r="AGI52" s="39"/>
      <c r="AGJ52" s="39"/>
      <c r="AGK52" s="39"/>
      <c r="AGL52" s="39"/>
      <c r="AGM52" s="39"/>
      <c r="AGN52" s="39"/>
      <c r="AGO52" s="39"/>
      <c r="AGP52" s="39"/>
      <c r="AGQ52" s="39"/>
      <c r="AGR52" s="39"/>
      <c r="AGS52" s="39"/>
      <c r="AGT52" s="39"/>
      <c r="AGU52" s="39"/>
      <c r="AGV52" s="39"/>
      <c r="AGW52" s="39"/>
      <c r="AGX52" s="39"/>
      <c r="AGY52" s="39"/>
      <c r="AGZ52" s="39"/>
      <c r="AHA52" s="39"/>
      <c r="AHB52" s="39"/>
      <c r="AHC52" s="39"/>
      <c r="AHD52" s="39"/>
      <c r="AHE52" s="39"/>
      <c r="AHF52" s="39"/>
      <c r="AHG52" s="39"/>
      <c r="AHH52" s="39"/>
      <c r="AHI52" s="39"/>
      <c r="AHJ52" s="39"/>
      <c r="AHK52" s="39"/>
      <c r="AHL52" s="39"/>
      <c r="AHM52" s="39"/>
      <c r="AHN52" s="39"/>
      <c r="AHO52" s="39"/>
      <c r="AHP52" s="39"/>
      <c r="AHQ52" s="39"/>
      <c r="AHR52" s="39"/>
      <c r="AHS52" s="39"/>
      <c r="AHT52" s="39"/>
      <c r="AHU52" s="39"/>
      <c r="AHV52" s="39"/>
      <c r="AHW52" s="39"/>
      <c r="AHX52" s="39"/>
      <c r="AHY52" s="39"/>
      <c r="AHZ52" s="39"/>
      <c r="AIA52" s="39"/>
      <c r="AIB52" s="39"/>
      <c r="AIC52" s="39"/>
      <c r="AID52" s="39"/>
      <c r="AIE52" s="39"/>
      <c r="AIF52" s="39"/>
      <c r="AIG52" s="39"/>
      <c r="AIH52" s="39"/>
      <c r="AII52" s="39"/>
      <c r="AIJ52" s="39"/>
      <c r="AIK52" s="39"/>
      <c r="AIL52" s="39"/>
      <c r="AIM52" s="39"/>
      <c r="AIN52" s="39"/>
      <c r="AIO52" s="39"/>
      <c r="AIP52" s="39"/>
      <c r="AIQ52" s="39"/>
      <c r="AIR52" s="39"/>
      <c r="AIS52" s="39"/>
      <c r="AIT52" s="39"/>
      <c r="AIU52" s="39"/>
      <c r="AIV52" s="39"/>
      <c r="AIW52" s="39"/>
      <c r="AIX52" s="39"/>
      <c r="AIY52" s="39"/>
      <c r="AIZ52" s="39"/>
      <c r="AJA52" s="39"/>
      <c r="AJB52" s="39"/>
      <c r="AJC52" s="39"/>
      <c r="AJD52" s="39"/>
      <c r="AJE52" s="39"/>
      <c r="AJF52" s="39"/>
      <c r="AJG52" s="39"/>
      <c r="AJH52" s="39"/>
      <c r="AJI52" s="39"/>
      <c r="AJJ52" s="39"/>
      <c r="AJK52" s="39"/>
      <c r="AJL52" s="39"/>
      <c r="AJM52" s="39"/>
      <c r="AJN52" s="39"/>
      <c r="AJO52" s="39"/>
      <c r="AJP52" s="39"/>
      <c r="AJQ52" s="39"/>
      <c r="AJR52" s="39"/>
      <c r="AJS52" s="39"/>
      <c r="AJT52" s="39"/>
      <c r="AJU52" s="39"/>
      <c r="AJV52" s="39"/>
      <c r="AJW52" s="39"/>
      <c r="AJX52" s="39"/>
      <c r="AJY52" s="39"/>
      <c r="AJZ52" s="39"/>
      <c r="AKA52" s="39"/>
      <c r="AKB52" s="39"/>
      <c r="AKC52" s="39"/>
      <c r="AKD52" s="39"/>
      <c r="AKE52" s="39"/>
      <c r="AKF52" s="39"/>
      <c r="AKG52" s="39"/>
      <c r="AKH52" s="39"/>
      <c r="AKI52" s="39"/>
      <c r="AKJ52" s="39"/>
      <c r="AKK52" s="39"/>
      <c r="AKL52" s="39"/>
      <c r="AKM52" s="39"/>
      <c r="AKN52" s="39"/>
      <c r="AKO52" s="39"/>
      <c r="AKP52" s="39"/>
      <c r="AKQ52" s="39"/>
      <c r="AKR52" s="39"/>
      <c r="AKS52" s="39"/>
      <c r="AKT52" s="39"/>
      <c r="AKU52" s="39"/>
      <c r="AKV52" s="39"/>
      <c r="AKW52" s="39"/>
      <c r="AKX52" s="39"/>
      <c r="AKY52" s="39"/>
      <c r="AKZ52" s="39"/>
      <c r="ALA52" s="39"/>
      <c r="ALB52" s="39"/>
      <c r="ALC52" s="39"/>
      <c r="ALD52" s="39"/>
      <c r="ALE52" s="39"/>
      <c r="ALF52" s="39"/>
      <c r="ALG52" s="39"/>
      <c r="ALH52" s="39"/>
      <c r="ALI52" s="39"/>
      <c r="ALJ52" s="39"/>
      <c r="ALK52" s="39"/>
      <c r="ALL52" s="39"/>
      <c r="ALM52" s="39"/>
      <c r="ALN52" s="39"/>
      <c r="ALO52" s="39"/>
      <c r="ALP52" s="39"/>
      <c r="ALQ52" s="39"/>
      <c r="ALR52" s="39"/>
      <c r="ALS52" s="39"/>
      <c r="ALT52" s="39"/>
      <c r="ALU52" s="39"/>
      <c r="ALV52" s="39"/>
      <c r="ALW52" s="39"/>
      <c r="ALX52" s="39"/>
      <c r="ALY52" s="39"/>
      <c r="ALZ52" s="39"/>
      <c r="AMA52" s="39"/>
      <c r="AMB52" s="39"/>
      <c r="AMC52" s="39"/>
      <c r="AMD52" s="39"/>
      <c r="AME52" s="39"/>
      <c r="AMF52" s="39"/>
      <c r="AMG52" s="39"/>
      <c r="AMH52" s="39"/>
      <c r="AMI52" s="39"/>
      <c r="AMJ52" s="39"/>
    </row>
    <row r="53" spans="1:1024">
      <c r="A53" s="39" t="s">
        <v>49</v>
      </c>
      <c r="B53" s="2">
        <v>45355</v>
      </c>
      <c r="C53" s="26">
        <v>60</v>
      </c>
      <c r="D53" s="27">
        <v>578.66060300000004</v>
      </c>
      <c r="E53" s="42">
        <f>Sayfa2!$D53*Sayfa2!$C53</f>
        <v>34719.636180000001</v>
      </c>
      <c r="F53" s="2">
        <v>45356</v>
      </c>
      <c r="G53" s="17">
        <v>60</v>
      </c>
      <c r="H53" s="18">
        <v>580.05924800000003</v>
      </c>
      <c r="I53" s="19">
        <f>Sayfa2!$H53*Sayfa2!$G53</f>
        <v>34803.554880000003</v>
      </c>
      <c r="J53" s="26">
        <f t="shared" ref="J53" si="21">H53-D53</f>
        <v>1.3986449999999877</v>
      </c>
      <c r="K53" s="43">
        <f>Sayfa2!$J53*Sayfa2!$C53</f>
        <v>83.918699999999262</v>
      </c>
      <c r="L53" s="44">
        <f t="shared" ref="L53" si="22">F53-B53</f>
        <v>1</v>
      </c>
      <c r="M53" s="143">
        <f t="shared" ref="M53" si="23">K53/E53</f>
        <v>2.4170385762377323E-3</v>
      </c>
      <c r="N53" s="143">
        <f t="shared" ref="N53" si="24">M53/L53*30</f>
        <v>7.2511157287131964E-2</v>
      </c>
      <c r="O53" s="14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39"/>
      <c r="GM53" s="39"/>
      <c r="GN53" s="39"/>
      <c r="GO53" s="39"/>
      <c r="GP53" s="39"/>
      <c r="GQ53" s="39"/>
      <c r="GR53" s="39"/>
      <c r="GS53" s="39"/>
      <c r="GT53" s="39"/>
      <c r="GU53" s="39"/>
      <c r="GV53" s="39"/>
      <c r="GW53" s="39"/>
      <c r="GX53" s="39"/>
      <c r="GY53" s="39"/>
      <c r="GZ53" s="39"/>
      <c r="HA53" s="39"/>
      <c r="HB53" s="39"/>
      <c r="HC53" s="39"/>
      <c r="HD53" s="39"/>
      <c r="HE53" s="39"/>
      <c r="HF53" s="39"/>
      <c r="HG53" s="39"/>
      <c r="HH53" s="39"/>
      <c r="HI53" s="39"/>
      <c r="HJ53" s="39"/>
      <c r="HK53" s="39"/>
      <c r="HL53" s="39"/>
      <c r="HM53" s="39"/>
      <c r="HN53" s="39"/>
      <c r="HO53" s="39"/>
      <c r="HP53" s="39"/>
      <c r="HQ53" s="39"/>
      <c r="HR53" s="39"/>
      <c r="HS53" s="39"/>
      <c r="HT53" s="39"/>
      <c r="HU53" s="39"/>
      <c r="HV53" s="39"/>
      <c r="HW53" s="39"/>
      <c r="HX53" s="39"/>
      <c r="HY53" s="39"/>
      <c r="HZ53" s="39"/>
      <c r="IA53" s="39"/>
      <c r="IB53" s="39"/>
      <c r="IC53" s="39"/>
      <c r="ID53" s="39"/>
      <c r="IE53" s="39"/>
      <c r="IF53" s="39"/>
      <c r="IG53" s="39"/>
      <c r="IH53" s="39"/>
      <c r="II53" s="39"/>
      <c r="IJ53" s="39"/>
      <c r="IK53" s="39"/>
      <c r="IL53" s="39"/>
      <c r="IM53" s="39"/>
      <c r="IN53" s="39"/>
      <c r="IO53" s="39"/>
      <c r="IP53" s="39"/>
      <c r="IQ53" s="39"/>
      <c r="IR53" s="39"/>
      <c r="IS53" s="39"/>
      <c r="IT53" s="39"/>
      <c r="IU53" s="39"/>
      <c r="IV53" s="39"/>
      <c r="IW53" s="39"/>
      <c r="IX53" s="39"/>
      <c r="IY53" s="39"/>
      <c r="IZ53" s="39"/>
      <c r="JA53" s="39"/>
      <c r="JB53" s="39"/>
      <c r="JC53" s="39"/>
      <c r="JD53" s="39"/>
      <c r="JE53" s="39"/>
      <c r="JF53" s="39"/>
      <c r="JG53" s="39"/>
      <c r="JH53" s="39"/>
      <c r="JI53" s="39"/>
      <c r="JJ53" s="39"/>
      <c r="JK53" s="39"/>
      <c r="JL53" s="39"/>
      <c r="JM53" s="39"/>
      <c r="JN53" s="39"/>
      <c r="JO53" s="39"/>
      <c r="JP53" s="39"/>
      <c r="JQ53" s="39"/>
      <c r="JR53" s="39"/>
      <c r="JS53" s="39"/>
      <c r="JT53" s="39"/>
      <c r="JU53" s="39"/>
      <c r="JV53" s="39"/>
      <c r="JW53" s="39"/>
      <c r="JX53" s="39"/>
      <c r="JY53" s="39"/>
      <c r="JZ53" s="39"/>
      <c r="KA53" s="39"/>
      <c r="KB53" s="39"/>
      <c r="KC53" s="39"/>
      <c r="KD53" s="39"/>
      <c r="KE53" s="39"/>
      <c r="KF53" s="39"/>
      <c r="KG53" s="39"/>
      <c r="KH53" s="39"/>
      <c r="KI53" s="39"/>
      <c r="KJ53" s="39"/>
      <c r="KK53" s="39"/>
      <c r="KL53" s="39"/>
      <c r="KM53" s="39"/>
      <c r="KN53" s="39"/>
      <c r="KO53" s="39"/>
      <c r="KP53" s="39"/>
      <c r="KQ53" s="39"/>
      <c r="KR53" s="39"/>
      <c r="KS53" s="39"/>
      <c r="KT53" s="39"/>
      <c r="KU53" s="39"/>
      <c r="KV53" s="39"/>
      <c r="KW53" s="39"/>
      <c r="KX53" s="39"/>
      <c r="KY53" s="39"/>
      <c r="KZ53" s="39"/>
      <c r="LA53" s="39"/>
      <c r="LB53" s="39"/>
      <c r="LC53" s="39"/>
      <c r="LD53" s="39"/>
      <c r="LE53" s="39"/>
      <c r="LF53" s="39"/>
      <c r="LG53" s="39"/>
      <c r="LH53" s="39"/>
      <c r="LI53" s="39"/>
      <c r="LJ53" s="39"/>
      <c r="LK53" s="39"/>
      <c r="LL53" s="39"/>
      <c r="LM53" s="39"/>
      <c r="LN53" s="39"/>
      <c r="LO53" s="39"/>
      <c r="LP53" s="39"/>
      <c r="LQ53" s="39"/>
      <c r="LR53" s="39"/>
      <c r="LS53" s="39"/>
      <c r="LT53" s="39"/>
      <c r="LU53" s="39"/>
      <c r="LV53" s="39"/>
      <c r="LW53" s="39"/>
      <c r="LX53" s="39"/>
      <c r="LY53" s="39"/>
      <c r="LZ53" s="39"/>
      <c r="MA53" s="39"/>
      <c r="MB53" s="39"/>
      <c r="MC53" s="39"/>
      <c r="MD53" s="39"/>
      <c r="ME53" s="39"/>
      <c r="MF53" s="39"/>
      <c r="MG53" s="39"/>
      <c r="MH53" s="39"/>
      <c r="MI53" s="39"/>
      <c r="MJ53" s="39"/>
      <c r="MK53" s="39"/>
      <c r="ML53" s="39"/>
      <c r="MM53" s="39"/>
      <c r="MN53" s="39"/>
      <c r="MO53" s="39"/>
      <c r="MP53" s="39"/>
      <c r="MQ53" s="39"/>
      <c r="MR53" s="39"/>
      <c r="MS53" s="39"/>
      <c r="MT53" s="39"/>
      <c r="MU53" s="39"/>
      <c r="MV53" s="39"/>
      <c r="MW53" s="39"/>
      <c r="MX53" s="39"/>
      <c r="MY53" s="39"/>
      <c r="MZ53" s="39"/>
      <c r="NA53" s="39"/>
      <c r="NB53" s="39"/>
      <c r="NC53" s="39"/>
      <c r="ND53" s="39"/>
      <c r="NE53" s="39"/>
      <c r="NF53" s="39"/>
      <c r="NG53" s="39"/>
      <c r="NH53" s="39"/>
      <c r="NI53" s="39"/>
      <c r="NJ53" s="39"/>
      <c r="NK53" s="39"/>
      <c r="NL53" s="39"/>
      <c r="NM53" s="39"/>
      <c r="NN53" s="39"/>
      <c r="NO53" s="39"/>
      <c r="NP53" s="39"/>
      <c r="NQ53" s="39"/>
      <c r="NR53" s="39"/>
      <c r="NS53" s="39"/>
      <c r="NT53" s="39"/>
      <c r="NU53" s="39"/>
      <c r="NV53" s="39"/>
      <c r="NW53" s="39"/>
      <c r="NX53" s="39"/>
      <c r="NY53" s="39"/>
      <c r="NZ53" s="39"/>
      <c r="OA53" s="39"/>
      <c r="OB53" s="39"/>
      <c r="OC53" s="39"/>
      <c r="OD53" s="39"/>
      <c r="OE53" s="39"/>
      <c r="OF53" s="39"/>
      <c r="OG53" s="39"/>
      <c r="OH53" s="39"/>
      <c r="OI53" s="39"/>
      <c r="OJ53" s="39"/>
      <c r="OK53" s="39"/>
      <c r="OL53" s="39"/>
      <c r="OM53" s="39"/>
      <c r="ON53" s="39"/>
      <c r="OO53" s="39"/>
      <c r="OP53" s="39"/>
      <c r="OQ53" s="39"/>
      <c r="OR53" s="39"/>
      <c r="OS53" s="39"/>
      <c r="OT53" s="39"/>
      <c r="OU53" s="39"/>
      <c r="OV53" s="39"/>
      <c r="OW53" s="39"/>
      <c r="OX53" s="39"/>
      <c r="OY53" s="39"/>
      <c r="OZ53" s="39"/>
      <c r="PA53" s="39"/>
      <c r="PB53" s="39"/>
      <c r="PC53" s="39"/>
      <c r="PD53" s="39"/>
      <c r="PE53" s="39"/>
      <c r="PF53" s="39"/>
      <c r="PG53" s="39"/>
      <c r="PH53" s="39"/>
      <c r="PI53" s="39"/>
      <c r="PJ53" s="39"/>
      <c r="PK53" s="39"/>
      <c r="PL53" s="39"/>
      <c r="PM53" s="39"/>
      <c r="PN53" s="39"/>
      <c r="PO53" s="39"/>
      <c r="PP53" s="39"/>
      <c r="PQ53" s="39"/>
      <c r="PR53" s="39"/>
      <c r="PS53" s="39"/>
      <c r="PT53" s="39"/>
      <c r="PU53" s="39"/>
      <c r="PV53" s="39"/>
      <c r="PW53" s="39"/>
      <c r="PX53" s="39"/>
      <c r="PY53" s="39"/>
      <c r="PZ53" s="39"/>
      <c r="QA53" s="39"/>
      <c r="QB53" s="39"/>
      <c r="QC53" s="39"/>
      <c r="QD53" s="39"/>
      <c r="QE53" s="39"/>
      <c r="QF53" s="39"/>
      <c r="QG53" s="39"/>
      <c r="QH53" s="39"/>
      <c r="QI53" s="39"/>
      <c r="QJ53" s="39"/>
      <c r="QK53" s="39"/>
      <c r="QL53" s="39"/>
      <c r="QM53" s="39"/>
      <c r="QN53" s="39"/>
      <c r="QO53" s="39"/>
      <c r="QP53" s="39"/>
      <c r="QQ53" s="39"/>
      <c r="QR53" s="39"/>
      <c r="QS53" s="39"/>
      <c r="QT53" s="39"/>
      <c r="QU53" s="39"/>
      <c r="QV53" s="39"/>
      <c r="QW53" s="39"/>
      <c r="QX53" s="39"/>
      <c r="QY53" s="39"/>
      <c r="QZ53" s="39"/>
      <c r="RA53" s="39"/>
      <c r="RB53" s="39"/>
      <c r="RC53" s="39"/>
      <c r="RD53" s="39"/>
      <c r="RE53" s="39"/>
      <c r="RF53" s="39"/>
      <c r="RG53" s="39"/>
      <c r="RH53" s="39"/>
      <c r="RI53" s="39"/>
      <c r="RJ53" s="39"/>
      <c r="RK53" s="39"/>
      <c r="RL53" s="39"/>
      <c r="RM53" s="39"/>
      <c r="RN53" s="39"/>
      <c r="RO53" s="39"/>
      <c r="RP53" s="39"/>
      <c r="RQ53" s="39"/>
      <c r="RR53" s="39"/>
      <c r="RS53" s="39"/>
      <c r="RT53" s="39"/>
      <c r="RU53" s="39"/>
      <c r="RV53" s="39"/>
      <c r="RW53" s="39"/>
      <c r="RX53" s="39"/>
      <c r="RY53" s="39"/>
      <c r="RZ53" s="39"/>
      <c r="SA53" s="39"/>
      <c r="SB53" s="39"/>
      <c r="SC53" s="39"/>
      <c r="SD53" s="39"/>
      <c r="SE53" s="39"/>
      <c r="SF53" s="39"/>
      <c r="SG53" s="39"/>
      <c r="SH53" s="39"/>
      <c r="SI53" s="39"/>
      <c r="SJ53" s="39"/>
      <c r="SK53" s="39"/>
      <c r="SL53" s="39"/>
      <c r="SM53" s="39"/>
      <c r="SN53" s="39"/>
      <c r="SO53" s="39"/>
      <c r="SP53" s="39"/>
      <c r="SQ53" s="39"/>
      <c r="SR53" s="39"/>
      <c r="SS53" s="39"/>
      <c r="ST53" s="39"/>
      <c r="SU53" s="39"/>
      <c r="SV53" s="39"/>
      <c r="SW53" s="39"/>
      <c r="SX53" s="39"/>
      <c r="SY53" s="39"/>
      <c r="SZ53" s="39"/>
      <c r="TA53" s="39"/>
      <c r="TB53" s="39"/>
      <c r="TC53" s="39"/>
      <c r="TD53" s="39"/>
      <c r="TE53" s="39"/>
      <c r="TF53" s="39"/>
      <c r="TG53" s="39"/>
      <c r="TH53" s="39"/>
      <c r="TI53" s="39"/>
      <c r="TJ53" s="39"/>
      <c r="TK53" s="39"/>
      <c r="TL53" s="39"/>
      <c r="TM53" s="39"/>
      <c r="TN53" s="39"/>
      <c r="TO53" s="39"/>
      <c r="TP53" s="39"/>
      <c r="TQ53" s="39"/>
      <c r="TR53" s="39"/>
      <c r="TS53" s="39"/>
      <c r="TT53" s="39"/>
      <c r="TU53" s="39"/>
      <c r="TV53" s="39"/>
      <c r="TW53" s="39"/>
      <c r="TX53" s="39"/>
      <c r="TY53" s="39"/>
      <c r="TZ53" s="39"/>
      <c r="UA53" s="39"/>
      <c r="UB53" s="39"/>
      <c r="UC53" s="39"/>
      <c r="UD53" s="39"/>
      <c r="UE53" s="39"/>
      <c r="UF53" s="39"/>
      <c r="UG53" s="39"/>
      <c r="UH53" s="39"/>
      <c r="UI53" s="39"/>
      <c r="UJ53" s="39"/>
      <c r="UK53" s="39"/>
      <c r="UL53" s="39"/>
      <c r="UM53" s="39"/>
      <c r="UN53" s="39"/>
      <c r="UO53" s="39"/>
      <c r="UP53" s="39"/>
      <c r="UQ53" s="39"/>
      <c r="UR53" s="39"/>
      <c r="US53" s="39"/>
      <c r="UT53" s="39"/>
      <c r="UU53" s="39"/>
      <c r="UV53" s="39"/>
      <c r="UW53" s="39"/>
      <c r="UX53" s="39"/>
      <c r="UY53" s="39"/>
      <c r="UZ53" s="39"/>
      <c r="VA53" s="39"/>
      <c r="VB53" s="39"/>
      <c r="VC53" s="39"/>
      <c r="VD53" s="39"/>
      <c r="VE53" s="39"/>
      <c r="VF53" s="39"/>
      <c r="VG53" s="39"/>
      <c r="VH53" s="39"/>
      <c r="VI53" s="39"/>
      <c r="VJ53" s="39"/>
      <c r="VK53" s="39"/>
      <c r="VL53" s="39"/>
      <c r="VM53" s="39"/>
      <c r="VN53" s="39"/>
      <c r="VO53" s="39"/>
      <c r="VP53" s="39"/>
      <c r="VQ53" s="39"/>
      <c r="VR53" s="39"/>
      <c r="VS53" s="39"/>
      <c r="VT53" s="39"/>
      <c r="VU53" s="39"/>
      <c r="VV53" s="39"/>
      <c r="VW53" s="39"/>
      <c r="VX53" s="39"/>
      <c r="VY53" s="39"/>
      <c r="VZ53" s="39"/>
      <c r="WA53" s="39"/>
      <c r="WB53" s="39"/>
      <c r="WC53" s="39"/>
      <c r="WD53" s="39"/>
      <c r="WE53" s="39"/>
      <c r="WF53" s="39"/>
      <c r="WG53" s="39"/>
      <c r="WH53" s="39"/>
      <c r="WI53" s="39"/>
      <c r="WJ53" s="39"/>
      <c r="WK53" s="39"/>
      <c r="WL53" s="39"/>
      <c r="WM53" s="39"/>
      <c r="WN53" s="39"/>
      <c r="WO53" s="39"/>
      <c r="WP53" s="39"/>
      <c r="WQ53" s="39"/>
      <c r="WR53" s="39"/>
      <c r="WS53" s="39"/>
      <c r="WT53" s="39"/>
      <c r="WU53" s="39"/>
      <c r="WV53" s="39"/>
      <c r="WW53" s="39"/>
      <c r="WX53" s="39"/>
      <c r="WY53" s="39"/>
      <c r="WZ53" s="39"/>
      <c r="XA53" s="39"/>
      <c r="XB53" s="39"/>
      <c r="XC53" s="39"/>
      <c r="XD53" s="39"/>
      <c r="XE53" s="39"/>
      <c r="XF53" s="39"/>
      <c r="XG53" s="39"/>
      <c r="XH53" s="39"/>
      <c r="XI53" s="39"/>
      <c r="XJ53" s="39"/>
      <c r="XK53" s="39"/>
      <c r="XL53" s="39"/>
      <c r="XM53" s="39"/>
      <c r="XN53" s="39"/>
      <c r="XO53" s="39"/>
      <c r="XP53" s="39"/>
      <c r="XQ53" s="39"/>
      <c r="XR53" s="39"/>
      <c r="XS53" s="39"/>
      <c r="XT53" s="39"/>
      <c r="XU53" s="39"/>
      <c r="XV53" s="39"/>
      <c r="XW53" s="39"/>
      <c r="XX53" s="39"/>
      <c r="XY53" s="39"/>
      <c r="XZ53" s="39"/>
      <c r="YA53" s="39"/>
      <c r="YB53" s="39"/>
      <c r="YC53" s="39"/>
      <c r="YD53" s="39"/>
      <c r="YE53" s="39"/>
      <c r="YF53" s="39"/>
      <c r="YG53" s="39"/>
      <c r="YH53" s="39"/>
      <c r="YI53" s="39"/>
      <c r="YJ53" s="39"/>
      <c r="YK53" s="39"/>
      <c r="YL53" s="39"/>
      <c r="YM53" s="39"/>
      <c r="YN53" s="39"/>
      <c r="YO53" s="39"/>
      <c r="YP53" s="39"/>
      <c r="YQ53" s="39"/>
      <c r="YR53" s="39"/>
      <c r="YS53" s="39"/>
      <c r="YT53" s="39"/>
      <c r="YU53" s="39"/>
      <c r="YV53" s="39"/>
      <c r="YW53" s="39"/>
      <c r="YX53" s="39"/>
      <c r="YY53" s="39"/>
      <c r="YZ53" s="39"/>
      <c r="ZA53" s="39"/>
      <c r="ZB53" s="39"/>
      <c r="ZC53" s="39"/>
      <c r="ZD53" s="39"/>
      <c r="ZE53" s="39"/>
      <c r="ZF53" s="39"/>
      <c r="ZG53" s="39"/>
      <c r="ZH53" s="39"/>
      <c r="ZI53" s="39"/>
      <c r="ZJ53" s="39"/>
      <c r="ZK53" s="39"/>
      <c r="ZL53" s="39"/>
      <c r="ZM53" s="39"/>
      <c r="ZN53" s="39"/>
      <c r="ZO53" s="39"/>
      <c r="ZP53" s="39"/>
      <c r="ZQ53" s="39"/>
      <c r="ZR53" s="39"/>
      <c r="ZS53" s="39"/>
      <c r="ZT53" s="39"/>
      <c r="ZU53" s="39"/>
      <c r="ZV53" s="39"/>
      <c r="ZW53" s="39"/>
      <c r="ZX53" s="39"/>
      <c r="ZY53" s="39"/>
      <c r="ZZ53" s="39"/>
      <c r="AAA53" s="39"/>
      <c r="AAB53" s="39"/>
      <c r="AAC53" s="39"/>
      <c r="AAD53" s="39"/>
      <c r="AAE53" s="39"/>
      <c r="AAF53" s="39"/>
      <c r="AAG53" s="39"/>
      <c r="AAH53" s="39"/>
      <c r="AAI53" s="39"/>
      <c r="AAJ53" s="39"/>
      <c r="AAK53" s="39"/>
      <c r="AAL53" s="39"/>
      <c r="AAM53" s="39"/>
      <c r="AAN53" s="39"/>
      <c r="AAO53" s="39"/>
      <c r="AAP53" s="39"/>
      <c r="AAQ53" s="39"/>
      <c r="AAR53" s="39"/>
      <c r="AAS53" s="39"/>
      <c r="AAT53" s="39"/>
      <c r="AAU53" s="39"/>
      <c r="AAV53" s="39"/>
      <c r="AAW53" s="39"/>
      <c r="AAX53" s="39"/>
      <c r="AAY53" s="39"/>
      <c r="AAZ53" s="39"/>
      <c r="ABA53" s="39"/>
      <c r="ABB53" s="39"/>
      <c r="ABC53" s="39"/>
      <c r="ABD53" s="39"/>
      <c r="ABE53" s="39"/>
      <c r="ABF53" s="39"/>
      <c r="ABG53" s="39"/>
      <c r="ABH53" s="39"/>
      <c r="ABI53" s="39"/>
      <c r="ABJ53" s="39"/>
      <c r="ABK53" s="39"/>
      <c r="ABL53" s="39"/>
      <c r="ABM53" s="39"/>
      <c r="ABN53" s="39"/>
      <c r="ABO53" s="39"/>
      <c r="ABP53" s="39"/>
      <c r="ABQ53" s="39"/>
      <c r="ABR53" s="39"/>
      <c r="ABS53" s="39"/>
      <c r="ABT53" s="39"/>
      <c r="ABU53" s="39"/>
      <c r="ABV53" s="39"/>
      <c r="ABW53" s="39"/>
      <c r="ABX53" s="39"/>
      <c r="ABY53" s="39"/>
      <c r="ABZ53" s="39"/>
      <c r="ACA53" s="39"/>
      <c r="ACB53" s="39"/>
      <c r="ACC53" s="39"/>
      <c r="ACD53" s="39"/>
      <c r="ACE53" s="39"/>
      <c r="ACF53" s="39"/>
      <c r="ACG53" s="39"/>
      <c r="ACH53" s="39"/>
      <c r="ACI53" s="39"/>
      <c r="ACJ53" s="39"/>
      <c r="ACK53" s="39"/>
      <c r="ACL53" s="39"/>
      <c r="ACM53" s="39"/>
      <c r="ACN53" s="39"/>
      <c r="ACO53" s="39"/>
      <c r="ACP53" s="39"/>
      <c r="ACQ53" s="39"/>
      <c r="ACR53" s="39"/>
      <c r="ACS53" s="39"/>
      <c r="ACT53" s="39"/>
      <c r="ACU53" s="39"/>
      <c r="ACV53" s="39"/>
      <c r="ACW53" s="39"/>
      <c r="ACX53" s="39"/>
      <c r="ACY53" s="39"/>
      <c r="ACZ53" s="39"/>
      <c r="ADA53" s="39"/>
      <c r="ADB53" s="39"/>
      <c r="ADC53" s="39"/>
      <c r="ADD53" s="39"/>
      <c r="ADE53" s="39"/>
      <c r="ADF53" s="39"/>
      <c r="ADG53" s="39"/>
      <c r="ADH53" s="39"/>
      <c r="ADI53" s="39"/>
      <c r="ADJ53" s="39"/>
      <c r="ADK53" s="39"/>
      <c r="ADL53" s="39"/>
      <c r="ADM53" s="39"/>
      <c r="ADN53" s="39"/>
      <c r="ADO53" s="39"/>
      <c r="ADP53" s="39"/>
      <c r="ADQ53" s="39"/>
      <c r="ADR53" s="39"/>
      <c r="ADS53" s="39"/>
      <c r="ADT53" s="39"/>
      <c r="ADU53" s="39"/>
      <c r="ADV53" s="39"/>
      <c r="ADW53" s="39"/>
      <c r="ADX53" s="39"/>
      <c r="ADY53" s="39"/>
      <c r="ADZ53" s="39"/>
      <c r="AEA53" s="39"/>
      <c r="AEB53" s="39"/>
      <c r="AEC53" s="39"/>
      <c r="AED53" s="39"/>
      <c r="AEE53" s="39"/>
      <c r="AEF53" s="39"/>
      <c r="AEG53" s="39"/>
      <c r="AEH53" s="39"/>
      <c r="AEI53" s="39"/>
      <c r="AEJ53" s="39"/>
      <c r="AEK53" s="39"/>
      <c r="AEL53" s="39"/>
      <c r="AEM53" s="39"/>
      <c r="AEN53" s="39"/>
      <c r="AEO53" s="39"/>
      <c r="AEP53" s="39"/>
      <c r="AEQ53" s="39"/>
      <c r="AER53" s="39"/>
      <c r="AES53" s="39"/>
      <c r="AET53" s="39"/>
      <c r="AEU53" s="39"/>
      <c r="AEV53" s="39"/>
      <c r="AEW53" s="39"/>
      <c r="AEX53" s="39"/>
      <c r="AEY53" s="39"/>
      <c r="AEZ53" s="39"/>
      <c r="AFA53" s="39"/>
      <c r="AFB53" s="39"/>
      <c r="AFC53" s="39"/>
      <c r="AFD53" s="39"/>
      <c r="AFE53" s="39"/>
      <c r="AFF53" s="39"/>
      <c r="AFG53" s="39"/>
      <c r="AFH53" s="39"/>
      <c r="AFI53" s="39"/>
      <c r="AFJ53" s="39"/>
      <c r="AFK53" s="39"/>
      <c r="AFL53" s="39"/>
      <c r="AFM53" s="39"/>
      <c r="AFN53" s="39"/>
      <c r="AFO53" s="39"/>
      <c r="AFP53" s="39"/>
      <c r="AFQ53" s="39"/>
      <c r="AFR53" s="39"/>
      <c r="AFS53" s="39"/>
      <c r="AFT53" s="39"/>
      <c r="AFU53" s="39"/>
      <c r="AFV53" s="39"/>
      <c r="AFW53" s="39"/>
      <c r="AFX53" s="39"/>
      <c r="AFY53" s="39"/>
      <c r="AFZ53" s="39"/>
      <c r="AGA53" s="39"/>
      <c r="AGB53" s="39"/>
      <c r="AGC53" s="39"/>
      <c r="AGD53" s="39"/>
      <c r="AGE53" s="39"/>
      <c r="AGF53" s="39"/>
      <c r="AGG53" s="39"/>
      <c r="AGH53" s="39"/>
      <c r="AGI53" s="39"/>
      <c r="AGJ53" s="39"/>
      <c r="AGK53" s="39"/>
      <c r="AGL53" s="39"/>
      <c r="AGM53" s="39"/>
      <c r="AGN53" s="39"/>
      <c r="AGO53" s="39"/>
      <c r="AGP53" s="39"/>
      <c r="AGQ53" s="39"/>
      <c r="AGR53" s="39"/>
      <c r="AGS53" s="39"/>
      <c r="AGT53" s="39"/>
      <c r="AGU53" s="39"/>
      <c r="AGV53" s="39"/>
      <c r="AGW53" s="39"/>
      <c r="AGX53" s="39"/>
      <c r="AGY53" s="39"/>
      <c r="AGZ53" s="39"/>
      <c r="AHA53" s="39"/>
      <c r="AHB53" s="39"/>
      <c r="AHC53" s="39"/>
      <c r="AHD53" s="39"/>
      <c r="AHE53" s="39"/>
      <c r="AHF53" s="39"/>
      <c r="AHG53" s="39"/>
      <c r="AHH53" s="39"/>
      <c r="AHI53" s="39"/>
      <c r="AHJ53" s="39"/>
      <c r="AHK53" s="39"/>
      <c r="AHL53" s="39"/>
      <c r="AHM53" s="39"/>
      <c r="AHN53" s="39"/>
      <c r="AHO53" s="39"/>
      <c r="AHP53" s="39"/>
      <c r="AHQ53" s="39"/>
      <c r="AHR53" s="39"/>
      <c r="AHS53" s="39"/>
      <c r="AHT53" s="39"/>
      <c r="AHU53" s="39"/>
      <c r="AHV53" s="39"/>
      <c r="AHW53" s="39"/>
      <c r="AHX53" s="39"/>
      <c r="AHY53" s="39"/>
      <c r="AHZ53" s="39"/>
      <c r="AIA53" s="39"/>
      <c r="AIB53" s="39"/>
      <c r="AIC53" s="39"/>
      <c r="AID53" s="39"/>
      <c r="AIE53" s="39"/>
      <c r="AIF53" s="39"/>
      <c r="AIG53" s="39"/>
      <c r="AIH53" s="39"/>
      <c r="AII53" s="39"/>
      <c r="AIJ53" s="39"/>
      <c r="AIK53" s="39"/>
      <c r="AIL53" s="39"/>
      <c r="AIM53" s="39"/>
      <c r="AIN53" s="39"/>
      <c r="AIO53" s="39"/>
      <c r="AIP53" s="39"/>
      <c r="AIQ53" s="39"/>
      <c r="AIR53" s="39"/>
      <c r="AIS53" s="39"/>
      <c r="AIT53" s="39"/>
      <c r="AIU53" s="39"/>
      <c r="AIV53" s="39"/>
      <c r="AIW53" s="39"/>
      <c r="AIX53" s="39"/>
      <c r="AIY53" s="39"/>
      <c r="AIZ53" s="39"/>
      <c r="AJA53" s="39"/>
      <c r="AJB53" s="39"/>
      <c r="AJC53" s="39"/>
      <c r="AJD53" s="39"/>
      <c r="AJE53" s="39"/>
      <c r="AJF53" s="39"/>
      <c r="AJG53" s="39"/>
      <c r="AJH53" s="39"/>
      <c r="AJI53" s="39"/>
      <c r="AJJ53" s="39"/>
      <c r="AJK53" s="39"/>
      <c r="AJL53" s="39"/>
      <c r="AJM53" s="39"/>
      <c r="AJN53" s="39"/>
      <c r="AJO53" s="39"/>
      <c r="AJP53" s="39"/>
      <c r="AJQ53" s="39"/>
      <c r="AJR53" s="39"/>
      <c r="AJS53" s="39"/>
      <c r="AJT53" s="39"/>
      <c r="AJU53" s="39"/>
      <c r="AJV53" s="39"/>
      <c r="AJW53" s="39"/>
      <c r="AJX53" s="39"/>
      <c r="AJY53" s="39"/>
      <c r="AJZ53" s="39"/>
      <c r="AKA53" s="39"/>
      <c r="AKB53" s="39"/>
      <c r="AKC53" s="39"/>
      <c r="AKD53" s="39"/>
      <c r="AKE53" s="39"/>
      <c r="AKF53" s="39"/>
      <c r="AKG53" s="39"/>
      <c r="AKH53" s="39"/>
      <c r="AKI53" s="39"/>
      <c r="AKJ53" s="39"/>
      <c r="AKK53" s="39"/>
      <c r="AKL53" s="39"/>
      <c r="AKM53" s="39"/>
      <c r="AKN53" s="39"/>
      <c r="AKO53" s="39"/>
      <c r="AKP53" s="39"/>
      <c r="AKQ53" s="39"/>
      <c r="AKR53" s="39"/>
      <c r="AKS53" s="39"/>
      <c r="AKT53" s="39"/>
      <c r="AKU53" s="39"/>
      <c r="AKV53" s="39"/>
      <c r="AKW53" s="39"/>
      <c r="AKX53" s="39"/>
      <c r="AKY53" s="39"/>
      <c r="AKZ53" s="39"/>
      <c r="ALA53" s="39"/>
      <c r="ALB53" s="39"/>
      <c r="ALC53" s="39"/>
      <c r="ALD53" s="39"/>
      <c r="ALE53" s="39"/>
      <c r="ALF53" s="39"/>
      <c r="ALG53" s="39"/>
      <c r="ALH53" s="39"/>
      <c r="ALI53" s="39"/>
      <c r="ALJ53" s="39"/>
      <c r="ALK53" s="39"/>
      <c r="ALL53" s="39"/>
      <c r="ALM53" s="39"/>
      <c r="ALN53" s="39"/>
      <c r="ALO53" s="39"/>
      <c r="ALP53" s="39"/>
      <c r="ALQ53" s="39"/>
      <c r="ALR53" s="39"/>
      <c r="ALS53" s="39"/>
      <c r="ALT53" s="39"/>
      <c r="ALU53" s="39"/>
      <c r="ALV53" s="39"/>
      <c r="ALW53" s="39"/>
      <c r="ALX53" s="39"/>
      <c r="ALY53" s="39"/>
      <c r="ALZ53" s="39"/>
      <c r="AMA53" s="39"/>
      <c r="AMB53" s="39"/>
      <c r="AMC53" s="39"/>
      <c r="AMD53" s="39"/>
      <c r="AME53" s="39"/>
      <c r="AMF53" s="39"/>
      <c r="AMG53" s="39"/>
      <c r="AMH53" s="39"/>
      <c r="AMI53" s="39"/>
      <c r="AMJ53" s="39"/>
    </row>
    <row r="54" spans="1:1024">
      <c r="A54" s="39" t="s">
        <v>49</v>
      </c>
      <c r="B54" s="2">
        <v>45350</v>
      </c>
      <c r="C54" s="26">
        <v>24</v>
      </c>
      <c r="D54" s="27">
        <v>575.21535400000005</v>
      </c>
      <c r="E54" s="42">
        <f>Sayfa2!$D54*Sayfa2!$C54</f>
        <v>13805.168496000002</v>
      </c>
      <c r="F54" s="2">
        <v>45356</v>
      </c>
      <c r="G54" s="17">
        <v>24</v>
      </c>
      <c r="H54" s="18">
        <v>580.05924800000003</v>
      </c>
      <c r="I54" s="19">
        <f>Sayfa2!$H54*Sayfa2!$G54</f>
        <v>13921.421952000001</v>
      </c>
      <c r="J54" s="26">
        <f t="shared" ref="J54" si="25">H54-D54</f>
        <v>4.8438939999999775</v>
      </c>
      <c r="K54" s="43">
        <f>Sayfa2!$J54*Sayfa2!$C54</f>
        <v>116.25345599999946</v>
      </c>
      <c r="L54" s="44">
        <f t="shared" ref="L54" si="26">F54-B54</f>
        <v>6</v>
      </c>
      <c r="M54" s="143">
        <f t="shared" ref="M54" si="27">K54/E54</f>
        <v>8.4210095685310522E-3</v>
      </c>
      <c r="N54" s="143">
        <f t="shared" ref="N54" si="28">M54/L54*30</f>
        <v>4.2105047842655258E-2</v>
      </c>
      <c r="O54" s="14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  <c r="IN54" s="39"/>
      <c r="IO54" s="39"/>
      <c r="IP54" s="39"/>
      <c r="IQ54" s="39"/>
      <c r="IR54" s="39"/>
      <c r="IS54" s="39"/>
      <c r="IT54" s="39"/>
      <c r="IU54" s="39"/>
      <c r="IV54" s="39"/>
      <c r="IW54" s="39"/>
      <c r="IX54" s="39"/>
      <c r="IY54" s="39"/>
      <c r="IZ54" s="39"/>
      <c r="JA54" s="39"/>
      <c r="JB54" s="39"/>
      <c r="JC54" s="39"/>
      <c r="JD54" s="39"/>
      <c r="JE54" s="39"/>
      <c r="JF54" s="39"/>
      <c r="JG54" s="39"/>
      <c r="JH54" s="39"/>
      <c r="JI54" s="39"/>
      <c r="JJ54" s="39"/>
      <c r="JK54" s="39"/>
      <c r="JL54" s="39"/>
      <c r="JM54" s="39"/>
      <c r="JN54" s="39"/>
      <c r="JO54" s="39"/>
      <c r="JP54" s="39"/>
      <c r="JQ54" s="39"/>
      <c r="JR54" s="39"/>
      <c r="JS54" s="39"/>
      <c r="JT54" s="39"/>
      <c r="JU54" s="39"/>
      <c r="JV54" s="39"/>
      <c r="JW54" s="39"/>
      <c r="JX54" s="39"/>
      <c r="JY54" s="39"/>
      <c r="JZ54" s="39"/>
      <c r="KA54" s="39"/>
      <c r="KB54" s="39"/>
      <c r="KC54" s="39"/>
      <c r="KD54" s="39"/>
      <c r="KE54" s="39"/>
      <c r="KF54" s="39"/>
      <c r="KG54" s="39"/>
      <c r="KH54" s="39"/>
      <c r="KI54" s="39"/>
      <c r="KJ54" s="39"/>
      <c r="KK54" s="39"/>
      <c r="KL54" s="39"/>
      <c r="KM54" s="39"/>
      <c r="KN54" s="39"/>
      <c r="KO54" s="39"/>
      <c r="KP54" s="39"/>
      <c r="KQ54" s="39"/>
      <c r="KR54" s="39"/>
      <c r="KS54" s="39"/>
      <c r="KT54" s="39"/>
      <c r="KU54" s="39"/>
      <c r="KV54" s="39"/>
      <c r="KW54" s="39"/>
      <c r="KX54" s="39"/>
      <c r="KY54" s="39"/>
      <c r="KZ54" s="39"/>
      <c r="LA54" s="39"/>
      <c r="LB54" s="39"/>
      <c r="LC54" s="39"/>
      <c r="LD54" s="39"/>
      <c r="LE54" s="39"/>
      <c r="LF54" s="39"/>
      <c r="LG54" s="39"/>
      <c r="LH54" s="39"/>
      <c r="LI54" s="39"/>
      <c r="LJ54" s="39"/>
      <c r="LK54" s="39"/>
      <c r="LL54" s="39"/>
      <c r="LM54" s="39"/>
      <c r="LN54" s="39"/>
      <c r="LO54" s="39"/>
      <c r="LP54" s="39"/>
      <c r="LQ54" s="39"/>
      <c r="LR54" s="39"/>
      <c r="LS54" s="39"/>
      <c r="LT54" s="39"/>
      <c r="LU54" s="39"/>
      <c r="LV54" s="39"/>
      <c r="LW54" s="39"/>
      <c r="LX54" s="39"/>
      <c r="LY54" s="39"/>
      <c r="LZ54" s="39"/>
      <c r="MA54" s="39"/>
      <c r="MB54" s="39"/>
      <c r="MC54" s="39"/>
      <c r="MD54" s="39"/>
      <c r="ME54" s="39"/>
      <c r="MF54" s="39"/>
      <c r="MG54" s="39"/>
      <c r="MH54" s="39"/>
      <c r="MI54" s="39"/>
      <c r="MJ54" s="39"/>
      <c r="MK54" s="39"/>
      <c r="ML54" s="39"/>
      <c r="MM54" s="39"/>
      <c r="MN54" s="39"/>
      <c r="MO54" s="39"/>
      <c r="MP54" s="39"/>
      <c r="MQ54" s="39"/>
      <c r="MR54" s="39"/>
      <c r="MS54" s="39"/>
      <c r="MT54" s="39"/>
      <c r="MU54" s="39"/>
      <c r="MV54" s="39"/>
      <c r="MW54" s="39"/>
      <c r="MX54" s="39"/>
      <c r="MY54" s="39"/>
      <c r="MZ54" s="39"/>
      <c r="NA54" s="39"/>
      <c r="NB54" s="39"/>
      <c r="NC54" s="39"/>
      <c r="ND54" s="39"/>
      <c r="NE54" s="39"/>
      <c r="NF54" s="39"/>
      <c r="NG54" s="39"/>
      <c r="NH54" s="39"/>
      <c r="NI54" s="39"/>
      <c r="NJ54" s="39"/>
      <c r="NK54" s="39"/>
      <c r="NL54" s="39"/>
      <c r="NM54" s="39"/>
      <c r="NN54" s="39"/>
      <c r="NO54" s="39"/>
      <c r="NP54" s="39"/>
      <c r="NQ54" s="39"/>
      <c r="NR54" s="39"/>
      <c r="NS54" s="39"/>
      <c r="NT54" s="39"/>
      <c r="NU54" s="39"/>
      <c r="NV54" s="39"/>
      <c r="NW54" s="39"/>
      <c r="NX54" s="39"/>
      <c r="NY54" s="39"/>
      <c r="NZ54" s="39"/>
      <c r="OA54" s="39"/>
      <c r="OB54" s="39"/>
      <c r="OC54" s="39"/>
      <c r="OD54" s="39"/>
      <c r="OE54" s="39"/>
      <c r="OF54" s="39"/>
      <c r="OG54" s="39"/>
      <c r="OH54" s="39"/>
      <c r="OI54" s="39"/>
      <c r="OJ54" s="39"/>
      <c r="OK54" s="39"/>
      <c r="OL54" s="39"/>
      <c r="OM54" s="39"/>
      <c r="ON54" s="39"/>
      <c r="OO54" s="39"/>
      <c r="OP54" s="39"/>
      <c r="OQ54" s="39"/>
      <c r="OR54" s="39"/>
      <c r="OS54" s="39"/>
      <c r="OT54" s="39"/>
      <c r="OU54" s="39"/>
      <c r="OV54" s="39"/>
      <c r="OW54" s="39"/>
      <c r="OX54" s="39"/>
      <c r="OY54" s="39"/>
      <c r="OZ54" s="39"/>
      <c r="PA54" s="39"/>
      <c r="PB54" s="39"/>
      <c r="PC54" s="39"/>
      <c r="PD54" s="39"/>
      <c r="PE54" s="39"/>
      <c r="PF54" s="39"/>
      <c r="PG54" s="39"/>
      <c r="PH54" s="39"/>
      <c r="PI54" s="39"/>
      <c r="PJ54" s="39"/>
      <c r="PK54" s="39"/>
      <c r="PL54" s="39"/>
      <c r="PM54" s="39"/>
      <c r="PN54" s="39"/>
      <c r="PO54" s="39"/>
      <c r="PP54" s="39"/>
      <c r="PQ54" s="39"/>
      <c r="PR54" s="39"/>
      <c r="PS54" s="39"/>
      <c r="PT54" s="39"/>
      <c r="PU54" s="39"/>
      <c r="PV54" s="39"/>
      <c r="PW54" s="39"/>
      <c r="PX54" s="39"/>
      <c r="PY54" s="39"/>
      <c r="PZ54" s="39"/>
      <c r="QA54" s="39"/>
      <c r="QB54" s="39"/>
      <c r="QC54" s="39"/>
      <c r="QD54" s="39"/>
      <c r="QE54" s="39"/>
      <c r="QF54" s="39"/>
      <c r="QG54" s="39"/>
      <c r="QH54" s="39"/>
      <c r="QI54" s="39"/>
      <c r="QJ54" s="39"/>
      <c r="QK54" s="39"/>
      <c r="QL54" s="39"/>
      <c r="QM54" s="39"/>
      <c r="QN54" s="39"/>
      <c r="QO54" s="39"/>
      <c r="QP54" s="39"/>
      <c r="QQ54" s="39"/>
      <c r="QR54" s="39"/>
      <c r="QS54" s="39"/>
      <c r="QT54" s="39"/>
      <c r="QU54" s="39"/>
      <c r="QV54" s="39"/>
      <c r="QW54" s="39"/>
      <c r="QX54" s="39"/>
      <c r="QY54" s="39"/>
      <c r="QZ54" s="39"/>
      <c r="RA54" s="39"/>
      <c r="RB54" s="39"/>
      <c r="RC54" s="39"/>
      <c r="RD54" s="39"/>
      <c r="RE54" s="39"/>
      <c r="RF54" s="39"/>
      <c r="RG54" s="39"/>
      <c r="RH54" s="39"/>
      <c r="RI54" s="39"/>
      <c r="RJ54" s="39"/>
      <c r="RK54" s="39"/>
      <c r="RL54" s="39"/>
      <c r="RM54" s="39"/>
      <c r="RN54" s="39"/>
      <c r="RO54" s="39"/>
      <c r="RP54" s="39"/>
      <c r="RQ54" s="39"/>
      <c r="RR54" s="39"/>
      <c r="RS54" s="39"/>
      <c r="RT54" s="39"/>
      <c r="RU54" s="39"/>
      <c r="RV54" s="39"/>
      <c r="RW54" s="39"/>
      <c r="RX54" s="39"/>
      <c r="RY54" s="39"/>
      <c r="RZ54" s="39"/>
      <c r="SA54" s="39"/>
      <c r="SB54" s="39"/>
      <c r="SC54" s="39"/>
      <c r="SD54" s="39"/>
      <c r="SE54" s="39"/>
      <c r="SF54" s="39"/>
      <c r="SG54" s="39"/>
      <c r="SH54" s="39"/>
      <c r="SI54" s="39"/>
      <c r="SJ54" s="39"/>
      <c r="SK54" s="39"/>
      <c r="SL54" s="39"/>
      <c r="SM54" s="39"/>
      <c r="SN54" s="39"/>
      <c r="SO54" s="39"/>
      <c r="SP54" s="39"/>
      <c r="SQ54" s="39"/>
      <c r="SR54" s="39"/>
      <c r="SS54" s="39"/>
      <c r="ST54" s="39"/>
      <c r="SU54" s="39"/>
      <c r="SV54" s="39"/>
      <c r="SW54" s="39"/>
      <c r="SX54" s="39"/>
      <c r="SY54" s="39"/>
      <c r="SZ54" s="39"/>
      <c r="TA54" s="39"/>
      <c r="TB54" s="39"/>
      <c r="TC54" s="39"/>
      <c r="TD54" s="39"/>
      <c r="TE54" s="39"/>
      <c r="TF54" s="39"/>
      <c r="TG54" s="39"/>
      <c r="TH54" s="39"/>
      <c r="TI54" s="39"/>
      <c r="TJ54" s="39"/>
      <c r="TK54" s="39"/>
      <c r="TL54" s="39"/>
      <c r="TM54" s="39"/>
      <c r="TN54" s="39"/>
      <c r="TO54" s="39"/>
      <c r="TP54" s="39"/>
      <c r="TQ54" s="39"/>
      <c r="TR54" s="39"/>
      <c r="TS54" s="39"/>
      <c r="TT54" s="39"/>
      <c r="TU54" s="39"/>
      <c r="TV54" s="39"/>
      <c r="TW54" s="39"/>
      <c r="TX54" s="39"/>
      <c r="TY54" s="39"/>
      <c r="TZ54" s="39"/>
      <c r="UA54" s="39"/>
      <c r="UB54" s="39"/>
      <c r="UC54" s="39"/>
      <c r="UD54" s="39"/>
      <c r="UE54" s="39"/>
      <c r="UF54" s="39"/>
      <c r="UG54" s="39"/>
      <c r="UH54" s="39"/>
      <c r="UI54" s="39"/>
      <c r="UJ54" s="39"/>
      <c r="UK54" s="39"/>
      <c r="UL54" s="39"/>
      <c r="UM54" s="39"/>
      <c r="UN54" s="39"/>
      <c r="UO54" s="39"/>
      <c r="UP54" s="39"/>
      <c r="UQ54" s="39"/>
      <c r="UR54" s="39"/>
      <c r="US54" s="39"/>
      <c r="UT54" s="39"/>
      <c r="UU54" s="39"/>
      <c r="UV54" s="39"/>
      <c r="UW54" s="39"/>
      <c r="UX54" s="39"/>
      <c r="UY54" s="39"/>
      <c r="UZ54" s="39"/>
      <c r="VA54" s="39"/>
      <c r="VB54" s="39"/>
      <c r="VC54" s="39"/>
      <c r="VD54" s="39"/>
      <c r="VE54" s="39"/>
      <c r="VF54" s="39"/>
      <c r="VG54" s="39"/>
      <c r="VH54" s="39"/>
      <c r="VI54" s="39"/>
      <c r="VJ54" s="39"/>
      <c r="VK54" s="39"/>
      <c r="VL54" s="39"/>
      <c r="VM54" s="39"/>
      <c r="VN54" s="39"/>
      <c r="VO54" s="39"/>
      <c r="VP54" s="39"/>
      <c r="VQ54" s="39"/>
      <c r="VR54" s="39"/>
      <c r="VS54" s="39"/>
      <c r="VT54" s="39"/>
      <c r="VU54" s="39"/>
      <c r="VV54" s="39"/>
      <c r="VW54" s="39"/>
      <c r="VX54" s="39"/>
      <c r="VY54" s="39"/>
      <c r="VZ54" s="39"/>
      <c r="WA54" s="39"/>
      <c r="WB54" s="39"/>
      <c r="WC54" s="39"/>
      <c r="WD54" s="39"/>
      <c r="WE54" s="39"/>
      <c r="WF54" s="39"/>
      <c r="WG54" s="39"/>
      <c r="WH54" s="39"/>
      <c r="WI54" s="39"/>
      <c r="WJ54" s="39"/>
      <c r="WK54" s="39"/>
      <c r="WL54" s="39"/>
      <c r="WM54" s="39"/>
      <c r="WN54" s="39"/>
      <c r="WO54" s="39"/>
      <c r="WP54" s="39"/>
      <c r="WQ54" s="39"/>
      <c r="WR54" s="39"/>
      <c r="WS54" s="39"/>
      <c r="WT54" s="39"/>
      <c r="WU54" s="39"/>
      <c r="WV54" s="39"/>
      <c r="WW54" s="39"/>
      <c r="WX54" s="39"/>
      <c r="WY54" s="39"/>
      <c r="WZ54" s="39"/>
      <c r="XA54" s="39"/>
      <c r="XB54" s="39"/>
      <c r="XC54" s="39"/>
      <c r="XD54" s="39"/>
      <c r="XE54" s="39"/>
      <c r="XF54" s="39"/>
      <c r="XG54" s="39"/>
      <c r="XH54" s="39"/>
      <c r="XI54" s="39"/>
      <c r="XJ54" s="39"/>
      <c r="XK54" s="39"/>
      <c r="XL54" s="39"/>
      <c r="XM54" s="39"/>
      <c r="XN54" s="39"/>
      <c r="XO54" s="39"/>
      <c r="XP54" s="39"/>
      <c r="XQ54" s="39"/>
      <c r="XR54" s="39"/>
      <c r="XS54" s="39"/>
      <c r="XT54" s="39"/>
      <c r="XU54" s="39"/>
      <c r="XV54" s="39"/>
      <c r="XW54" s="39"/>
      <c r="XX54" s="39"/>
      <c r="XY54" s="39"/>
      <c r="XZ54" s="39"/>
      <c r="YA54" s="39"/>
      <c r="YB54" s="39"/>
      <c r="YC54" s="39"/>
      <c r="YD54" s="39"/>
      <c r="YE54" s="39"/>
      <c r="YF54" s="39"/>
      <c r="YG54" s="39"/>
      <c r="YH54" s="39"/>
      <c r="YI54" s="39"/>
      <c r="YJ54" s="39"/>
      <c r="YK54" s="39"/>
      <c r="YL54" s="39"/>
      <c r="YM54" s="39"/>
      <c r="YN54" s="39"/>
      <c r="YO54" s="39"/>
      <c r="YP54" s="39"/>
      <c r="YQ54" s="39"/>
      <c r="YR54" s="39"/>
      <c r="YS54" s="39"/>
      <c r="YT54" s="39"/>
      <c r="YU54" s="39"/>
      <c r="YV54" s="39"/>
      <c r="YW54" s="39"/>
      <c r="YX54" s="39"/>
      <c r="YY54" s="39"/>
      <c r="YZ54" s="39"/>
      <c r="ZA54" s="39"/>
      <c r="ZB54" s="39"/>
      <c r="ZC54" s="39"/>
      <c r="ZD54" s="39"/>
      <c r="ZE54" s="39"/>
      <c r="ZF54" s="39"/>
      <c r="ZG54" s="39"/>
      <c r="ZH54" s="39"/>
      <c r="ZI54" s="39"/>
      <c r="ZJ54" s="39"/>
      <c r="ZK54" s="39"/>
      <c r="ZL54" s="39"/>
      <c r="ZM54" s="39"/>
      <c r="ZN54" s="39"/>
      <c r="ZO54" s="39"/>
      <c r="ZP54" s="39"/>
      <c r="ZQ54" s="39"/>
      <c r="ZR54" s="39"/>
      <c r="ZS54" s="39"/>
      <c r="ZT54" s="39"/>
      <c r="ZU54" s="39"/>
      <c r="ZV54" s="39"/>
      <c r="ZW54" s="39"/>
      <c r="ZX54" s="39"/>
      <c r="ZY54" s="39"/>
      <c r="ZZ54" s="39"/>
      <c r="AAA54" s="39"/>
      <c r="AAB54" s="39"/>
      <c r="AAC54" s="39"/>
      <c r="AAD54" s="39"/>
      <c r="AAE54" s="39"/>
      <c r="AAF54" s="39"/>
      <c r="AAG54" s="39"/>
      <c r="AAH54" s="39"/>
      <c r="AAI54" s="39"/>
      <c r="AAJ54" s="39"/>
      <c r="AAK54" s="39"/>
      <c r="AAL54" s="39"/>
      <c r="AAM54" s="39"/>
      <c r="AAN54" s="39"/>
      <c r="AAO54" s="39"/>
      <c r="AAP54" s="39"/>
      <c r="AAQ54" s="39"/>
      <c r="AAR54" s="39"/>
      <c r="AAS54" s="39"/>
      <c r="AAT54" s="39"/>
      <c r="AAU54" s="39"/>
      <c r="AAV54" s="39"/>
      <c r="AAW54" s="39"/>
      <c r="AAX54" s="39"/>
      <c r="AAY54" s="39"/>
      <c r="AAZ54" s="39"/>
      <c r="ABA54" s="39"/>
      <c r="ABB54" s="39"/>
      <c r="ABC54" s="39"/>
      <c r="ABD54" s="39"/>
      <c r="ABE54" s="39"/>
      <c r="ABF54" s="39"/>
      <c r="ABG54" s="39"/>
      <c r="ABH54" s="39"/>
      <c r="ABI54" s="39"/>
      <c r="ABJ54" s="39"/>
      <c r="ABK54" s="39"/>
      <c r="ABL54" s="39"/>
      <c r="ABM54" s="39"/>
      <c r="ABN54" s="39"/>
      <c r="ABO54" s="39"/>
      <c r="ABP54" s="39"/>
      <c r="ABQ54" s="39"/>
      <c r="ABR54" s="39"/>
      <c r="ABS54" s="39"/>
      <c r="ABT54" s="39"/>
      <c r="ABU54" s="39"/>
      <c r="ABV54" s="39"/>
      <c r="ABW54" s="39"/>
      <c r="ABX54" s="39"/>
      <c r="ABY54" s="39"/>
      <c r="ABZ54" s="39"/>
      <c r="ACA54" s="39"/>
      <c r="ACB54" s="39"/>
      <c r="ACC54" s="39"/>
      <c r="ACD54" s="39"/>
      <c r="ACE54" s="39"/>
      <c r="ACF54" s="39"/>
      <c r="ACG54" s="39"/>
      <c r="ACH54" s="39"/>
      <c r="ACI54" s="39"/>
      <c r="ACJ54" s="39"/>
      <c r="ACK54" s="39"/>
      <c r="ACL54" s="39"/>
      <c r="ACM54" s="39"/>
      <c r="ACN54" s="39"/>
      <c r="ACO54" s="39"/>
      <c r="ACP54" s="39"/>
      <c r="ACQ54" s="39"/>
      <c r="ACR54" s="39"/>
      <c r="ACS54" s="39"/>
      <c r="ACT54" s="39"/>
      <c r="ACU54" s="39"/>
      <c r="ACV54" s="39"/>
      <c r="ACW54" s="39"/>
      <c r="ACX54" s="39"/>
      <c r="ACY54" s="39"/>
      <c r="ACZ54" s="39"/>
      <c r="ADA54" s="39"/>
      <c r="ADB54" s="39"/>
      <c r="ADC54" s="39"/>
      <c r="ADD54" s="39"/>
      <c r="ADE54" s="39"/>
      <c r="ADF54" s="39"/>
      <c r="ADG54" s="39"/>
      <c r="ADH54" s="39"/>
      <c r="ADI54" s="39"/>
      <c r="ADJ54" s="39"/>
      <c r="ADK54" s="39"/>
      <c r="ADL54" s="39"/>
      <c r="ADM54" s="39"/>
      <c r="ADN54" s="39"/>
      <c r="ADO54" s="39"/>
      <c r="ADP54" s="39"/>
      <c r="ADQ54" s="39"/>
      <c r="ADR54" s="39"/>
      <c r="ADS54" s="39"/>
      <c r="ADT54" s="39"/>
      <c r="ADU54" s="39"/>
      <c r="ADV54" s="39"/>
      <c r="ADW54" s="39"/>
      <c r="ADX54" s="39"/>
      <c r="ADY54" s="39"/>
      <c r="ADZ54" s="39"/>
      <c r="AEA54" s="39"/>
      <c r="AEB54" s="39"/>
      <c r="AEC54" s="39"/>
      <c r="AED54" s="39"/>
      <c r="AEE54" s="39"/>
      <c r="AEF54" s="39"/>
      <c r="AEG54" s="39"/>
      <c r="AEH54" s="39"/>
      <c r="AEI54" s="39"/>
      <c r="AEJ54" s="39"/>
      <c r="AEK54" s="39"/>
      <c r="AEL54" s="39"/>
      <c r="AEM54" s="39"/>
      <c r="AEN54" s="39"/>
      <c r="AEO54" s="39"/>
      <c r="AEP54" s="39"/>
      <c r="AEQ54" s="39"/>
      <c r="AER54" s="39"/>
      <c r="AES54" s="39"/>
      <c r="AET54" s="39"/>
      <c r="AEU54" s="39"/>
      <c r="AEV54" s="39"/>
      <c r="AEW54" s="39"/>
      <c r="AEX54" s="39"/>
      <c r="AEY54" s="39"/>
      <c r="AEZ54" s="39"/>
      <c r="AFA54" s="39"/>
      <c r="AFB54" s="39"/>
      <c r="AFC54" s="39"/>
      <c r="AFD54" s="39"/>
      <c r="AFE54" s="39"/>
      <c r="AFF54" s="39"/>
      <c r="AFG54" s="39"/>
      <c r="AFH54" s="39"/>
      <c r="AFI54" s="39"/>
      <c r="AFJ54" s="39"/>
      <c r="AFK54" s="39"/>
      <c r="AFL54" s="39"/>
      <c r="AFM54" s="39"/>
      <c r="AFN54" s="39"/>
      <c r="AFO54" s="39"/>
      <c r="AFP54" s="39"/>
      <c r="AFQ54" s="39"/>
      <c r="AFR54" s="39"/>
      <c r="AFS54" s="39"/>
      <c r="AFT54" s="39"/>
      <c r="AFU54" s="39"/>
      <c r="AFV54" s="39"/>
      <c r="AFW54" s="39"/>
      <c r="AFX54" s="39"/>
      <c r="AFY54" s="39"/>
      <c r="AFZ54" s="39"/>
      <c r="AGA54" s="39"/>
      <c r="AGB54" s="39"/>
      <c r="AGC54" s="39"/>
      <c r="AGD54" s="39"/>
      <c r="AGE54" s="39"/>
      <c r="AGF54" s="39"/>
      <c r="AGG54" s="39"/>
      <c r="AGH54" s="39"/>
      <c r="AGI54" s="39"/>
      <c r="AGJ54" s="39"/>
      <c r="AGK54" s="39"/>
      <c r="AGL54" s="39"/>
      <c r="AGM54" s="39"/>
      <c r="AGN54" s="39"/>
      <c r="AGO54" s="39"/>
      <c r="AGP54" s="39"/>
      <c r="AGQ54" s="39"/>
      <c r="AGR54" s="39"/>
      <c r="AGS54" s="39"/>
      <c r="AGT54" s="39"/>
      <c r="AGU54" s="39"/>
      <c r="AGV54" s="39"/>
      <c r="AGW54" s="39"/>
      <c r="AGX54" s="39"/>
      <c r="AGY54" s="39"/>
      <c r="AGZ54" s="39"/>
      <c r="AHA54" s="39"/>
      <c r="AHB54" s="39"/>
      <c r="AHC54" s="39"/>
      <c r="AHD54" s="39"/>
      <c r="AHE54" s="39"/>
      <c r="AHF54" s="39"/>
      <c r="AHG54" s="39"/>
      <c r="AHH54" s="39"/>
      <c r="AHI54" s="39"/>
      <c r="AHJ54" s="39"/>
      <c r="AHK54" s="39"/>
      <c r="AHL54" s="39"/>
      <c r="AHM54" s="39"/>
      <c r="AHN54" s="39"/>
      <c r="AHO54" s="39"/>
      <c r="AHP54" s="39"/>
      <c r="AHQ54" s="39"/>
      <c r="AHR54" s="39"/>
      <c r="AHS54" s="39"/>
      <c r="AHT54" s="39"/>
      <c r="AHU54" s="39"/>
      <c r="AHV54" s="39"/>
      <c r="AHW54" s="39"/>
      <c r="AHX54" s="39"/>
      <c r="AHY54" s="39"/>
      <c r="AHZ54" s="39"/>
      <c r="AIA54" s="39"/>
      <c r="AIB54" s="39"/>
      <c r="AIC54" s="39"/>
      <c r="AID54" s="39"/>
      <c r="AIE54" s="39"/>
      <c r="AIF54" s="39"/>
      <c r="AIG54" s="39"/>
      <c r="AIH54" s="39"/>
      <c r="AII54" s="39"/>
      <c r="AIJ54" s="39"/>
      <c r="AIK54" s="39"/>
      <c r="AIL54" s="39"/>
      <c r="AIM54" s="39"/>
      <c r="AIN54" s="39"/>
      <c r="AIO54" s="39"/>
      <c r="AIP54" s="39"/>
      <c r="AIQ54" s="39"/>
      <c r="AIR54" s="39"/>
      <c r="AIS54" s="39"/>
      <c r="AIT54" s="39"/>
      <c r="AIU54" s="39"/>
      <c r="AIV54" s="39"/>
      <c r="AIW54" s="39"/>
      <c r="AIX54" s="39"/>
      <c r="AIY54" s="39"/>
      <c r="AIZ54" s="39"/>
      <c r="AJA54" s="39"/>
      <c r="AJB54" s="39"/>
      <c r="AJC54" s="39"/>
      <c r="AJD54" s="39"/>
      <c r="AJE54" s="39"/>
      <c r="AJF54" s="39"/>
      <c r="AJG54" s="39"/>
      <c r="AJH54" s="39"/>
      <c r="AJI54" s="39"/>
      <c r="AJJ54" s="39"/>
      <c r="AJK54" s="39"/>
      <c r="AJL54" s="39"/>
      <c r="AJM54" s="39"/>
      <c r="AJN54" s="39"/>
      <c r="AJO54" s="39"/>
      <c r="AJP54" s="39"/>
      <c r="AJQ54" s="39"/>
      <c r="AJR54" s="39"/>
      <c r="AJS54" s="39"/>
      <c r="AJT54" s="39"/>
      <c r="AJU54" s="39"/>
      <c r="AJV54" s="39"/>
      <c r="AJW54" s="39"/>
      <c r="AJX54" s="39"/>
      <c r="AJY54" s="39"/>
      <c r="AJZ54" s="39"/>
      <c r="AKA54" s="39"/>
      <c r="AKB54" s="39"/>
      <c r="AKC54" s="39"/>
      <c r="AKD54" s="39"/>
      <c r="AKE54" s="39"/>
      <c r="AKF54" s="39"/>
      <c r="AKG54" s="39"/>
      <c r="AKH54" s="39"/>
      <c r="AKI54" s="39"/>
      <c r="AKJ54" s="39"/>
      <c r="AKK54" s="39"/>
      <c r="AKL54" s="39"/>
      <c r="AKM54" s="39"/>
      <c r="AKN54" s="39"/>
      <c r="AKO54" s="39"/>
      <c r="AKP54" s="39"/>
      <c r="AKQ54" s="39"/>
      <c r="AKR54" s="39"/>
      <c r="AKS54" s="39"/>
      <c r="AKT54" s="39"/>
      <c r="AKU54" s="39"/>
      <c r="AKV54" s="39"/>
      <c r="AKW54" s="39"/>
      <c r="AKX54" s="39"/>
      <c r="AKY54" s="39"/>
      <c r="AKZ54" s="39"/>
      <c r="ALA54" s="39"/>
      <c r="ALB54" s="39"/>
      <c r="ALC54" s="39"/>
      <c r="ALD54" s="39"/>
      <c r="ALE54" s="39"/>
      <c r="ALF54" s="39"/>
      <c r="ALG54" s="39"/>
      <c r="ALH54" s="39"/>
      <c r="ALI54" s="39"/>
      <c r="ALJ54" s="39"/>
      <c r="ALK54" s="39"/>
      <c r="ALL54" s="39"/>
      <c r="ALM54" s="39"/>
      <c r="ALN54" s="39"/>
      <c r="ALO54" s="39"/>
      <c r="ALP54" s="39"/>
      <c r="ALQ54" s="39"/>
      <c r="ALR54" s="39"/>
      <c r="ALS54" s="39"/>
      <c r="ALT54" s="39"/>
      <c r="ALU54" s="39"/>
      <c r="ALV54" s="39"/>
      <c r="ALW54" s="39"/>
      <c r="ALX54" s="39"/>
      <c r="ALY54" s="39"/>
      <c r="ALZ54" s="39"/>
      <c r="AMA54" s="39"/>
      <c r="AMB54" s="39"/>
      <c r="AMC54" s="39"/>
      <c r="AMD54" s="39"/>
      <c r="AME54" s="39"/>
      <c r="AMF54" s="39"/>
      <c r="AMG54" s="39"/>
      <c r="AMH54" s="39"/>
      <c r="AMI54" s="39"/>
      <c r="AMJ54" s="39"/>
    </row>
    <row r="55" spans="1:1024">
      <c r="A55" s="1" t="s">
        <v>55</v>
      </c>
      <c r="B55" s="2">
        <v>45344</v>
      </c>
      <c r="C55" s="26">
        <v>2</v>
      </c>
      <c r="D55" s="27">
        <v>571.10522800000001</v>
      </c>
      <c r="E55" s="42">
        <f>Sayfa2!$D55*Sayfa2!$C55</f>
        <v>1142.210456</v>
      </c>
      <c r="F55" s="2">
        <v>45347</v>
      </c>
      <c r="G55" s="17">
        <v>2</v>
      </c>
      <c r="H55" s="18">
        <v>573.835914</v>
      </c>
      <c r="I55" s="19">
        <f>Sayfa2!$H55*Sayfa2!$G55</f>
        <v>1147.671828</v>
      </c>
      <c r="J55" s="26">
        <f t="shared" ref="J55:J65" si="29">H55-D55</f>
        <v>2.7306859999999915</v>
      </c>
      <c r="K55" s="24">
        <f>Sayfa2!$J55*Sayfa2!$G55</f>
        <v>5.461371999999983</v>
      </c>
      <c r="L55" s="44">
        <f t="shared" ref="L55:L68" si="30">F55-B55</f>
        <v>3</v>
      </c>
      <c r="M55" s="143">
        <f>K55/E55</f>
        <v>4.7814060634023678E-3</v>
      </c>
      <c r="N55" s="143">
        <f t="shared" ref="N55:N62" si="31">M55/L55*30</f>
        <v>4.7814060634023672E-2</v>
      </c>
      <c r="O55" s="14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  <c r="IN55" s="39"/>
      <c r="IO55" s="39"/>
      <c r="IP55" s="39"/>
      <c r="IQ55" s="39"/>
      <c r="IR55" s="39"/>
      <c r="IS55" s="39"/>
      <c r="IT55" s="39"/>
      <c r="IU55" s="39"/>
      <c r="IV55" s="39"/>
      <c r="IW55" s="39"/>
      <c r="IX55" s="39"/>
      <c r="IY55" s="39"/>
      <c r="IZ55" s="39"/>
      <c r="JA55" s="39"/>
      <c r="JB55" s="39"/>
      <c r="JC55" s="39"/>
      <c r="JD55" s="39"/>
      <c r="JE55" s="39"/>
      <c r="JF55" s="39"/>
      <c r="JG55" s="39"/>
      <c r="JH55" s="39"/>
      <c r="JI55" s="39"/>
      <c r="JJ55" s="39"/>
      <c r="JK55" s="39"/>
      <c r="JL55" s="39"/>
      <c r="JM55" s="39"/>
      <c r="JN55" s="39"/>
      <c r="JO55" s="39"/>
      <c r="JP55" s="39"/>
      <c r="JQ55" s="39"/>
      <c r="JR55" s="39"/>
      <c r="JS55" s="39"/>
      <c r="JT55" s="39"/>
      <c r="JU55" s="39"/>
      <c r="JV55" s="39"/>
      <c r="JW55" s="39"/>
      <c r="JX55" s="39"/>
      <c r="JY55" s="39"/>
      <c r="JZ55" s="39"/>
      <c r="KA55" s="39"/>
      <c r="KB55" s="39"/>
      <c r="KC55" s="39"/>
      <c r="KD55" s="39"/>
      <c r="KE55" s="39"/>
      <c r="KF55" s="39"/>
      <c r="KG55" s="39"/>
      <c r="KH55" s="39"/>
      <c r="KI55" s="39"/>
      <c r="KJ55" s="39"/>
      <c r="KK55" s="39"/>
      <c r="KL55" s="39"/>
      <c r="KM55" s="39"/>
      <c r="KN55" s="39"/>
      <c r="KO55" s="39"/>
      <c r="KP55" s="39"/>
      <c r="KQ55" s="39"/>
      <c r="KR55" s="39"/>
      <c r="KS55" s="39"/>
      <c r="KT55" s="39"/>
      <c r="KU55" s="39"/>
      <c r="KV55" s="39"/>
      <c r="KW55" s="39"/>
      <c r="KX55" s="39"/>
      <c r="KY55" s="39"/>
      <c r="KZ55" s="39"/>
      <c r="LA55" s="39"/>
      <c r="LB55" s="39"/>
      <c r="LC55" s="39"/>
      <c r="LD55" s="39"/>
      <c r="LE55" s="39"/>
      <c r="LF55" s="39"/>
      <c r="LG55" s="39"/>
      <c r="LH55" s="39"/>
      <c r="LI55" s="39"/>
      <c r="LJ55" s="39"/>
      <c r="LK55" s="39"/>
      <c r="LL55" s="39"/>
      <c r="LM55" s="39"/>
      <c r="LN55" s="39"/>
      <c r="LO55" s="39"/>
      <c r="LP55" s="39"/>
      <c r="LQ55" s="39"/>
      <c r="LR55" s="39"/>
      <c r="LS55" s="39"/>
      <c r="LT55" s="39"/>
      <c r="LU55" s="39"/>
      <c r="LV55" s="39"/>
      <c r="LW55" s="39"/>
      <c r="LX55" s="39"/>
      <c r="LY55" s="39"/>
      <c r="LZ55" s="39"/>
      <c r="MA55" s="39"/>
      <c r="MB55" s="39"/>
      <c r="MC55" s="39"/>
      <c r="MD55" s="39"/>
      <c r="ME55" s="39"/>
      <c r="MF55" s="39"/>
      <c r="MG55" s="39"/>
      <c r="MH55" s="39"/>
      <c r="MI55" s="39"/>
      <c r="MJ55" s="39"/>
      <c r="MK55" s="39"/>
      <c r="ML55" s="39"/>
      <c r="MM55" s="39"/>
      <c r="MN55" s="39"/>
      <c r="MO55" s="39"/>
      <c r="MP55" s="39"/>
      <c r="MQ55" s="39"/>
      <c r="MR55" s="39"/>
      <c r="MS55" s="39"/>
      <c r="MT55" s="39"/>
      <c r="MU55" s="39"/>
      <c r="MV55" s="39"/>
      <c r="MW55" s="39"/>
      <c r="MX55" s="39"/>
      <c r="MY55" s="39"/>
      <c r="MZ55" s="39"/>
      <c r="NA55" s="39"/>
      <c r="NB55" s="39"/>
      <c r="NC55" s="39"/>
      <c r="ND55" s="39"/>
      <c r="NE55" s="39"/>
      <c r="NF55" s="39"/>
      <c r="NG55" s="39"/>
      <c r="NH55" s="39"/>
      <c r="NI55" s="39"/>
      <c r="NJ55" s="39"/>
      <c r="NK55" s="39"/>
      <c r="NL55" s="39"/>
      <c r="NM55" s="39"/>
      <c r="NN55" s="39"/>
      <c r="NO55" s="39"/>
      <c r="NP55" s="39"/>
      <c r="NQ55" s="39"/>
      <c r="NR55" s="39"/>
      <c r="NS55" s="39"/>
      <c r="NT55" s="39"/>
      <c r="NU55" s="39"/>
      <c r="NV55" s="39"/>
      <c r="NW55" s="39"/>
      <c r="NX55" s="39"/>
      <c r="NY55" s="39"/>
      <c r="NZ55" s="39"/>
      <c r="OA55" s="39"/>
      <c r="OB55" s="39"/>
      <c r="OC55" s="39"/>
      <c r="OD55" s="39"/>
      <c r="OE55" s="39"/>
      <c r="OF55" s="39"/>
      <c r="OG55" s="39"/>
      <c r="OH55" s="39"/>
      <c r="OI55" s="39"/>
      <c r="OJ55" s="39"/>
      <c r="OK55" s="39"/>
      <c r="OL55" s="39"/>
      <c r="OM55" s="39"/>
      <c r="ON55" s="39"/>
      <c r="OO55" s="39"/>
      <c r="OP55" s="39"/>
      <c r="OQ55" s="39"/>
      <c r="OR55" s="39"/>
      <c r="OS55" s="39"/>
      <c r="OT55" s="39"/>
      <c r="OU55" s="39"/>
      <c r="OV55" s="39"/>
      <c r="OW55" s="39"/>
      <c r="OX55" s="39"/>
      <c r="OY55" s="39"/>
      <c r="OZ55" s="39"/>
      <c r="PA55" s="39"/>
      <c r="PB55" s="39"/>
      <c r="PC55" s="39"/>
      <c r="PD55" s="39"/>
      <c r="PE55" s="39"/>
      <c r="PF55" s="39"/>
      <c r="PG55" s="39"/>
      <c r="PH55" s="39"/>
      <c r="PI55" s="39"/>
      <c r="PJ55" s="39"/>
      <c r="PK55" s="39"/>
      <c r="PL55" s="39"/>
      <c r="PM55" s="39"/>
      <c r="PN55" s="39"/>
      <c r="PO55" s="39"/>
      <c r="PP55" s="39"/>
      <c r="PQ55" s="39"/>
      <c r="PR55" s="39"/>
      <c r="PS55" s="39"/>
      <c r="PT55" s="39"/>
      <c r="PU55" s="39"/>
      <c r="PV55" s="39"/>
      <c r="PW55" s="39"/>
      <c r="PX55" s="39"/>
      <c r="PY55" s="39"/>
      <c r="PZ55" s="39"/>
      <c r="QA55" s="39"/>
      <c r="QB55" s="39"/>
      <c r="QC55" s="39"/>
      <c r="QD55" s="39"/>
      <c r="QE55" s="39"/>
      <c r="QF55" s="39"/>
      <c r="QG55" s="39"/>
      <c r="QH55" s="39"/>
      <c r="QI55" s="39"/>
      <c r="QJ55" s="39"/>
      <c r="QK55" s="39"/>
      <c r="QL55" s="39"/>
      <c r="QM55" s="39"/>
      <c r="QN55" s="39"/>
      <c r="QO55" s="39"/>
      <c r="QP55" s="39"/>
      <c r="QQ55" s="39"/>
      <c r="QR55" s="39"/>
      <c r="QS55" s="39"/>
      <c r="QT55" s="39"/>
      <c r="QU55" s="39"/>
      <c r="QV55" s="39"/>
      <c r="QW55" s="39"/>
      <c r="QX55" s="39"/>
      <c r="QY55" s="39"/>
      <c r="QZ55" s="39"/>
      <c r="RA55" s="39"/>
      <c r="RB55" s="39"/>
      <c r="RC55" s="39"/>
      <c r="RD55" s="39"/>
      <c r="RE55" s="39"/>
      <c r="RF55" s="39"/>
      <c r="RG55" s="39"/>
      <c r="RH55" s="39"/>
      <c r="RI55" s="39"/>
      <c r="RJ55" s="39"/>
      <c r="RK55" s="39"/>
      <c r="RL55" s="39"/>
      <c r="RM55" s="39"/>
      <c r="RN55" s="39"/>
      <c r="RO55" s="39"/>
      <c r="RP55" s="39"/>
      <c r="RQ55" s="39"/>
      <c r="RR55" s="39"/>
      <c r="RS55" s="39"/>
      <c r="RT55" s="39"/>
      <c r="RU55" s="39"/>
      <c r="RV55" s="39"/>
      <c r="RW55" s="39"/>
      <c r="RX55" s="39"/>
      <c r="RY55" s="39"/>
      <c r="RZ55" s="39"/>
      <c r="SA55" s="39"/>
      <c r="SB55" s="39"/>
      <c r="SC55" s="39"/>
      <c r="SD55" s="39"/>
      <c r="SE55" s="39"/>
      <c r="SF55" s="39"/>
      <c r="SG55" s="39"/>
      <c r="SH55" s="39"/>
      <c r="SI55" s="39"/>
      <c r="SJ55" s="39"/>
      <c r="SK55" s="39"/>
      <c r="SL55" s="39"/>
      <c r="SM55" s="39"/>
      <c r="SN55" s="39"/>
      <c r="SO55" s="39"/>
      <c r="SP55" s="39"/>
      <c r="SQ55" s="39"/>
      <c r="SR55" s="39"/>
      <c r="SS55" s="39"/>
      <c r="ST55" s="39"/>
      <c r="SU55" s="39"/>
      <c r="SV55" s="39"/>
      <c r="SW55" s="39"/>
      <c r="SX55" s="39"/>
      <c r="SY55" s="39"/>
      <c r="SZ55" s="39"/>
      <c r="TA55" s="39"/>
      <c r="TB55" s="39"/>
      <c r="TC55" s="39"/>
      <c r="TD55" s="39"/>
      <c r="TE55" s="39"/>
      <c r="TF55" s="39"/>
      <c r="TG55" s="39"/>
      <c r="TH55" s="39"/>
      <c r="TI55" s="39"/>
      <c r="TJ55" s="39"/>
      <c r="TK55" s="39"/>
      <c r="TL55" s="39"/>
      <c r="TM55" s="39"/>
      <c r="TN55" s="39"/>
      <c r="TO55" s="39"/>
      <c r="TP55" s="39"/>
      <c r="TQ55" s="39"/>
      <c r="TR55" s="39"/>
      <c r="TS55" s="39"/>
      <c r="TT55" s="39"/>
      <c r="TU55" s="39"/>
      <c r="TV55" s="39"/>
      <c r="TW55" s="39"/>
      <c r="TX55" s="39"/>
      <c r="TY55" s="39"/>
      <c r="TZ55" s="39"/>
      <c r="UA55" s="39"/>
      <c r="UB55" s="39"/>
      <c r="UC55" s="39"/>
      <c r="UD55" s="39"/>
      <c r="UE55" s="39"/>
      <c r="UF55" s="39"/>
      <c r="UG55" s="39"/>
      <c r="UH55" s="39"/>
      <c r="UI55" s="39"/>
      <c r="UJ55" s="39"/>
      <c r="UK55" s="39"/>
      <c r="UL55" s="39"/>
      <c r="UM55" s="39"/>
      <c r="UN55" s="39"/>
      <c r="UO55" s="39"/>
      <c r="UP55" s="39"/>
      <c r="UQ55" s="39"/>
      <c r="UR55" s="39"/>
      <c r="US55" s="39"/>
      <c r="UT55" s="39"/>
      <c r="UU55" s="39"/>
      <c r="UV55" s="39"/>
      <c r="UW55" s="39"/>
      <c r="UX55" s="39"/>
      <c r="UY55" s="39"/>
      <c r="UZ55" s="39"/>
      <c r="VA55" s="39"/>
      <c r="VB55" s="39"/>
      <c r="VC55" s="39"/>
      <c r="VD55" s="39"/>
      <c r="VE55" s="39"/>
      <c r="VF55" s="39"/>
      <c r="VG55" s="39"/>
      <c r="VH55" s="39"/>
      <c r="VI55" s="39"/>
      <c r="VJ55" s="39"/>
      <c r="VK55" s="39"/>
      <c r="VL55" s="39"/>
      <c r="VM55" s="39"/>
      <c r="VN55" s="39"/>
      <c r="VO55" s="39"/>
      <c r="VP55" s="39"/>
      <c r="VQ55" s="39"/>
      <c r="VR55" s="39"/>
      <c r="VS55" s="39"/>
      <c r="VT55" s="39"/>
      <c r="VU55" s="39"/>
      <c r="VV55" s="39"/>
      <c r="VW55" s="39"/>
      <c r="VX55" s="39"/>
      <c r="VY55" s="39"/>
      <c r="VZ55" s="39"/>
      <c r="WA55" s="39"/>
      <c r="WB55" s="39"/>
      <c r="WC55" s="39"/>
      <c r="WD55" s="39"/>
      <c r="WE55" s="39"/>
      <c r="WF55" s="39"/>
      <c r="WG55" s="39"/>
      <c r="WH55" s="39"/>
      <c r="WI55" s="39"/>
      <c r="WJ55" s="39"/>
      <c r="WK55" s="39"/>
      <c r="WL55" s="39"/>
      <c r="WM55" s="39"/>
      <c r="WN55" s="39"/>
      <c r="WO55" s="39"/>
      <c r="WP55" s="39"/>
      <c r="WQ55" s="39"/>
      <c r="WR55" s="39"/>
      <c r="WS55" s="39"/>
      <c r="WT55" s="39"/>
      <c r="WU55" s="39"/>
      <c r="WV55" s="39"/>
      <c r="WW55" s="39"/>
      <c r="WX55" s="39"/>
      <c r="WY55" s="39"/>
      <c r="WZ55" s="39"/>
      <c r="XA55" s="39"/>
      <c r="XB55" s="39"/>
      <c r="XC55" s="39"/>
      <c r="XD55" s="39"/>
      <c r="XE55" s="39"/>
      <c r="XF55" s="39"/>
      <c r="XG55" s="39"/>
      <c r="XH55" s="39"/>
      <c r="XI55" s="39"/>
      <c r="XJ55" s="39"/>
      <c r="XK55" s="39"/>
      <c r="XL55" s="39"/>
      <c r="XM55" s="39"/>
      <c r="XN55" s="39"/>
      <c r="XO55" s="39"/>
      <c r="XP55" s="39"/>
      <c r="XQ55" s="39"/>
      <c r="XR55" s="39"/>
      <c r="XS55" s="39"/>
      <c r="XT55" s="39"/>
      <c r="XU55" s="39"/>
      <c r="XV55" s="39"/>
      <c r="XW55" s="39"/>
      <c r="XX55" s="39"/>
      <c r="XY55" s="39"/>
      <c r="XZ55" s="39"/>
      <c r="YA55" s="39"/>
      <c r="YB55" s="39"/>
      <c r="YC55" s="39"/>
      <c r="YD55" s="39"/>
      <c r="YE55" s="39"/>
      <c r="YF55" s="39"/>
      <c r="YG55" s="39"/>
      <c r="YH55" s="39"/>
      <c r="YI55" s="39"/>
      <c r="YJ55" s="39"/>
      <c r="YK55" s="39"/>
      <c r="YL55" s="39"/>
      <c r="YM55" s="39"/>
      <c r="YN55" s="39"/>
      <c r="YO55" s="39"/>
      <c r="YP55" s="39"/>
      <c r="YQ55" s="39"/>
      <c r="YR55" s="39"/>
      <c r="YS55" s="39"/>
      <c r="YT55" s="39"/>
      <c r="YU55" s="39"/>
      <c r="YV55" s="39"/>
      <c r="YW55" s="39"/>
      <c r="YX55" s="39"/>
      <c r="YY55" s="39"/>
      <c r="YZ55" s="39"/>
      <c r="ZA55" s="39"/>
      <c r="ZB55" s="39"/>
      <c r="ZC55" s="39"/>
      <c r="ZD55" s="39"/>
      <c r="ZE55" s="39"/>
      <c r="ZF55" s="39"/>
      <c r="ZG55" s="39"/>
      <c r="ZH55" s="39"/>
      <c r="ZI55" s="39"/>
      <c r="ZJ55" s="39"/>
      <c r="ZK55" s="39"/>
      <c r="ZL55" s="39"/>
      <c r="ZM55" s="39"/>
      <c r="ZN55" s="39"/>
      <c r="ZO55" s="39"/>
      <c r="ZP55" s="39"/>
      <c r="ZQ55" s="39"/>
      <c r="ZR55" s="39"/>
      <c r="ZS55" s="39"/>
      <c r="ZT55" s="39"/>
      <c r="ZU55" s="39"/>
      <c r="ZV55" s="39"/>
      <c r="ZW55" s="39"/>
      <c r="ZX55" s="39"/>
      <c r="ZY55" s="39"/>
      <c r="ZZ55" s="39"/>
      <c r="AAA55" s="39"/>
      <c r="AAB55" s="39"/>
      <c r="AAC55" s="39"/>
      <c r="AAD55" s="39"/>
      <c r="AAE55" s="39"/>
      <c r="AAF55" s="39"/>
      <c r="AAG55" s="39"/>
      <c r="AAH55" s="39"/>
      <c r="AAI55" s="39"/>
      <c r="AAJ55" s="39"/>
      <c r="AAK55" s="39"/>
      <c r="AAL55" s="39"/>
      <c r="AAM55" s="39"/>
      <c r="AAN55" s="39"/>
      <c r="AAO55" s="39"/>
      <c r="AAP55" s="39"/>
      <c r="AAQ55" s="39"/>
      <c r="AAR55" s="39"/>
      <c r="AAS55" s="39"/>
      <c r="AAT55" s="39"/>
      <c r="AAU55" s="39"/>
      <c r="AAV55" s="39"/>
      <c r="AAW55" s="39"/>
      <c r="AAX55" s="39"/>
      <c r="AAY55" s="39"/>
      <c r="AAZ55" s="39"/>
      <c r="ABA55" s="39"/>
      <c r="ABB55" s="39"/>
      <c r="ABC55" s="39"/>
      <c r="ABD55" s="39"/>
      <c r="ABE55" s="39"/>
      <c r="ABF55" s="39"/>
      <c r="ABG55" s="39"/>
      <c r="ABH55" s="39"/>
      <c r="ABI55" s="39"/>
      <c r="ABJ55" s="39"/>
      <c r="ABK55" s="39"/>
      <c r="ABL55" s="39"/>
      <c r="ABM55" s="39"/>
      <c r="ABN55" s="39"/>
      <c r="ABO55" s="39"/>
      <c r="ABP55" s="39"/>
      <c r="ABQ55" s="39"/>
      <c r="ABR55" s="39"/>
      <c r="ABS55" s="39"/>
      <c r="ABT55" s="39"/>
      <c r="ABU55" s="39"/>
      <c r="ABV55" s="39"/>
      <c r="ABW55" s="39"/>
      <c r="ABX55" s="39"/>
      <c r="ABY55" s="39"/>
      <c r="ABZ55" s="39"/>
      <c r="ACA55" s="39"/>
      <c r="ACB55" s="39"/>
      <c r="ACC55" s="39"/>
      <c r="ACD55" s="39"/>
      <c r="ACE55" s="39"/>
      <c r="ACF55" s="39"/>
      <c r="ACG55" s="39"/>
      <c r="ACH55" s="39"/>
      <c r="ACI55" s="39"/>
      <c r="ACJ55" s="39"/>
      <c r="ACK55" s="39"/>
      <c r="ACL55" s="39"/>
      <c r="ACM55" s="39"/>
      <c r="ACN55" s="39"/>
      <c r="ACO55" s="39"/>
      <c r="ACP55" s="39"/>
      <c r="ACQ55" s="39"/>
      <c r="ACR55" s="39"/>
      <c r="ACS55" s="39"/>
      <c r="ACT55" s="39"/>
      <c r="ACU55" s="39"/>
      <c r="ACV55" s="39"/>
      <c r="ACW55" s="39"/>
      <c r="ACX55" s="39"/>
      <c r="ACY55" s="39"/>
      <c r="ACZ55" s="39"/>
      <c r="ADA55" s="39"/>
      <c r="ADB55" s="39"/>
      <c r="ADC55" s="39"/>
      <c r="ADD55" s="39"/>
      <c r="ADE55" s="39"/>
      <c r="ADF55" s="39"/>
      <c r="ADG55" s="39"/>
      <c r="ADH55" s="39"/>
      <c r="ADI55" s="39"/>
      <c r="ADJ55" s="39"/>
      <c r="ADK55" s="39"/>
      <c r="ADL55" s="39"/>
      <c r="ADM55" s="39"/>
      <c r="ADN55" s="39"/>
      <c r="ADO55" s="39"/>
      <c r="ADP55" s="39"/>
      <c r="ADQ55" s="39"/>
      <c r="ADR55" s="39"/>
      <c r="ADS55" s="39"/>
      <c r="ADT55" s="39"/>
      <c r="ADU55" s="39"/>
      <c r="ADV55" s="39"/>
      <c r="ADW55" s="39"/>
      <c r="ADX55" s="39"/>
      <c r="ADY55" s="39"/>
      <c r="ADZ55" s="39"/>
      <c r="AEA55" s="39"/>
      <c r="AEB55" s="39"/>
      <c r="AEC55" s="39"/>
      <c r="AED55" s="39"/>
      <c r="AEE55" s="39"/>
      <c r="AEF55" s="39"/>
      <c r="AEG55" s="39"/>
      <c r="AEH55" s="39"/>
      <c r="AEI55" s="39"/>
      <c r="AEJ55" s="39"/>
      <c r="AEK55" s="39"/>
      <c r="AEL55" s="39"/>
      <c r="AEM55" s="39"/>
      <c r="AEN55" s="39"/>
      <c r="AEO55" s="39"/>
      <c r="AEP55" s="39"/>
      <c r="AEQ55" s="39"/>
      <c r="AER55" s="39"/>
      <c r="AES55" s="39"/>
      <c r="AET55" s="39"/>
      <c r="AEU55" s="39"/>
      <c r="AEV55" s="39"/>
      <c r="AEW55" s="39"/>
      <c r="AEX55" s="39"/>
      <c r="AEY55" s="39"/>
      <c r="AEZ55" s="39"/>
      <c r="AFA55" s="39"/>
      <c r="AFB55" s="39"/>
      <c r="AFC55" s="39"/>
      <c r="AFD55" s="39"/>
      <c r="AFE55" s="39"/>
      <c r="AFF55" s="39"/>
      <c r="AFG55" s="39"/>
      <c r="AFH55" s="39"/>
      <c r="AFI55" s="39"/>
      <c r="AFJ55" s="39"/>
      <c r="AFK55" s="39"/>
      <c r="AFL55" s="39"/>
      <c r="AFM55" s="39"/>
      <c r="AFN55" s="39"/>
      <c r="AFO55" s="39"/>
      <c r="AFP55" s="39"/>
      <c r="AFQ55" s="39"/>
      <c r="AFR55" s="39"/>
      <c r="AFS55" s="39"/>
      <c r="AFT55" s="39"/>
      <c r="AFU55" s="39"/>
      <c r="AFV55" s="39"/>
      <c r="AFW55" s="39"/>
      <c r="AFX55" s="39"/>
      <c r="AFY55" s="39"/>
      <c r="AFZ55" s="39"/>
      <c r="AGA55" s="39"/>
      <c r="AGB55" s="39"/>
      <c r="AGC55" s="39"/>
      <c r="AGD55" s="39"/>
      <c r="AGE55" s="39"/>
      <c r="AGF55" s="39"/>
      <c r="AGG55" s="39"/>
      <c r="AGH55" s="39"/>
      <c r="AGI55" s="39"/>
      <c r="AGJ55" s="39"/>
      <c r="AGK55" s="39"/>
      <c r="AGL55" s="39"/>
      <c r="AGM55" s="39"/>
      <c r="AGN55" s="39"/>
      <c r="AGO55" s="39"/>
      <c r="AGP55" s="39"/>
      <c r="AGQ55" s="39"/>
      <c r="AGR55" s="39"/>
      <c r="AGS55" s="39"/>
      <c r="AGT55" s="39"/>
      <c r="AGU55" s="39"/>
      <c r="AGV55" s="39"/>
      <c r="AGW55" s="39"/>
      <c r="AGX55" s="39"/>
      <c r="AGY55" s="39"/>
      <c r="AGZ55" s="39"/>
      <c r="AHA55" s="39"/>
      <c r="AHB55" s="39"/>
      <c r="AHC55" s="39"/>
      <c r="AHD55" s="39"/>
      <c r="AHE55" s="39"/>
      <c r="AHF55" s="39"/>
      <c r="AHG55" s="39"/>
      <c r="AHH55" s="39"/>
      <c r="AHI55" s="39"/>
      <c r="AHJ55" s="39"/>
      <c r="AHK55" s="39"/>
      <c r="AHL55" s="39"/>
      <c r="AHM55" s="39"/>
      <c r="AHN55" s="39"/>
      <c r="AHO55" s="39"/>
      <c r="AHP55" s="39"/>
      <c r="AHQ55" s="39"/>
      <c r="AHR55" s="39"/>
      <c r="AHS55" s="39"/>
      <c r="AHT55" s="39"/>
      <c r="AHU55" s="39"/>
      <c r="AHV55" s="39"/>
      <c r="AHW55" s="39"/>
      <c r="AHX55" s="39"/>
      <c r="AHY55" s="39"/>
      <c r="AHZ55" s="39"/>
      <c r="AIA55" s="39"/>
      <c r="AIB55" s="39"/>
      <c r="AIC55" s="39"/>
      <c r="AID55" s="39"/>
      <c r="AIE55" s="39"/>
      <c r="AIF55" s="39"/>
      <c r="AIG55" s="39"/>
      <c r="AIH55" s="39"/>
      <c r="AII55" s="39"/>
      <c r="AIJ55" s="39"/>
      <c r="AIK55" s="39"/>
      <c r="AIL55" s="39"/>
      <c r="AIM55" s="39"/>
      <c r="AIN55" s="39"/>
      <c r="AIO55" s="39"/>
      <c r="AIP55" s="39"/>
      <c r="AIQ55" s="39"/>
      <c r="AIR55" s="39"/>
      <c r="AIS55" s="39"/>
      <c r="AIT55" s="39"/>
      <c r="AIU55" s="39"/>
      <c r="AIV55" s="39"/>
      <c r="AIW55" s="39"/>
      <c r="AIX55" s="39"/>
      <c r="AIY55" s="39"/>
      <c r="AIZ55" s="39"/>
      <c r="AJA55" s="39"/>
      <c r="AJB55" s="39"/>
      <c r="AJC55" s="39"/>
      <c r="AJD55" s="39"/>
      <c r="AJE55" s="39"/>
      <c r="AJF55" s="39"/>
      <c r="AJG55" s="39"/>
      <c r="AJH55" s="39"/>
      <c r="AJI55" s="39"/>
      <c r="AJJ55" s="39"/>
      <c r="AJK55" s="39"/>
      <c r="AJL55" s="39"/>
      <c r="AJM55" s="39"/>
      <c r="AJN55" s="39"/>
      <c r="AJO55" s="39"/>
      <c r="AJP55" s="39"/>
      <c r="AJQ55" s="39"/>
      <c r="AJR55" s="39"/>
      <c r="AJS55" s="39"/>
      <c r="AJT55" s="39"/>
      <c r="AJU55" s="39"/>
      <c r="AJV55" s="39"/>
      <c r="AJW55" s="39"/>
      <c r="AJX55" s="39"/>
      <c r="AJY55" s="39"/>
      <c r="AJZ55" s="39"/>
      <c r="AKA55" s="39"/>
      <c r="AKB55" s="39"/>
      <c r="AKC55" s="39"/>
      <c r="AKD55" s="39"/>
      <c r="AKE55" s="39"/>
      <c r="AKF55" s="39"/>
      <c r="AKG55" s="39"/>
      <c r="AKH55" s="39"/>
      <c r="AKI55" s="39"/>
      <c r="AKJ55" s="39"/>
      <c r="AKK55" s="39"/>
      <c r="AKL55" s="39"/>
      <c r="AKM55" s="39"/>
      <c r="AKN55" s="39"/>
      <c r="AKO55" s="39"/>
      <c r="AKP55" s="39"/>
      <c r="AKQ55" s="39"/>
      <c r="AKR55" s="39"/>
      <c r="AKS55" s="39"/>
      <c r="AKT55" s="39"/>
      <c r="AKU55" s="39"/>
      <c r="AKV55" s="39"/>
      <c r="AKW55" s="39"/>
      <c r="AKX55" s="39"/>
      <c r="AKY55" s="39"/>
      <c r="AKZ55" s="39"/>
      <c r="ALA55" s="39"/>
      <c r="ALB55" s="39"/>
      <c r="ALC55" s="39"/>
      <c r="ALD55" s="39"/>
      <c r="ALE55" s="39"/>
      <c r="ALF55" s="39"/>
      <c r="ALG55" s="39"/>
      <c r="ALH55" s="39"/>
      <c r="ALI55" s="39"/>
      <c r="ALJ55" s="39"/>
      <c r="ALK55" s="39"/>
      <c r="ALL55" s="39"/>
      <c r="ALM55" s="39"/>
      <c r="ALN55" s="39"/>
      <c r="ALO55" s="39"/>
      <c r="ALP55" s="39"/>
      <c r="ALQ55" s="39"/>
      <c r="ALR55" s="39"/>
      <c r="ALS55" s="39"/>
      <c r="ALT55" s="39"/>
      <c r="ALU55" s="39"/>
      <c r="ALV55" s="39"/>
      <c r="ALW55" s="39"/>
      <c r="ALX55" s="39"/>
      <c r="ALY55" s="39"/>
      <c r="ALZ55" s="39"/>
      <c r="AMA55" s="39"/>
      <c r="AMB55" s="39"/>
      <c r="AMC55" s="39"/>
      <c r="AMD55" s="39"/>
      <c r="AME55" s="39"/>
      <c r="AMF55" s="39"/>
      <c r="AMG55" s="39"/>
      <c r="AMH55" s="39"/>
      <c r="AMI55" s="39"/>
      <c r="AMJ55" s="39"/>
    </row>
    <row r="56" spans="1:1024">
      <c r="A56" s="1" t="s">
        <v>56</v>
      </c>
      <c r="B56" s="2">
        <v>45344</v>
      </c>
      <c r="C56" s="26">
        <v>1</v>
      </c>
      <c r="D56" s="27">
        <v>571.10522800000001</v>
      </c>
      <c r="E56" s="42">
        <f>Sayfa2!$D56*Sayfa2!$C56</f>
        <v>571.10522800000001</v>
      </c>
      <c r="F56" s="2">
        <v>45350</v>
      </c>
      <c r="G56" s="17">
        <v>1</v>
      </c>
      <c r="H56" s="18">
        <v>573.835914</v>
      </c>
      <c r="I56" s="19">
        <f>Sayfa2!$H56*Sayfa2!$G56</f>
        <v>573.835914</v>
      </c>
      <c r="J56" s="26">
        <f t="shared" si="29"/>
        <v>2.7306859999999915</v>
      </c>
      <c r="K56" s="24">
        <f>Sayfa2!$J56*Sayfa2!$G56</f>
        <v>2.7306859999999915</v>
      </c>
      <c r="L56" s="44">
        <f t="shared" si="30"/>
        <v>6</v>
      </c>
      <c r="M56" s="143">
        <f>K56/E56</f>
        <v>4.7814060634023678E-3</v>
      </c>
      <c r="N56" s="143">
        <f t="shared" si="31"/>
        <v>2.3907030317011836E-2</v>
      </c>
      <c r="O56" s="14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  <c r="HY56" s="39"/>
      <c r="HZ56" s="39"/>
      <c r="IA56" s="39"/>
      <c r="IB56" s="39"/>
      <c r="IC56" s="39"/>
      <c r="ID56" s="39"/>
      <c r="IE56" s="39"/>
      <c r="IF56" s="39"/>
      <c r="IG56" s="39"/>
      <c r="IH56" s="39"/>
      <c r="II56" s="39"/>
      <c r="IJ56" s="39"/>
      <c r="IK56" s="39"/>
      <c r="IL56" s="39"/>
      <c r="IM56" s="39"/>
      <c r="IN56" s="39"/>
      <c r="IO56" s="39"/>
      <c r="IP56" s="39"/>
      <c r="IQ56" s="39"/>
      <c r="IR56" s="39"/>
      <c r="IS56" s="39"/>
      <c r="IT56" s="39"/>
      <c r="IU56" s="39"/>
      <c r="IV56" s="39"/>
      <c r="IW56" s="39"/>
      <c r="IX56" s="39"/>
      <c r="IY56" s="39"/>
      <c r="IZ56" s="39"/>
      <c r="JA56" s="39"/>
      <c r="JB56" s="39"/>
      <c r="JC56" s="39"/>
      <c r="JD56" s="39"/>
      <c r="JE56" s="39"/>
      <c r="JF56" s="39"/>
      <c r="JG56" s="39"/>
      <c r="JH56" s="39"/>
      <c r="JI56" s="39"/>
      <c r="JJ56" s="39"/>
      <c r="JK56" s="39"/>
      <c r="JL56" s="39"/>
      <c r="JM56" s="39"/>
      <c r="JN56" s="39"/>
      <c r="JO56" s="39"/>
      <c r="JP56" s="39"/>
      <c r="JQ56" s="39"/>
      <c r="JR56" s="39"/>
      <c r="JS56" s="39"/>
      <c r="JT56" s="39"/>
      <c r="JU56" s="39"/>
      <c r="JV56" s="39"/>
      <c r="JW56" s="39"/>
      <c r="JX56" s="39"/>
      <c r="JY56" s="39"/>
      <c r="JZ56" s="39"/>
      <c r="KA56" s="39"/>
      <c r="KB56" s="39"/>
      <c r="KC56" s="39"/>
      <c r="KD56" s="39"/>
      <c r="KE56" s="39"/>
      <c r="KF56" s="39"/>
      <c r="KG56" s="39"/>
      <c r="KH56" s="39"/>
      <c r="KI56" s="39"/>
      <c r="KJ56" s="39"/>
      <c r="KK56" s="39"/>
      <c r="KL56" s="39"/>
      <c r="KM56" s="39"/>
      <c r="KN56" s="39"/>
      <c r="KO56" s="39"/>
      <c r="KP56" s="39"/>
      <c r="KQ56" s="39"/>
      <c r="KR56" s="39"/>
      <c r="KS56" s="39"/>
      <c r="KT56" s="39"/>
      <c r="KU56" s="39"/>
      <c r="KV56" s="39"/>
      <c r="KW56" s="39"/>
      <c r="KX56" s="39"/>
      <c r="KY56" s="39"/>
      <c r="KZ56" s="39"/>
      <c r="LA56" s="39"/>
      <c r="LB56" s="39"/>
      <c r="LC56" s="39"/>
      <c r="LD56" s="39"/>
      <c r="LE56" s="39"/>
      <c r="LF56" s="39"/>
      <c r="LG56" s="39"/>
      <c r="LH56" s="39"/>
      <c r="LI56" s="39"/>
      <c r="LJ56" s="39"/>
      <c r="LK56" s="39"/>
      <c r="LL56" s="39"/>
      <c r="LM56" s="39"/>
      <c r="LN56" s="39"/>
      <c r="LO56" s="39"/>
      <c r="LP56" s="39"/>
      <c r="LQ56" s="39"/>
      <c r="LR56" s="39"/>
      <c r="LS56" s="39"/>
      <c r="LT56" s="39"/>
      <c r="LU56" s="39"/>
      <c r="LV56" s="39"/>
      <c r="LW56" s="39"/>
      <c r="LX56" s="39"/>
      <c r="LY56" s="39"/>
      <c r="LZ56" s="39"/>
      <c r="MA56" s="39"/>
      <c r="MB56" s="39"/>
      <c r="MC56" s="39"/>
      <c r="MD56" s="39"/>
      <c r="ME56" s="39"/>
      <c r="MF56" s="39"/>
      <c r="MG56" s="39"/>
      <c r="MH56" s="39"/>
      <c r="MI56" s="39"/>
      <c r="MJ56" s="39"/>
      <c r="MK56" s="39"/>
      <c r="ML56" s="39"/>
      <c r="MM56" s="39"/>
      <c r="MN56" s="39"/>
      <c r="MO56" s="39"/>
      <c r="MP56" s="39"/>
      <c r="MQ56" s="39"/>
      <c r="MR56" s="39"/>
      <c r="MS56" s="39"/>
      <c r="MT56" s="39"/>
      <c r="MU56" s="39"/>
      <c r="MV56" s="39"/>
      <c r="MW56" s="39"/>
      <c r="MX56" s="39"/>
      <c r="MY56" s="39"/>
      <c r="MZ56" s="39"/>
      <c r="NA56" s="39"/>
      <c r="NB56" s="39"/>
      <c r="NC56" s="39"/>
      <c r="ND56" s="39"/>
      <c r="NE56" s="39"/>
      <c r="NF56" s="39"/>
      <c r="NG56" s="39"/>
      <c r="NH56" s="39"/>
      <c r="NI56" s="39"/>
      <c r="NJ56" s="39"/>
      <c r="NK56" s="39"/>
      <c r="NL56" s="39"/>
      <c r="NM56" s="39"/>
      <c r="NN56" s="39"/>
      <c r="NO56" s="39"/>
      <c r="NP56" s="39"/>
      <c r="NQ56" s="39"/>
      <c r="NR56" s="39"/>
      <c r="NS56" s="39"/>
      <c r="NT56" s="39"/>
      <c r="NU56" s="39"/>
      <c r="NV56" s="39"/>
      <c r="NW56" s="39"/>
      <c r="NX56" s="39"/>
      <c r="NY56" s="39"/>
      <c r="NZ56" s="39"/>
      <c r="OA56" s="39"/>
      <c r="OB56" s="39"/>
      <c r="OC56" s="39"/>
      <c r="OD56" s="39"/>
      <c r="OE56" s="39"/>
      <c r="OF56" s="39"/>
      <c r="OG56" s="39"/>
      <c r="OH56" s="39"/>
      <c r="OI56" s="39"/>
      <c r="OJ56" s="39"/>
      <c r="OK56" s="39"/>
      <c r="OL56" s="39"/>
      <c r="OM56" s="39"/>
      <c r="ON56" s="39"/>
      <c r="OO56" s="39"/>
      <c r="OP56" s="39"/>
      <c r="OQ56" s="39"/>
      <c r="OR56" s="39"/>
      <c r="OS56" s="39"/>
      <c r="OT56" s="39"/>
      <c r="OU56" s="39"/>
      <c r="OV56" s="39"/>
      <c r="OW56" s="39"/>
      <c r="OX56" s="39"/>
      <c r="OY56" s="39"/>
      <c r="OZ56" s="39"/>
      <c r="PA56" s="39"/>
      <c r="PB56" s="39"/>
      <c r="PC56" s="39"/>
      <c r="PD56" s="39"/>
      <c r="PE56" s="39"/>
      <c r="PF56" s="39"/>
      <c r="PG56" s="39"/>
      <c r="PH56" s="39"/>
      <c r="PI56" s="39"/>
      <c r="PJ56" s="39"/>
      <c r="PK56" s="39"/>
      <c r="PL56" s="39"/>
      <c r="PM56" s="39"/>
      <c r="PN56" s="39"/>
      <c r="PO56" s="39"/>
      <c r="PP56" s="39"/>
      <c r="PQ56" s="39"/>
      <c r="PR56" s="39"/>
      <c r="PS56" s="39"/>
      <c r="PT56" s="39"/>
      <c r="PU56" s="39"/>
      <c r="PV56" s="39"/>
      <c r="PW56" s="39"/>
      <c r="PX56" s="39"/>
      <c r="PY56" s="39"/>
      <c r="PZ56" s="39"/>
      <c r="QA56" s="39"/>
      <c r="QB56" s="39"/>
      <c r="QC56" s="39"/>
      <c r="QD56" s="39"/>
      <c r="QE56" s="39"/>
      <c r="QF56" s="39"/>
      <c r="QG56" s="39"/>
      <c r="QH56" s="39"/>
      <c r="QI56" s="39"/>
      <c r="QJ56" s="39"/>
      <c r="QK56" s="39"/>
      <c r="QL56" s="39"/>
      <c r="QM56" s="39"/>
      <c r="QN56" s="39"/>
      <c r="QO56" s="39"/>
      <c r="QP56" s="39"/>
      <c r="QQ56" s="39"/>
      <c r="QR56" s="39"/>
      <c r="QS56" s="39"/>
      <c r="QT56" s="39"/>
      <c r="QU56" s="39"/>
      <c r="QV56" s="39"/>
      <c r="QW56" s="39"/>
      <c r="QX56" s="39"/>
      <c r="QY56" s="39"/>
      <c r="QZ56" s="39"/>
      <c r="RA56" s="39"/>
      <c r="RB56" s="39"/>
      <c r="RC56" s="39"/>
      <c r="RD56" s="39"/>
      <c r="RE56" s="39"/>
      <c r="RF56" s="39"/>
      <c r="RG56" s="39"/>
      <c r="RH56" s="39"/>
      <c r="RI56" s="39"/>
      <c r="RJ56" s="39"/>
      <c r="RK56" s="39"/>
      <c r="RL56" s="39"/>
      <c r="RM56" s="39"/>
      <c r="RN56" s="39"/>
      <c r="RO56" s="39"/>
      <c r="RP56" s="39"/>
      <c r="RQ56" s="39"/>
      <c r="RR56" s="39"/>
      <c r="RS56" s="39"/>
      <c r="RT56" s="39"/>
      <c r="RU56" s="39"/>
      <c r="RV56" s="39"/>
      <c r="RW56" s="39"/>
      <c r="RX56" s="39"/>
      <c r="RY56" s="39"/>
      <c r="RZ56" s="39"/>
      <c r="SA56" s="39"/>
      <c r="SB56" s="39"/>
      <c r="SC56" s="39"/>
      <c r="SD56" s="39"/>
      <c r="SE56" s="39"/>
      <c r="SF56" s="39"/>
      <c r="SG56" s="39"/>
      <c r="SH56" s="39"/>
      <c r="SI56" s="39"/>
      <c r="SJ56" s="39"/>
      <c r="SK56" s="39"/>
      <c r="SL56" s="39"/>
      <c r="SM56" s="39"/>
      <c r="SN56" s="39"/>
      <c r="SO56" s="39"/>
      <c r="SP56" s="39"/>
      <c r="SQ56" s="39"/>
      <c r="SR56" s="39"/>
      <c r="SS56" s="39"/>
      <c r="ST56" s="39"/>
      <c r="SU56" s="39"/>
      <c r="SV56" s="39"/>
      <c r="SW56" s="39"/>
      <c r="SX56" s="39"/>
      <c r="SY56" s="39"/>
      <c r="SZ56" s="39"/>
      <c r="TA56" s="39"/>
      <c r="TB56" s="39"/>
      <c r="TC56" s="39"/>
      <c r="TD56" s="39"/>
      <c r="TE56" s="39"/>
      <c r="TF56" s="39"/>
      <c r="TG56" s="39"/>
      <c r="TH56" s="39"/>
      <c r="TI56" s="39"/>
      <c r="TJ56" s="39"/>
      <c r="TK56" s="39"/>
      <c r="TL56" s="39"/>
      <c r="TM56" s="39"/>
      <c r="TN56" s="39"/>
      <c r="TO56" s="39"/>
      <c r="TP56" s="39"/>
      <c r="TQ56" s="39"/>
      <c r="TR56" s="39"/>
      <c r="TS56" s="39"/>
      <c r="TT56" s="39"/>
      <c r="TU56" s="39"/>
      <c r="TV56" s="39"/>
      <c r="TW56" s="39"/>
      <c r="TX56" s="39"/>
      <c r="TY56" s="39"/>
      <c r="TZ56" s="39"/>
      <c r="UA56" s="39"/>
      <c r="UB56" s="39"/>
      <c r="UC56" s="39"/>
      <c r="UD56" s="39"/>
      <c r="UE56" s="39"/>
      <c r="UF56" s="39"/>
      <c r="UG56" s="39"/>
      <c r="UH56" s="39"/>
      <c r="UI56" s="39"/>
      <c r="UJ56" s="39"/>
      <c r="UK56" s="39"/>
      <c r="UL56" s="39"/>
      <c r="UM56" s="39"/>
      <c r="UN56" s="39"/>
      <c r="UO56" s="39"/>
      <c r="UP56" s="39"/>
      <c r="UQ56" s="39"/>
      <c r="UR56" s="39"/>
      <c r="US56" s="39"/>
      <c r="UT56" s="39"/>
      <c r="UU56" s="39"/>
      <c r="UV56" s="39"/>
      <c r="UW56" s="39"/>
      <c r="UX56" s="39"/>
      <c r="UY56" s="39"/>
      <c r="UZ56" s="39"/>
      <c r="VA56" s="39"/>
      <c r="VB56" s="39"/>
      <c r="VC56" s="39"/>
      <c r="VD56" s="39"/>
      <c r="VE56" s="39"/>
      <c r="VF56" s="39"/>
      <c r="VG56" s="39"/>
      <c r="VH56" s="39"/>
      <c r="VI56" s="39"/>
      <c r="VJ56" s="39"/>
      <c r="VK56" s="39"/>
      <c r="VL56" s="39"/>
      <c r="VM56" s="39"/>
      <c r="VN56" s="39"/>
      <c r="VO56" s="39"/>
      <c r="VP56" s="39"/>
      <c r="VQ56" s="39"/>
      <c r="VR56" s="39"/>
      <c r="VS56" s="39"/>
      <c r="VT56" s="39"/>
      <c r="VU56" s="39"/>
      <c r="VV56" s="39"/>
      <c r="VW56" s="39"/>
      <c r="VX56" s="39"/>
      <c r="VY56" s="39"/>
      <c r="VZ56" s="39"/>
      <c r="WA56" s="39"/>
      <c r="WB56" s="39"/>
      <c r="WC56" s="39"/>
      <c r="WD56" s="39"/>
      <c r="WE56" s="39"/>
      <c r="WF56" s="39"/>
      <c r="WG56" s="39"/>
      <c r="WH56" s="39"/>
      <c r="WI56" s="39"/>
      <c r="WJ56" s="39"/>
      <c r="WK56" s="39"/>
      <c r="WL56" s="39"/>
      <c r="WM56" s="39"/>
      <c r="WN56" s="39"/>
      <c r="WO56" s="39"/>
      <c r="WP56" s="39"/>
      <c r="WQ56" s="39"/>
      <c r="WR56" s="39"/>
      <c r="WS56" s="39"/>
      <c r="WT56" s="39"/>
      <c r="WU56" s="39"/>
      <c r="WV56" s="39"/>
      <c r="WW56" s="39"/>
      <c r="WX56" s="39"/>
      <c r="WY56" s="39"/>
      <c r="WZ56" s="39"/>
      <c r="XA56" s="39"/>
      <c r="XB56" s="39"/>
      <c r="XC56" s="39"/>
      <c r="XD56" s="39"/>
      <c r="XE56" s="39"/>
      <c r="XF56" s="39"/>
      <c r="XG56" s="39"/>
      <c r="XH56" s="39"/>
      <c r="XI56" s="39"/>
      <c r="XJ56" s="39"/>
      <c r="XK56" s="39"/>
      <c r="XL56" s="39"/>
      <c r="XM56" s="39"/>
      <c r="XN56" s="39"/>
      <c r="XO56" s="39"/>
      <c r="XP56" s="39"/>
      <c r="XQ56" s="39"/>
      <c r="XR56" s="39"/>
      <c r="XS56" s="39"/>
      <c r="XT56" s="39"/>
      <c r="XU56" s="39"/>
      <c r="XV56" s="39"/>
      <c r="XW56" s="39"/>
      <c r="XX56" s="39"/>
      <c r="XY56" s="39"/>
      <c r="XZ56" s="39"/>
      <c r="YA56" s="39"/>
      <c r="YB56" s="39"/>
      <c r="YC56" s="39"/>
      <c r="YD56" s="39"/>
      <c r="YE56" s="39"/>
      <c r="YF56" s="39"/>
      <c r="YG56" s="39"/>
      <c r="YH56" s="39"/>
      <c r="YI56" s="39"/>
      <c r="YJ56" s="39"/>
      <c r="YK56" s="39"/>
      <c r="YL56" s="39"/>
      <c r="YM56" s="39"/>
      <c r="YN56" s="39"/>
      <c r="YO56" s="39"/>
      <c r="YP56" s="39"/>
      <c r="YQ56" s="39"/>
      <c r="YR56" s="39"/>
      <c r="YS56" s="39"/>
      <c r="YT56" s="39"/>
      <c r="YU56" s="39"/>
      <c r="YV56" s="39"/>
      <c r="YW56" s="39"/>
      <c r="YX56" s="39"/>
      <c r="YY56" s="39"/>
      <c r="YZ56" s="39"/>
      <c r="ZA56" s="39"/>
      <c r="ZB56" s="39"/>
      <c r="ZC56" s="39"/>
      <c r="ZD56" s="39"/>
      <c r="ZE56" s="39"/>
      <c r="ZF56" s="39"/>
      <c r="ZG56" s="39"/>
      <c r="ZH56" s="39"/>
      <c r="ZI56" s="39"/>
      <c r="ZJ56" s="39"/>
      <c r="ZK56" s="39"/>
      <c r="ZL56" s="39"/>
      <c r="ZM56" s="39"/>
      <c r="ZN56" s="39"/>
      <c r="ZO56" s="39"/>
      <c r="ZP56" s="39"/>
      <c r="ZQ56" s="39"/>
      <c r="ZR56" s="39"/>
      <c r="ZS56" s="39"/>
      <c r="ZT56" s="39"/>
      <c r="ZU56" s="39"/>
      <c r="ZV56" s="39"/>
      <c r="ZW56" s="39"/>
      <c r="ZX56" s="39"/>
      <c r="ZY56" s="39"/>
      <c r="ZZ56" s="39"/>
      <c r="AAA56" s="39"/>
      <c r="AAB56" s="39"/>
      <c r="AAC56" s="39"/>
      <c r="AAD56" s="39"/>
      <c r="AAE56" s="39"/>
      <c r="AAF56" s="39"/>
      <c r="AAG56" s="39"/>
      <c r="AAH56" s="39"/>
      <c r="AAI56" s="39"/>
      <c r="AAJ56" s="39"/>
      <c r="AAK56" s="39"/>
      <c r="AAL56" s="39"/>
      <c r="AAM56" s="39"/>
      <c r="AAN56" s="39"/>
      <c r="AAO56" s="39"/>
      <c r="AAP56" s="39"/>
      <c r="AAQ56" s="39"/>
      <c r="AAR56" s="39"/>
      <c r="AAS56" s="39"/>
      <c r="AAT56" s="39"/>
      <c r="AAU56" s="39"/>
      <c r="AAV56" s="39"/>
      <c r="AAW56" s="39"/>
      <c r="AAX56" s="39"/>
      <c r="AAY56" s="39"/>
      <c r="AAZ56" s="39"/>
      <c r="ABA56" s="39"/>
      <c r="ABB56" s="39"/>
      <c r="ABC56" s="39"/>
      <c r="ABD56" s="39"/>
      <c r="ABE56" s="39"/>
      <c r="ABF56" s="39"/>
      <c r="ABG56" s="39"/>
      <c r="ABH56" s="39"/>
      <c r="ABI56" s="39"/>
      <c r="ABJ56" s="39"/>
      <c r="ABK56" s="39"/>
      <c r="ABL56" s="39"/>
      <c r="ABM56" s="39"/>
      <c r="ABN56" s="39"/>
      <c r="ABO56" s="39"/>
      <c r="ABP56" s="39"/>
      <c r="ABQ56" s="39"/>
      <c r="ABR56" s="39"/>
      <c r="ABS56" s="39"/>
      <c r="ABT56" s="39"/>
      <c r="ABU56" s="39"/>
      <c r="ABV56" s="39"/>
      <c r="ABW56" s="39"/>
      <c r="ABX56" s="39"/>
      <c r="ABY56" s="39"/>
      <c r="ABZ56" s="39"/>
      <c r="ACA56" s="39"/>
      <c r="ACB56" s="39"/>
      <c r="ACC56" s="39"/>
      <c r="ACD56" s="39"/>
      <c r="ACE56" s="39"/>
      <c r="ACF56" s="39"/>
      <c r="ACG56" s="39"/>
      <c r="ACH56" s="39"/>
      <c r="ACI56" s="39"/>
      <c r="ACJ56" s="39"/>
      <c r="ACK56" s="39"/>
      <c r="ACL56" s="39"/>
      <c r="ACM56" s="39"/>
      <c r="ACN56" s="39"/>
      <c r="ACO56" s="39"/>
      <c r="ACP56" s="39"/>
      <c r="ACQ56" s="39"/>
      <c r="ACR56" s="39"/>
      <c r="ACS56" s="39"/>
      <c r="ACT56" s="39"/>
      <c r="ACU56" s="39"/>
      <c r="ACV56" s="39"/>
      <c r="ACW56" s="39"/>
      <c r="ACX56" s="39"/>
      <c r="ACY56" s="39"/>
      <c r="ACZ56" s="39"/>
      <c r="ADA56" s="39"/>
      <c r="ADB56" s="39"/>
      <c r="ADC56" s="39"/>
      <c r="ADD56" s="39"/>
      <c r="ADE56" s="39"/>
      <c r="ADF56" s="39"/>
      <c r="ADG56" s="39"/>
      <c r="ADH56" s="39"/>
      <c r="ADI56" s="39"/>
      <c r="ADJ56" s="39"/>
      <c r="ADK56" s="39"/>
      <c r="ADL56" s="39"/>
      <c r="ADM56" s="39"/>
      <c r="ADN56" s="39"/>
      <c r="ADO56" s="39"/>
      <c r="ADP56" s="39"/>
      <c r="ADQ56" s="39"/>
      <c r="ADR56" s="39"/>
      <c r="ADS56" s="39"/>
      <c r="ADT56" s="39"/>
      <c r="ADU56" s="39"/>
      <c r="ADV56" s="39"/>
      <c r="ADW56" s="39"/>
      <c r="ADX56" s="39"/>
      <c r="ADY56" s="39"/>
      <c r="ADZ56" s="39"/>
      <c r="AEA56" s="39"/>
      <c r="AEB56" s="39"/>
      <c r="AEC56" s="39"/>
      <c r="AED56" s="39"/>
      <c r="AEE56" s="39"/>
      <c r="AEF56" s="39"/>
      <c r="AEG56" s="39"/>
      <c r="AEH56" s="39"/>
      <c r="AEI56" s="39"/>
      <c r="AEJ56" s="39"/>
      <c r="AEK56" s="39"/>
      <c r="AEL56" s="39"/>
      <c r="AEM56" s="39"/>
      <c r="AEN56" s="39"/>
      <c r="AEO56" s="39"/>
      <c r="AEP56" s="39"/>
      <c r="AEQ56" s="39"/>
      <c r="AER56" s="39"/>
      <c r="AES56" s="39"/>
      <c r="AET56" s="39"/>
      <c r="AEU56" s="39"/>
      <c r="AEV56" s="39"/>
      <c r="AEW56" s="39"/>
      <c r="AEX56" s="39"/>
      <c r="AEY56" s="39"/>
      <c r="AEZ56" s="39"/>
      <c r="AFA56" s="39"/>
      <c r="AFB56" s="39"/>
      <c r="AFC56" s="39"/>
      <c r="AFD56" s="39"/>
      <c r="AFE56" s="39"/>
      <c r="AFF56" s="39"/>
      <c r="AFG56" s="39"/>
      <c r="AFH56" s="39"/>
      <c r="AFI56" s="39"/>
      <c r="AFJ56" s="39"/>
      <c r="AFK56" s="39"/>
      <c r="AFL56" s="39"/>
      <c r="AFM56" s="39"/>
      <c r="AFN56" s="39"/>
      <c r="AFO56" s="39"/>
      <c r="AFP56" s="39"/>
      <c r="AFQ56" s="39"/>
      <c r="AFR56" s="39"/>
      <c r="AFS56" s="39"/>
      <c r="AFT56" s="39"/>
      <c r="AFU56" s="39"/>
      <c r="AFV56" s="39"/>
      <c r="AFW56" s="39"/>
      <c r="AFX56" s="39"/>
      <c r="AFY56" s="39"/>
      <c r="AFZ56" s="39"/>
      <c r="AGA56" s="39"/>
      <c r="AGB56" s="39"/>
      <c r="AGC56" s="39"/>
      <c r="AGD56" s="39"/>
      <c r="AGE56" s="39"/>
      <c r="AGF56" s="39"/>
      <c r="AGG56" s="39"/>
      <c r="AGH56" s="39"/>
      <c r="AGI56" s="39"/>
      <c r="AGJ56" s="39"/>
      <c r="AGK56" s="39"/>
      <c r="AGL56" s="39"/>
      <c r="AGM56" s="39"/>
      <c r="AGN56" s="39"/>
      <c r="AGO56" s="39"/>
      <c r="AGP56" s="39"/>
      <c r="AGQ56" s="39"/>
      <c r="AGR56" s="39"/>
      <c r="AGS56" s="39"/>
      <c r="AGT56" s="39"/>
      <c r="AGU56" s="39"/>
      <c r="AGV56" s="39"/>
      <c r="AGW56" s="39"/>
      <c r="AGX56" s="39"/>
      <c r="AGY56" s="39"/>
      <c r="AGZ56" s="39"/>
      <c r="AHA56" s="39"/>
      <c r="AHB56" s="39"/>
      <c r="AHC56" s="39"/>
      <c r="AHD56" s="39"/>
      <c r="AHE56" s="39"/>
      <c r="AHF56" s="39"/>
      <c r="AHG56" s="39"/>
      <c r="AHH56" s="39"/>
      <c r="AHI56" s="39"/>
      <c r="AHJ56" s="39"/>
      <c r="AHK56" s="39"/>
      <c r="AHL56" s="39"/>
      <c r="AHM56" s="39"/>
      <c r="AHN56" s="39"/>
      <c r="AHO56" s="39"/>
      <c r="AHP56" s="39"/>
      <c r="AHQ56" s="39"/>
      <c r="AHR56" s="39"/>
      <c r="AHS56" s="39"/>
      <c r="AHT56" s="39"/>
      <c r="AHU56" s="39"/>
      <c r="AHV56" s="39"/>
      <c r="AHW56" s="39"/>
      <c r="AHX56" s="39"/>
      <c r="AHY56" s="39"/>
      <c r="AHZ56" s="39"/>
      <c r="AIA56" s="39"/>
      <c r="AIB56" s="39"/>
      <c r="AIC56" s="39"/>
      <c r="AID56" s="39"/>
      <c r="AIE56" s="39"/>
      <c r="AIF56" s="39"/>
      <c r="AIG56" s="39"/>
      <c r="AIH56" s="39"/>
      <c r="AII56" s="39"/>
      <c r="AIJ56" s="39"/>
      <c r="AIK56" s="39"/>
      <c r="AIL56" s="39"/>
      <c r="AIM56" s="39"/>
      <c r="AIN56" s="39"/>
      <c r="AIO56" s="39"/>
      <c r="AIP56" s="39"/>
      <c r="AIQ56" s="39"/>
      <c r="AIR56" s="39"/>
      <c r="AIS56" s="39"/>
      <c r="AIT56" s="39"/>
      <c r="AIU56" s="39"/>
      <c r="AIV56" s="39"/>
      <c r="AIW56" s="39"/>
      <c r="AIX56" s="39"/>
      <c r="AIY56" s="39"/>
      <c r="AIZ56" s="39"/>
      <c r="AJA56" s="39"/>
      <c r="AJB56" s="39"/>
      <c r="AJC56" s="39"/>
      <c r="AJD56" s="39"/>
      <c r="AJE56" s="39"/>
      <c r="AJF56" s="39"/>
      <c r="AJG56" s="39"/>
      <c r="AJH56" s="39"/>
      <c r="AJI56" s="39"/>
      <c r="AJJ56" s="39"/>
      <c r="AJK56" s="39"/>
      <c r="AJL56" s="39"/>
      <c r="AJM56" s="39"/>
      <c r="AJN56" s="39"/>
      <c r="AJO56" s="39"/>
      <c r="AJP56" s="39"/>
      <c r="AJQ56" s="39"/>
      <c r="AJR56" s="39"/>
      <c r="AJS56" s="39"/>
      <c r="AJT56" s="39"/>
      <c r="AJU56" s="39"/>
      <c r="AJV56" s="39"/>
      <c r="AJW56" s="39"/>
      <c r="AJX56" s="39"/>
      <c r="AJY56" s="39"/>
      <c r="AJZ56" s="39"/>
      <c r="AKA56" s="39"/>
      <c r="AKB56" s="39"/>
      <c r="AKC56" s="39"/>
      <c r="AKD56" s="39"/>
      <c r="AKE56" s="39"/>
      <c r="AKF56" s="39"/>
      <c r="AKG56" s="39"/>
      <c r="AKH56" s="39"/>
      <c r="AKI56" s="39"/>
      <c r="AKJ56" s="39"/>
      <c r="AKK56" s="39"/>
      <c r="AKL56" s="39"/>
      <c r="AKM56" s="39"/>
      <c r="AKN56" s="39"/>
      <c r="AKO56" s="39"/>
      <c r="AKP56" s="39"/>
      <c r="AKQ56" s="39"/>
      <c r="AKR56" s="39"/>
      <c r="AKS56" s="39"/>
      <c r="AKT56" s="39"/>
      <c r="AKU56" s="39"/>
      <c r="AKV56" s="39"/>
      <c r="AKW56" s="39"/>
      <c r="AKX56" s="39"/>
      <c r="AKY56" s="39"/>
      <c r="AKZ56" s="39"/>
      <c r="ALA56" s="39"/>
      <c r="ALB56" s="39"/>
      <c r="ALC56" s="39"/>
      <c r="ALD56" s="39"/>
      <c r="ALE56" s="39"/>
      <c r="ALF56" s="39"/>
      <c r="ALG56" s="39"/>
      <c r="ALH56" s="39"/>
      <c r="ALI56" s="39"/>
      <c r="ALJ56" s="39"/>
      <c r="ALK56" s="39"/>
      <c r="ALL56" s="39"/>
      <c r="ALM56" s="39"/>
      <c r="ALN56" s="39"/>
      <c r="ALO56" s="39"/>
      <c r="ALP56" s="39"/>
      <c r="ALQ56" s="39"/>
      <c r="ALR56" s="39"/>
      <c r="ALS56" s="39"/>
      <c r="ALT56" s="39"/>
      <c r="ALU56" s="39"/>
      <c r="ALV56" s="39"/>
      <c r="ALW56" s="39"/>
      <c r="ALX56" s="39"/>
      <c r="ALY56" s="39"/>
      <c r="ALZ56" s="39"/>
      <c r="AMA56" s="39"/>
      <c r="AMB56" s="39"/>
      <c r="AMC56" s="39"/>
      <c r="AMD56" s="39"/>
      <c r="AME56" s="39"/>
      <c r="AMF56" s="39"/>
      <c r="AMG56" s="39"/>
      <c r="AMH56" s="39"/>
      <c r="AMI56" s="39"/>
      <c r="AMJ56" s="39"/>
    </row>
    <row r="57" spans="1:1024">
      <c r="A57" s="1" t="s">
        <v>57</v>
      </c>
      <c r="B57" s="2">
        <v>45344</v>
      </c>
      <c r="C57" s="26">
        <v>44</v>
      </c>
      <c r="D57" s="27">
        <v>571.10522800000001</v>
      </c>
      <c r="E57" s="42">
        <f>Sayfa2!$D57*Sayfa2!$C57</f>
        <v>25128.630032000001</v>
      </c>
      <c r="F57" s="2">
        <v>45350</v>
      </c>
      <c r="G57" s="17">
        <v>44</v>
      </c>
      <c r="H57" s="18">
        <v>573.835914</v>
      </c>
      <c r="I57" s="19">
        <f>Sayfa2!$H57*Sayfa2!$G57</f>
        <v>25248.780215999999</v>
      </c>
      <c r="J57" s="26">
        <f t="shared" si="29"/>
        <v>2.7306859999999915</v>
      </c>
      <c r="K57" s="24">
        <f>Sayfa2!$J57*Sayfa2!$G57</f>
        <v>120.15018399999963</v>
      </c>
      <c r="L57" s="44">
        <f t="shared" si="30"/>
        <v>6</v>
      </c>
      <c r="M57" s="143">
        <f>K57/E57</f>
        <v>4.7814060634023669E-3</v>
      </c>
      <c r="N57" s="143">
        <f t="shared" si="31"/>
        <v>2.3907030317011836E-2</v>
      </c>
      <c r="O57" s="14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39"/>
      <c r="GM57" s="39"/>
      <c r="GN57" s="39"/>
      <c r="GO57" s="39"/>
      <c r="GP57" s="39"/>
      <c r="GQ57" s="39"/>
      <c r="GR57" s="39"/>
      <c r="GS57" s="39"/>
      <c r="GT57" s="39"/>
      <c r="GU57" s="39"/>
      <c r="GV57" s="39"/>
      <c r="GW57" s="39"/>
      <c r="GX57" s="39"/>
      <c r="GY57" s="39"/>
      <c r="GZ57" s="39"/>
      <c r="HA57" s="39"/>
      <c r="HB57" s="39"/>
      <c r="HC57" s="39"/>
      <c r="HD57" s="39"/>
      <c r="HE57" s="39"/>
      <c r="HF57" s="39"/>
      <c r="HG57" s="39"/>
      <c r="HH57" s="39"/>
      <c r="HI57" s="39"/>
      <c r="HJ57" s="39"/>
      <c r="HK57" s="39"/>
      <c r="HL57" s="39"/>
      <c r="HM57" s="39"/>
      <c r="HN57" s="39"/>
      <c r="HO57" s="39"/>
      <c r="HP57" s="39"/>
      <c r="HQ57" s="39"/>
      <c r="HR57" s="39"/>
      <c r="HS57" s="39"/>
      <c r="HT57" s="39"/>
      <c r="HU57" s="39"/>
      <c r="HV57" s="39"/>
      <c r="HW57" s="39"/>
      <c r="HX57" s="39"/>
      <c r="HY57" s="39"/>
      <c r="HZ57" s="39"/>
      <c r="IA57" s="39"/>
      <c r="IB57" s="39"/>
      <c r="IC57" s="39"/>
      <c r="ID57" s="39"/>
      <c r="IE57" s="39"/>
      <c r="IF57" s="39"/>
      <c r="IG57" s="39"/>
      <c r="IH57" s="39"/>
      <c r="II57" s="39"/>
      <c r="IJ57" s="39"/>
      <c r="IK57" s="39"/>
      <c r="IL57" s="39"/>
      <c r="IM57" s="39"/>
      <c r="IN57" s="39"/>
      <c r="IO57" s="39"/>
      <c r="IP57" s="39"/>
      <c r="IQ57" s="39"/>
      <c r="IR57" s="39"/>
      <c r="IS57" s="39"/>
      <c r="IT57" s="39"/>
      <c r="IU57" s="39"/>
      <c r="IV57" s="39"/>
      <c r="IW57" s="39"/>
      <c r="IX57" s="39"/>
      <c r="IY57" s="39"/>
      <c r="IZ57" s="39"/>
      <c r="JA57" s="39"/>
      <c r="JB57" s="39"/>
      <c r="JC57" s="39"/>
      <c r="JD57" s="39"/>
      <c r="JE57" s="39"/>
      <c r="JF57" s="39"/>
      <c r="JG57" s="39"/>
      <c r="JH57" s="39"/>
      <c r="JI57" s="39"/>
      <c r="JJ57" s="39"/>
      <c r="JK57" s="39"/>
      <c r="JL57" s="39"/>
      <c r="JM57" s="39"/>
      <c r="JN57" s="39"/>
      <c r="JO57" s="39"/>
      <c r="JP57" s="39"/>
      <c r="JQ57" s="39"/>
      <c r="JR57" s="39"/>
      <c r="JS57" s="39"/>
      <c r="JT57" s="39"/>
      <c r="JU57" s="39"/>
      <c r="JV57" s="39"/>
      <c r="JW57" s="39"/>
      <c r="JX57" s="39"/>
      <c r="JY57" s="39"/>
      <c r="JZ57" s="39"/>
      <c r="KA57" s="39"/>
      <c r="KB57" s="39"/>
      <c r="KC57" s="39"/>
      <c r="KD57" s="39"/>
      <c r="KE57" s="39"/>
      <c r="KF57" s="39"/>
      <c r="KG57" s="39"/>
      <c r="KH57" s="39"/>
      <c r="KI57" s="39"/>
      <c r="KJ57" s="39"/>
      <c r="KK57" s="39"/>
      <c r="KL57" s="39"/>
      <c r="KM57" s="39"/>
      <c r="KN57" s="39"/>
      <c r="KO57" s="39"/>
      <c r="KP57" s="39"/>
      <c r="KQ57" s="39"/>
      <c r="KR57" s="39"/>
      <c r="KS57" s="39"/>
      <c r="KT57" s="39"/>
      <c r="KU57" s="39"/>
      <c r="KV57" s="39"/>
      <c r="KW57" s="39"/>
      <c r="KX57" s="39"/>
      <c r="KY57" s="39"/>
      <c r="KZ57" s="39"/>
      <c r="LA57" s="39"/>
      <c r="LB57" s="39"/>
      <c r="LC57" s="39"/>
      <c r="LD57" s="39"/>
      <c r="LE57" s="39"/>
      <c r="LF57" s="39"/>
      <c r="LG57" s="39"/>
      <c r="LH57" s="39"/>
      <c r="LI57" s="39"/>
      <c r="LJ57" s="39"/>
      <c r="LK57" s="39"/>
      <c r="LL57" s="39"/>
      <c r="LM57" s="39"/>
      <c r="LN57" s="39"/>
      <c r="LO57" s="39"/>
      <c r="LP57" s="39"/>
      <c r="LQ57" s="39"/>
      <c r="LR57" s="39"/>
      <c r="LS57" s="39"/>
      <c r="LT57" s="39"/>
      <c r="LU57" s="39"/>
      <c r="LV57" s="39"/>
      <c r="LW57" s="39"/>
      <c r="LX57" s="39"/>
      <c r="LY57" s="39"/>
      <c r="LZ57" s="39"/>
      <c r="MA57" s="39"/>
      <c r="MB57" s="39"/>
      <c r="MC57" s="39"/>
      <c r="MD57" s="39"/>
      <c r="ME57" s="39"/>
      <c r="MF57" s="39"/>
      <c r="MG57" s="39"/>
      <c r="MH57" s="39"/>
      <c r="MI57" s="39"/>
      <c r="MJ57" s="39"/>
      <c r="MK57" s="39"/>
      <c r="ML57" s="39"/>
      <c r="MM57" s="39"/>
      <c r="MN57" s="39"/>
      <c r="MO57" s="39"/>
      <c r="MP57" s="39"/>
      <c r="MQ57" s="39"/>
      <c r="MR57" s="39"/>
      <c r="MS57" s="39"/>
      <c r="MT57" s="39"/>
      <c r="MU57" s="39"/>
      <c r="MV57" s="39"/>
      <c r="MW57" s="39"/>
      <c r="MX57" s="39"/>
      <c r="MY57" s="39"/>
      <c r="MZ57" s="39"/>
      <c r="NA57" s="39"/>
      <c r="NB57" s="39"/>
      <c r="NC57" s="39"/>
      <c r="ND57" s="39"/>
      <c r="NE57" s="39"/>
      <c r="NF57" s="39"/>
      <c r="NG57" s="39"/>
      <c r="NH57" s="39"/>
      <c r="NI57" s="39"/>
      <c r="NJ57" s="39"/>
      <c r="NK57" s="39"/>
      <c r="NL57" s="39"/>
      <c r="NM57" s="39"/>
      <c r="NN57" s="39"/>
      <c r="NO57" s="39"/>
      <c r="NP57" s="39"/>
      <c r="NQ57" s="39"/>
      <c r="NR57" s="39"/>
      <c r="NS57" s="39"/>
      <c r="NT57" s="39"/>
      <c r="NU57" s="39"/>
      <c r="NV57" s="39"/>
      <c r="NW57" s="39"/>
      <c r="NX57" s="39"/>
      <c r="NY57" s="39"/>
      <c r="NZ57" s="39"/>
      <c r="OA57" s="39"/>
      <c r="OB57" s="39"/>
      <c r="OC57" s="39"/>
      <c r="OD57" s="39"/>
      <c r="OE57" s="39"/>
      <c r="OF57" s="39"/>
      <c r="OG57" s="39"/>
      <c r="OH57" s="39"/>
      <c r="OI57" s="39"/>
      <c r="OJ57" s="39"/>
      <c r="OK57" s="39"/>
      <c r="OL57" s="39"/>
      <c r="OM57" s="39"/>
      <c r="ON57" s="39"/>
      <c r="OO57" s="39"/>
      <c r="OP57" s="39"/>
      <c r="OQ57" s="39"/>
      <c r="OR57" s="39"/>
      <c r="OS57" s="39"/>
      <c r="OT57" s="39"/>
      <c r="OU57" s="39"/>
      <c r="OV57" s="39"/>
      <c r="OW57" s="39"/>
      <c r="OX57" s="39"/>
      <c r="OY57" s="39"/>
      <c r="OZ57" s="39"/>
      <c r="PA57" s="39"/>
      <c r="PB57" s="39"/>
      <c r="PC57" s="39"/>
      <c r="PD57" s="39"/>
      <c r="PE57" s="39"/>
      <c r="PF57" s="39"/>
      <c r="PG57" s="39"/>
      <c r="PH57" s="39"/>
      <c r="PI57" s="39"/>
      <c r="PJ57" s="39"/>
      <c r="PK57" s="39"/>
      <c r="PL57" s="39"/>
      <c r="PM57" s="39"/>
      <c r="PN57" s="39"/>
      <c r="PO57" s="39"/>
      <c r="PP57" s="39"/>
      <c r="PQ57" s="39"/>
      <c r="PR57" s="39"/>
      <c r="PS57" s="39"/>
      <c r="PT57" s="39"/>
      <c r="PU57" s="39"/>
      <c r="PV57" s="39"/>
      <c r="PW57" s="39"/>
      <c r="PX57" s="39"/>
      <c r="PY57" s="39"/>
      <c r="PZ57" s="39"/>
      <c r="QA57" s="39"/>
      <c r="QB57" s="39"/>
      <c r="QC57" s="39"/>
      <c r="QD57" s="39"/>
      <c r="QE57" s="39"/>
      <c r="QF57" s="39"/>
      <c r="QG57" s="39"/>
      <c r="QH57" s="39"/>
      <c r="QI57" s="39"/>
      <c r="QJ57" s="39"/>
      <c r="QK57" s="39"/>
      <c r="QL57" s="39"/>
      <c r="QM57" s="39"/>
      <c r="QN57" s="39"/>
      <c r="QO57" s="39"/>
      <c r="QP57" s="39"/>
      <c r="QQ57" s="39"/>
      <c r="QR57" s="39"/>
      <c r="QS57" s="39"/>
      <c r="QT57" s="39"/>
      <c r="QU57" s="39"/>
      <c r="QV57" s="39"/>
      <c r="QW57" s="39"/>
      <c r="QX57" s="39"/>
      <c r="QY57" s="39"/>
      <c r="QZ57" s="39"/>
      <c r="RA57" s="39"/>
      <c r="RB57" s="39"/>
      <c r="RC57" s="39"/>
      <c r="RD57" s="39"/>
      <c r="RE57" s="39"/>
      <c r="RF57" s="39"/>
      <c r="RG57" s="39"/>
      <c r="RH57" s="39"/>
      <c r="RI57" s="39"/>
      <c r="RJ57" s="39"/>
      <c r="RK57" s="39"/>
      <c r="RL57" s="39"/>
      <c r="RM57" s="39"/>
      <c r="RN57" s="39"/>
      <c r="RO57" s="39"/>
      <c r="RP57" s="39"/>
      <c r="RQ57" s="39"/>
      <c r="RR57" s="39"/>
      <c r="RS57" s="39"/>
      <c r="RT57" s="39"/>
      <c r="RU57" s="39"/>
      <c r="RV57" s="39"/>
      <c r="RW57" s="39"/>
      <c r="RX57" s="39"/>
      <c r="RY57" s="39"/>
      <c r="RZ57" s="39"/>
      <c r="SA57" s="39"/>
      <c r="SB57" s="39"/>
      <c r="SC57" s="39"/>
      <c r="SD57" s="39"/>
      <c r="SE57" s="39"/>
      <c r="SF57" s="39"/>
      <c r="SG57" s="39"/>
      <c r="SH57" s="39"/>
      <c r="SI57" s="39"/>
      <c r="SJ57" s="39"/>
      <c r="SK57" s="39"/>
      <c r="SL57" s="39"/>
      <c r="SM57" s="39"/>
      <c r="SN57" s="39"/>
      <c r="SO57" s="39"/>
      <c r="SP57" s="39"/>
      <c r="SQ57" s="39"/>
      <c r="SR57" s="39"/>
      <c r="SS57" s="39"/>
      <c r="ST57" s="39"/>
      <c r="SU57" s="39"/>
      <c r="SV57" s="39"/>
      <c r="SW57" s="39"/>
      <c r="SX57" s="39"/>
      <c r="SY57" s="39"/>
      <c r="SZ57" s="39"/>
      <c r="TA57" s="39"/>
      <c r="TB57" s="39"/>
      <c r="TC57" s="39"/>
      <c r="TD57" s="39"/>
      <c r="TE57" s="39"/>
      <c r="TF57" s="39"/>
      <c r="TG57" s="39"/>
      <c r="TH57" s="39"/>
      <c r="TI57" s="39"/>
      <c r="TJ57" s="39"/>
      <c r="TK57" s="39"/>
      <c r="TL57" s="39"/>
      <c r="TM57" s="39"/>
      <c r="TN57" s="39"/>
      <c r="TO57" s="39"/>
      <c r="TP57" s="39"/>
      <c r="TQ57" s="39"/>
      <c r="TR57" s="39"/>
      <c r="TS57" s="39"/>
      <c r="TT57" s="39"/>
      <c r="TU57" s="39"/>
      <c r="TV57" s="39"/>
      <c r="TW57" s="39"/>
      <c r="TX57" s="39"/>
      <c r="TY57" s="39"/>
      <c r="TZ57" s="39"/>
      <c r="UA57" s="39"/>
      <c r="UB57" s="39"/>
      <c r="UC57" s="39"/>
      <c r="UD57" s="39"/>
      <c r="UE57" s="39"/>
      <c r="UF57" s="39"/>
      <c r="UG57" s="39"/>
      <c r="UH57" s="39"/>
      <c r="UI57" s="39"/>
      <c r="UJ57" s="39"/>
      <c r="UK57" s="39"/>
      <c r="UL57" s="39"/>
      <c r="UM57" s="39"/>
      <c r="UN57" s="39"/>
      <c r="UO57" s="39"/>
      <c r="UP57" s="39"/>
      <c r="UQ57" s="39"/>
      <c r="UR57" s="39"/>
      <c r="US57" s="39"/>
      <c r="UT57" s="39"/>
      <c r="UU57" s="39"/>
      <c r="UV57" s="39"/>
      <c r="UW57" s="39"/>
      <c r="UX57" s="39"/>
      <c r="UY57" s="39"/>
      <c r="UZ57" s="39"/>
      <c r="VA57" s="39"/>
      <c r="VB57" s="39"/>
      <c r="VC57" s="39"/>
      <c r="VD57" s="39"/>
      <c r="VE57" s="39"/>
      <c r="VF57" s="39"/>
      <c r="VG57" s="39"/>
      <c r="VH57" s="39"/>
      <c r="VI57" s="39"/>
      <c r="VJ57" s="39"/>
      <c r="VK57" s="39"/>
      <c r="VL57" s="39"/>
      <c r="VM57" s="39"/>
      <c r="VN57" s="39"/>
      <c r="VO57" s="39"/>
      <c r="VP57" s="39"/>
      <c r="VQ57" s="39"/>
      <c r="VR57" s="39"/>
      <c r="VS57" s="39"/>
      <c r="VT57" s="39"/>
      <c r="VU57" s="39"/>
      <c r="VV57" s="39"/>
      <c r="VW57" s="39"/>
      <c r="VX57" s="39"/>
      <c r="VY57" s="39"/>
      <c r="VZ57" s="39"/>
      <c r="WA57" s="39"/>
      <c r="WB57" s="39"/>
      <c r="WC57" s="39"/>
      <c r="WD57" s="39"/>
      <c r="WE57" s="39"/>
      <c r="WF57" s="39"/>
      <c r="WG57" s="39"/>
      <c r="WH57" s="39"/>
      <c r="WI57" s="39"/>
      <c r="WJ57" s="39"/>
      <c r="WK57" s="39"/>
      <c r="WL57" s="39"/>
      <c r="WM57" s="39"/>
      <c r="WN57" s="39"/>
      <c r="WO57" s="39"/>
      <c r="WP57" s="39"/>
      <c r="WQ57" s="39"/>
      <c r="WR57" s="39"/>
      <c r="WS57" s="39"/>
      <c r="WT57" s="39"/>
      <c r="WU57" s="39"/>
      <c r="WV57" s="39"/>
      <c r="WW57" s="39"/>
      <c r="WX57" s="39"/>
      <c r="WY57" s="39"/>
      <c r="WZ57" s="39"/>
      <c r="XA57" s="39"/>
      <c r="XB57" s="39"/>
      <c r="XC57" s="39"/>
      <c r="XD57" s="39"/>
      <c r="XE57" s="39"/>
      <c r="XF57" s="39"/>
      <c r="XG57" s="39"/>
      <c r="XH57" s="39"/>
      <c r="XI57" s="39"/>
      <c r="XJ57" s="39"/>
      <c r="XK57" s="39"/>
      <c r="XL57" s="39"/>
      <c r="XM57" s="39"/>
      <c r="XN57" s="39"/>
      <c r="XO57" s="39"/>
      <c r="XP57" s="39"/>
      <c r="XQ57" s="39"/>
      <c r="XR57" s="39"/>
      <c r="XS57" s="39"/>
      <c r="XT57" s="39"/>
      <c r="XU57" s="39"/>
      <c r="XV57" s="39"/>
      <c r="XW57" s="39"/>
      <c r="XX57" s="39"/>
      <c r="XY57" s="39"/>
      <c r="XZ57" s="39"/>
      <c r="YA57" s="39"/>
      <c r="YB57" s="39"/>
      <c r="YC57" s="39"/>
      <c r="YD57" s="39"/>
      <c r="YE57" s="39"/>
      <c r="YF57" s="39"/>
      <c r="YG57" s="39"/>
      <c r="YH57" s="39"/>
      <c r="YI57" s="39"/>
      <c r="YJ57" s="39"/>
      <c r="YK57" s="39"/>
      <c r="YL57" s="39"/>
      <c r="YM57" s="39"/>
      <c r="YN57" s="39"/>
      <c r="YO57" s="39"/>
      <c r="YP57" s="39"/>
      <c r="YQ57" s="39"/>
      <c r="YR57" s="39"/>
      <c r="YS57" s="39"/>
      <c r="YT57" s="39"/>
      <c r="YU57" s="39"/>
      <c r="YV57" s="39"/>
      <c r="YW57" s="39"/>
      <c r="YX57" s="39"/>
      <c r="YY57" s="39"/>
      <c r="YZ57" s="39"/>
      <c r="ZA57" s="39"/>
      <c r="ZB57" s="39"/>
      <c r="ZC57" s="39"/>
      <c r="ZD57" s="39"/>
      <c r="ZE57" s="39"/>
      <c r="ZF57" s="39"/>
      <c r="ZG57" s="39"/>
      <c r="ZH57" s="39"/>
      <c r="ZI57" s="39"/>
      <c r="ZJ57" s="39"/>
      <c r="ZK57" s="39"/>
      <c r="ZL57" s="39"/>
      <c r="ZM57" s="39"/>
      <c r="ZN57" s="39"/>
      <c r="ZO57" s="39"/>
      <c r="ZP57" s="39"/>
      <c r="ZQ57" s="39"/>
      <c r="ZR57" s="39"/>
      <c r="ZS57" s="39"/>
      <c r="ZT57" s="39"/>
      <c r="ZU57" s="39"/>
      <c r="ZV57" s="39"/>
      <c r="ZW57" s="39"/>
      <c r="ZX57" s="39"/>
      <c r="ZY57" s="39"/>
      <c r="ZZ57" s="39"/>
      <c r="AAA57" s="39"/>
      <c r="AAB57" s="39"/>
      <c r="AAC57" s="39"/>
      <c r="AAD57" s="39"/>
      <c r="AAE57" s="39"/>
      <c r="AAF57" s="39"/>
      <c r="AAG57" s="39"/>
      <c r="AAH57" s="39"/>
      <c r="AAI57" s="39"/>
      <c r="AAJ57" s="39"/>
      <c r="AAK57" s="39"/>
      <c r="AAL57" s="39"/>
      <c r="AAM57" s="39"/>
      <c r="AAN57" s="39"/>
      <c r="AAO57" s="39"/>
      <c r="AAP57" s="39"/>
      <c r="AAQ57" s="39"/>
      <c r="AAR57" s="39"/>
      <c r="AAS57" s="39"/>
      <c r="AAT57" s="39"/>
      <c r="AAU57" s="39"/>
      <c r="AAV57" s="39"/>
      <c r="AAW57" s="39"/>
      <c r="AAX57" s="39"/>
      <c r="AAY57" s="39"/>
      <c r="AAZ57" s="39"/>
      <c r="ABA57" s="39"/>
      <c r="ABB57" s="39"/>
      <c r="ABC57" s="39"/>
      <c r="ABD57" s="39"/>
      <c r="ABE57" s="39"/>
      <c r="ABF57" s="39"/>
      <c r="ABG57" s="39"/>
      <c r="ABH57" s="39"/>
      <c r="ABI57" s="39"/>
      <c r="ABJ57" s="39"/>
      <c r="ABK57" s="39"/>
      <c r="ABL57" s="39"/>
      <c r="ABM57" s="39"/>
      <c r="ABN57" s="39"/>
      <c r="ABO57" s="39"/>
      <c r="ABP57" s="39"/>
      <c r="ABQ57" s="39"/>
      <c r="ABR57" s="39"/>
      <c r="ABS57" s="39"/>
      <c r="ABT57" s="39"/>
      <c r="ABU57" s="39"/>
      <c r="ABV57" s="39"/>
      <c r="ABW57" s="39"/>
      <c r="ABX57" s="39"/>
      <c r="ABY57" s="39"/>
      <c r="ABZ57" s="39"/>
      <c r="ACA57" s="39"/>
      <c r="ACB57" s="39"/>
      <c r="ACC57" s="39"/>
      <c r="ACD57" s="39"/>
      <c r="ACE57" s="39"/>
      <c r="ACF57" s="39"/>
      <c r="ACG57" s="39"/>
      <c r="ACH57" s="39"/>
      <c r="ACI57" s="39"/>
      <c r="ACJ57" s="39"/>
      <c r="ACK57" s="39"/>
      <c r="ACL57" s="39"/>
      <c r="ACM57" s="39"/>
      <c r="ACN57" s="39"/>
      <c r="ACO57" s="39"/>
      <c r="ACP57" s="39"/>
      <c r="ACQ57" s="39"/>
      <c r="ACR57" s="39"/>
      <c r="ACS57" s="39"/>
      <c r="ACT57" s="39"/>
      <c r="ACU57" s="39"/>
      <c r="ACV57" s="39"/>
      <c r="ACW57" s="39"/>
      <c r="ACX57" s="39"/>
      <c r="ACY57" s="39"/>
      <c r="ACZ57" s="39"/>
      <c r="ADA57" s="39"/>
      <c r="ADB57" s="39"/>
      <c r="ADC57" s="39"/>
      <c r="ADD57" s="39"/>
      <c r="ADE57" s="39"/>
      <c r="ADF57" s="39"/>
      <c r="ADG57" s="39"/>
      <c r="ADH57" s="39"/>
      <c r="ADI57" s="39"/>
      <c r="ADJ57" s="39"/>
      <c r="ADK57" s="39"/>
      <c r="ADL57" s="39"/>
      <c r="ADM57" s="39"/>
      <c r="ADN57" s="39"/>
      <c r="ADO57" s="39"/>
      <c r="ADP57" s="39"/>
      <c r="ADQ57" s="39"/>
      <c r="ADR57" s="39"/>
      <c r="ADS57" s="39"/>
      <c r="ADT57" s="39"/>
      <c r="ADU57" s="39"/>
      <c r="ADV57" s="39"/>
      <c r="ADW57" s="39"/>
      <c r="ADX57" s="39"/>
      <c r="ADY57" s="39"/>
      <c r="ADZ57" s="39"/>
      <c r="AEA57" s="39"/>
      <c r="AEB57" s="39"/>
      <c r="AEC57" s="39"/>
      <c r="AED57" s="39"/>
      <c r="AEE57" s="39"/>
      <c r="AEF57" s="39"/>
      <c r="AEG57" s="39"/>
      <c r="AEH57" s="39"/>
      <c r="AEI57" s="39"/>
      <c r="AEJ57" s="39"/>
      <c r="AEK57" s="39"/>
      <c r="AEL57" s="39"/>
      <c r="AEM57" s="39"/>
      <c r="AEN57" s="39"/>
      <c r="AEO57" s="39"/>
      <c r="AEP57" s="39"/>
      <c r="AEQ57" s="39"/>
      <c r="AER57" s="39"/>
      <c r="AES57" s="39"/>
      <c r="AET57" s="39"/>
      <c r="AEU57" s="39"/>
      <c r="AEV57" s="39"/>
      <c r="AEW57" s="39"/>
      <c r="AEX57" s="39"/>
      <c r="AEY57" s="39"/>
      <c r="AEZ57" s="39"/>
      <c r="AFA57" s="39"/>
      <c r="AFB57" s="39"/>
      <c r="AFC57" s="39"/>
      <c r="AFD57" s="39"/>
      <c r="AFE57" s="39"/>
      <c r="AFF57" s="39"/>
      <c r="AFG57" s="39"/>
      <c r="AFH57" s="39"/>
      <c r="AFI57" s="39"/>
      <c r="AFJ57" s="39"/>
      <c r="AFK57" s="39"/>
      <c r="AFL57" s="39"/>
      <c r="AFM57" s="39"/>
      <c r="AFN57" s="39"/>
      <c r="AFO57" s="39"/>
      <c r="AFP57" s="39"/>
      <c r="AFQ57" s="39"/>
      <c r="AFR57" s="39"/>
      <c r="AFS57" s="39"/>
      <c r="AFT57" s="39"/>
      <c r="AFU57" s="39"/>
      <c r="AFV57" s="39"/>
      <c r="AFW57" s="39"/>
      <c r="AFX57" s="39"/>
      <c r="AFY57" s="39"/>
      <c r="AFZ57" s="39"/>
      <c r="AGA57" s="39"/>
      <c r="AGB57" s="39"/>
      <c r="AGC57" s="39"/>
      <c r="AGD57" s="39"/>
      <c r="AGE57" s="39"/>
      <c r="AGF57" s="39"/>
      <c r="AGG57" s="39"/>
      <c r="AGH57" s="39"/>
      <c r="AGI57" s="39"/>
      <c r="AGJ57" s="39"/>
      <c r="AGK57" s="39"/>
      <c r="AGL57" s="39"/>
      <c r="AGM57" s="39"/>
      <c r="AGN57" s="39"/>
      <c r="AGO57" s="39"/>
      <c r="AGP57" s="39"/>
      <c r="AGQ57" s="39"/>
      <c r="AGR57" s="39"/>
      <c r="AGS57" s="39"/>
      <c r="AGT57" s="39"/>
      <c r="AGU57" s="39"/>
      <c r="AGV57" s="39"/>
      <c r="AGW57" s="39"/>
      <c r="AGX57" s="39"/>
      <c r="AGY57" s="39"/>
      <c r="AGZ57" s="39"/>
      <c r="AHA57" s="39"/>
      <c r="AHB57" s="39"/>
      <c r="AHC57" s="39"/>
      <c r="AHD57" s="39"/>
      <c r="AHE57" s="39"/>
      <c r="AHF57" s="39"/>
      <c r="AHG57" s="39"/>
      <c r="AHH57" s="39"/>
      <c r="AHI57" s="39"/>
      <c r="AHJ57" s="39"/>
      <c r="AHK57" s="39"/>
      <c r="AHL57" s="39"/>
      <c r="AHM57" s="39"/>
      <c r="AHN57" s="39"/>
      <c r="AHO57" s="39"/>
      <c r="AHP57" s="39"/>
      <c r="AHQ57" s="39"/>
      <c r="AHR57" s="39"/>
      <c r="AHS57" s="39"/>
      <c r="AHT57" s="39"/>
      <c r="AHU57" s="39"/>
      <c r="AHV57" s="39"/>
      <c r="AHW57" s="39"/>
      <c r="AHX57" s="39"/>
      <c r="AHY57" s="39"/>
      <c r="AHZ57" s="39"/>
      <c r="AIA57" s="39"/>
      <c r="AIB57" s="39"/>
      <c r="AIC57" s="39"/>
      <c r="AID57" s="39"/>
      <c r="AIE57" s="39"/>
      <c r="AIF57" s="39"/>
      <c r="AIG57" s="39"/>
      <c r="AIH57" s="39"/>
      <c r="AII57" s="39"/>
      <c r="AIJ57" s="39"/>
      <c r="AIK57" s="39"/>
      <c r="AIL57" s="39"/>
      <c r="AIM57" s="39"/>
      <c r="AIN57" s="39"/>
      <c r="AIO57" s="39"/>
      <c r="AIP57" s="39"/>
      <c r="AIQ57" s="39"/>
      <c r="AIR57" s="39"/>
      <c r="AIS57" s="39"/>
      <c r="AIT57" s="39"/>
      <c r="AIU57" s="39"/>
      <c r="AIV57" s="39"/>
      <c r="AIW57" s="39"/>
      <c r="AIX57" s="39"/>
      <c r="AIY57" s="39"/>
      <c r="AIZ57" s="39"/>
      <c r="AJA57" s="39"/>
      <c r="AJB57" s="39"/>
      <c r="AJC57" s="39"/>
      <c r="AJD57" s="39"/>
      <c r="AJE57" s="39"/>
      <c r="AJF57" s="39"/>
      <c r="AJG57" s="39"/>
      <c r="AJH57" s="39"/>
      <c r="AJI57" s="39"/>
      <c r="AJJ57" s="39"/>
      <c r="AJK57" s="39"/>
      <c r="AJL57" s="39"/>
      <c r="AJM57" s="39"/>
      <c r="AJN57" s="39"/>
      <c r="AJO57" s="39"/>
      <c r="AJP57" s="39"/>
      <c r="AJQ57" s="39"/>
      <c r="AJR57" s="39"/>
      <c r="AJS57" s="39"/>
      <c r="AJT57" s="39"/>
      <c r="AJU57" s="39"/>
      <c r="AJV57" s="39"/>
      <c r="AJW57" s="39"/>
      <c r="AJX57" s="39"/>
      <c r="AJY57" s="39"/>
      <c r="AJZ57" s="39"/>
      <c r="AKA57" s="39"/>
      <c r="AKB57" s="39"/>
      <c r="AKC57" s="39"/>
      <c r="AKD57" s="39"/>
      <c r="AKE57" s="39"/>
      <c r="AKF57" s="39"/>
      <c r="AKG57" s="39"/>
      <c r="AKH57" s="39"/>
      <c r="AKI57" s="39"/>
      <c r="AKJ57" s="39"/>
      <c r="AKK57" s="39"/>
      <c r="AKL57" s="39"/>
      <c r="AKM57" s="39"/>
      <c r="AKN57" s="39"/>
      <c r="AKO57" s="39"/>
      <c r="AKP57" s="39"/>
      <c r="AKQ57" s="39"/>
      <c r="AKR57" s="39"/>
      <c r="AKS57" s="39"/>
      <c r="AKT57" s="39"/>
      <c r="AKU57" s="39"/>
      <c r="AKV57" s="39"/>
      <c r="AKW57" s="39"/>
      <c r="AKX57" s="39"/>
      <c r="AKY57" s="39"/>
      <c r="AKZ57" s="39"/>
      <c r="ALA57" s="39"/>
      <c r="ALB57" s="39"/>
      <c r="ALC57" s="39"/>
      <c r="ALD57" s="39"/>
      <c r="ALE57" s="39"/>
      <c r="ALF57" s="39"/>
      <c r="ALG57" s="39"/>
      <c r="ALH57" s="39"/>
      <c r="ALI57" s="39"/>
      <c r="ALJ57" s="39"/>
      <c r="ALK57" s="39"/>
      <c r="ALL57" s="39"/>
      <c r="ALM57" s="39"/>
      <c r="ALN57" s="39"/>
      <c r="ALO57" s="39"/>
      <c r="ALP57" s="39"/>
      <c r="ALQ57" s="39"/>
      <c r="ALR57" s="39"/>
      <c r="ALS57" s="39"/>
      <c r="ALT57" s="39"/>
      <c r="ALU57" s="39"/>
      <c r="ALV57" s="39"/>
      <c r="ALW57" s="39"/>
      <c r="ALX57" s="39"/>
      <c r="ALY57" s="39"/>
      <c r="ALZ57" s="39"/>
      <c r="AMA57" s="39"/>
      <c r="AMB57" s="39"/>
      <c r="AMC57" s="39"/>
      <c r="AMD57" s="39"/>
      <c r="AME57" s="39"/>
      <c r="AMF57" s="39"/>
      <c r="AMG57" s="39"/>
      <c r="AMH57" s="39"/>
      <c r="AMI57" s="39"/>
      <c r="AMJ57" s="39"/>
    </row>
    <row r="58" spans="1:1024">
      <c r="A58" s="1" t="s">
        <v>57</v>
      </c>
      <c r="B58" s="2">
        <v>45341</v>
      </c>
      <c r="C58" s="26">
        <v>106</v>
      </c>
      <c r="D58" s="27">
        <v>569.09258399999999</v>
      </c>
      <c r="E58" s="42">
        <f>Sayfa2!$D58*Sayfa2!$C58</f>
        <v>60323.813903999995</v>
      </c>
      <c r="F58" s="2">
        <v>45350</v>
      </c>
      <c r="G58" s="17">
        <v>106</v>
      </c>
      <c r="H58" s="18">
        <v>573.835914</v>
      </c>
      <c r="I58" s="19">
        <f>Sayfa2!$H58*Sayfa2!$G58</f>
        <v>60826.606884000001</v>
      </c>
      <c r="J58" s="26">
        <f t="shared" si="29"/>
        <v>4.7433300000000145</v>
      </c>
      <c r="K58" s="24">
        <f>Sayfa2!$J58*Sayfa2!$G58</f>
        <v>502.79298000000153</v>
      </c>
      <c r="L58" s="44">
        <f t="shared" si="30"/>
        <v>9</v>
      </c>
      <c r="M58" s="143">
        <f>K58/E58</f>
        <v>8.3349003894241831E-3</v>
      </c>
      <c r="N58" s="143">
        <f t="shared" si="31"/>
        <v>2.778300129808061E-2</v>
      </c>
      <c r="O58" s="14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39"/>
      <c r="GM58" s="39"/>
      <c r="GN58" s="39"/>
      <c r="GO58" s="39"/>
      <c r="GP58" s="39"/>
      <c r="GQ58" s="39"/>
      <c r="GR58" s="39"/>
      <c r="GS58" s="39"/>
      <c r="GT58" s="39"/>
      <c r="GU58" s="39"/>
      <c r="GV58" s="39"/>
      <c r="GW58" s="39"/>
      <c r="GX58" s="39"/>
      <c r="GY58" s="39"/>
      <c r="GZ58" s="39"/>
      <c r="HA58" s="39"/>
      <c r="HB58" s="39"/>
      <c r="HC58" s="39"/>
      <c r="HD58" s="39"/>
      <c r="HE58" s="39"/>
      <c r="HF58" s="39"/>
      <c r="HG58" s="39"/>
      <c r="HH58" s="39"/>
      <c r="HI58" s="39"/>
      <c r="HJ58" s="39"/>
      <c r="HK58" s="39"/>
      <c r="HL58" s="39"/>
      <c r="HM58" s="39"/>
      <c r="HN58" s="39"/>
      <c r="HO58" s="39"/>
      <c r="HP58" s="39"/>
      <c r="HQ58" s="39"/>
      <c r="HR58" s="39"/>
      <c r="HS58" s="39"/>
      <c r="HT58" s="39"/>
      <c r="HU58" s="39"/>
      <c r="HV58" s="39"/>
      <c r="HW58" s="39"/>
      <c r="HX58" s="39"/>
      <c r="HY58" s="39"/>
      <c r="HZ58" s="39"/>
      <c r="IA58" s="39"/>
      <c r="IB58" s="39"/>
      <c r="IC58" s="39"/>
      <c r="ID58" s="39"/>
      <c r="IE58" s="39"/>
      <c r="IF58" s="39"/>
      <c r="IG58" s="39"/>
      <c r="IH58" s="39"/>
      <c r="II58" s="39"/>
      <c r="IJ58" s="39"/>
      <c r="IK58" s="39"/>
      <c r="IL58" s="39"/>
      <c r="IM58" s="39"/>
      <c r="IN58" s="39"/>
      <c r="IO58" s="39"/>
      <c r="IP58" s="39"/>
      <c r="IQ58" s="39"/>
      <c r="IR58" s="39"/>
      <c r="IS58" s="39"/>
      <c r="IT58" s="39"/>
      <c r="IU58" s="39"/>
      <c r="IV58" s="39"/>
      <c r="IW58" s="39"/>
      <c r="IX58" s="39"/>
      <c r="IY58" s="39"/>
      <c r="IZ58" s="39"/>
      <c r="JA58" s="39"/>
      <c r="JB58" s="39"/>
      <c r="JC58" s="39"/>
      <c r="JD58" s="39"/>
      <c r="JE58" s="39"/>
      <c r="JF58" s="39"/>
      <c r="JG58" s="39"/>
      <c r="JH58" s="39"/>
      <c r="JI58" s="39"/>
      <c r="JJ58" s="39"/>
      <c r="JK58" s="39"/>
      <c r="JL58" s="39"/>
      <c r="JM58" s="39"/>
      <c r="JN58" s="39"/>
      <c r="JO58" s="39"/>
      <c r="JP58" s="39"/>
      <c r="JQ58" s="39"/>
      <c r="JR58" s="39"/>
      <c r="JS58" s="39"/>
      <c r="JT58" s="39"/>
      <c r="JU58" s="39"/>
      <c r="JV58" s="39"/>
      <c r="JW58" s="39"/>
      <c r="JX58" s="39"/>
      <c r="JY58" s="39"/>
      <c r="JZ58" s="39"/>
      <c r="KA58" s="39"/>
      <c r="KB58" s="39"/>
      <c r="KC58" s="39"/>
      <c r="KD58" s="39"/>
      <c r="KE58" s="39"/>
      <c r="KF58" s="39"/>
      <c r="KG58" s="39"/>
      <c r="KH58" s="39"/>
      <c r="KI58" s="39"/>
      <c r="KJ58" s="39"/>
      <c r="KK58" s="39"/>
      <c r="KL58" s="39"/>
      <c r="KM58" s="39"/>
      <c r="KN58" s="39"/>
      <c r="KO58" s="39"/>
      <c r="KP58" s="39"/>
      <c r="KQ58" s="39"/>
      <c r="KR58" s="39"/>
      <c r="KS58" s="39"/>
      <c r="KT58" s="39"/>
      <c r="KU58" s="39"/>
      <c r="KV58" s="39"/>
      <c r="KW58" s="39"/>
      <c r="KX58" s="39"/>
      <c r="KY58" s="39"/>
      <c r="KZ58" s="39"/>
      <c r="LA58" s="39"/>
      <c r="LB58" s="39"/>
      <c r="LC58" s="39"/>
      <c r="LD58" s="39"/>
      <c r="LE58" s="39"/>
      <c r="LF58" s="39"/>
      <c r="LG58" s="39"/>
      <c r="LH58" s="39"/>
      <c r="LI58" s="39"/>
      <c r="LJ58" s="39"/>
      <c r="LK58" s="39"/>
      <c r="LL58" s="39"/>
      <c r="LM58" s="39"/>
      <c r="LN58" s="39"/>
      <c r="LO58" s="39"/>
      <c r="LP58" s="39"/>
      <c r="LQ58" s="39"/>
      <c r="LR58" s="39"/>
      <c r="LS58" s="39"/>
      <c r="LT58" s="39"/>
      <c r="LU58" s="39"/>
      <c r="LV58" s="39"/>
      <c r="LW58" s="39"/>
      <c r="LX58" s="39"/>
      <c r="LY58" s="39"/>
      <c r="LZ58" s="39"/>
      <c r="MA58" s="39"/>
      <c r="MB58" s="39"/>
      <c r="MC58" s="39"/>
      <c r="MD58" s="39"/>
      <c r="ME58" s="39"/>
      <c r="MF58" s="39"/>
      <c r="MG58" s="39"/>
      <c r="MH58" s="39"/>
      <c r="MI58" s="39"/>
      <c r="MJ58" s="39"/>
      <c r="MK58" s="39"/>
      <c r="ML58" s="39"/>
      <c r="MM58" s="39"/>
      <c r="MN58" s="39"/>
      <c r="MO58" s="39"/>
      <c r="MP58" s="39"/>
      <c r="MQ58" s="39"/>
      <c r="MR58" s="39"/>
      <c r="MS58" s="39"/>
      <c r="MT58" s="39"/>
      <c r="MU58" s="39"/>
      <c r="MV58" s="39"/>
      <c r="MW58" s="39"/>
      <c r="MX58" s="39"/>
      <c r="MY58" s="39"/>
      <c r="MZ58" s="39"/>
      <c r="NA58" s="39"/>
      <c r="NB58" s="39"/>
      <c r="NC58" s="39"/>
      <c r="ND58" s="39"/>
      <c r="NE58" s="39"/>
      <c r="NF58" s="39"/>
      <c r="NG58" s="39"/>
      <c r="NH58" s="39"/>
      <c r="NI58" s="39"/>
      <c r="NJ58" s="39"/>
      <c r="NK58" s="39"/>
      <c r="NL58" s="39"/>
      <c r="NM58" s="39"/>
      <c r="NN58" s="39"/>
      <c r="NO58" s="39"/>
      <c r="NP58" s="39"/>
      <c r="NQ58" s="39"/>
      <c r="NR58" s="39"/>
      <c r="NS58" s="39"/>
      <c r="NT58" s="39"/>
      <c r="NU58" s="39"/>
      <c r="NV58" s="39"/>
      <c r="NW58" s="39"/>
      <c r="NX58" s="39"/>
      <c r="NY58" s="39"/>
      <c r="NZ58" s="39"/>
      <c r="OA58" s="39"/>
      <c r="OB58" s="39"/>
      <c r="OC58" s="39"/>
      <c r="OD58" s="39"/>
      <c r="OE58" s="39"/>
      <c r="OF58" s="39"/>
      <c r="OG58" s="39"/>
      <c r="OH58" s="39"/>
      <c r="OI58" s="39"/>
      <c r="OJ58" s="39"/>
      <c r="OK58" s="39"/>
      <c r="OL58" s="39"/>
      <c r="OM58" s="39"/>
      <c r="ON58" s="39"/>
      <c r="OO58" s="39"/>
      <c r="OP58" s="39"/>
      <c r="OQ58" s="39"/>
      <c r="OR58" s="39"/>
      <c r="OS58" s="39"/>
      <c r="OT58" s="39"/>
      <c r="OU58" s="39"/>
      <c r="OV58" s="39"/>
      <c r="OW58" s="39"/>
      <c r="OX58" s="39"/>
      <c r="OY58" s="39"/>
      <c r="OZ58" s="39"/>
      <c r="PA58" s="39"/>
      <c r="PB58" s="39"/>
      <c r="PC58" s="39"/>
      <c r="PD58" s="39"/>
      <c r="PE58" s="39"/>
      <c r="PF58" s="39"/>
      <c r="PG58" s="39"/>
      <c r="PH58" s="39"/>
      <c r="PI58" s="39"/>
      <c r="PJ58" s="39"/>
      <c r="PK58" s="39"/>
      <c r="PL58" s="39"/>
      <c r="PM58" s="39"/>
      <c r="PN58" s="39"/>
      <c r="PO58" s="39"/>
      <c r="PP58" s="39"/>
      <c r="PQ58" s="39"/>
      <c r="PR58" s="39"/>
      <c r="PS58" s="39"/>
      <c r="PT58" s="39"/>
      <c r="PU58" s="39"/>
      <c r="PV58" s="39"/>
      <c r="PW58" s="39"/>
      <c r="PX58" s="39"/>
      <c r="PY58" s="39"/>
      <c r="PZ58" s="39"/>
      <c r="QA58" s="39"/>
      <c r="QB58" s="39"/>
      <c r="QC58" s="39"/>
      <c r="QD58" s="39"/>
      <c r="QE58" s="39"/>
      <c r="QF58" s="39"/>
      <c r="QG58" s="39"/>
      <c r="QH58" s="39"/>
      <c r="QI58" s="39"/>
      <c r="QJ58" s="39"/>
      <c r="QK58" s="39"/>
      <c r="QL58" s="39"/>
      <c r="QM58" s="39"/>
      <c r="QN58" s="39"/>
      <c r="QO58" s="39"/>
      <c r="QP58" s="39"/>
      <c r="QQ58" s="39"/>
      <c r="QR58" s="39"/>
      <c r="QS58" s="39"/>
      <c r="QT58" s="39"/>
      <c r="QU58" s="39"/>
      <c r="QV58" s="39"/>
      <c r="QW58" s="39"/>
      <c r="QX58" s="39"/>
      <c r="QY58" s="39"/>
      <c r="QZ58" s="39"/>
      <c r="RA58" s="39"/>
      <c r="RB58" s="39"/>
      <c r="RC58" s="39"/>
      <c r="RD58" s="39"/>
      <c r="RE58" s="39"/>
      <c r="RF58" s="39"/>
      <c r="RG58" s="39"/>
      <c r="RH58" s="39"/>
      <c r="RI58" s="39"/>
      <c r="RJ58" s="39"/>
      <c r="RK58" s="39"/>
      <c r="RL58" s="39"/>
      <c r="RM58" s="39"/>
      <c r="RN58" s="39"/>
      <c r="RO58" s="39"/>
      <c r="RP58" s="39"/>
      <c r="RQ58" s="39"/>
      <c r="RR58" s="39"/>
      <c r="RS58" s="39"/>
      <c r="RT58" s="39"/>
      <c r="RU58" s="39"/>
      <c r="RV58" s="39"/>
      <c r="RW58" s="39"/>
      <c r="RX58" s="39"/>
      <c r="RY58" s="39"/>
      <c r="RZ58" s="39"/>
      <c r="SA58" s="39"/>
      <c r="SB58" s="39"/>
      <c r="SC58" s="39"/>
      <c r="SD58" s="39"/>
      <c r="SE58" s="39"/>
      <c r="SF58" s="39"/>
      <c r="SG58" s="39"/>
      <c r="SH58" s="39"/>
      <c r="SI58" s="39"/>
      <c r="SJ58" s="39"/>
      <c r="SK58" s="39"/>
      <c r="SL58" s="39"/>
      <c r="SM58" s="39"/>
      <c r="SN58" s="39"/>
      <c r="SO58" s="39"/>
      <c r="SP58" s="39"/>
      <c r="SQ58" s="39"/>
      <c r="SR58" s="39"/>
      <c r="SS58" s="39"/>
      <c r="ST58" s="39"/>
      <c r="SU58" s="39"/>
      <c r="SV58" s="39"/>
      <c r="SW58" s="39"/>
      <c r="SX58" s="39"/>
      <c r="SY58" s="39"/>
      <c r="SZ58" s="39"/>
      <c r="TA58" s="39"/>
      <c r="TB58" s="39"/>
      <c r="TC58" s="39"/>
      <c r="TD58" s="39"/>
      <c r="TE58" s="39"/>
      <c r="TF58" s="39"/>
      <c r="TG58" s="39"/>
      <c r="TH58" s="39"/>
      <c r="TI58" s="39"/>
      <c r="TJ58" s="39"/>
      <c r="TK58" s="39"/>
      <c r="TL58" s="39"/>
      <c r="TM58" s="39"/>
      <c r="TN58" s="39"/>
      <c r="TO58" s="39"/>
      <c r="TP58" s="39"/>
      <c r="TQ58" s="39"/>
      <c r="TR58" s="39"/>
      <c r="TS58" s="39"/>
      <c r="TT58" s="39"/>
      <c r="TU58" s="39"/>
      <c r="TV58" s="39"/>
      <c r="TW58" s="39"/>
      <c r="TX58" s="39"/>
      <c r="TY58" s="39"/>
      <c r="TZ58" s="39"/>
      <c r="UA58" s="39"/>
      <c r="UB58" s="39"/>
      <c r="UC58" s="39"/>
      <c r="UD58" s="39"/>
      <c r="UE58" s="39"/>
      <c r="UF58" s="39"/>
      <c r="UG58" s="39"/>
      <c r="UH58" s="39"/>
      <c r="UI58" s="39"/>
      <c r="UJ58" s="39"/>
      <c r="UK58" s="39"/>
      <c r="UL58" s="39"/>
      <c r="UM58" s="39"/>
      <c r="UN58" s="39"/>
      <c r="UO58" s="39"/>
      <c r="UP58" s="39"/>
      <c r="UQ58" s="39"/>
      <c r="UR58" s="39"/>
      <c r="US58" s="39"/>
      <c r="UT58" s="39"/>
      <c r="UU58" s="39"/>
      <c r="UV58" s="39"/>
      <c r="UW58" s="39"/>
      <c r="UX58" s="39"/>
      <c r="UY58" s="39"/>
      <c r="UZ58" s="39"/>
      <c r="VA58" s="39"/>
      <c r="VB58" s="39"/>
      <c r="VC58" s="39"/>
      <c r="VD58" s="39"/>
      <c r="VE58" s="39"/>
      <c r="VF58" s="39"/>
      <c r="VG58" s="39"/>
      <c r="VH58" s="39"/>
      <c r="VI58" s="39"/>
      <c r="VJ58" s="39"/>
      <c r="VK58" s="39"/>
      <c r="VL58" s="39"/>
      <c r="VM58" s="39"/>
      <c r="VN58" s="39"/>
      <c r="VO58" s="39"/>
      <c r="VP58" s="39"/>
      <c r="VQ58" s="39"/>
      <c r="VR58" s="39"/>
      <c r="VS58" s="39"/>
      <c r="VT58" s="39"/>
      <c r="VU58" s="39"/>
      <c r="VV58" s="39"/>
      <c r="VW58" s="39"/>
      <c r="VX58" s="39"/>
      <c r="VY58" s="39"/>
      <c r="VZ58" s="39"/>
      <c r="WA58" s="39"/>
      <c r="WB58" s="39"/>
      <c r="WC58" s="39"/>
      <c r="WD58" s="39"/>
      <c r="WE58" s="39"/>
      <c r="WF58" s="39"/>
      <c r="WG58" s="39"/>
      <c r="WH58" s="39"/>
      <c r="WI58" s="39"/>
      <c r="WJ58" s="39"/>
      <c r="WK58" s="39"/>
      <c r="WL58" s="39"/>
      <c r="WM58" s="39"/>
      <c r="WN58" s="39"/>
      <c r="WO58" s="39"/>
      <c r="WP58" s="39"/>
      <c r="WQ58" s="39"/>
      <c r="WR58" s="39"/>
      <c r="WS58" s="39"/>
      <c r="WT58" s="39"/>
      <c r="WU58" s="39"/>
      <c r="WV58" s="39"/>
      <c r="WW58" s="39"/>
      <c r="WX58" s="39"/>
      <c r="WY58" s="39"/>
      <c r="WZ58" s="39"/>
      <c r="XA58" s="39"/>
      <c r="XB58" s="39"/>
      <c r="XC58" s="39"/>
      <c r="XD58" s="39"/>
      <c r="XE58" s="39"/>
      <c r="XF58" s="39"/>
      <c r="XG58" s="39"/>
      <c r="XH58" s="39"/>
      <c r="XI58" s="39"/>
      <c r="XJ58" s="39"/>
      <c r="XK58" s="39"/>
      <c r="XL58" s="39"/>
      <c r="XM58" s="39"/>
      <c r="XN58" s="39"/>
      <c r="XO58" s="39"/>
      <c r="XP58" s="39"/>
      <c r="XQ58" s="39"/>
      <c r="XR58" s="39"/>
      <c r="XS58" s="39"/>
      <c r="XT58" s="39"/>
      <c r="XU58" s="39"/>
      <c r="XV58" s="39"/>
      <c r="XW58" s="39"/>
      <c r="XX58" s="39"/>
      <c r="XY58" s="39"/>
      <c r="XZ58" s="39"/>
      <c r="YA58" s="39"/>
      <c r="YB58" s="39"/>
      <c r="YC58" s="39"/>
      <c r="YD58" s="39"/>
      <c r="YE58" s="39"/>
      <c r="YF58" s="39"/>
      <c r="YG58" s="39"/>
      <c r="YH58" s="39"/>
      <c r="YI58" s="39"/>
      <c r="YJ58" s="39"/>
      <c r="YK58" s="39"/>
      <c r="YL58" s="39"/>
      <c r="YM58" s="39"/>
      <c r="YN58" s="39"/>
      <c r="YO58" s="39"/>
      <c r="YP58" s="39"/>
      <c r="YQ58" s="39"/>
      <c r="YR58" s="39"/>
      <c r="YS58" s="39"/>
      <c r="YT58" s="39"/>
      <c r="YU58" s="39"/>
      <c r="YV58" s="39"/>
      <c r="YW58" s="39"/>
      <c r="YX58" s="39"/>
      <c r="YY58" s="39"/>
      <c r="YZ58" s="39"/>
      <c r="ZA58" s="39"/>
      <c r="ZB58" s="39"/>
      <c r="ZC58" s="39"/>
      <c r="ZD58" s="39"/>
      <c r="ZE58" s="39"/>
      <c r="ZF58" s="39"/>
      <c r="ZG58" s="39"/>
      <c r="ZH58" s="39"/>
      <c r="ZI58" s="39"/>
      <c r="ZJ58" s="39"/>
      <c r="ZK58" s="39"/>
      <c r="ZL58" s="39"/>
      <c r="ZM58" s="39"/>
      <c r="ZN58" s="39"/>
      <c r="ZO58" s="39"/>
      <c r="ZP58" s="39"/>
      <c r="ZQ58" s="39"/>
      <c r="ZR58" s="39"/>
      <c r="ZS58" s="39"/>
      <c r="ZT58" s="39"/>
      <c r="ZU58" s="39"/>
      <c r="ZV58" s="39"/>
      <c r="ZW58" s="39"/>
      <c r="ZX58" s="39"/>
      <c r="ZY58" s="39"/>
      <c r="ZZ58" s="39"/>
      <c r="AAA58" s="39"/>
      <c r="AAB58" s="39"/>
      <c r="AAC58" s="39"/>
      <c r="AAD58" s="39"/>
      <c r="AAE58" s="39"/>
      <c r="AAF58" s="39"/>
      <c r="AAG58" s="39"/>
      <c r="AAH58" s="39"/>
      <c r="AAI58" s="39"/>
      <c r="AAJ58" s="39"/>
      <c r="AAK58" s="39"/>
      <c r="AAL58" s="39"/>
      <c r="AAM58" s="39"/>
      <c r="AAN58" s="39"/>
      <c r="AAO58" s="39"/>
      <c r="AAP58" s="39"/>
      <c r="AAQ58" s="39"/>
      <c r="AAR58" s="39"/>
      <c r="AAS58" s="39"/>
      <c r="AAT58" s="39"/>
      <c r="AAU58" s="39"/>
      <c r="AAV58" s="39"/>
      <c r="AAW58" s="39"/>
      <c r="AAX58" s="39"/>
      <c r="AAY58" s="39"/>
      <c r="AAZ58" s="39"/>
      <c r="ABA58" s="39"/>
      <c r="ABB58" s="39"/>
      <c r="ABC58" s="39"/>
      <c r="ABD58" s="39"/>
      <c r="ABE58" s="39"/>
      <c r="ABF58" s="39"/>
      <c r="ABG58" s="39"/>
      <c r="ABH58" s="39"/>
      <c r="ABI58" s="39"/>
      <c r="ABJ58" s="39"/>
      <c r="ABK58" s="39"/>
      <c r="ABL58" s="39"/>
      <c r="ABM58" s="39"/>
      <c r="ABN58" s="39"/>
      <c r="ABO58" s="39"/>
      <c r="ABP58" s="39"/>
      <c r="ABQ58" s="39"/>
      <c r="ABR58" s="39"/>
      <c r="ABS58" s="39"/>
      <c r="ABT58" s="39"/>
      <c r="ABU58" s="39"/>
      <c r="ABV58" s="39"/>
      <c r="ABW58" s="39"/>
      <c r="ABX58" s="39"/>
      <c r="ABY58" s="39"/>
      <c r="ABZ58" s="39"/>
      <c r="ACA58" s="39"/>
      <c r="ACB58" s="39"/>
      <c r="ACC58" s="39"/>
      <c r="ACD58" s="39"/>
      <c r="ACE58" s="39"/>
      <c r="ACF58" s="39"/>
      <c r="ACG58" s="39"/>
      <c r="ACH58" s="39"/>
      <c r="ACI58" s="39"/>
      <c r="ACJ58" s="39"/>
      <c r="ACK58" s="39"/>
      <c r="ACL58" s="39"/>
      <c r="ACM58" s="39"/>
      <c r="ACN58" s="39"/>
      <c r="ACO58" s="39"/>
      <c r="ACP58" s="39"/>
      <c r="ACQ58" s="39"/>
      <c r="ACR58" s="39"/>
      <c r="ACS58" s="39"/>
      <c r="ACT58" s="39"/>
      <c r="ACU58" s="39"/>
      <c r="ACV58" s="39"/>
      <c r="ACW58" s="39"/>
      <c r="ACX58" s="39"/>
      <c r="ACY58" s="39"/>
      <c r="ACZ58" s="39"/>
      <c r="ADA58" s="39"/>
      <c r="ADB58" s="39"/>
      <c r="ADC58" s="39"/>
      <c r="ADD58" s="39"/>
      <c r="ADE58" s="39"/>
      <c r="ADF58" s="39"/>
      <c r="ADG58" s="39"/>
      <c r="ADH58" s="39"/>
      <c r="ADI58" s="39"/>
      <c r="ADJ58" s="39"/>
      <c r="ADK58" s="39"/>
      <c r="ADL58" s="39"/>
      <c r="ADM58" s="39"/>
      <c r="ADN58" s="39"/>
      <c r="ADO58" s="39"/>
      <c r="ADP58" s="39"/>
      <c r="ADQ58" s="39"/>
      <c r="ADR58" s="39"/>
      <c r="ADS58" s="39"/>
      <c r="ADT58" s="39"/>
      <c r="ADU58" s="39"/>
      <c r="ADV58" s="39"/>
      <c r="ADW58" s="39"/>
      <c r="ADX58" s="39"/>
      <c r="ADY58" s="39"/>
      <c r="ADZ58" s="39"/>
      <c r="AEA58" s="39"/>
      <c r="AEB58" s="39"/>
      <c r="AEC58" s="39"/>
      <c r="AED58" s="39"/>
      <c r="AEE58" s="39"/>
      <c r="AEF58" s="39"/>
      <c r="AEG58" s="39"/>
      <c r="AEH58" s="39"/>
      <c r="AEI58" s="39"/>
      <c r="AEJ58" s="39"/>
      <c r="AEK58" s="39"/>
      <c r="AEL58" s="39"/>
      <c r="AEM58" s="39"/>
      <c r="AEN58" s="39"/>
      <c r="AEO58" s="39"/>
      <c r="AEP58" s="39"/>
      <c r="AEQ58" s="39"/>
      <c r="AER58" s="39"/>
      <c r="AES58" s="39"/>
      <c r="AET58" s="39"/>
      <c r="AEU58" s="39"/>
      <c r="AEV58" s="39"/>
      <c r="AEW58" s="39"/>
      <c r="AEX58" s="39"/>
      <c r="AEY58" s="39"/>
      <c r="AEZ58" s="39"/>
      <c r="AFA58" s="39"/>
      <c r="AFB58" s="39"/>
      <c r="AFC58" s="39"/>
      <c r="AFD58" s="39"/>
      <c r="AFE58" s="39"/>
      <c r="AFF58" s="39"/>
      <c r="AFG58" s="39"/>
      <c r="AFH58" s="39"/>
      <c r="AFI58" s="39"/>
      <c r="AFJ58" s="39"/>
      <c r="AFK58" s="39"/>
      <c r="AFL58" s="39"/>
      <c r="AFM58" s="39"/>
      <c r="AFN58" s="39"/>
      <c r="AFO58" s="39"/>
      <c r="AFP58" s="39"/>
      <c r="AFQ58" s="39"/>
      <c r="AFR58" s="39"/>
      <c r="AFS58" s="39"/>
      <c r="AFT58" s="39"/>
      <c r="AFU58" s="39"/>
      <c r="AFV58" s="39"/>
      <c r="AFW58" s="39"/>
      <c r="AFX58" s="39"/>
      <c r="AFY58" s="39"/>
      <c r="AFZ58" s="39"/>
      <c r="AGA58" s="39"/>
      <c r="AGB58" s="39"/>
      <c r="AGC58" s="39"/>
      <c r="AGD58" s="39"/>
      <c r="AGE58" s="39"/>
      <c r="AGF58" s="39"/>
      <c r="AGG58" s="39"/>
      <c r="AGH58" s="39"/>
      <c r="AGI58" s="39"/>
      <c r="AGJ58" s="39"/>
      <c r="AGK58" s="39"/>
      <c r="AGL58" s="39"/>
      <c r="AGM58" s="39"/>
      <c r="AGN58" s="39"/>
      <c r="AGO58" s="39"/>
      <c r="AGP58" s="39"/>
      <c r="AGQ58" s="39"/>
      <c r="AGR58" s="39"/>
      <c r="AGS58" s="39"/>
      <c r="AGT58" s="39"/>
      <c r="AGU58" s="39"/>
      <c r="AGV58" s="39"/>
      <c r="AGW58" s="39"/>
      <c r="AGX58" s="39"/>
      <c r="AGY58" s="39"/>
      <c r="AGZ58" s="39"/>
      <c r="AHA58" s="39"/>
      <c r="AHB58" s="39"/>
      <c r="AHC58" s="39"/>
      <c r="AHD58" s="39"/>
      <c r="AHE58" s="39"/>
      <c r="AHF58" s="39"/>
      <c r="AHG58" s="39"/>
      <c r="AHH58" s="39"/>
      <c r="AHI58" s="39"/>
      <c r="AHJ58" s="39"/>
      <c r="AHK58" s="39"/>
      <c r="AHL58" s="39"/>
      <c r="AHM58" s="39"/>
      <c r="AHN58" s="39"/>
      <c r="AHO58" s="39"/>
      <c r="AHP58" s="39"/>
      <c r="AHQ58" s="39"/>
      <c r="AHR58" s="39"/>
      <c r="AHS58" s="39"/>
      <c r="AHT58" s="39"/>
      <c r="AHU58" s="39"/>
      <c r="AHV58" s="39"/>
      <c r="AHW58" s="39"/>
      <c r="AHX58" s="39"/>
      <c r="AHY58" s="39"/>
      <c r="AHZ58" s="39"/>
      <c r="AIA58" s="39"/>
      <c r="AIB58" s="39"/>
      <c r="AIC58" s="39"/>
      <c r="AID58" s="39"/>
      <c r="AIE58" s="39"/>
      <c r="AIF58" s="39"/>
      <c r="AIG58" s="39"/>
      <c r="AIH58" s="39"/>
      <c r="AII58" s="39"/>
      <c r="AIJ58" s="39"/>
      <c r="AIK58" s="39"/>
      <c r="AIL58" s="39"/>
      <c r="AIM58" s="39"/>
      <c r="AIN58" s="39"/>
      <c r="AIO58" s="39"/>
      <c r="AIP58" s="39"/>
      <c r="AIQ58" s="39"/>
      <c r="AIR58" s="39"/>
      <c r="AIS58" s="39"/>
      <c r="AIT58" s="39"/>
      <c r="AIU58" s="39"/>
      <c r="AIV58" s="39"/>
      <c r="AIW58" s="39"/>
      <c r="AIX58" s="39"/>
      <c r="AIY58" s="39"/>
      <c r="AIZ58" s="39"/>
      <c r="AJA58" s="39"/>
      <c r="AJB58" s="39"/>
      <c r="AJC58" s="39"/>
      <c r="AJD58" s="39"/>
      <c r="AJE58" s="39"/>
      <c r="AJF58" s="39"/>
      <c r="AJG58" s="39"/>
      <c r="AJH58" s="39"/>
      <c r="AJI58" s="39"/>
      <c r="AJJ58" s="39"/>
      <c r="AJK58" s="39"/>
      <c r="AJL58" s="39"/>
      <c r="AJM58" s="39"/>
      <c r="AJN58" s="39"/>
      <c r="AJO58" s="39"/>
      <c r="AJP58" s="39"/>
      <c r="AJQ58" s="39"/>
      <c r="AJR58" s="39"/>
      <c r="AJS58" s="39"/>
      <c r="AJT58" s="39"/>
      <c r="AJU58" s="39"/>
      <c r="AJV58" s="39"/>
      <c r="AJW58" s="39"/>
      <c r="AJX58" s="39"/>
      <c r="AJY58" s="39"/>
      <c r="AJZ58" s="39"/>
      <c r="AKA58" s="39"/>
      <c r="AKB58" s="39"/>
      <c r="AKC58" s="39"/>
      <c r="AKD58" s="39"/>
      <c r="AKE58" s="39"/>
      <c r="AKF58" s="39"/>
      <c r="AKG58" s="39"/>
      <c r="AKH58" s="39"/>
      <c r="AKI58" s="39"/>
      <c r="AKJ58" s="39"/>
      <c r="AKK58" s="39"/>
      <c r="AKL58" s="39"/>
      <c r="AKM58" s="39"/>
      <c r="AKN58" s="39"/>
      <c r="AKO58" s="39"/>
      <c r="AKP58" s="39"/>
      <c r="AKQ58" s="39"/>
      <c r="AKR58" s="39"/>
      <c r="AKS58" s="39"/>
      <c r="AKT58" s="39"/>
      <c r="AKU58" s="39"/>
      <c r="AKV58" s="39"/>
      <c r="AKW58" s="39"/>
      <c r="AKX58" s="39"/>
      <c r="AKY58" s="39"/>
      <c r="AKZ58" s="39"/>
      <c r="ALA58" s="39"/>
      <c r="ALB58" s="39"/>
      <c r="ALC58" s="39"/>
      <c r="ALD58" s="39"/>
      <c r="ALE58" s="39"/>
      <c r="ALF58" s="39"/>
      <c r="ALG58" s="39"/>
      <c r="ALH58" s="39"/>
      <c r="ALI58" s="39"/>
      <c r="ALJ58" s="39"/>
      <c r="ALK58" s="39"/>
      <c r="ALL58" s="39"/>
      <c r="ALM58" s="39"/>
      <c r="ALN58" s="39"/>
      <c r="ALO58" s="39"/>
      <c r="ALP58" s="39"/>
      <c r="ALQ58" s="39"/>
      <c r="ALR58" s="39"/>
      <c r="ALS58" s="39"/>
      <c r="ALT58" s="39"/>
      <c r="ALU58" s="39"/>
      <c r="ALV58" s="39"/>
      <c r="ALW58" s="39"/>
      <c r="ALX58" s="39"/>
      <c r="ALY58" s="39"/>
      <c r="ALZ58" s="39"/>
      <c r="AMA58" s="39"/>
      <c r="AMB58" s="39"/>
      <c r="AMC58" s="39"/>
      <c r="AMD58" s="39"/>
      <c r="AME58" s="39"/>
      <c r="AMF58" s="39"/>
      <c r="AMG58" s="39"/>
      <c r="AMH58" s="39"/>
      <c r="AMI58" s="39"/>
      <c r="AMJ58" s="39"/>
    </row>
    <row r="59" spans="1:1024">
      <c r="A59" s="1" t="s">
        <v>58</v>
      </c>
      <c r="B59" s="2">
        <v>45338</v>
      </c>
      <c r="C59" s="3">
        <v>64</v>
      </c>
      <c r="D59" s="1">
        <v>567.08235100000002</v>
      </c>
      <c r="E59" s="42">
        <f>Sayfa2!$D59*Sayfa2!$C59</f>
        <v>36293.270464000001</v>
      </c>
      <c r="F59" s="2">
        <v>45344</v>
      </c>
      <c r="G59" s="26">
        <v>64</v>
      </c>
      <c r="H59" s="1">
        <v>571.10522800000001</v>
      </c>
      <c r="I59" s="19">
        <f>Sayfa2!$H59*Sayfa2!$G59</f>
        <v>36550.734592000001</v>
      </c>
      <c r="J59" s="26">
        <f t="shared" si="29"/>
        <v>4.022876999999994</v>
      </c>
      <c r="K59" s="24">
        <f>Sayfa2!$J59*Sayfa2!$G59</f>
        <v>257.46412799999962</v>
      </c>
      <c r="L59" s="44">
        <f t="shared" si="30"/>
        <v>6</v>
      </c>
      <c r="M59" s="143">
        <f>K59/E59</f>
        <v>7.0939908337933691E-3</v>
      </c>
      <c r="N59" s="143">
        <f t="shared" si="31"/>
        <v>3.5469954168966845E-2</v>
      </c>
      <c r="O59" s="14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39"/>
      <c r="GM59" s="39"/>
      <c r="GN59" s="39"/>
      <c r="GO59" s="39"/>
      <c r="GP59" s="39"/>
      <c r="GQ59" s="39"/>
      <c r="GR59" s="39"/>
      <c r="GS59" s="39"/>
      <c r="GT59" s="39"/>
      <c r="GU59" s="39"/>
      <c r="GV59" s="39"/>
      <c r="GW59" s="39"/>
      <c r="GX59" s="39"/>
      <c r="GY59" s="39"/>
      <c r="GZ59" s="39"/>
      <c r="HA59" s="39"/>
      <c r="HB59" s="39"/>
      <c r="HC59" s="39"/>
      <c r="HD59" s="39"/>
      <c r="HE59" s="39"/>
      <c r="HF59" s="39"/>
      <c r="HG59" s="39"/>
      <c r="HH59" s="39"/>
      <c r="HI59" s="39"/>
      <c r="HJ59" s="39"/>
      <c r="HK59" s="39"/>
      <c r="HL59" s="39"/>
      <c r="HM59" s="39"/>
      <c r="HN59" s="39"/>
      <c r="HO59" s="39"/>
      <c r="HP59" s="39"/>
      <c r="HQ59" s="39"/>
      <c r="HR59" s="39"/>
      <c r="HS59" s="39"/>
      <c r="HT59" s="39"/>
      <c r="HU59" s="39"/>
      <c r="HV59" s="39"/>
      <c r="HW59" s="39"/>
      <c r="HX59" s="39"/>
      <c r="HY59" s="39"/>
      <c r="HZ59" s="39"/>
      <c r="IA59" s="39"/>
      <c r="IB59" s="39"/>
      <c r="IC59" s="39"/>
      <c r="ID59" s="39"/>
      <c r="IE59" s="39"/>
      <c r="IF59" s="39"/>
      <c r="IG59" s="39"/>
      <c r="IH59" s="39"/>
      <c r="II59" s="39"/>
      <c r="IJ59" s="39"/>
      <c r="IK59" s="39"/>
      <c r="IL59" s="39"/>
      <c r="IM59" s="39"/>
      <c r="IN59" s="39"/>
      <c r="IO59" s="39"/>
      <c r="IP59" s="39"/>
      <c r="IQ59" s="39"/>
      <c r="IR59" s="39"/>
      <c r="IS59" s="39"/>
      <c r="IT59" s="39"/>
      <c r="IU59" s="39"/>
      <c r="IV59" s="39"/>
      <c r="IW59" s="39"/>
      <c r="IX59" s="39"/>
      <c r="IY59" s="39"/>
      <c r="IZ59" s="39"/>
      <c r="JA59" s="39"/>
      <c r="JB59" s="39"/>
      <c r="JC59" s="39"/>
      <c r="JD59" s="39"/>
      <c r="JE59" s="39"/>
      <c r="JF59" s="39"/>
      <c r="JG59" s="39"/>
      <c r="JH59" s="39"/>
      <c r="JI59" s="39"/>
      <c r="JJ59" s="39"/>
      <c r="JK59" s="39"/>
      <c r="JL59" s="39"/>
      <c r="JM59" s="39"/>
      <c r="JN59" s="39"/>
      <c r="JO59" s="39"/>
      <c r="JP59" s="39"/>
      <c r="JQ59" s="39"/>
      <c r="JR59" s="39"/>
      <c r="JS59" s="39"/>
      <c r="JT59" s="39"/>
      <c r="JU59" s="39"/>
      <c r="JV59" s="39"/>
      <c r="JW59" s="39"/>
      <c r="JX59" s="39"/>
      <c r="JY59" s="39"/>
      <c r="JZ59" s="39"/>
      <c r="KA59" s="39"/>
      <c r="KB59" s="39"/>
      <c r="KC59" s="39"/>
      <c r="KD59" s="39"/>
      <c r="KE59" s="39"/>
      <c r="KF59" s="39"/>
      <c r="KG59" s="39"/>
      <c r="KH59" s="39"/>
      <c r="KI59" s="39"/>
      <c r="KJ59" s="39"/>
      <c r="KK59" s="39"/>
      <c r="KL59" s="39"/>
      <c r="KM59" s="39"/>
      <c r="KN59" s="39"/>
      <c r="KO59" s="39"/>
      <c r="KP59" s="39"/>
      <c r="KQ59" s="39"/>
      <c r="KR59" s="39"/>
      <c r="KS59" s="39"/>
      <c r="KT59" s="39"/>
      <c r="KU59" s="39"/>
      <c r="KV59" s="39"/>
      <c r="KW59" s="39"/>
      <c r="KX59" s="39"/>
      <c r="KY59" s="39"/>
      <c r="KZ59" s="39"/>
      <c r="LA59" s="39"/>
      <c r="LB59" s="39"/>
      <c r="LC59" s="39"/>
      <c r="LD59" s="39"/>
      <c r="LE59" s="39"/>
      <c r="LF59" s="39"/>
      <c r="LG59" s="39"/>
      <c r="LH59" s="39"/>
      <c r="LI59" s="39"/>
      <c r="LJ59" s="39"/>
      <c r="LK59" s="39"/>
      <c r="LL59" s="39"/>
      <c r="LM59" s="39"/>
      <c r="LN59" s="39"/>
      <c r="LO59" s="39"/>
      <c r="LP59" s="39"/>
      <c r="LQ59" s="39"/>
      <c r="LR59" s="39"/>
      <c r="LS59" s="39"/>
      <c r="LT59" s="39"/>
      <c r="LU59" s="39"/>
      <c r="LV59" s="39"/>
      <c r="LW59" s="39"/>
      <c r="LX59" s="39"/>
      <c r="LY59" s="39"/>
      <c r="LZ59" s="39"/>
      <c r="MA59" s="39"/>
      <c r="MB59" s="39"/>
      <c r="MC59" s="39"/>
      <c r="MD59" s="39"/>
      <c r="ME59" s="39"/>
      <c r="MF59" s="39"/>
      <c r="MG59" s="39"/>
      <c r="MH59" s="39"/>
      <c r="MI59" s="39"/>
      <c r="MJ59" s="39"/>
      <c r="MK59" s="39"/>
      <c r="ML59" s="39"/>
      <c r="MM59" s="39"/>
      <c r="MN59" s="39"/>
      <c r="MO59" s="39"/>
      <c r="MP59" s="39"/>
      <c r="MQ59" s="39"/>
      <c r="MR59" s="39"/>
      <c r="MS59" s="39"/>
      <c r="MT59" s="39"/>
      <c r="MU59" s="39"/>
      <c r="MV59" s="39"/>
      <c r="MW59" s="39"/>
      <c r="MX59" s="39"/>
      <c r="MY59" s="39"/>
      <c r="MZ59" s="39"/>
      <c r="NA59" s="39"/>
      <c r="NB59" s="39"/>
      <c r="NC59" s="39"/>
      <c r="ND59" s="39"/>
      <c r="NE59" s="39"/>
      <c r="NF59" s="39"/>
      <c r="NG59" s="39"/>
      <c r="NH59" s="39"/>
      <c r="NI59" s="39"/>
      <c r="NJ59" s="39"/>
      <c r="NK59" s="39"/>
      <c r="NL59" s="39"/>
      <c r="NM59" s="39"/>
      <c r="NN59" s="39"/>
      <c r="NO59" s="39"/>
      <c r="NP59" s="39"/>
      <c r="NQ59" s="39"/>
      <c r="NR59" s="39"/>
      <c r="NS59" s="39"/>
      <c r="NT59" s="39"/>
      <c r="NU59" s="39"/>
      <c r="NV59" s="39"/>
      <c r="NW59" s="39"/>
      <c r="NX59" s="39"/>
      <c r="NY59" s="39"/>
      <c r="NZ59" s="39"/>
      <c r="OA59" s="39"/>
      <c r="OB59" s="39"/>
      <c r="OC59" s="39"/>
      <c r="OD59" s="39"/>
      <c r="OE59" s="39"/>
      <c r="OF59" s="39"/>
      <c r="OG59" s="39"/>
      <c r="OH59" s="39"/>
      <c r="OI59" s="39"/>
      <c r="OJ59" s="39"/>
      <c r="OK59" s="39"/>
      <c r="OL59" s="39"/>
      <c r="OM59" s="39"/>
      <c r="ON59" s="39"/>
      <c r="OO59" s="39"/>
      <c r="OP59" s="39"/>
      <c r="OQ59" s="39"/>
      <c r="OR59" s="39"/>
      <c r="OS59" s="39"/>
      <c r="OT59" s="39"/>
      <c r="OU59" s="39"/>
      <c r="OV59" s="39"/>
      <c r="OW59" s="39"/>
      <c r="OX59" s="39"/>
      <c r="OY59" s="39"/>
      <c r="OZ59" s="39"/>
      <c r="PA59" s="39"/>
      <c r="PB59" s="39"/>
      <c r="PC59" s="39"/>
      <c r="PD59" s="39"/>
      <c r="PE59" s="39"/>
      <c r="PF59" s="39"/>
      <c r="PG59" s="39"/>
      <c r="PH59" s="39"/>
      <c r="PI59" s="39"/>
      <c r="PJ59" s="39"/>
      <c r="PK59" s="39"/>
      <c r="PL59" s="39"/>
      <c r="PM59" s="39"/>
      <c r="PN59" s="39"/>
      <c r="PO59" s="39"/>
      <c r="PP59" s="39"/>
      <c r="PQ59" s="39"/>
      <c r="PR59" s="39"/>
      <c r="PS59" s="39"/>
      <c r="PT59" s="39"/>
      <c r="PU59" s="39"/>
      <c r="PV59" s="39"/>
      <c r="PW59" s="39"/>
      <c r="PX59" s="39"/>
      <c r="PY59" s="39"/>
      <c r="PZ59" s="39"/>
      <c r="QA59" s="39"/>
      <c r="QB59" s="39"/>
      <c r="QC59" s="39"/>
      <c r="QD59" s="39"/>
      <c r="QE59" s="39"/>
      <c r="QF59" s="39"/>
      <c r="QG59" s="39"/>
      <c r="QH59" s="39"/>
      <c r="QI59" s="39"/>
      <c r="QJ59" s="39"/>
      <c r="QK59" s="39"/>
      <c r="QL59" s="39"/>
      <c r="QM59" s="39"/>
      <c r="QN59" s="39"/>
      <c r="QO59" s="39"/>
      <c r="QP59" s="39"/>
      <c r="QQ59" s="39"/>
      <c r="QR59" s="39"/>
      <c r="QS59" s="39"/>
      <c r="QT59" s="39"/>
      <c r="QU59" s="39"/>
      <c r="QV59" s="39"/>
      <c r="QW59" s="39"/>
      <c r="QX59" s="39"/>
      <c r="QY59" s="39"/>
      <c r="QZ59" s="39"/>
      <c r="RA59" s="39"/>
      <c r="RB59" s="39"/>
      <c r="RC59" s="39"/>
      <c r="RD59" s="39"/>
      <c r="RE59" s="39"/>
      <c r="RF59" s="39"/>
      <c r="RG59" s="39"/>
      <c r="RH59" s="39"/>
      <c r="RI59" s="39"/>
      <c r="RJ59" s="39"/>
      <c r="RK59" s="39"/>
      <c r="RL59" s="39"/>
      <c r="RM59" s="39"/>
      <c r="RN59" s="39"/>
      <c r="RO59" s="39"/>
      <c r="RP59" s="39"/>
      <c r="RQ59" s="39"/>
      <c r="RR59" s="39"/>
      <c r="RS59" s="39"/>
      <c r="RT59" s="39"/>
      <c r="RU59" s="39"/>
      <c r="RV59" s="39"/>
      <c r="RW59" s="39"/>
      <c r="RX59" s="39"/>
      <c r="RY59" s="39"/>
      <c r="RZ59" s="39"/>
      <c r="SA59" s="39"/>
      <c r="SB59" s="39"/>
      <c r="SC59" s="39"/>
      <c r="SD59" s="39"/>
      <c r="SE59" s="39"/>
      <c r="SF59" s="39"/>
      <c r="SG59" s="39"/>
      <c r="SH59" s="39"/>
      <c r="SI59" s="39"/>
      <c r="SJ59" s="39"/>
      <c r="SK59" s="39"/>
      <c r="SL59" s="39"/>
      <c r="SM59" s="39"/>
      <c r="SN59" s="39"/>
      <c r="SO59" s="39"/>
      <c r="SP59" s="39"/>
      <c r="SQ59" s="39"/>
      <c r="SR59" s="39"/>
      <c r="SS59" s="39"/>
      <c r="ST59" s="39"/>
      <c r="SU59" s="39"/>
      <c r="SV59" s="39"/>
      <c r="SW59" s="39"/>
      <c r="SX59" s="39"/>
      <c r="SY59" s="39"/>
      <c r="SZ59" s="39"/>
      <c r="TA59" s="39"/>
      <c r="TB59" s="39"/>
      <c r="TC59" s="39"/>
      <c r="TD59" s="39"/>
      <c r="TE59" s="39"/>
      <c r="TF59" s="39"/>
      <c r="TG59" s="39"/>
      <c r="TH59" s="39"/>
      <c r="TI59" s="39"/>
      <c r="TJ59" s="39"/>
      <c r="TK59" s="39"/>
      <c r="TL59" s="39"/>
      <c r="TM59" s="39"/>
      <c r="TN59" s="39"/>
      <c r="TO59" s="39"/>
      <c r="TP59" s="39"/>
      <c r="TQ59" s="39"/>
      <c r="TR59" s="39"/>
      <c r="TS59" s="39"/>
      <c r="TT59" s="39"/>
      <c r="TU59" s="39"/>
      <c r="TV59" s="39"/>
      <c r="TW59" s="39"/>
      <c r="TX59" s="39"/>
      <c r="TY59" s="39"/>
      <c r="TZ59" s="39"/>
      <c r="UA59" s="39"/>
      <c r="UB59" s="39"/>
      <c r="UC59" s="39"/>
      <c r="UD59" s="39"/>
      <c r="UE59" s="39"/>
      <c r="UF59" s="39"/>
      <c r="UG59" s="39"/>
      <c r="UH59" s="39"/>
      <c r="UI59" s="39"/>
      <c r="UJ59" s="39"/>
      <c r="UK59" s="39"/>
      <c r="UL59" s="39"/>
      <c r="UM59" s="39"/>
      <c r="UN59" s="39"/>
      <c r="UO59" s="39"/>
      <c r="UP59" s="39"/>
      <c r="UQ59" s="39"/>
      <c r="UR59" s="39"/>
      <c r="US59" s="39"/>
      <c r="UT59" s="39"/>
      <c r="UU59" s="39"/>
      <c r="UV59" s="39"/>
      <c r="UW59" s="39"/>
      <c r="UX59" s="39"/>
      <c r="UY59" s="39"/>
      <c r="UZ59" s="39"/>
      <c r="VA59" s="39"/>
      <c r="VB59" s="39"/>
      <c r="VC59" s="39"/>
      <c r="VD59" s="39"/>
      <c r="VE59" s="39"/>
      <c r="VF59" s="39"/>
      <c r="VG59" s="39"/>
      <c r="VH59" s="39"/>
      <c r="VI59" s="39"/>
      <c r="VJ59" s="39"/>
      <c r="VK59" s="39"/>
      <c r="VL59" s="39"/>
      <c r="VM59" s="39"/>
      <c r="VN59" s="39"/>
      <c r="VO59" s="39"/>
      <c r="VP59" s="39"/>
      <c r="VQ59" s="39"/>
      <c r="VR59" s="39"/>
      <c r="VS59" s="39"/>
      <c r="VT59" s="39"/>
      <c r="VU59" s="39"/>
      <c r="VV59" s="39"/>
      <c r="VW59" s="39"/>
      <c r="VX59" s="39"/>
      <c r="VY59" s="39"/>
      <c r="VZ59" s="39"/>
      <c r="WA59" s="39"/>
      <c r="WB59" s="39"/>
      <c r="WC59" s="39"/>
      <c r="WD59" s="39"/>
      <c r="WE59" s="39"/>
      <c r="WF59" s="39"/>
      <c r="WG59" s="39"/>
      <c r="WH59" s="39"/>
      <c r="WI59" s="39"/>
      <c r="WJ59" s="39"/>
      <c r="WK59" s="39"/>
      <c r="WL59" s="39"/>
      <c r="WM59" s="39"/>
      <c r="WN59" s="39"/>
      <c r="WO59" s="39"/>
      <c r="WP59" s="39"/>
      <c r="WQ59" s="39"/>
      <c r="WR59" s="39"/>
      <c r="WS59" s="39"/>
      <c r="WT59" s="39"/>
      <c r="WU59" s="39"/>
      <c r="WV59" s="39"/>
      <c r="WW59" s="39"/>
      <c r="WX59" s="39"/>
      <c r="WY59" s="39"/>
      <c r="WZ59" s="39"/>
      <c r="XA59" s="39"/>
      <c r="XB59" s="39"/>
      <c r="XC59" s="39"/>
      <c r="XD59" s="39"/>
      <c r="XE59" s="39"/>
      <c r="XF59" s="39"/>
      <c r="XG59" s="39"/>
      <c r="XH59" s="39"/>
      <c r="XI59" s="39"/>
      <c r="XJ59" s="39"/>
      <c r="XK59" s="39"/>
      <c r="XL59" s="39"/>
      <c r="XM59" s="39"/>
      <c r="XN59" s="39"/>
      <c r="XO59" s="39"/>
      <c r="XP59" s="39"/>
      <c r="XQ59" s="39"/>
      <c r="XR59" s="39"/>
      <c r="XS59" s="39"/>
      <c r="XT59" s="39"/>
      <c r="XU59" s="39"/>
      <c r="XV59" s="39"/>
      <c r="XW59" s="39"/>
      <c r="XX59" s="39"/>
      <c r="XY59" s="39"/>
      <c r="XZ59" s="39"/>
      <c r="YA59" s="39"/>
      <c r="YB59" s="39"/>
      <c r="YC59" s="39"/>
      <c r="YD59" s="39"/>
      <c r="YE59" s="39"/>
      <c r="YF59" s="39"/>
      <c r="YG59" s="39"/>
      <c r="YH59" s="39"/>
      <c r="YI59" s="39"/>
      <c r="YJ59" s="39"/>
      <c r="YK59" s="39"/>
      <c r="YL59" s="39"/>
      <c r="YM59" s="39"/>
      <c r="YN59" s="39"/>
      <c r="YO59" s="39"/>
      <c r="YP59" s="39"/>
      <c r="YQ59" s="39"/>
      <c r="YR59" s="39"/>
      <c r="YS59" s="39"/>
      <c r="YT59" s="39"/>
      <c r="YU59" s="39"/>
      <c r="YV59" s="39"/>
      <c r="YW59" s="39"/>
      <c r="YX59" s="39"/>
      <c r="YY59" s="39"/>
      <c r="YZ59" s="39"/>
      <c r="ZA59" s="39"/>
      <c r="ZB59" s="39"/>
      <c r="ZC59" s="39"/>
      <c r="ZD59" s="39"/>
      <c r="ZE59" s="39"/>
      <c r="ZF59" s="39"/>
      <c r="ZG59" s="39"/>
      <c r="ZH59" s="39"/>
      <c r="ZI59" s="39"/>
      <c r="ZJ59" s="39"/>
      <c r="ZK59" s="39"/>
      <c r="ZL59" s="39"/>
      <c r="ZM59" s="39"/>
      <c r="ZN59" s="39"/>
      <c r="ZO59" s="39"/>
      <c r="ZP59" s="39"/>
      <c r="ZQ59" s="39"/>
      <c r="ZR59" s="39"/>
      <c r="ZS59" s="39"/>
      <c r="ZT59" s="39"/>
      <c r="ZU59" s="39"/>
      <c r="ZV59" s="39"/>
      <c r="ZW59" s="39"/>
      <c r="ZX59" s="39"/>
      <c r="ZY59" s="39"/>
      <c r="ZZ59" s="39"/>
      <c r="AAA59" s="39"/>
      <c r="AAB59" s="39"/>
      <c r="AAC59" s="39"/>
      <c r="AAD59" s="39"/>
      <c r="AAE59" s="39"/>
      <c r="AAF59" s="39"/>
      <c r="AAG59" s="39"/>
      <c r="AAH59" s="39"/>
      <c r="AAI59" s="39"/>
      <c r="AAJ59" s="39"/>
      <c r="AAK59" s="39"/>
      <c r="AAL59" s="39"/>
      <c r="AAM59" s="39"/>
      <c r="AAN59" s="39"/>
      <c r="AAO59" s="39"/>
      <c r="AAP59" s="39"/>
      <c r="AAQ59" s="39"/>
      <c r="AAR59" s="39"/>
      <c r="AAS59" s="39"/>
      <c r="AAT59" s="39"/>
      <c r="AAU59" s="39"/>
      <c r="AAV59" s="39"/>
      <c r="AAW59" s="39"/>
      <c r="AAX59" s="39"/>
      <c r="AAY59" s="39"/>
      <c r="AAZ59" s="39"/>
      <c r="ABA59" s="39"/>
      <c r="ABB59" s="39"/>
      <c r="ABC59" s="39"/>
      <c r="ABD59" s="39"/>
      <c r="ABE59" s="39"/>
      <c r="ABF59" s="39"/>
      <c r="ABG59" s="39"/>
      <c r="ABH59" s="39"/>
      <c r="ABI59" s="39"/>
      <c r="ABJ59" s="39"/>
      <c r="ABK59" s="39"/>
      <c r="ABL59" s="39"/>
      <c r="ABM59" s="39"/>
      <c r="ABN59" s="39"/>
      <c r="ABO59" s="39"/>
      <c r="ABP59" s="39"/>
      <c r="ABQ59" s="39"/>
      <c r="ABR59" s="39"/>
      <c r="ABS59" s="39"/>
      <c r="ABT59" s="39"/>
      <c r="ABU59" s="39"/>
      <c r="ABV59" s="39"/>
      <c r="ABW59" s="39"/>
      <c r="ABX59" s="39"/>
      <c r="ABY59" s="39"/>
      <c r="ABZ59" s="39"/>
      <c r="ACA59" s="39"/>
      <c r="ACB59" s="39"/>
      <c r="ACC59" s="39"/>
      <c r="ACD59" s="39"/>
      <c r="ACE59" s="39"/>
      <c r="ACF59" s="39"/>
      <c r="ACG59" s="39"/>
      <c r="ACH59" s="39"/>
      <c r="ACI59" s="39"/>
      <c r="ACJ59" s="39"/>
      <c r="ACK59" s="39"/>
      <c r="ACL59" s="39"/>
      <c r="ACM59" s="39"/>
      <c r="ACN59" s="39"/>
      <c r="ACO59" s="39"/>
      <c r="ACP59" s="39"/>
      <c r="ACQ59" s="39"/>
      <c r="ACR59" s="39"/>
      <c r="ACS59" s="39"/>
      <c r="ACT59" s="39"/>
      <c r="ACU59" s="39"/>
      <c r="ACV59" s="39"/>
      <c r="ACW59" s="39"/>
      <c r="ACX59" s="39"/>
      <c r="ACY59" s="39"/>
      <c r="ACZ59" s="39"/>
      <c r="ADA59" s="39"/>
      <c r="ADB59" s="39"/>
      <c r="ADC59" s="39"/>
      <c r="ADD59" s="39"/>
      <c r="ADE59" s="39"/>
      <c r="ADF59" s="39"/>
      <c r="ADG59" s="39"/>
      <c r="ADH59" s="39"/>
      <c r="ADI59" s="39"/>
      <c r="ADJ59" s="39"/>
      <c r="ADK59" s="39"/>
      <c r="ADL59" s="39"/>
      <c r="ADM59" s="39"/>
      <c r="ADN59" s="39"/>
      <c r="ADO59" s="39"/>
      <c r="ADP59" s="39"/>
      <c r="ADQ59" s="39"/>
      <c r="ADR59" s="39"/>
      <c r="ADS59" s="39"/>
      <c r="ADT59" s="39"/>
      <c r="ADU59" s="39"/>
      <c r="ADV59" s="39"/>
      <c r="ADW59" s="39"/>
      <c r="ADX59" s="39"/>
      <c r="ADY59" s="39"/>
      <c r="ADZ59" s="39"/>
      <c r="AEA59" s="39"/>
      <c r="AEB59" s="39"/>
      <c r="AEC59" s="39"/>
      <c r="AED59" s="39"/>
      <c r="AEE59" s="39"/>
      <c r="AEF59" s="39"/>
      <c r="AEG59" s="39"/>
      <c r="AEH59" s="39"/>
      <c r="AEI59" s="39"/>
      <c r="AEJ59" s="39"/>
      <c r="AEK59" s="39"/>
      <c r="AEL59" s="39"/>
      <c r="AEM59" s="39"/>
      <c r="AEN59" s="39"/>
      <c r="AEO59" s="39"/>
      <c r="AEP59" s="39"/>
      <c r="AEQ59" s="39"/>
      <c r="AER59" s="39"/>
      <c r="AES59" s="39"/>
      <c r="AET59" s="39"/>
      <c r="AEU59" s="39"/>
      <c r="AEV59" s="39"/>
      <c r="AEW59" s="39"/>
      <c r="AEX59" s="39"/>
      <c r="AEY59" s="39"/>
      <c r="AEZ59" s="39"/>
      <c r="AFA59" s="39"/>
      <c r="AFB59" s="39"/>
      <c r="AFC59" s="39"/>
      <c r="AFD59" s="39"/>
      <c r="AFE59" s="39"/>
      <c r="AFF59" s="39"/>
      <c r="AFG59" s="39"/>
      <c r="AFH59" s="39"/>
      <c r="AFI59" s="39"/>
      <c r="AFJ59" s="39"/>
      <c r="AFK59" s="39"/>
      <c r="AFL59" s="39"/>
      <c r="AFM59" s="39"/>
      <c r="AFN59" s="39"/>
      <c r="AFO59" s="39"/>
      <c r="AFP59" s="39"/>
      <c r="AFQ59" s="39"/>
      <c r="AFR59" s="39"/>
      <c r="AFS59" s="39"/>
      <c r="AFT59" s="39"/>
      <c r="AFU59" s="39"/>
      <c r="AFV59" s="39"/>
      <c r="AFW59" s="39"/>
      <c r="AFX59" s="39"/>
      <c r="AFY59" s="39"/>
      <c r="AFZ59" s="39"/>
      <c r="AGA59" s="39"/>
      <c r="AGB59" s="39"/>
      <c r="AGC59" s="39"/>
      <c r="AGD59" s="39"/>
      <c r="AGE59" s="39"/>
      <c r="AGF59" s="39"/>
      <c r="AGG59" s="39"/>
      <c r="AGH59" s="39"/>
      <c r="AGI59" s="39"/>
      <c r="AGJ59" s="39"/>
      <c r="AGK59" s="39"/>
      <c r="AGL59" s="39"/>
      <c r="AGM59" s="39"/>
      <c r="AGN59" s="39"/>
      <c r="AGO59" s="39"/>
      <c r="AGP59" s="39"/>
      <c r="AGQ59" s="39"/>
      <c r="AGR59" s="39"/>
      <c r="AGS59" s="39"/>
      <c r="AGT59" s="39"/>
      <c r="AGU59" s="39"/>
      <c r="AGV59" s="39"/>
      <c r="AGW59" s="39"/>
      <c r="AGX59" s="39"/>
      <c r="AGY59" s="39"/>
      <c r="AGZ59" s="39"/>
      <c r="AHA59" s="39"/>
      <c r="AHB59" s="39"/>
      <c r="AHC59" s="39"/>
      <c r="AHD59" s="39"/>
      <c r="AHE59" s="39"/>
      <c r="AHF59" s="39"/>
      <c r="AHG59" s="39"/>
      <c r="AHH59" s="39"/>
      <c r="AHI59" s="39"/>
      <c r="AHJ59" s="39"/>
      <c r="AHK59" s="39"/>
      <c r="AHL59" s="39"/>
      <c r="AHM59" s="39"/>
      <c r="AHN59" s="39"/>
      <c r="AHO59" s="39"/>
      <c r="AHP59" s="39"/>
      <c r="AHQ59" s="39"/>
      <c r="AHR59" s="39"/>
      <c r="AHS59" s="39"/>
      <c r="AHT59" s="39"/>
      <c r="AHU59" s="39"/>
      <c r="AHV59" s="39"/>
      <c r="AHW59" s="39"/>
      <c r="AHX59" s="39"/>
      <c r="AHY59" s="39"/>
      <c r="AHZ59" s="39"/>
      <c r="AIA59" s="39"/>
      <c r="AIB59" s="39"/>
      <c r="AIC59" s="39"/>
      <c r="AID59" s="39"/>
      <c r="AIE59" s="39"/>
      <c r="AIF59" s="39"/>
      <c r="AIG59" s="39"/>
      <c r="AIH59" s="39"/>
      <c r="AII59" s="39"/>
      <c r="AIJ59" s="39"/>
      <c r="AIK59" s="39"/>
      <c r="AIL59" s="39"/>
      <c r="AIM59" s="39"/>
      <c r="AIN59" s="39"/>
      <c r="AIO59" s="39"/>
      <c r="AIP59" s="39"/>
      <c r="AIQ59" s="39"/>
      <c r="AIR59" s="39"/>
      <c r="AIS59" s="39"/>
      <c r="AIT59" s="39"/>
      <c r="AIU59" s="39"/>
      <c r="AIV59" s="39"/>
      <c r="AIW59" s="39"/>
      <c r="AIX59" s="39"/>
      <c r="AIY59" s="39"/>
      <c r="AIZ59" s="39"/>
      <c r="AJA59" s="39"/>
      <c r="AJB59" s="39"/>
      <c r="AJC59" s="39"/>
      <c r="AJD59" s="39"/>
      <c r="AJE59" s="39"/>
      <c r="AJF59" s="39"/>
      <c r="AJG59" s="39"/>
      <c r="AJH59" s="39"/>
      <c r="AJI59" s="39"/>
      <c r="AJJ59" s="39"/>
      <c r="AJK59" s="39"/>
      <c r="AJL59" s="39"/>
      <c r="AJM59" s="39"/>
      <c r="AJN59" s="39"/>
      <c r="AJO59" s="39"/>
      <c r="AJP59" s="39"/>
      <c r="AJQ59" s="39"/>
      <c r="AJR59" s="39"/>
      <c r="AJS59" s="39"/>
      <c r="AJT59" s="39"/>
      <c r="AJU59" s="39"/>
      <c r="AJV59" s="39"/>
      <c r="AJW59" s="39"/>
      <c r="AJX59" s="39"/>
      <c r="AJY59" s="39"/>
      <c r="AJZ59" s="39"/>
      <c r="AKA59" s="39"/>
      <c r="AKB59" s="39"/>
      <c r="AKC59" s="39"/>
      <c r="AKD59" s="39"/>
      <c r="AKE59" s="39"/>
      <c r="AKF59" s="39"/>
      <c r="AKG59" s="39"/>
      <c r="AKH59" s="39"/>
      <c r="AKI59" s="39"/>
      <c r="AKJ59" s="39"/>
      <c r="AKK59" s="39"/>
      <c r="AKL59" s="39"/>
      <c r="AKM59" s="39"/>
      <c r="AKN59" s="39"/>
      <c r="AKO59" s="39"/>
      <c r="AKP59" s="39"/>
      <c r="AKQ59" s="39"/>
      <c r="AKR59" s="39"/>
      <c r="AKS59" s="39"/>
      <c r="AKT59" s="39"/>
      <c r="AKU59" s="39"/>
      <c r="AKV59" s="39"/>
      <c r="AKW59" s="39"/>
      <c r="AKX59" s="39"/>
      <c r="AKY59" s="39"/>
      <c r="AKZ59" s="39"/>
      <c r="ALA59" s="39"/>
      <c r="ALB59" s="39"/>
      <c r="ALC59" s="39"/>
      <c r="ALD59" s="39"/>
      <c r="ALE59" s="39"/>
      <c r="ALF59" s="39"/>
      <c r="ALG59" s="39"/>
      <c r="ALH59" s="39"/>
      <c r="ALI59" s="39"/>
      <c r="ALJ59" s="39"/>
      <c r="ALK59" s="39"/>
      <c r="ALL59" s="39"/>
      <c r="ALM59" s="39"/>
      <c r="ALN59" s="39"/>
      <c r="ALO59" s="39"/>
      <c r="ALP59" s="39"/>
      <c r="ALQ59" s="39"/>
      <c r="ALR59" s="39"/>
      <c r="ALS59" s="39"/>
      <c r="ALT59" s="39"/>
      <c r="ALU59" s="39"/>
      <c r="ALV59" s="39"/>
      <c r="ALW59" s="39"/>
      <c r="ALX59" s="39"/>
      <c r="ALY59" s="39"/>
      <c r="ALZ59" s="39"/>
      <c r="AMA59" s="39"/>
      <c r="AMB59" s="39"/>
      <c r="AMC59" s="39"/>
      <c r="AMD59" s="39"/>
      <c r="AME59" s="39"/>
      <c r="AMF59" s="39"/>
      <c r="AMG59" s="39"/>
      <c r="AMH59" s="39"/>
      <c r="AMI59" s="39"/>
      <c r="AMJ59" s="39"/>
    </row>
    <row r="60" spans="1:1024">
      <c r="A60" s="1" t="s">
        <v>49</v>
      </c>
      <c r="B60" s="2">
        <v>45299</v>
      </c>
      <c r="C60" s="3">
        <v>50</v>
      </c>
      <c r="D60" s="1">
        <v>542.43450199999995</v>
      </c>
      <c r="E60" s="42">
        <f>Sayfa2!$D60*Sayfa2!$C60</f>
        <v>27121.725099999996</v>
      </c>
      <c r="F60" s="2">
        <v>45344</v>
      </c>
      <c r="G60" s="26">
        <v>50</v>
      </c>
      <c r="H60" s="1">
        <v>571.10522800000001</v>
      </c>
      <c r="I60" s="19">
        <f>Sayfa2!$H60*Sayfa2!$G60</f>
        <v>28555.261399999999</v>
      </c>
      <c r="J60" s="26">
        <f t="shared" si="29"/>
        <v>28.670726000000059</v>
      </c>
      <c r="K60" s="24">
        <f>Sayfa2!$J60*Sayfa2!$G60</f>
        <v>1433.5363000000029</v>
      </c>
      <c r="L60" s="44">
        <f t="shared" si="30"/>
        <v>45</v>
      </c>
      <c r="M60" s="143">
        <f t="shared" ref="M60:M62" si="32">K60/E60</f>
        <v>5.2855645970690972E-2</v>
      </c>
      <c r="N60" s="143">
        <f t="shared" si="31"/>
        <v>3.5237097313793986E-2</v>
      </c>
      <c r="O60" s="14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  <c r="IN60" s="39"/>
      <c r="IO60" s="39"/>
      <c r="IP60" s="39"/>
      <c r="IQ60" s="39"/>
      <c r="IR60" s="39"/>
      <c r="IS60" s="39"/>
      <c r="IT60" s="39"/>
      <c r="IU60" s="39"/>
      <c r="IV60" s="39"/>
      <c r="IW60" s="39"/>
      <c r="IX60" s="39"/>
      <c r="IY60" s="39"/>
      <c r="IZ60" s="39"/>
      <c r="JA60" s="39"/>
      <c r="JB60" s="39"/>
      <c r="JC60" s="39"/>
      <c r="JD60" s="39"/>
      <c r="JE60" s="39"/>
      <c r="JF60" s="39"/>
      <c r="JG60" s="39"/>
      <c r="JH60" s="39"/>
      <c r="JI60" s="39"/>
      <c r="JJ60" s="39"/>
      <c r="JK60" s="39"/>
      <c r="JL60" s="39"/>
      <c r="JM60" s="39"/>
      <c r="JN60" s="39"/>
      <c r="JO60" s="39"/>
      <c r="JP60" s="39"/>
      <c r="JQ60" s="39"/>
      <c r="JR60" s="39"/>
      <c r="JS60" s="39"/>
      <c r="JT60" s="39"/>
      <c r="JU60" s="39"/>
      <c r="JV60" s="39"/>
      <c r="JW60" s="39"/>
      <c r="JX60" s="39"/>
      <c r="JY60" s="39"/>
      <c r="JZ60" s="39"/>
      <c r="KA60" s="39"/>
      <c r="KB60" s="39"/>
      <c r="KC60" s="39"/>
      <c r="KD60" s="39"/>
      <c r="KE60" s="39"/>
      <c r="KF60" s="39"/>
      <c r="KG60" s="39"/>
      <c r="KH60" s="39"/>
      <c r="KI60" s="39"/>
      <c r="KJ60" s="39"/>
      <c r="KK60" s="39"/>
      <c r="KL60" s="39"/>
      <c r="KM60" s="39"/>
      <c r="KN60" s="39"/>
      <c r="KO60" s="39"/>
      <c r="KP60" s="39"/>
      <c r="KQ60" s="39"/>
      <c r="KR60" s="39"/>
      <c r="KS60" s="39"/>
      <c r="KT60" s="39"/>
      <c r="KU60" s="39"/>
      <c r="KV60" s="39"/>
      <c r="KW60" s="39"/>
      <c r="KX60" s="39"/>
      <c r="KY60" s="39"/>
      <c r="KZ60" s="39"/>
      <c r="LA60" s="39"/>
      <c r="LB60" s="39"/>
      <c r="LC60" s="39"/>
      <c r="LD60" s="39"/>
      <c r="LE60" s="39"/>
      <c r="LF60" s="39"/>
      <c r="LG60" s="39"/>
      <c r="LH60" s="39"/>
      <c r="LI60" s="39"/>
      <c r="LJ60" s="39"/>
      <c r="LK60" s="39"/>
      <c r="LL60" s="39"/>
      <c r="LM60" s="39"/>
      <c r="LN60" s="39"/>
      <c r="LO60" s="39"/>
      <c r="LP60" s="39"/>
      <c r="LQ60" s="39"/>
      <c r="LR60" s="39"/>
      <c r="LS60" s="39"/>
      <c r="LT60" s="39"/>
      <c r="LU60" s="39"/>
      <c r="LV60" s="39"/>
      <c r="LW60" s="39"/>
      <c r="LX60" s="39"/>
      <c r="LY60" s="39"/>
      <c r="LZ60" s="39"/>
      <c r="MA60" s="39"/>
      <c r="MB60" s="39"/>
      <c r="MC60" s="39"/>
      <c r="MD60" s="39"/>
      <c r="ME60" s="39"/>
      <c r="MF60" s="39"/>
      <c r="MG60" s="39"/>
      <c r="MH60" s="39"/>
      <c r="MI60" s="39"/>
      <c r="MJ60" s="39"/>
      <c r="MK60" s="39"/>
      <c r="ML60" s="39"/>
      <c r="MM60" s="39"/>
      <c r="MN60" s="39"/>
      <c r="MO60" s="39"/>
      <c r="MP60" s="39"/>
      <c r="MQ60" s="39"/>
      <c r="MR60" s="39"/>
      <c r="MS60" s="39"/>
      <c r="MT60" s="39"/>
      <c r="MU60" s="39"/>
      <c r="MV60" s="39"/>
      <c r="MW60" s="39"/>
      <c r="MX60" s="39"/>
      <c r="MY60" s="39"/>
      <c r="MZ60" s="39"/>
      <c r="NA60" s="39"/>
      <c r="NB60" s="39"/>
      <c r="NC60" s="39"/>
      <c r="ND60" s="39"/>
      <c r="NE60" s="39"/>
      <c r="NF60" s="39"/>
      <c r="NG60" s="39"/>
      <c r="NH60" s="39"/>
      <c r="NI60" s="39"/>
      <c r="NJ60" s="39"/>
      <c r="NK60" s="39"/>
      <c r="NL60" s="39"/>
      <c r="NM60" s="39"/>
      <c r="NN60" s="39"/>
      <c r="NO60" s="39"/>
      <c r="NP60" s="39"/>
      <c r="NQ60" s="39"/>
      <c r="NR60" s="39"/>
      <c r="NS60" s="39"/>
      <c r="NT60" s="39"/>
      <c r="NU60" s="39"/>
      <c r="NV60" s="39"/>
      <c r="NW60" s="39"/>
      <c r="NX60" s="39"/>
      <c r="NY60" s="39"/>
      <c r="NZ60" s="39"/>
      <c r="OA60" s="39"/>
      <c r="OB60" s="39"/>
      <c r="OC60" s="39"/>
      <c r="OD60" s="39"/>
      <c r="OE60" s="39"/>
      <c r="OF60" s="39"/>
      <c r="OG60" s="39"/>
      <c r="OH60" s="39"/>
      <c r="OI60" s="39"/>
      <c r="OJ60" s="39"/>
      <c r="OK60" s="39"/>
      <c r="OL60" s="39"/>
      <c r="OM60" s="39"/>
      <c r="ON60" s="39"/>
      <c r="OO60" s="39"/>
      <c r="OP60" s="39"/>
      <c r="OQ60" s="39"/>
      <c r="OR60" s="39"/>
      <c r="OS60" s="39"/>
      <c r="OT60" s="39"/>
      <c r="OU60" s="39"/>
      <c r="OV60" s="39"/>
      <c r="OW60" s="39"/>
      <c r="OX60" s="39"/>
      <c r="OY60" s="39"/>
      <c r="OZ60" s="39"/>
      <c r="PA60" s="39"/>
      <c r="PB60" s="39"/>
      <c r="PC60" s="39"/>
      <c r="PD60" s="39"/>
      <c r="PE60" s="39"/>
      <c r="PF60" s="39"/>
      <c r="PG60" s="39"/>
      <c r="PH60" s="39"/>
      <c r="PI60" s="39"/>
      <c r="PJ60" s="39"/>
      <c r="PK60" s="39"/>
      <c r="PL60" s="39"/>
      <c r="PM60" s="39"/>
      <c r="PN60" s="39"/>
      <c r="PO60" s="39"/>
      <c r="PP60" s="39"/>
      <c r="PQ60" s="39"/>
      <c r="PR60" s="39"/>
      <c r="PS60" s="39"/>
      <c r="PT60" s="39"/>
      <c r="PU60" s="39"/>
      <c r="PV60" s="39"/>
      <c r="PW60" s="39"/>
      <c r="PX60" s="39"/>
      <c r="PY60" s="39"/>
      <c r="PZ60" s="39"/>
      <c r="QA60" s="39"/>
      <c r="QB60" s="39"/>
      <c r="QC60" s="39"/>
      <c r="QD60" s="39"/>
      <c r="QE60" s="39"/>
      <c r="QF60" s="39"/>
      <c r="QG60" s="39"/>
      <c r="QH60" s="39"/>
      <c r="QI60" s="39"/>
      <c r="QJ60" s="39"/>
      <c r="QK60" s="39"/>
      <c r="QL60" s="39"/>
      <c r="QM60" s="39"/>
      <c r="QN60" s="39"/>
      <c r="QO60" s="39"/>
      <c r="QP60" s="39"/>
      <c r="QQ60" s="39"/>
      <c r="QR60" s="39"/>
      <c r="QS60" s="39"/>
      <c r="QT60" s="39"/>
      <c r="QU60" s="39"/>
      <c r="QV60" s="39"/>
      <c r="QW60" s="39"/>
      <c r="QX60" s="39"/>
      <c r="QY60" s="39"/>
      <c r="QZ60" s="39"/>
      <c r="RA60" s="39"/>
      <c r="RB60" s="39"/>
      <c r="RC60" s="39"/>
      <c r="RD60" s="39"/>
      <c r="RE60" s="39"/>
      <c r="RF60" s="39"/>
      <c r="RG60" s="39"/>
      <c r="RH60" s="39"/>
      <c r="RI60" s="39"/>
      <c r="RJ60" s="39"/>
      <c r="RK60" s="39"/>
      <c r="RL60" s="39"/>
      <c r="RM60" s="39"/>
      <c r="RN60" s="39"/>
      <c r="RO60" s="39"/>
      <c r="RP60" s="39"/>
      <c r="RQ60" s="39"/>
      <c r="RR60" s="39"/>
      <c r="RS60" s="39"/>
      <c r="RT60" s="39"/>
      <c r="RU60" s="39"/>
      <c r="RV60" s="39"/>
      <c r="RW60" s="39"/>
      <c r="RX60" s="39"/>
      <c r="RY60" s="39"/>
      <c r="RZ60" s="39"/>
      <c r="SA60" s="39"/>
      <c r="SB60" s="39"/>
      <c r="SC60" s="39"/>
      <c r="SD60" s="39"/>
      <c r="SE60" s="39"/>
      <c r="SF60" s="39"/>
      <c r="SG60" s="39"/>
      <c r="SH60" s="39"/>
      <c r="SI60" s="39"/>
      <c r="SJ60" s="39"/>
      <c r="SK60" s="39"/>
      <c r="SL60" s="39"/>
      <c r="SM60" s="39"/>
      <c r="SN60" s="39"/>
      <c r="SO60" s="39"/>
      <c r="SP60" s="39"/>
      <c r="SQ60" s="39"/>
      <c r="SR60" s="39"/>
      <c r="SS60" s="39"/>
      <c r="ST60" s="39"/>
      <c r="SU60" s="39"/>
      <c r="SV60" s="39"/>
      <c r="SW60" s="39"/>
      <c r="SX60" s="39"/>
      <c r="SY60" s="39"/>
      <c r="SZ60" s="39"/>
      <c r="TA60" s="39"/>
      <c r="TB60" s="39"/>
      <c r="TC60" s="39"/>
      <c r="TD60" s="39"/>
      <c r="TE60" s="39"/>
      <c r="TF60" s="39"/>
      <c r="TG60" s="39"/>
      <c r="TH60" s="39"/>
      <c r="TI60" s="39"/>
      <c r="TJ60" s="39"/>
      <c r="TK60" s="39"/>
      <c r="TL60" s="39"/>
      <c r="TM60" s="39"/>
      <c r="TN60" s="39"/>
      <c r="TO60" s="39"/>
      <c r="TP60" s="39"/>
      <c r="TQ60" s="39"/>
      <c r="TR60" s="39"/>
      <c r="TS60" s="39"/>
      <c r="TT60" s="39"/>
      <c r="TU60" s="39"/>
      <c r="TV60" s="39"/>
      <c r="TW60" s="39"/>
      <c r="TX60" s="39"/>
      <c r="TY60" s="39"/>
      <c r="TZ60" s="39"/>
      <c r="UA60" s="39"/>
      <c r="UB60" s="39"/>
      <c r="UC60" s="39"/>
      <c r="UD60" s="39"/>
      <c r="UE60" s="39"/>
      <c r="UF60" s="39"/>
      <c r="UG60" s="39"/>
      <c r="UH60" s="39"/>
      <c r="UI60" s="39"/>
      <c r="UJ60" s="39"/>
      <c r="UK60" s="39"/>
      <c r="UL60" s="39"/>
      <c r="UM60" s="39"/>
      <c r="UN60" s="39"/>
      <c r="UO60" s="39"/>
      <c r="UP60" s="39"/>
      <c r="UQ60" s="39"/>
      <c r="UR60" s="39"/>
      <c r="US60" s="39"/>
      <c r="UT60" s="39"/>
      <c r="UU60" s="39"/>
      <c r="UV60" s="39"/>
      <c r="UW60" s="39"/>
      <c r="UX60" s="39"/>
      <c r="UY60" s="39"/>
      <c r="UZ60" s="39"/>
      <c r="VA60" s="39"/>
      <c r="VB60" s="39"/>
      <c r="VC60" s="39"/>
      <c r="VD60" s="39"/>
      <c r="VE60" s="39"/>
      <c r="VF60" s="39"/>
      <c r="VG60" s="39"/>
      <c r="VH60" s="39"/>
      <c r="VI60" s="39"/>
      <c r="VJ60" s="39"/>
      <c r="VK60" s="39"/>
      <c r="VL60" s="39"/>
      <c r="VM60" s="39"/>
      <c r="VN60" s="39"/>
      <c r="VO60" s="39"/>
      <c r="VP60" s="39"/>
      <c r="VQ60" s="39"/>
      <c r="VR60" s="39"/>
      <c r="VS60" s="39"/>
      <c r="VT60" s="39"/>
      <c r="VU60" s="39"/>
      <c r="VV60" s="39"/>
      <c r="VW60" s="39"/>
      <c r="VX60" s="39"/>
      <c r="VY60" s="39"/>
      <c r="VZ60" s="39"/>
      <c r="WA60" s="39"/>
      <c r="WB60" s="39"/>
      <c r="WC60" s="39"/>
      <c r="WD60" s="39"/>
      <c r="WE60" s="39"/>
      <c r="WF60" s="39"/>
      <c r="WG60" s="39"/>
      <c r="WH60" s="39"/>
      <c r="WI60" s="39"/>
      <c r="WJ60" s="39"/>
      <c r="WK60" s="39"/>
      <c r="WL60" s="39"/>
      <c r="WM60" s="39"/>
      <c r="WN60" s="39"/>
      <c r="WO60" s="39"/>
      <c r="WP60" s="39"/>
      <c r="WQ60" s="39"/>
      <c r="WR60" s="39"/>
      <c r="WS60" s="39"/>
      <c r="WT60" s="39"/>
      <c r="WU60" s="39"/>
      <c r="WV60" s="39"/>
      <c r="WW60" s="39"/>
      <c r="WX60" s="39"/>
      <c r="WY60" s="39"/>
      <c r="WZ60" s="39"/>
      <c r="XA60" s="39"/>
      <c r="XB60" s="39"/>
      <c r="XC60" s="39"/>
      <c r="XD60" s="39"/>
      <c r="XE60" s="39"/>
      <c r="XF60" s="39"/>
      <c r="XG60" s="39"/>
      <c r="XH60" s="39"/>
      <c r="XI60" s="39"/>
      <c r="XJ60" s="39"/>
      <c r="XK60" s="39"/>
      <c r="XL60" s="39"/>
      <c r="XM60" s="39"/>
      <c r="XN60" s="39"/>
      <c r="XO60" s="39"/>
      <c r="XP60" s="39"/>
      <c r="XQ60" s="39"/>
      <c r="XR60" s="39"/>
      <c r="XS60" s="39"/>
      <c r="XT60" s="39"/>
      <c r="XU60" s="39"/>
      <c r="XV60" s="39"/>
      <c r="XW60" s="39"/>
      <c r="XX60" s="39"/>
      <c r="XY60" s="39"/>
      <c r="XZ60" s="39"/>
      <c r="YA60" s="39"/>
      <c r="YB60" s="39"/>
      <c r="YC60" s="39"/>
      <c r="YD60" s="39"/>
      <c r="YE60" s="39"/>
      <c r="YF60" s="39"/>
      <c r="YG60" s="39"/>
      <c r="YH60" s="39"/>
      <c r="YI60" s="39"/>
      <c r="YJ60" s="39"/>
      <c r="YK60" s="39"/>
      <c r="YL60" s="39"/>
      <c r="YM60" s="39"/>
      <c r="YN60" s="39"/>
      <c r="YO60" s="39"/>
      <c r="YP60" s="39"/>
      <c r="YQ60" s="39"/>
      <c r="YR60" s="39"/>
      <c r="YS60" s="39"/>
      <c r="YT60" s="39"/>
      <c r="YU60" s="39"/>
      <c r="YV60" s="39"/>
      <c r="YW60" s="39"/>
      <c r="YX60" s="39"/>
      <c r="YY60" s="39"/>
      <c r="YZ60" s="39"/>
      <c r="ZA60" s="39"/>
      <c r="ZB60" s="39"/>
      <c r="ZC60" s="39"/>
      <c r="ZD60" s="39"/>
      <c r="ZE60" s="39"/>
      <c r="ZF60" s="39"/>
      <c r="ZG60" s="39"/>
      <c r="ZH60" s="39"/>
      <c r="ZI60" s="39"/>
      <c r="ZJ60" s="39"/>
      <c r="ZK60" s="39"/>
      <c r="ZL60" s="39"/>
      <c r="ZM60" s="39"/>
      <c r="ZN60" s="39"/>
      <c r="ZO60" s="39"/>
      <c r="ZP60" s="39"/>
      <c r="ZQ60" s="39"/>
      <c r="ZR60" s="39"/>
      <c r="ZS60" s="39"/>
      <c r="ZT60" s="39"/>
      <c r="ZU60" s="39"/>
      <c r="ZV60" s="39"/>
      <c r="ZW60" s="39"/>
      <c r="ZX60" s="39"/>
      <c r="ZY60" s="39"/>
      <c r="ZZ60" s="39"/>
      <c r="AAA60" s="39"/>
      <c r="AAB60" s="39"/>
      <c r="AAC60" s="39"/>
      <c r="AAD60" s="39"/>
      <c r="AAE60" s="39"/>
      <c r="AAF60" s="39"/>
      <c r="AAG60" s="39"/>
      <c r="AAH60" s="39"/>
      <c r="AAI60" s="39"/>
      <c r="AAJ60" s="39"/>
      <c r="AAK60" s="39"/>
      <c r="AAL60" s="39"/>
      <c r="AAM60" s="39"/>
      <c r="AAN60" s="39"/>
      <c r="AAO60" s="39"/>
      <c r="AAP60" s="39"/>
      <c r="AAQ60" s="39"/>
      <c r="AAR60" s="39"/>
      <c r="AAS60" s="39"/>
      <c r="AAT60" s="39"/>
      <c r="AAU60" s="39"/>
      <c r="AAV60" s="39"/>
      <c r="AAW60" s="39"/>
      <c r="AAX60" s="39"/>
      <c r="AAY60" s="39"/>
      <c r="AAZ60" s="39"/>
      <c r="ABA60" s="39"/>
      <c r="ABB60" s="39"/>
      <c r="ABC60" s="39"/>
      <c r="ABD60" s="39"/>
      <c r="ABE60" s="39"/>
      <c r="ABF60" s="39"/>
      <c r="ABG60" s="39"/>
      <c r="ABH60" s="39"/>
      <c r="ABI60" s="39"/>
      <c r="ABJ60" s="39"/>
      <c r="ABK60" s="39"/>
      <c r="ABL60" s="39"/>
      <c r="ABM60" s="39"/>
      <c r="ABN60" s="39"/>
      <c r="ABO60" s="39"/>
      <c r="ABP60" s="39"/>
      <c r="ABQ60" s="39"/>
      <c r="ABR60" s="39"/>
      <c r="ABS60" s="39"/>
      <c r="ABT60" s="39"/>
      <c r="ABU60" s="39"/>
      <c r="ABV60" s="39"/>
      <c r="ABW60" s="39"/>
      <c r="ABX60" s="39"/>
      <c r="ABY60" s="39"/>
      <c r="ABZ60" s="39"/>
      <c r="ACA60" s="39"/>
      <c r="ACB60" s="39"/>
      <c r="ACC60" s="39"/>
      <c r="ACD60" s="39"/>
      <c r="ACE60" s="39"/>
      <c r="ACF60" s="39"/>
      <c r="ACG60" s="39"/>
      <c r="ACH60" s="39"/>
      <c r="ACI60" s="39"/>
      <c r="ACJ60" s="39"/>
      <c r="ACK60" s="39"/>
      <c r="ACL60" s="39"/>
      <c r="ACM60" s="39"/>
      <c r="ACN60" s="39"/>
      <c r="ACO60" s="39"/>
      <c r="ACP60" s="39"/>
      <c r="ACQ60" s="39"/>
      <c r="ACR60" s="39"/>
      <c r="ACS60" s="39"/>
      <c r="ACT60" s="39"/>
      <c r="ACU60" s="39"/>
      <c r="ACV60" s="39"/>
      <c r="ACW60" s="39"/>
      <c r="ACX60" s="39"/>
      <c r="ACY60" s="39"/>
      <c r="ACZ60" s="39"/>
      <c r="ADA60" s="39"/>
      <c r="ADB60" s="39"/>
      <c r="ADC60" s="39"/>
      <c r="ADD60" s="39"/>
      <c r="ADE60" s="39"/>
      <c r="ADF60" s="39"/>
      <c r="ADG60" s="39"/>
      <c r="ADH60" s="39"/>
      <c r="ADI60" s="39"/>
      <c r="ADJ60" s="39"/>
      <c r="ADK60" s="39"/>
      <c r="ADL60" s="39"/>
      <c r="ADM60" s="39"/>
      <c r="ADN60" s="39"/>
      <c r="ADO60" s="39"/>
      <c r="ADP60" s="39"/>
      <c r="ADQ60" s="39"/>
      <c r="ADR60" s="39"/>
      <c r="ADS60" s="39"/>
      <c r="ADT60" s="39"/>
      <c r="ADU60" s="39"/>
      <c r="ADV60" s="39"/>
      <c r="ADW60" s="39"/>
      <c r="ADX60" s="39"/>
      <c r="ADY60" s="39"/>
      <c r="ADZ60" s="39"/>
      <c r="AEA60" s="39"/>
      <c r="AEB60" s="39"/>
      <c r="AEC60" s="39"/>
      <c r="AED60" s="39"/>
      <c r="AEE60" s="39"/>
      <c r="AEF60" s="39"/>
      <c r="AEG60" s="39"/>
      <c r="AEH60" s="39"/>
      <c r="AEI60" s="39"/>
      <c r="AEJ60" s="39"/>
      <c r="AEK60" s="39"/>
      <c r="AEL60" s="39"/>
      <c r="AEM60" s="39"/>
      <c r="AEN60" s="39"/>
      <c r="AEO60" s="39"/>
      <c r="AEP60" s="39"/>
      <c r="AEQ60" s="39"/>
      <c r="AER60" s="39"/>
      <c r="AES60" s="39"/>
      <c r="AET60" s="39"/>
      <c r="AEU60" s="39"/>
      <c r="AEV60" s="39"/>
      <c r="AEW60" s="39"/>
      <c r="AEX60" s="39"/>
      <c r="AEY60" s="39"/>
      <c r="AEZ60" s="39"/>
      <c r="AFA60" s="39"/>
      <c r="AFB60" s="39"/>
      <c r="AFC60" s="39"/>
      <c r="AFD60" s="39"/>
      <c r="AFE60" s="39"/>
      <c r="AFF60" s="39"/>
      <c r="AFG60" s="39"/>
      <c r="AFH60" s="39"/>
      <c r="AFI60" s="39"/>
      <c r="AFJ60" s="39"/>
      <c r="AFK60" s="39"/>
      <c r="AFL60" s="39"/>
      <c r="AFM60" s="39"/>
      <c r="AFN60" s="39"/>
      <c r="AFO60" s="39"/>
      <c r="AFP60" s="39"/>
      <c r="AFQ60" s="39"/>
      <c r="AFR60" s="39"/>
      <c r="AFS60" s="39"/>
      <c r="AFT60" s="39"/>
      <c r="AFU60" s="39"/>
      <c r="AFV60" s="39"/>
      <c r="AFW60" s="39"/>
      <c r="AFX60" s="39"/>
      <c r="AFY60" s="39"/>
      <c r="AFZ60" s="39"/>
      <c r="AGA60" s="39"/>
      <c r="AGB60" s="39"/>
      <c r="AGC60" s="39"/>
      <c r="AGD60" s="39"/>
      <c r="AGE60" s="39"/>
      <c r="AGF60" s="39"/>
      <c r="AGG60" s="39"/>
      <c r="AGH60" s="39"/>
      <c r="AGI60" s="39"/>
      <c r="AGJ60" s="39"/>
      <c r="AGK60" s="39"/>
      <c r="AGL60" s="39"/>
      <c r="AGM60" s="39"/>
      <c r="AGN60" s="39"/>
      <c r="AGO60" s="39"/>
      <c r="AGP60" s="39"/>
      <c r="AGQ60" s="39"/>
      <c r="AGR60" s="39"/>
      <c r="AGS60" s="39"/>
      <c r="AGT60" s="39"/>
      <c r="AGU60" s="39"/>
      <c r="AGV60" s="39"/>
      <c r="AGW60" s="39"/>
      <c r="AGX60" s="39"/>
      <c r="AGY60" s="39"/>
      <c r="AGZ60" s="39"/>
      <c r="AHA60" s="39"/>
      <c r="AHB60" s="39"/>
      <c r="AHC60" s="39"/>
      <c r="AHD60" s="39"/>
      <c r="AHE60" s="39"/>
      <c r="AHF60" s="39"/>
      <c r="AHG60" s="39"/>
      <c r="AHH60" s="39"/>
      <c r="AHI60" s="39"/>
      <c r="AHJ60" s="39"/>
      <c r="AHK60" s="39"/>
      <c r="AHL60" s="39"/>
      <c r="AHM60" s="39"/>
      <c r="AHN60" s="39"/>
      <c r="AHO60" s="39"/>
      <c r="AHP60" s="39"/>
      <c r="AHQ60" s="39"/>
      <c r="AHR60" s="39"/>
      <c r="AHS60" s="39"/>
      <c r="AHT60" s="39"/>
      <c r="AHU60" s="39"/>
      <c r="AHV60" s="39"/>
      <c r="AHW60" s="39"/>
      <c r="AHX60" s="39"/>
      <c r="AHY60" s="39"/>
      <c r="AHZ60" s="39"/>
      <c r="AIA60" s="39"/>
      <c r="AIB60" s="39"/>
      <c r="AIC60" s="39"/>
      <c r="AID60" s="39"/>
      <c r="AIE60" s="39"/>
      <c r="AIF60" s="39"/>
      <c r="AIG60" s="39"/>
      <c r="AIH60" s="39"/>
      <c r="AII60" s="39"/>
      <c r="AIJ60" s="39"/>
      <c r="AIK60" s="39"/>
      <c r="AIL60" s="39"/>
      <c r="AIM60" s="39"/>
      <c r="AIN60" s="39"/>
      <c r="AIO60" s="39"/>
      <c r="AIP60" s="39"/>
      <c r="AIQ60" s="39"/>
      <c r="AIR60" s="39"/>
      <c r="AIS60" s="39"/>
      <c r="AIT60" s="39"/>
      <c r="AIU60" s="39"/>
      <c r="AIV60" s="39"/>
      <c r="AIW60" s="39"/>
      <c r="AIX60" s="39"/>
      <c r="AIY60" s="39"/>
      <c r="AIZ60" s="39"/>
      <c r="AJA60" s="39"/>
      <c r="AJB60" s="39"/>
      <c r="AJC60" s="39"/>
      <c r="AJD60" s="39"/>
      <c r="AJE60" s="39"/>
      <c r="AJF60" s="39"/>
      <c r="AJG60" s="39"/>
      <c r="AJH60" s="39"/>
      <c r="AJI60" s="39"/>
      <c r="AJJ60" s="39"/>
      <c r="AJK60" s="39"/>
      <c r="AJL60" s="39"/>
      <c r="AJM60" s="39"/>
      <c r="AJN60" s="39"/>
      <c r="AJO60" s="39"/>
      <c r="AJP60" s="39"/>
      <c r="AJQ60" s="39"/>
      <c r="AJR60" s="39"/>
      <c r="AJS60" s="39"/>
      <c r="AJT60" s="39"/>
      <c r="AJU60" s="39"/>
      <c r="AJV60" s="39"/>
      <c r="AJW60" s="39"/>
      <c r="AJX60" s="39"/>
      <c r="AJY60" s="39"/>
      <c r="AJZ60" s="39"/>
      <c r="AKA60" s="39"/>
      <c r="AKB60" s="39"/>
      <c r="AKC60" s="39"/>
      <c r="AKD60" s="39"/>
      <c r="AKE60" s="39"/>
      <c r="AKF60" s="39"/>
      <c r="AKG60" s="39"/>
      <c r="AKH60" s="39"/>
      <c r="AKI60" s="39"/>
      <c r="AKJ60" s="39"/>
      <c r="AKK60" s="39"/>
      <c r="AKL60" s="39"/>
      <c r="AKM60" s="39"/>
      <c r="AKN60" s="39"/>
      <c r="AKO60" s="39"/>
      <c r="AKP60" s="39"/>
      <c r="AKQ60" s="39"/>
      <c r="AKR60" s="39"/>
      <c r="AKS60" s="39"/>
      <c r="AKT60" s="39"/>
      <c r="AKU60" s="39"/>
      <c r="AKV60" s="39"/>
      <c r="AKW60" s="39"/>
      <c r="AKX60" s="39"/>
      <c r="AKY60" s="39"/>
      <c r="AKZ60" s="39"/>
      <c r="ALA60" s="39"/>
      <c r="ALB60" s="39"/>
      <c r="ALC60" s="39"/>
      <c r="ALD60" s="39"/>
      <c r="ALE60" s="39"/>
      <c r="ALF60" s="39"/>
      <c r="ALG60" s="39"/>
      <c r="ALH60" s="39"/>
      <c r="ALI60" s="39"/>
      <c r="ALJ60" s="39"/>
      <c r="ALK60" s="39"/>
      <c r="ALL60" s="39"/>
      <c r="ALM60" s="39"/>
      <c r="ALN60" s="39"/>
      <c r="ALO60" s="39"/>
      <c r="ALP60" s="39"/>
      <c r="ALQ60" s="39"/>
      <c r="ALR60" s="39"/>
      <c r="ALS60" s="39"/>
      <c r="ALT60" s="39"/>
      <c r="ALU60" s="39"/>
      <c r="ALV60" s="39"/>
      <c r="ALW60" s="39"/>
      <c r="ALX60" s="39"/>
      <c r="ALY60" s="39"/>
      <c r="ALZ60" s="39"/>
      <c r="AMA60" s="39"/>
      <c r="AMB60" s="39"/>
      <c r="AMC60" s="39"/>
      <c r="AMD60" s="39"/>
      <c r="AME60" s="39"/>
      <c r="AMF60" s="39"/>
      <c r="AMG60" s="39"/>
      <c r="AMH60" s="39"/>
      <c r="AMI60" s="39"/>
      <c r="AMJ60" s="39"/>
    </row>
    <row r="61" spans="1:1024">
      <c r="A61" s="1" t="s">
        <v>49</v>
      </c>
      <c r="B61" s="2">
        <v>45321</v>
      </c>
      <c r="C61" s="3">
        <v>50</v>
      </c>
      <c r="D61" s="1">
        <v>555.950107</v>
      </c>
      <c r="E61" s="42">
        <f>Sayfa2!$D61*Sayfa2!$C61</f>
        <v>27797.505349999999</v>
      </c>
      <c r="F61" s="2">
        <v>45344</v>
      </c>
      <c r="G61" s="26">
        <v>50</v>
      </c>
      <c r="H61" s="1">
        <v>571.10522800000001</v>
      </c>
      <c r="I61" s="19">
        <f>Sayfa2!$H61*Sayfa2!$G61</f>
        <v>28555.261399999999</v>
      </c>
      <c r="J61" s="26">
        <f t="shared" si="29"/>
        <v>15.155121000000008</v>
      </c>
      <c r="K61" s="24">
        <f>Sayfa2!$J61*Sayfa2!$G61</f>
        <v>757.75605000000041</v>
      </c>
      <c r="L61" s="44">
        <f t="shared" si="30"/>
        <v>23</v>
      </c>
      <c r="M61" s="143">
        <f t="shared" si="32"/>
        <v>2.7259858050535473E-2</v>
      </c>
      <c r="N61" s="143">
        <f t="shared" si="31"/>
        <v>3.5556336587654967E-2</v>
      </c>
      <c r="O61" s="14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  <c r="IN61" s="39"/>
      <c r="IO61" s="39"/>
      <c r="IP61" s="39"/>
      <c r="IQ61" s="39"/>
      <c r="IR61" s="39"/>
      <c r="IS61" s="39"/>
      <c r="IT61" s="39"/>
      <c r="IU61" s="39"/>
      <c r="IV61" s="39"/>
      <c r="IW61" s="39"/>
      <c r="IX61" s="39"/>
      <c r="IY61" s="39"/>
      <c r="IZ61" s="39"/>
      <c r="JA61" s="39"/>
      <c r="JB61" s="39"/>
      <c r="JC61" s="39"/>
      <c r="JD61" s="39"/>
      <c r="JE61" s="39"/>
      <c r="JF61" s="39"/>
      <c r="JG61" s="39"/>
      <c r="JH61" s="39"/>
      <c r="JI61" s="39"/>
      <c r="JJ61" s="39"/>
      <c r="JK61" s="39"/>
      <c r="JL61" s="39"/>
      <c r="JM61" s="39"/>
      <c r="JN61" s="39"/>
      <c r="JO61" s="39"/>
      <c r="JP61" s="39"/>
      <c r="JQ61" s="39"/>
      <c r="JR61" s="39"/>
      <c r="JS61" s="39"/>
      <c r="JT61" s="39"/>
      <c r="JU61" s="39"/>
      <c r="JV61" s="39"/>
      <c r="JW61" s="39"/>
      <c r="JX61" s="39"/>
      <c r="JY61" s="39"/>
      <c r="JZ61" s="39"/>
      <c r="KA61" s="39"/>
      <c r="KB61" s="39"/>
      <c r="KC61" s="39"/>
      <c r="KD61" s="39"/>
      <c r="KE61" s="39"/>
      <c r="KF61" s="39"/>
      <c r="KG61" s="39"/>
      <c r="KH61" s="39"/>
      <c r="KI61" s="39"/>
      <c r="KJ61" s="39"/>
      <c r="KK61" s="39"/>
      <c r="KL61" s="39"/>
      <c r="KM61" s="39"/>
      <c r="KN61" s="39"/>
      <c r="KO61" s="39"/>
      <c r="KP61" s="39"/>
      <c r="KQ61" s="39"/>
      <c r="KR61" s="39"/>
      <c r="KS61" s="39"/>
      <c r="KT61" s="39"/>
      <c r="KU61" s="39"/>
      <c r="KV61" s="39"/>
      <c r="KW61" s="39"/>
      <c r="KX61" s="39"/>
      <c r="KY61" s="39"/>
      <c r="KZ61" s="39"/>
      <c r="LA61" s="39"/>
      <c r="LB61" s="39"/>
      <c r="LC61" s="39"/>
      <c r="LD61" s="39"/>
      <c r="LE61" s="39"/>
      <c r="LF61" s="39"/>
      <c r="LG61" s="39"/>
      <c r="LH61" s="39"/>
      <c r="LI61" s="39"/>
      <c r="LJ61" s="39"/>
      <c r="LK61" s="39"/>
      <c r="LL61" s="39"/>
      <c r="LM61" s="39"/>
      <c r="LN61" s="39"/>
      <c r="LO61" s="39"/>
      <c r="LP61" s="39"/>
      <c r="LQ61" s="39"/>
      <c r="LR61" s="39"/>
      <c r="LS61" s="39"/>
      <c r="LT61" s="39"/>
      <c r="LU61" s="39"/>
      <c r="LV61" s="39"/>
      <c r="LW61" s="39"/>
      <c r="LX61" s="39"/>
      <c r="LY61" s="39"/>
      <c r="LZ61" s="39"/>
      <c r="MA61" s="39"/>
      <c r="MB61" s="39"/>
      <c r="MC61" s="39"/>
      <c r="MD61" s="39"/>
      <c r="ME61" s="39"/>
      <c r="MF61" s="39"/>
      <c r="MG61" s="39"/>
      <c r="MH61" s="39"/>
      <c r="MI61" s="39"/>
      <c r="MJ61" s="39"/>
      <c r="MK61" s="39"/>
      <c r="ML61" s="39"/>
      <c r="MM61" s="39"/>
      <c r="MN61" s="39"/>
      <c r="MO61" s="39"/>
      <c r="MP61" s="39"/>
      <c r="MQ61" s="39"/>
      <c r="MR61" s="39"/>
      <c r="MS61" s="39"/>
      <c r="MT61" s="39"/>
      <c r="MU61" s="39"/>
      <c r="MV61" s="39"/>
      <c r="MW61" s="39"/>
      <c r="MX61" s="39"/>
      <c r="MY61" s="39"/>
      <c r="MZ61" s="39"/>
      <c r="NA61" s="39"/>
      <c r="NB61" s="39"/>
      <c r="NC61" s="39"/>
      <c r="ND61" s="39"/>
      <c r="NE61" s="39"/>
      <c r="NF61" s="39"/>
      <c r="NG61" s="39"/>
      <c r="NH61" s="39"/>
      <c r="NI61" s="39"/>
      <c r="NJ61" s="39"/>
      <c r="NK61" s="39"/>
      <c r="NL61" s="39"/>
      <c r="NM61" s="39"/>
      <c r="NN61" s="39"/>
      <c r="NO61" s="39"/>
      <c r="NP61" s="39"/>
      <c r="NQ61" s="39"/>
      <c r="NR61" s="39"/>
      <c r="NS61" s="39"/>
      <c r="NT61" s="39"/>
      <c r="NU61" s="39"/>
      <c r="NV61" s="39"/>
      <c r="NW61" s="39"/>
      <c r="NX61" s="39"/>
      <c r="NY61" s="39"/>
      <c r="NZ61" s="39"/>
      <c r="OA61" s="39"/>
      <c r="OB61" s="39"/>
      <c r="OC61" s="39"/>
      <c r="OD61" s="39"/>
      <c r="OE61" s="39"/>
      <c r="OF61" s="39"/>
      <c r="OG61" s="39"/>
      <c r="OH61" s="39"/>
      <c r="OI61" s="39"/>
      <c r="OJ61" s="39"/>
      <c r="OK61" s="39"/>
      <c r="OL61" s="39"/>
      <c r="OM61" s="39"/>
      <c r="ON61" s="39"/>
      <c r="OO61" s="39"/>
      <c r="OP61" s="39"/>
      <c r="OQ61" s="39"/>
      <c r="OR61" s="39"/>
      <c r="OS61" s="39"/>
      <c r="OT61" s="39"/>
      <c r="OU61" s="39"/>
      <c r="OV61" s="39"/>
      <c r="OW61" s="39"/>
      <c r="OX61" s="39"/>
      <c r="OY61" s="39"/>
      <c r="OZ61" s="39"/>
      <c r="PA61" s="39"/>
      <c r="PB61" s="39"/>
      <c r="PC61" s="39"/>
      <c r="PD61" s="39"/>
      <c r="PE61" s="39"/>
      <c r="PF61" s="39"/>
      <c r="PG61" s="39"/>
      <c r="PH61" s="39"/>
      <c r="PI61" s="39"/>
      <c r="PJ61" s="39"/>
      <c r="PK61" s="39"/>
      <c r="PL61" s="39"/>
      <c r="PM61" s="39"/>
      <c r="PN61" s="39"/>
      <c r="PO61" s="39"/>
      <c r="PP61" s="39"/>
      <c r="PQ61" s="39"/>
      <c r="PR61" s="39"/>
      <c r="PS61" s="39"/>
      <c r="PT61" s="39"/>
      <c r="PU61" s="39"/>
      <c r="PV61" s="39"/>
      <c r="PW61" s="39"/>
      <c r="PX61" s="39"/>
      <c r="PY61" s="39"/>
      <c r="PZ61" s="39"/>
      <c r="QA61" s="39"/>
      <c r="QB61" s="39"/>
      <c r="QC61" s="39"/>
      <c r="QD61" s="39"/>
      <c r="QE61" s="39"/>
      <c r="QF61" s="39"/>
      <c r="QG61" s="39"/>
      <c r="QH61" s="39"/>
      <c r="QI61" s="39"/>
      <c r="QJ61" s="39"/>
      <c r="QK61" s="39"/>
      <c r="QL61" s="39"/>
      <c r="QM61" s="39"/>
      <c r="QN61" s="39"/>
      <c r="QO61" s="39"/>
      <c r="QP61" s="39"/>
      <c r="QQ61" s="39"/>
      <c r="QR61" s="39"/>
      <c r="QS61" s="39"/>
      <c r="QT61" s="39"/>
      <c r="QU61" s="39"/>
      <c r="QV61" s="39"/>
      <c r="QW61" s="39"/>
      <c r="QX61" s="39"/>
      <c r="QY61" s="39"/>
      <c r="QZ61" s="39"/>
      <c r="RA61" s="39"/>
      <c r="RB61" s="39"/>
      <c r="RC61" s="39"/>
      <c r="RD61" s="39"/>
      <c r="RE61" s="39"/>
      <c r="RF61" s="39"/>
      <c r="RG61" s="39"/>
      <c r="RH61" s="39"/>
      <c r="RI61" s="39"/>
      <c r="RJ61" s="39"/>
      <c r="RK61" s="39"/>
      <c r="RL61" s="39"/>
      <c r="RM61" s="39"/>
      <c r="RN61" s="39"/>
      <c r="RO61" s="39"/>
      <c r="RP61" s="39"/>
      <c r="RQ61" s="39"/>
      <c r="RR61" s="39"/>
      <c r="RS61" s="39"/>
      <c r="RT61" s="39"/>
      <c r="RU61" s="39"/>
      <c r="RV61" s="39"/>
      <c r="RW61" s="39"/>
      <c r="RX61" s="39"/>
      <c r="RY61" s="39"/>
      <c r="RZ61" s="39"/>
      <c r="SA61" s="39"/>
      <c r="SB61" s="39"/>
      <c r="SC61" s="39"/>
      <c r="SD61" s="39"/>
      <c r="SE61" s="39"/>
      <c r="SF61" s="39"/>
      <c r="SG61" s="39"/>
      <c r="SH61" s="39"/>
      <c r="SI61" s="39"/>
      <c r="SJ61" s="39"/>
      <c r="SK61" s="39"/>
      <c r="SL61" s="39"/>
      <c r="SM61" s="39"/>
      <c r="SN61" s="39"/>
      <c r="SO61" s="39"/>
      <c r="SP61" s="39"/>
      <c r="SQ61" s="39"/>
      <c r="SR61" s="39"/>
      <c r="SS61" s="39"/>
      <c r="ST61" s="39"/>
      <c r="SU61" s="39"/>
      <c r="SV61" s="39"/>
      <c r="SW61" s="39"/>
      <c r="SX61" s="39"/>
      <c r="SY61" s="39"/>
      <c r="SZ61" s="39"/>
      <c r="TA61" s="39"/>
      <c r="TB61" s="39"/>
      <c r="TC61" s="39"/>
      <c r="TD61" s="39"/>
      <c r="TE61" s="39"/>
      <c r="TF61" s="39"/>
      <c r="TG61" s="39"/>
      <c r="TH61" s="39"/>
      <c r="TI61" s="39"/>
      <c r="TJ61" s="39"/>
      <c r="TK61" s="39"/>
      <c r="TL61" s="39"/>
      <c r="TM61" s="39"/>
      <c r="TN61" s="39"/>
      <c r="TO61" s="39"/>
      <c r="TP61" s="39"/>
      <c r="TQ61" s="39"/>
      <c r="TR61" s="39"/>
      <c r="TS61" s="39"/>
      <c r="TT61" s="39"/>
      <c r="TU61" s="39"/>
      <c r="TV61" s="39"/>
      <c r="TW61" s="39"/>
      <c r="TX61" s="39"/>
      <c r="TY61" s="39"/>
      <c r="TZ61" s="39"/>
      <c r="UA61" s="39"/>
      <c r="UB61" s="39"/>
      <c r="UC61" s="39"/>
      <c r="UD61" s="39"/>
      <c r="UE61" s="39"/>
      <c r="UF61" s="39"/>
      <c r="UG61" s="39"/>
      <c r="UH61" s="39"/>
      <c r="UI61" s="39"/>
      <c r="UJ61" s="39"/>
      <c r="UK61" s="39"/>
      <c r="UL61" s="39"/>
      <c r="UM61" s="39"/>
      <c r="UN61" s="39"/>
      <c r="UO61" s="39"/>
      <c r="UP61" s="39"/>
      <c r="UQ61" s="39"/>
      <c r="UR61" s="39"/>
      <c r="US61" s="39"/>
      <c r="UT61" s="39"/>
      <c r="UU61" s="39"/>
      <c r="UV61" s="39"/>
      <c r="UW61" s="39"/>
      <c r="UX61" s="39"/>
      <c r="UY61" s="39"/>
      <c r="UZ61" s="39"/>
      <c r="VA61" s="39"/>
      <c r="VB61" s="39"/>
      <c r="VC61" s="39"/>
      <c r="VD61" s="39"/>
      <c r="VE61" s="39"/>
      <c r="VF61" s="39"/>
      <c r="VG61" s="39"/>
      <c r="VH61" s="39"/>
      <c r="VI61" s="39"/>
      <c r="VJ61" s="39"/>
      <c r="VK61" s="39"/>
      <c r="VL61" s="39"/>
      <c r="VM61" s="39"/>
      <c r="VN61" s="39"/>
      <c r="VO61" s="39"/>
      <c r="VP61" s="39"/>
      <c r="VQ61" s="39"/>
      <c r="VR61" s="39"/>
      <c r="VS61" s="39"/>
      <c r="VT61" s="39"/>
      <c r="VU61" s="39"/>
      <c r="VV61" s="39"/>
      <c r="VW61" s="39"/>
      <c r="VX61" s="39"/>
      <c r="VY61" s="39"/>
      <c r="VZ61" s="39"/>
      <c r="WA61" s="39"/>
      <c r="WB61" s="39"/>
      <c r="WC61" s="39"/>
      <c r="WD61" s="39"/>
      <c r="WE61" s="39"/>
      <c r="WF61" s="39"/>
      <c r="WG61" s="39"/>
      <c r="WH61" s="39"/>
      <c r="WI61" s="39"/>
      <c r="WJ61" s="39"/>
      <c r="WK61" s="39"/>
      <c r="WL61" s="39"/>
      <c r="WM61" s="39"/>
      <c r="WN61" s="39"/>
      <c r="WO61" s="39"/>
      <c r="WP61" s="39"/>
      <c r="WQ61" s="39"/>
      <c r="WR61" s="39"/>
      <c r="WS61" s="39"/>
      <c r="WT61" s="39"/>
      <c r="WU61" s="39"/>
      <c r="WV61" s="39"/>
      <c r="WW61" s="39"/>
      <c r="WX61" s="39"/>
      <c r="WY61" s="39"/>
      <c r="WZ61" s="39"/>
      <c r="XA61" s="39"/>
      <c r="XB61" s="39"/>
      <c r="XC61" s="39"/>
      <c r="XD61" s="39"/>
      <c r="XE61" s="39"/>
      <c r="XF61" s="39"/>
      <c r="XG61" s="39"/>
      <c r="XH61" s="39"/>
      <c r="XI61" s="39"/>
      <c r="XJ61" s="39"/>
      <c r="XK61" s="39"/>
      <c r="XL61" s="39"/>
      <c r="XM61" s="39"/>
      <c r="XN61" s="39"/>
      <c r="XO61" s="39"/>
      <c r="XP61" s="39"/>
      <c r="XQ61" s="39"/>
      <c r="XR61" s="39"/>
      <c r="XS61" s="39"/>
      <c r="XT61" s="39"/>
      <c r="XU61" s="39"/>
      <c r="XV61" s="39"/>
      <c r="XW61" s="39"/>
      <c r="XX61" s="39"/>
      <c r="XY61" s="39"/>
      <c r="XZ61" s="39"/>
      <c r="YA61" s="39"/>
      <c r="YB61" s="39"/>
      <c r="YC61" s="39"/>
      <c r="YD61" s="39"/>
      <c r="YE61" s="39"/>
      <c r="YF61" s="39"/>
      <c r="YG61" s="39"/>
      <c r="YH61" s="39"/>
      <c r="YI61" s="39"/>
      <c r="YJ61" s="39"/>
      <c r="YK61" s="39"/>
      <c r="YL61" s="39"/>
      <c r="YM61" s="39"/>
      <c r="YN61" s="39"/>
      <c r="YO61" s="39"/>
      <c r="YP61" s="39"/>
      <c r="YQ61" s="39"/>
      <c r="YR61" s="39"/>
      <c r="YS61" s="39"/>
      <c r="YT61" s="39"/>
      <c r="YU61" s="39"/>
      <c r="YV61" s="39"/>
      <c r="YW61" s="39"/>
      <c r="YX61" s="39"/>
      <c r="YY61" s="39"/>
      <c r="YZ61" s="39"/>
      <c r="ZA61" s="39"/>
      <c r="ZB61" s="39"/>
      <c r="ZC61" s="39"/>
      <c r="ZD61" s="39"/>
      <c r="ZE61" s="39"/>
      <c r="ZF61" s="39"/>
      <c r="ZG61" s="39"/>
      <c r="ZH61" s="39"/>
      <c r="ZI61" s="39"/>
      <c r="ZJ61" s="39"/>
      <c r="ZK61" s="39"/>
      <c r="ZL61" s="39"/>
      <c r="ZM61" s="39"/>
      <c r="ZN61" s="39"/>
      <c r="ZO61" s="39"/>
      <c r="ZP61" s="39"/>
      <c r="ZQ61" s="39"/>
      <c r="ZR61" s="39"/>
      <c r="ZS61" s="39"/>
      <c r="ZT61" s="39"/>
      <c r="ZU61" s="39"/>
      <c r="ZV61" s="39"/>
      <c r="ZW61" s="39"/>
      <c r="ZX61" s="39"/>
      <c r="ZY61" s="39"/>
      <c r="ZZ61" s="39"/>
      <c r="AAA61" s="39"/>
      <c r="AAB61" s="39"/>
      <c r="AAC61" s="39"/>
      <c r="AAD61" s="39"/>
      <c r="AAE61" s="39"/>
      <c r="AAF61" s="39"/>
      <c r="AAG61" s="39"/>
      <c r="AAH61" s="39"/>
      <c r="AAI61" s="39"/>
      <c r="AAJ61" s="39"/>
      <c r="AAK61" s="39"/>
      <c r="AAL61" s="39"/>
      <c r="AAM61" s="39"/>
      <c r="AAN61" s="39"/>
      <c r="AAO61" s="39"/>
      <c r="AAP61" s="39"/>
      <c r="AAQ61" s="39"/>
      <c r="AAR61" s="39"/>
      <c r="AAS61" s="39"/>
      <c r="AAT61" s="39"/>
      <c r="AAU61" s="39"/>
      <c r="AAV61" s="39"/>
      <c r="AAW61" s="39"/>
      <c r="AAX61" s="39"/>
      <c r="AAY61" s="39"/>
      <c r="AAZ61" s="39"/>
      <c r="ABA61" s="39"/>
      <c r="ABB61" s="39"/>
      <c r="ABC61" s="39"/>
      <c r="ABD61" s="39"/>
      <c r="ABE61" s="39"/>
      <c r="ABF61" s="39"/>
      <c r="ABG61" s="39"/>
      <c r="ABH61" s="39"/>
      <c r="ABI61" s="39"/>
      <c r="ABJ61" s="39"/>
      <c r="ABK61" s="39"/>
      <c r="ABL61" s="39"/>
      <c r="ABM61" s="39"/>
      <c r="ABN61" s="39"/>
      <c r="ABO61" s="39"/>
      <c r="ABP61" s="39"/>
      <c r="ABQ61" s="39"/>
      <c r="ABR61" s="39"/>
      <c r="ABS61" s="39"/>
      <c r="ABT61" s="39"/>
      <c r="ABU61" s="39"/>
      <c r="ABV61" s="39"/>
      <c r="ABW61" s="39"/>
      <c r="ABX61" s="39"/>
      <c r="ABY61" s="39"/>
      <c r="ABZ61" s="39"/>
      <c r="ACA61" s="39"/>
      <c r="ACB61" s="39"/>
      <c r="ACC61" s="39"/>
      <c r="ACD61" s="39"/>
      <c r="ACE61" s="39"/>
      <c r="ACF61" s="39"/>
      <c r="ACG61" s="39"/>
      <c r="ACH61" s="39"/>
      <c r="ACI61" s="39"/>
      <c r="ACJ61" s="39"/>
      <c r="ACK61" s="39"/>
      <c r="ACL61" s="39"/>
      <c r="ACM61" s="39"/>
      <c r="ACN61" s="39"/>
      <c r="ACO61" s="39"/>
      <c r="ACP61" s="39"/>
      <c r="ACQ61" s="39"/>
      <c r="ACR61" s="39"/>
      <c r="ACS61" s="39"/>
      <c r="ACT61" s="39"/>
      <c r="ACU61" s="39"/>
      <c r="ACV61" s="39"/>
      <c r="ACW61" s="39"/>
      <c r="ACX61" s="39"/>
      <c r="ACY61" s="39"/>
      <c r="ACZ61" s="39"/>
      <c r="ADA61" s="39"/>
      <c r="ADB61" s="39"/>
      <c r="ADC61" s="39"/>
      <c r="ADD61" s="39"/>
      <c r="ADE61" s="39"/>
      <c r="ADF61" s="39"/>
      <c r="ADG61" s="39"/>
      <c r="ADH61" s="39"/>
      <c r="ADI61" s="39"/>
      <c r="ADJ61" s="39"/>
      <c r="ADK61" s="39"/>
      <c r="ADL61" s="39"/>
      <c r="ADM61" s="39"/>
      <c r="ADN61" s="39"/>
      <c r="ADO61" s="39"/>
      <c r="ADP61" s="39"/>
      <c r="ADQ61" s="39"/>
      <c r="ADR61" s="39"/>
      <c r="ADS61" s="39"/>
      <c r="ADT61" s="39"/>
      <c r="ADU61" s="39"/>
      <c r="ADV61" s="39"/>
      <c r="ADW61" s="39"/>
      <c r="ADX61" s="39"/>
      <c r="ADY61" s="39"/>
      <c r="ADZ61" s="39"/>
      <c r="AEA61" s="39"/>
      <c r="AEB61" s="39"/>
      <c r="AEC61" s="39"/>
      <c r="AED61" s="39"/>
      <c r="AEE61" s="39"/>
      <c r="AEF61" s="39"/>
      <c r="AEG61" s="39"/>
      <c r="AEH61" s="39"/>
      <c r="AEI61" s="39"/>
      <c r="AEJ61" s="39"/>
      <c r="AEK61" s="39"/>
      <c r="AEL61" s="39"/>
      <c r="AEM61" s="39"/>
      <c r="AEN61" s="39"/>
      <c r="AEO61" s="39"/>
      <c r="AEP61" s="39"/>
      <c r="AEQ61" s="39"/>
      <c r="AER61" s="39"/>
      <c r="AES61" s="39"/>
      <c r="AET61" s="39"/>
      <c r="AEU61" s="39"/>
      <c r="AEV61" s="39"/>
      <c r="AEW61" s="39"/>
      <c r="AEX61" s="39"/>
      <c r="AEY61" s="39"/>
      <c r="AEZ61" s="39"/>
      <c r="AFA61" s="39"/>
      <c r="AFB61" s="39"/>
      <c r="AFC61" s="39"/>
      <c r="AFD61" s="39"/>
      <c r="AFE61" s="39"/>
      <c r="AFF61" s="39"/>
      <c r="AFG61" s="39"/>
      <c r="AFH61" s="39"/>
      <c r="AFI61" s="39"/>
      <c r="AFJ61" s="39"/>
      <c r="AFK61" s="39"/>
      <c r="AFL61" s="39"/>
      <c r="AFM61" s="39"/>
      <c r="AFN61" s="39"/>
      <c r="AFO61" s="39"/>
      <c r="AFP61" s="39"/>
      <c r="AFQ61" s="39"/>
      <c r="AFR61" s="39"/>
      <c r="AFS61" s="39"/>
      <c r="AFT61" s="39"/>
      <c r="AFU61" s="39"/>
      <c r="AFV61" s="39"/>
      <c r="AFW61" s="39"/>
      <c r="AFX61" s="39"/>
      <c r="AFY61" s="39"/>
      <c r="AFZ61" s="39"/>
      <c r="AGA61" s="39"/>
      <c r="AGB61" s="39"/>
      <c r="AGC61" s="39"/>
      <c r="AGD61" s="39"/>
      <c r="AGE61" s="39"/>
      <c r="AGF61" s="39"/>
      <c r="AGG61" s="39"/>
      <c r="AGH61" s="39"/>
      <c r="AGI61" s="39"/>
      <c r="AGJ61" s="39"/>
      <c r="AGK61" s="39"/>
      <c r="AGL61" s="39"/>
      <c r="AGM61" s="39"/>
      <c r="AGN61" s="39"/>
      <c r="AGO61" s="39"/>
      <c r="AGP61" s="39"/>
      <c r="AGQ61" s="39"/>
      <c r="AGR61" s="39"/>
      <c r="AGS61" s="39"/>
      <c r="AGT61" s="39"/>
      <c r="AGU61" s="39"/>
      <c r="AGV61" s="39"/>
      <c r="AGW61" s="39"/>
      <c r="AGX61" s="39"/>
      <c r="AGY61" s="39"/>
      <c r="AGZ61" s="39"/>
      <c r="AHA61" s="39"/>
      <c r="AHB61" s="39"/>
      <c r="AHC61" s="39"/>
      <c r="AHD61" s="39"/>
      <c r="AHE61" s="39"/>
      <c r="AHF61" s="39"/>
      <c r="AHG61" s="39"/>
      <c r="AHH61" s="39"/>
      <c r="AHI61" s="39"/>
      <c r="AHJ61" s="39"/>
      <c r="AHK61" s="39"/>
      <c r="AHL61" s="39"/>
      <c r="AHM61" s="39"/>
      <c r="AHN61" s="39"/>
      <c r="AHO61" s="39"/>
      <c r="AHP61" s="39"/>
      <c r="AHQ61" s="39"/>
      <c r="AHR61" s="39"/>
      <c r="AHS61" s="39"/>
      <c r="AHT61" s="39"/>
      <c r="AHU61" s="39"/>
      <c r="AHV61" s="39"/>
      <c r="AHW61" s="39"/>
      <c r="AHX61" s="39"/>
      <c r="AHY61" s="39"/>
      <c r="AHZ61" s="39"/>
      <c r="AIA61" s="39"/>
      <c r="AIB61" s="39"/>
      <c r="AIC61" s="39"/>
      <c r="AID61" s="39"/>
      <c r="AIE61" s="39"/>
      <c r="AIF61" s="39"/>
      <c r="AIG61" s="39"/>
      <c r="AIH61" s="39"/>
      <c r="AII61" s="39"/>
      <c r="AIJ61" s="39"/>
      <c r="AIK61" s="39"/>
      <c r="AIL61" s="39"/>
      <c r="AIM61" s="39"/>
      <c r="AIN61" s="39"/>
      <c r="AIO61" s="39"/>
      <c r="AIP61" s="39"/>
      <c r="AIQ61" s="39"/>
      <c r="AIR61" s="39"/>
      <c r="AIS61" s="39"/>
      <c r="AIT61" s="39"/>
      <c r="AIU61" s="39"/>
      <c r="AIV61" s="39"/>
      <c r="AIW61" s="39"/>
      <c r="AIX61" s="39"/>
      <c r="AIY61" s="39"/>
      <c r="AIZ61" s="39"/>
      <c r="AJA61" s="39"/>
      <c r="AJB61" s="39"/>
      <c r="AJC61" s="39"/>
      <c r="AJD61" s="39"/>
      <c r="AJE61" s="39"/>
      <c r="AJF61" s="39"/>
      <c r="AJG61" s="39"/>
      <c r="AJH61" s="39"/>
      <c r="AJI61" s="39"/>
      <c r="AJJ61" s="39"/>
      <c r="AJK61" s="39"/>
      <c r="AJL61" s="39"/>
      <c r="AJM61" s="39"/>
      <c r="AJN61" s="39"/>
      <c r="AJO61" s="39"/>
      <c r="AJP61" s="39"/>
      <c r="AJQ61" s="39"/>
      <c r="AJR61" s="39"/>
      <c r="AJS61" s="39"/>
      <c r="AJT61" s="39"/>
      <c r="AJU61" s="39"/>
      <c r="AJV61" s="39"/>
      <c r="AJW61" s="39"/>
      <c r="AJX61" s="39"/>
      <c r="AJY61" s="39"/>
      <c r="AJZ61" s="39"/>
      <c r="AKA61" s="39"/>
      <c r="AKB61" s="39"/>
      <c r="AKC61" s="39"/>
      <c r="AKD61" s="39"/>
      <c r="AKE61" s="39"/>
      <c r="AKF61" s="39"/>
      <c r="AKG61" s="39"/>
      <c r="AKH61" s="39"/>
      <c r="AKI61" s="39"/>
      <c r="AKJ61" s="39"/>
      <c r="AKK61" s="39"/>
      <c r="AKL61" s="39"/>
      <c r="AKM61" s="39"/>
      <c r="AKN61" s="39"/>
      <c r="AKO61" s="39"/>
      <c r="AKP61" s="39"/>
      <c r="AKQ61" s="39"/>
      <c r="AKR61" s="39"/>
      <c r="AKS61" s="39"/>
      <c r="AKT61" s="39"/>
      <c r="AKU61" s="39"/>
      <c r="AKV61" s="39"/>
      <c r="AKW61" s="39"/>
      <c r="AKX61" s="39"/>
      <c r="AKY61" s="39"/>
      <c r="AKZ61" s="39"/>
      <c r="ALA61" s="39"/>
      <c r="ALB61" s="39"/>
      <c r="ALC61" s="39"/>
      <c r="ALD61" s="39"/>
      <c r="ALE61" s="39"/>
      <c r="ALF61" s="39"/>
      <c r="ALG61" s="39"/>
      <c r="ALH61" s="39"/>
      <c r="ALI61" s="39"/>
      <c r="ALJ61" s="39"/>
      <c r="ALK61" s="39"/>
      <c r="ALL61" s="39"/>
      <c r="ALM61" s="39"/>
      <c r="ALN61" s="39"/>
      <c r="ALO61" s="39"/>
      <c r="ALP61" s="39"/>
      <c r="ALQ61" s="39"/>
      <c r="ALR61" s="39"/>
      <c r="ALS61" s="39"/>
      <c r="ALT61" s="39"/>
      <c r="ALU61" s="39"/>
      <c r="ALV61" s="39"/>
      <c r="ALW61" s="39"/>
      <c r="ALX61" s="39"/>
      <c r="ALY61" s="39"/>
      <c r="ALZ61" s="39"/>
      <c r="AMA61" s="39"/>
      <c r="AMB61" s="39"/>
      <c r="AMC61" s="39"/>
      <c r="AMD61" s="39"/>
      <c r="AME61" s="39"/>
      <c r="AMF61" s="39"/>
      <c r="AMG61" s="39"/>
      <c r="AMH61" s="39"/>
      <c r="AMI61" s="39"/>
      <c r="AMJ61" s="39"/>
    </row>
    <row r="62" spans="1:1024">
      <c r="A62" s="1" t="s">
        <v>49</v>
      </c>
      <c r="B62" s="2">
        <v>45322</v>
      </c>
      <c r="C62" s="3">
        <v>16</v>
      </c>
      <c r="D62" s="1">
        <v>555.950107</v>
      </c>
      <c r="E62" s="42">
        <f>Sayfa2!$D62*Sayfa2!$C62</f>
        <v>8895.201712</v>
      </c>
      <c r="F62" s="2">
        <v>45344</v>
      </c>
      <c r="G62" s="26">
        <v>16</v>
      </c>
      <c r="H62" s="1">
        <v>571.10522800000001</v>
      </c>
      <c r="I62" s="19">
        <f>Sayfa2!$H62*Sayfa2!$G62</f>
        <v>9137.6836480000002</v>
      </c>
      <c r="J62" s="26">
        <f t="shared" si="29"/>
        <v>15.155121000000008</v>
      </c>
      <c r="K62" s="24">
        <f>Sayfa2!$J62*Sayfa2!$G62</f>
        <v>242.48193600000013</v>
      </c>
      <c r="L62" s="44">
        <f t="shared" si="30"/>
        <v>22</v>
      </c>
      <c r="M62" s="143">
        <f t="shared" si="32"/>
        <v>2.7259858050535473E-2</v>
      </c>
      <c r="N62" s="143">
        <f t="shared" si="31"/>
        <v>3.7172533705275651E-2</v>
      </c>
      <c r="O62" s="14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  <c r="IN62" s="39"/>
      <c r="IO62" s="39"/>
      <c r="IP62" s="39"/>
      <c r="IQ62" s="39"/>
      <c r="IR62" s="39"/>
      <c r="IS62" s="39"/>
      <c r="IT62" s="39"/>
      <c r="IU62" s="39"/>
      <c r="IV62" s="39"/>
      <c r="IW62" s="39"/>
      <c r="IX62" s="39"/>
      <c r="IY62" s="39"/>
      <c r="IZ62" s="39"/>
      <c r="JA62" s="39"/>
      <c r="JB62" s="39"/>
      <c r="JC62" s="39"/>
      <c r="JD62" s="39"/>
      <c r="JE62" s="39"/>
      <c r="JF62" s="39"/>
      <c r="JG62" s="39"/>
      <c r="JH62" s="39"/>
      <c r="JI62" s="39"/>
      <c r="JJ62" s="39"/>
      <c r="JK62" s="39"/>
      <c r="JL62" s="39"/>
      <c r="JM62" s="39"/>
      <c r="JN62" s="39"/>
      <c r="JO62" s="39"/>
      <c r="JP62" s="39"/>
      <c r="JQ62" s="39"/>
      <c r="JR62" s="39"/>
      <c r="JS62" s="39"/>
      <c r="JT62" s="39"/>
      <c r="JU62" s="39"/>
      <c r="JV62" s="39"/>
      <c r="JW62" s="39"/>
      <c r="JX62" s="39"/>
      <c r="JY62" s="39"/>
      <c r="JZ62" s="39"/>
      <c r="KA62" s="39"/>
      <c r="KB62" s="39"/>
      <c r="KC62" s="39"/>
      <c r="KD62" s="39"/>
      <c r="KE62" s="39"/>
      <c r="KF62" s="39"/>
      <c r="KG62" s="39"/>
      <c r="KH62" s="39"/>
      <c r="KI62" s="39"/>
      <c r="KJ62" s="39"/>
      <c r="KK62" s="39"/>
      <c r="KL62" s="39"/>
      <c r="KM62" s="39"/>
      <c r="KN62" s="39"/>
      <c r="KO62" s="39"/>
      <c r="KP62" s="39"/>
      <c r="KQ62" s="39"/>
      <c r="KR62" s="39"/>
      <c r="KS62" s="39"/>
      <c r="KT62" s="39"/>
      <c r="KU62" s="39"/>
      <c r="KV62" s="39"/>
      <c r="KW62" s="39"/>
      <c r="KX62" s="39"/>
      <c r="KY62" s="39"/>
      <c r="KZ62" s="39"/>
      <c r="LA62" s="39"/>
      <c r="LB62" s="39"/>
      <c r="LC62" s="39"/>
      <c r="LD62" s="39"/>
      <c r="LE62" s="39"/>
      <c r="LF62" s="39"/>
      <c r="LG62" s="39"/>
      <c r="LH62" s="39"/>
      <c r="LI62" s="39"/>
      <c r="LJ62" s="39"/>
      <c r="LK62" s="39"/>
      <c r="LL62" s="39"/>
      <c r="LM62" s="39"/>
      <c r="LN62" s="39"/>
      <c r="LO62" s="39"/>
      <c r="LP62" s="39"/>
      <c r="LQ62" s="39"/>
      <c r="LR62" s="39"/>
      <c r="LS62" s="39"/>
      <c r="LT62" s="39"/>
      <c r="LU62" s="39"/>
      <c r="LV62" s="39"/>
      <c r="LW62" s="39"/>
      <c r="LX62" s="39"/>
      <c r="LY62" s="39"/>
      <c r="LZ62" s="39"/>
      <c r="MA62" s="39"/>
      <c r="MB62" s="39"/>
      <c r="MC62" s="39"/>
      <c r="MD62" s="39"/>
      <c r="ME62" s="39"/>
      <c r="MF62" s="39"/>
      <c r="MG62" s="39"/>
      <c r="MH62" s="39"/>
      <c r="MI62" s="39"/>
      <c r="MJ62" s="39"/>
      <c r="MK62" s="39"/>
      <c r="ML62" s="39"/>
      <c r="MM62" s="39"/>
      <c r="MN62" s="39"/>
      <c r="MO62" s="39"/>
      <c r="MP62" s="39"/>
      <c r="MQ62" s="39"/>
      <c r="MR62" s="39"/>
      <c r="MS62" s="39"/>
      <c r="MT62" s="39"/>
      <c r="MU62" s="39"/>
      <c r="MV62" s="39"/>
      <c r="MW62" s="39"/>
      <c r="MX62" s="39"/>
      <c r="MY62" s="39"/>
      <c r="MZ62" s="39"/>
      <c r="NA62" s="39"/>
      <c r="NB62" s="39"/>
      <c r="NC62" s="39"/>
      <c r="ND62" s="39"/>
      <c r="NE62" s="39"/>
      <c r="NF62" s="39"/>
      <c r="NG62" s="39"/>
      <c r="NH62" s="39"/>
      <c r="NI62" s="39"/>
      <c r="NJ62" s="39"/>
      <c r="NK62" s="39"/>
      <c r="NL62" s="39"/>
      <c r="NM62" s="39"/>
      <c r="NN62" s="39"/>
      <c r="NO62" s="39"/>
      <c r="NP62" s="39"/>
      <c r="NQ62" s="39"/>
      <c r="NR62" s="39"/>
      <c r="NS62" s="39"/>
      <c r="NT62" s="39"/>
      <c r="NU62" s="39"/>
      <c r="NV62" s="39"/>
      <c r="NW62" s="39"/>
      <c r="NX62" s="39"/>
      <c r="NY62" s="39"/>
      <c r="NZ62" s="39"/>
      <c r="OA62" s="39"/>
      <c r="OB62" s="39"/>
      <c r="OC62" s="39"/>
      <c r="OD62" s="39"/>
      <c r="OE62" s="39"/>
      <c r="OF62" s="39"/>
      <c r="OG62" s="39"/>
      <c r="OH62" s="39"/>
      <c r="OI62" s="39"/>
      <c r="OJ62" s="39"/>
      <c r="OK62" s="39"/>
      <c r="OL62" s="39"/>
      <c r="OM62" s="39"/>
      <c r="ON62" s="39"/>
      <c r="OO62" s="39"/>
      <c r="OP62" s="39"/>
      <c r="OQ62" s="39"/>
      <c r="OR62" s="39"/>
      <c r="OS62" s="39"/>
      <c r="OT62" s="39"/>
      <c r="OU62" s="39"/>
      <c r="OV62" s="39"/>
      <c r="OW62" s="39"/>
      <c r="OX62" s="39"/>
      <c r="OY62" s="39"/>
      <c r="OZ62" s="39"/>
      <c r="PA62" s="39"/>
      <c r="PB62" s="39"/>
      <c r="PC62" s="39"/>
      <c r="PD62" s="39"/>
      <c r="PE62" s="39"/>
      <c r="PF62" s="39"/>
      <c r="PG62" s="39"/>
      <c r="PH62" s="39"/>
      <c r="PI62" s="39"/>
      <c r="PJ62" s="39"/>
      <c r="PK62" s="39"/>
      <c r="PL62" s="39"/>
      <c r="PM62" s="39"/>
      <c r="PN62" s="39"/>
      <c r="PO62" s="39"/>
      <c r="PP62" s="39"/>
      <c r="PQ62" s="39"/>
      <c r="PR62" s="39"/>
      <c r="PS62" s="39"/>
      <c r="PT62" s="39"/>
      <c r="PU62" s="39"/>
      <c r="PV62" s="39"/>
      <c r="PW62" s="39"/>
      <c r="PX62" s="39"/>
      <c r="PY62" s="39"/>
      <c r="PZ62" s="39"/>
      <c r="QA62" s="39"/>
      <c r="QB62" s="39"/>
      <c r="QC62" s="39"/>
      <c r="QD62" s="39"/>
      <c r="QE62" s="39"/>
      <c r="QF62" s="39"/>
      <c r="QG62" s="39"/>
      <c r="QH62" s="39"/>
      <c r="QI62" s="39"/>
      <c r="QJ62" s="39"/>
      <c r="QK62" s="39"/>
      <c r="QL62" s="39"/>
      <c r="QM62" s="39"/>
      <c r="QN62" s="39"/>
      <c r="QO62" s="39"/>
      <c r="QP62" s="39"/>
      <c r="QQ62" s="39"/>
      <c r="QR62" s="39"/>
      <c r="QS62" s="39"/>
      <c r="QT62" s="39"/>
      <c r="QU62" s="39"/>
      <c r="QV62" s="39"/>
      <c r="QW62" s="39"/>
      <c r="QX62" s="39"/>
      <c r="QY62" s="39"/>
      <c r="QZ62" s="39"/>
      <c r="RA62" s="39"/>
      <c r="RB62" s="39"/>
      <c r="RC62" s="39"/>
      <c r="RD62" s="39"/>
      <c r="RE62" s="39"/>
      <c r="RF62" s="39"/>
      <c r="RG62" s="39"/>
      <c r="RH62" s="39"/>
      <c r="RI62" s="39"/>
      <c r="RJ62" s="39"/>
      <c r="RK62" s="39"/>
      <c r="RL62" s="39"/>
      <c r="RM62" s="39"/>
      <c r="RN62" s="39"/>
      <c r="RO62" s="39"/>
      <c r="RP62" s="39"/>
      <c r="RQ62" s="39"/>
      <c r="RR62" s="39"/>
      <c r="RS62" s="39"/>
      <c r="RT62" s="39"/>
      <c r="RU62" s="39"/>
      <c r="RV62" s="39"/>
      <c r="RW62" s="39"/>
      <c r="RX62" s="39"/>
      <c r="RY62" s="39"/>
      <c r="RZ62" s="39"/>
      <c r="SA62" s="39"/>
      <c r="SB62" s="39"/>
      <c r="SC62" s="39"/>
      <c r="SD62" s="39"/>
      <c r="SE62" s="39"/>
      <c r="SF62" s="39"/>
      <c r="SG62" s="39"/>
      <c r="SH62" s="39"/>
      <c r="SI62" s="39"/>
      <c r="SJ62" s="39"/>
      <c r="SK62" s="39"/>
      <c r="SL62" s="39"/>
      <c r="SM62" s="39"/>
      <c r="SN62" s="39"/>
      <c r="SO62" s="39"/>
      <c r="SP62" s="39"/>
      <c r="SQ62" s="39"/>
      <c r="SR62" s="39"/>
      <c r="SS62" s="39"/>
      <c r="ST62" s="39"/>
      <c r="SU62" s="39"/>
      <c r="SV62" s="39"/>
      <c r="SW62" s="39"/>
      <c r="SX62" s="39"/>
      <c r="SY62" s="39"/>
      <c r="SZ62" s="39"/>
      <c r="TA62" s="39"/>
      <c r="TB62" s="39"/>
      <c r="TC62" s="39"/>
      <c r="TD62" s="39"/>
      <c r="TE62" s="39"/>
      <c r="TF62" s="39"/>
      <c r="TG62" s="39"/>
      <c r="TH62" s="39"/>
      <c r="TI62" s="39"/>
      <c r="TJ62" s="39"/>
      <c r="TK62" s="39"/>
      <c r="TL62" s="39"/>
      <c r="TM62" s="39"/>
      <c r="TN62" s="39"/>
      <c r="TO62" s="39"/>
      <c r="TP62" s="39"/>
      <c r="TQ62" s="39"/>
      <c r="TR62" s="39"/>
      <c r="TS62" s="39"/>
      <c r="TT62" s="39"/>
      <c r="TU62" s="39"/>
      <c r="TV62" s="39"/>
      <c r="TW62" s="39"/>
      <c r="TX62" s="39"/>
      <c r="TY62" s="39"/>
      <c r="TZ62" s="39"/>
      <c r="UA62" s="39"/>
      <c r="UB62" s="39"/>
      <c r="UC62" s="39"/>
      <c r="UD62" s="39"/>
      <c r="UE62" s="39"/>
      <c r="UF62" s="39"/>
      <c r="UG62" s="39"/>
      <c r="UH62" s="39"/>
      <c r="UI62" s="39"/>
      <c r="UJ62" s="39"/>
      <c r="UK62" s="39"/>
      <c r="UL62" s="39"/>
      <c r="UM62" s="39"/>
      <c r="UN62" s="39"/>
      <c r="UO62" s="39"/>
      <c r="UP62" s="39"/>
      <c r="UQ62" s="39"/>
      <c r="UR62" s="39"/>
      <c r="US62" s="39"/>
      <c r="UT62" s="39"/>
      <c r="UU62" s="39"/>
      <c r="UV62" s="39"/>
      <c r="UW62" s="39"/>
      <c r="UX62" s="39"/>
      <c r="UY62" s="39"/>
      <c r="UZ62" s="39"/>
      <c r="VA62" s="39"/>
      <c r="VB62" s="39"/>
      <c r="VC62" s="39"/>
      <c r="VD62" s="39"/>
      <c r="VE62" s="39"/>
      <c r="VF62" s="39"/>
      <c r="VG62" s="39"/>
      <c r="VH62" s="39"/>
      <c r="VI62" s="39"/>
      <c r="VJ62" s="39"/>
      <c r="VK62" s="39"/>
      <c r="VL62" s="39"/>
      <c r="VM62" s="39"/>
      <c r="VN62" s="39"/>
      <c r="VO62" s="39"/>
      <c r="VP62" s="39"/>
      <c r="VQ62" s="39"/>
      <c r="VR62" s="39"/>
      <c r="VS62" s="39"/>
      <c r="VT62" s="39"/>
      <c r="VU62" s="39"/>
      <c r="VV62" s="39"/>
      <c r="VW62" s="39"/>
      <c r="VX62" s="39"/>
      <c r="VY62" s="39"/>
      <c r="VZ62" s="39"/>
      <c r="WA62" s="39"/>
      <c r="WB62" s="39"/>
      <c r="WC62" s="39"/>
      <c r="WD62" s="39"/>
      <c r="WE62" s="39"/>
      <c r="WF62" s="39"/>
      <c r="WG62" s="39"/>
      <c r="WH62" s="39"/>
      <c r="WI62" s="39"/>
      <c r="WJ62" s="39"/>
      <c r="WK62" s="39"/>
      <c r="WL62" s="39"/>
      <c r="WM62" s="39"/>
      <c r="WN62" s="39"/>
      <c r="WO62" s="39"/>
      <c r="WP62" s="39"/>
      <c r="WQ62" s="39"/>
      <c r="WR62" s="39"/>
      <c r="WS62" s="39"/>
      <c r="WT62" s="39"/>
      <c r="WU62" s="39"/>
      <c r="WV62" s="39"/>
      <c r="WW62" s="39"/>
      <c r="WX62" s="39"/>
      <c r="WY62" s="39"/>
      <c r="WZ62" s="39"/>
      <c r="XA62" s="39"/>
      <c r="XB62" s="39"/>
      <c r="XC62" s="39"/>
      <c r="XD62" s="39"/>
      <c r="XE62" s="39"/>
      <c r="XF62" s="39"/>
      <c r="XG62" s="39"/>
      <c r="XH62" s="39"/>
      <c r="XI62" s="39"/>
      <c r="XJ62" s="39"/>
      <c r="XK62" s="39"/>
      <c r="XL62" s="39"/>
      <c r="XM62" s="39"/>
      <c r="XN62" s="39"/>
      <c r="XO62" s="39"/>
      <c r="XP62" s="39"/>
      <c r="XQ62" s="39"/>
      <c r="XR62" s="39"/>
      <c r="XS62" s="39"/>
      <c r="XT62" s="39"/>
      <c r="XU62" s="39"/>
      <c r="XV62" s="39"/>
      <c r="XW62" s="39"/>
      <c r="XX62" s="39"/>
      <c r="XY62" s="39"/>
      <c r="XZ62" s="39"/>
      <c r="YA62" s="39"/>
      <c r="YB62" s="39"/>
      <c r="YC62" s="39"/>
      <c r="YD62" s="39"/>
      <c r="YE62" s="39"/>
      <c r="YF62" s="39"/>
      <c r="YG62" s="39"/>
      <c r="YH62" s="39"/>
      <c r="YI62" s="39"/>
      <c r="YJ62" s="39"/>
      <c r="YK62" s="39"/>
      <c r="YL62" s="39"/>
      <c r="YM62" s="39"/>
      <c r="YN62" s="39"/>
      <c r="YO62" s="39"/>
      <c r="YP62" s="39"/>
      <c r="YQ62" s="39"/>
      <c r="YR62" s="39"/>
      <c r="YS62" s="39"/>
      <c r="YT62" s="39"/>
      <c r="YU62" s="39"/>
      <c r="YV62" s="39"/>
      <c r="YW62" s="39"/>
      <c r="YX62" s="39"/>
      <c r="YY62" s="39"/>
      <c r="YZ62" s="39"/>
      <c r="ZA62" s="39"/>
      <c r="ZB62" s="39"/>
      <c r="ZC62" s="39"/>
      <c r="ZD62" s="39"/>
      <c r="ZE62" s="39"/>
      <c r="ZF62" s="39"/>
      <c r="ZG62" s="39"/>
      <c r="ZH62" s="39"/>
      <c r="ZI62" s="39"/>
      <c r="ZJ62" s="39"/>
      <c r="ZK62" s="39"/>
      <c r="ZL62" s="39"/>
      <c r="ZM62" s="39"/>
      <c r="ZN62" s="39"/>
      <c r="ZO62" s="39"/>
      <c r="ZP62" s="39"/>
      <c r="ZQ62" s="39"/>
      <c r="ZR62" s="39"/>
      <c r="ZS62" s="39"/>
      <c r="ZT62" s="39"/>
      <c r="ZU62" s="39"/>
      <c r="ZV62" s="39"/>
      <c r="ZW62" s="39"/>
      <c r="ZX62" s="39"/>
      <c r="ZY62" s="39"/>
      <c r="ZZ62" s="39"/>
      <c r="AAA62" s="39"/>
      <c r="AAB62" s="39"/>
      <c r="AAC62" s="39"/>
      <c r="AAD62" s="39"/>
      <c r="AAE62" s="39"/>
      <c r="AAF62" s="39"/>
      <c r="AAG62" s="39"/>
      <c r="AAH62" s="39"/>
      <c r="AAI62" s="39"/>
      <c r="AAJ62" s="39"/>
      <c r="AAK62" s="39"/>
      <c r="AAL62" s="39"/>
      <c r="AAM62" s="39"/>
      <c r="AAN62" s="39"/>
      <c r="AAO62" s="39"/>
      <c r="AAP62" s="39"/>
      <c r="AAQ62" s="39"/>
      <c r="AAR62" s="39"/>
      <c r="AAS62" s="39"/>
      <c r="AAT62" s="39"/>
      <c r="AAU62" s="39"/>
      <c r="AAV62" s="39"/>
      <c r="AAW62" s="39"/>
      <c r="AAX62" s="39"/>
      <c r="AAY62" s="39"/>
      <c r="AAZ62" s="39"/>
      <c r="ABA62" s="39"/>
      <c r="ABB62" s="39"/>
      <c r="ABC62" s="39"/>
      <c r="ABD62" s="39"/>
      <c r="ABE62" s="39"/>
      <c r="ABF62" s="39"/>
      <c r="ABG62" s="39"/>
      <c r="ABH62" s="39"/>
      <c r="ABI62" s="39"/>
      <c r="ABJ62" s="39"/>
      <c r="ABK62" s="39"/>
      <c r="ABL62" s="39"/>
      <c r="ABM62" s="39"/>
      <c r="ABN62" s="39"/>
      <c r="ABO62" s="39"/>
      <c r="ABP62" s="39"/>
      <c r="ABQ62" s="39"/>
      <c r="ABR62" s="39"/>
      <c r="ABS62" s="39"/>
      <c r="ABT62" s="39"/>
      <c r="ABU62" s="39"/>
      <c r="ABV62" s="39"/>
      <c r="ABW62" s="39"/>
      <c r="ABX62" s="39"/>
      <c r="ABY62" s="39"/>
      <c r="ABZ62" s="39"/>
      <c r="ACA62" s="39"/>
      <c r="ACB62" s="39"/>
      <c r="ACC62" s="39"/>
      <c r="ACD62" s="39"/>
      <c r="ACE62" s="39"/>
      <c r="ACF62" s="39"/>
      <c r="ACG62" s="39"/>
      <c r="ACH62" s="39"/>
      <c r="ACI62" s="39"/>
      <c r="ACJ62" s="39"/>
      <c r="ACK62" s="39"/>
      <c r="ACL62" s="39"/>
      <c r="ACM62" s="39"/>
      <c r="ACN62" s="39"/>
      <c r="ACO62" s="39"/>
      <c r="ACP62" s="39"/>
      <c r="ACQ62" s="39"/>
      <c r="ACR62" s="39"/>
      <c r="ACS62" s="39"/>
      <c r="ACT62" s="39"/>
      <c r="ACU62" s="39"/>
      <c r="ACV62" s="39"/>
      <c r="ACW62" s="39"/>
      <c r="ACX62" s="39"/>
      <c r="ACY62" s="39"/>
      <c r="ACZ62" s="39"/>
      <c r="ADA62" s="39"/>
      <c r="ADB62" s="39"/>
      <c r="ADC62" s="39"/>
      <c r="ADD62" s="39"/>
      <c r="ADE62" s="39"/>
      <c r="ADF62" s="39"/>
      <c r="ADG62" s="39"/>
      <c r="ADH62" s="39"/>
      <c r="ADI62" s="39"/>
      <c r="ADJ62" s="39"/>
      <c r="ADK62" s="39"/>
      <c r="ADL62" s="39"/>
      <c r="ADM62" s="39"/>
      <c r="ADN62" s="39"/>
      <c r="ADO62" s="39"/>
      <c r="ADP62" s="39"/>
      <c r="ADQ62" s="39"/>
      <c r="ADR62" s="39"/>
      <c r="ADS62" s="39"/>
      <c r="ADT62" s="39"/>
      <c r="ADU62" s="39"/>
      <c r="ADV62" s="39"/>
      <c r="ADW62" s="39"/>
      <c r="ADX62" s="39"/>
      <c r="ADY62" s="39"/>
      <c r="ADZ62" s="39"/>
      <c r="AEA62" s="39"/>
      <c r="AEB62" s="39"/>
      <c r="AEC62" s="39"/>
      <c r="AED62" s="39"/>
      <c r="AEE62" s="39"/>
      <c r="AEF62" s="39"/>
      <c r="AEG62" s="39"/>
      <c r="AEH62" s="39"/>
      <c r="AEI62" s="39"/>
      <c r="AEJ62" s="39"/>
      <c r="AEK62" s="39"/>
      <c r="AEL62" s="39"/>
      <c r="AEM62" s="39"/>
      <c r="AEN62" s="39"/>
      <c r="AEO62" s="39"/>
      <c r="AEP62" s="39"/>
      <c r="AEQ62" s="39"/>
      <c r="AER62" s="39"/>
      <c r="AES62" s="39"/>
      <c r="AET62" s="39"/>
      <c r="AEU62" s="39"/>
      <c r="AEV62" s="39"/>
      <c r="AEW62" s="39"/>
      <c r="AEX62" s="39"/>
      <c r="AEY62" s="39"/>
      <c r="AEZ62" s="39"/>
      <c r="AFA62" s="39"/>
      <c r="AFB62" s="39"/>
      <c r="AFC62" s="39"/>
      <c r="AFD62" s="39"/>
      <c r="AFE62" s="39"/>
      <c r="AFF62" s="39"/>
      <c r="AFG62" s="39"/>
      <c r="AFH62" s="39"/>
      <c r="AFI62" s="39"/>
      <c r="AFJ62" s="39"/>
      <c r="AFK62" s="39"/>
      <c r="AFL62" s="39"/>
      <c r="AFM62" s="39"/>
      <c r="AFN62" s="39"/>
      <c r="AFO62" s="39"/>
      <c r="AFP62" s="39"/>
      <c r="AFQ62" s="39"/>
      <c r="AFR62" s="39"/>
      <c r="AFS62" s="39"/>
      <c r="AFT62" s="39"/>
      <c r="AFU62" s="39"/>
      <c r="AFV62" s="39"/>
      <c r="AFW62" s="39"/>
      <c r="AFX62" s="39"/>
      <c r="AFY62" s="39"/>
      <c r="AFZ62" s="39"/>
      <c r="AGA62" s="39"/>
      <c r="AGB62" s="39"/>
      <c r="AGC62" s="39"/>
      <c r="AGD62" s="39"/>
      <c r="AGE62" s="39"/>
      <c r="AGF62" s="39"/>
      <c r="AGG62" s="39"/>
      <c r="AGH62" s="39"/>
      <c r="AGI62" s="39"/>
      <c r="AGJ62" s="39"/>
      <c r="AGK62" s="39"/>
      <c r="AGL62" s="39"/>
      <c r="AGM62" s="39"/>
      <c r="AGN62" s="39"/>
      <c r="AGO62" s="39"/>
      <c r="AGP62" s="39"/>
      <c r="AGQ62" s="39"/>
      <c r="AGR62" s="39"/>
      <c r="AGS62" s="39"/>
      <c r="AGT62" s="39"/>
      <c r="AGU62" s="39"/>
      <c r="AGV62" s="39"/>
      <c r="AGW62" s="39"/>
      <c r="AGX62" s="39"/>
      <c r="AGY62" s="39"/>
      <c r="AGZ62" s="39"/>
      <c r="AHA62" s="39"/>
      <c r="AHB62" s="39"/>
      <c r="AHC62" s="39"/>
      <c r="AHD62" s="39"/>
      <c r="AHE62" s="39"/>
      <c r="AHF62" s="39"/>
      <c r="AHG62" s="39"/>
      <c r="AHH62" s="39"/>
      <c r="AHI62" s="39"/>
      <c r="AHJ62" s="39"/>
      <c r="AHK62" s="39"/>
      <c r="AHL62" s="39"/>
      <c r="AHM62" s="39"/>
      <c r="AHN62" s="39"/>
      <c r="AHO62" s="39"/>
      <c r="AHP62" s="39"/>
      <c r="AHQ62" s="39"/>
      <c r="AHR62" s="39"/>
      <c r="AHS62" s="39"/>
      <c r="AHT62" s="39"/>
      <c r="AHU62" s="39"/>
      <c r="AHV62" s="39"/>
      <c r="AHW62" s="39"/>
      <c r="AHX62" s="39"/>
      <c r="AHY62" s="39"/>
      <c r="AHZ62" s="39"/>
      <c r="AIA62" s="39"/>
      <c r="AIB62" s="39"/>
      <c r="AIC62" s="39"/>
      <c r="AID62" s="39"/>
      <c r="AIE62" s="39"/>
      <c r="AIF62" s="39"/>
      <c r="AIG62" s="39"/>
      <c r="AIH62" s="39"/>
      <c r="AII62" s="39"/>
      <c r="AIJ62" s="39"/>
      <c r="AIK62" s="39"/>
      <c r="AIL62" s="39"/>
      <c r="AIM62" s="39"/>
      <c r="AIN62" s="39"/>
      <c r="AIO62" s="39"/>
      <c r="AIP62" s="39"/>
      <c r="AIQ62" s="39"/>
      <c r="AIR62" s="39"/>
      <c r="AIS62" s="39"/>
      <c r="AIT62" s="39"/>
      <c r="AIU62" s="39"/>
      <c r="AIV62" s="39"/>
      <c r="AIW62" s="39"/>
      <c r="AIX62" s="39"/>
      <c r="AIY62" s="39"/>
      <c r="AIZ62" s="39"/>
      <c r="AJA62" s="39"/>
      <c r="AJB62" s="39"/>
      <c r="AJC62" s="39"/>
      <c r="AJD62" s="39"/>
      <c r="AJE62" s="39"/>
      <c r="AJF62" s="39"/>
      <c r="AJG62" s="39"/>
      <c r="AJH62" s="39"/>
      <c r="AJI62" s="39"/>
      <c r="AJJ62" s="39"/>
      <c r="AJK62" s="39"/>
      <c r="AJL62" s="39"/>
      <c r="AJM62" s="39"/>
      <c r="AJN62" s="39"/>
      <c r="AJO62" s="39"/>
      <c r="AJP62" s="39"/>
      <c r="AJQ62" s="39"/>
      <c r="AJR62" s="39"/>
      <c r="AJS62" s="39"/>
      <c r="AJT62" s="39"/>
      <c r="AJU62" s="39"/>
      <c r="AJV62" s="39"/>
      <c r="AJW62" s="39"/>
      <c r="AJX62" s="39"/>
      <c r="AJY62" s="39"/>
      <c r="AJZ62" s="39"/>
      <c r="AKA62" s="39"/>
      <c r="AKB62" s="39"/>
      <c r="AKC62" s="39"/>
      <c r="AKD62" s="39"/>
      <c r="AKE62" s="39"/>
      <c r="AKF62" s="39"/>
      <c r="AKG62" s="39"/>
      <c r="AKH62" s="39"/>
      <c r="AKI62" s="39"/>
      <c r="AKJ62" s="39"/>
      <c r="AKK62" s="39"/>
      <c r="AKL62" s="39"/>
      <c r="AKM62" s="39"/>
      <c r="AKN62" s="39"/>
      <c r="AKO62" s="39"/>
      <c r="AKP62" s="39"/>
      <c r="AKQ62" s="39"/>
      <c r="AKR62" s="39"/>
      <c r="AKS62" s="39"/>
      <c r="AKT62" s="39"/>
      <c r="AKU62" s="39"/>
      <c r="AKV62" s="39"/>
      <c r="AKW62" s="39"/>
      <c r="AKX62" s="39"/>
      <c r="AKY62" s="39"/>
      <c r="AKZ62" s="39"/>
      <c r="ALA62" s="39"/>
      <c r="ALB62" s="39"/>
      <c r="ALC62" s="39"/>
      <c r="ALD62" s="39"/>
      <c r="ALE62" s="39"/>
      <c r="ALF62" s="39"/>
      <c r="ALG62" s="39"/>
      <c r="ALH62" s="39"/>
      <c r="ALI62" s="39"/>
      <c r="ALJ62" s="39"/>
      <c r="ALK62" s="39"/>
      <c r="ALL62" s="39"/>
      <c r="ALM62" s="39"/>
      <c r="ALN62" s="39"/>
      <c r="ALO62" s="39"/>
      <c r="ALP62" s="39"/>
      <c r="ALQ62" s="39"/>
      <c r="ALR62" s="39"/>
      <c r="ALS62" s="39"/>
      <c r="ALT62" s="39"/>
      <c r="ALU62" s="39"/>
      <c r="ALV62" s="39"/>
      <c r="ALW62" s="39"/>
      <c r="ALX62" s="39"/>
      <c r="ALY62" s="39"/>
      <c r="ALZ62" s="39"/>
      <c r="AMA62" s="39"/>
      <c r="AMB62" s="39"/>
      <c r="AMC62" s="39"/>
      <c r="AMD62" s="39"/>
      <c r="AME62" s="39"/>
      <c r="AMF62" s="39"/>
      <c r="AMG62" s="39"/>
      <c r="AMH62" s="39"/>
      <c r="AMI62" s="39"/>
      <c r="AMJ62" s="39"/>
    </row>
    <row r="63" spans="1:1024">
      <c r="A63" s="1" t="s">
        <v>49</v>
      </c>
      <c r="B63" s="2">
        <v>45296</v>
      </c>
      <c r="C63" s="3">
        <v>110</v>
      </c>
      <c r="D63" s="1">
        <v>540.60110799999995</v>
      </c>
      <c r="E63" s="42">
        <f>Sayfa2!$D63*Sayfa2!$C63</f>
        <v>59466.121879999992</v>
      </c>
      <c r="F63" s="2">
        <v>45335</v>
      </c>
      <c r="G63" s="26">
        <v>110</v>
      </c>
      <c r="H63" s="1">
        <v>565.11282900000003</v>
      </c>
      <c r="I63" s="19">
        <f>Sayfa2!$H63*Sayfa2!$G63</f>
        <v>62162.411190000006</v>
      </c>
      <c r="J63" s="15">
        <f t="shared" si="29"/>
        <v>24.51172100000008</v>
      </c>
      <c r="K63" s="43">
        <f>Sayfa2!$J63*Sayfa2!$G63</f>
        <v>2696.2893100000088</v>
      </c>
      <c r="L63" s="44">
        <f t="shared" si="30"/>
        <v>39</v>
      </c>
      <c r="M63" s="143">
        <f>K63/E63</f>
        <v>4.5341603332415076E-2</v>
      </c>
      <c r="N63" s="143">
        <f>K63/E63</f>
        <v>4.5341603332415076E-2</v>
      </c>
      <c r="O63" s="14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  <c r="IN63" s="39"/>
      <c r="IO63" s="39"/>
      <c r="IP63" s="39"/>
      <c r="IQ63" s="39"/>
      <c r="IR63" s="39"/>
      <c r="IS63" s="39"/>
      <c r="IT63" s="39"/>
      <c r="IU63" s="39"/>
      <c r="IV63" s="39"/>
      <c r="IW63" s="39"/>
      <c r="IX63" s="39"/>
      <c r="IY63" s="39"/>
      <c r="IZ63" s="39"/>
      <c r="JA63" s="39"/>
      <c r="JB63" s="39"/>
      <c r="JC63" s="39"/>
      <c r="JD63" s="39"/>
      <c r="JE63" s="39"/>
      <c r="JF63" s="39"/>
      <c r="JG63" s="39"/>
      <c r="JH63" s="39"/>
      <c r="JI63" s="39"/>
      <c r="JJ63" s="39"/>
      <c r="JK63" s="39"/>
      <c r="JL63" s="39"/>
      <c r="JM63" s="39"/>
      <c r="JN63" s="39"/>
      <c r="JO63" s="39"/>
      <c r="JP63" s="39"/>
      <c r="JQ63" s="39"/>
      <c r="JR63" s="39"/>
      <c r="JS63" s="39"/>
      <c r="JT63" s="39"/>
      <c r="JU63" s="39"/>
      <c r="JV63" s="39"/>
      <c r="JW63" s="39"/>
      <c r="JX63" s="39"/>
      <c r="JY63" s="39"/>
      <c r="JZ63" s="39"/>
      <c r="KA63" s="39"/>
      <c r="KB63" s="39"/>
      <c r="KC63" s="39"/>
      <c r="KD63" s="39"/>
      <c r="KE63" s="39"/>
      <c r="KF63" s="39"/>
      <c r="KG63" s="39"/>
      <c r="KH63" s="39"/>
      <c r="KI63" s="39"/>
      <c r="KJ63" s="39"/>
      <c r="KK63" s="39"/>
      <c r="KL63" s="39"/>
      <c r="KM63" s="39"/>
      <c r="KN63" s="39"/>
      <c r="KO63" s="39"/>
      <c r="KP63" s="39"/>
      <c r="KQ63" s="39"/>
      <c r="KR63" s="39"/>
      <c r="KS63" s="39"/>
      <c r="KT63" s="39"/>
      <c r="KU63" s="39"/>
      <c r="KV63" s="39"/>
      <c r="KW63" s="39"/>
      <c r="KX63" s="39"/>
      <c r="KY63" s="39"/>
      <c r="KZ63" s="39"/>
      <c r="LA63" s="39"/>
      <c r="LB63" s="39"/>
      <c r="LC63" s="39"/>
      <c r="LD63" s="39"/>
      <c r="LE63" s="39"/>
      <c r="LF63" s="39"/>
      <c r="LG63" s="39"/>
      <c r="LH63" s="39"/>
      <c r="LI63" s="39"/>
      <c r="LJ63" s="39"/>
      <c r="LK63" s="39"/>
      <c r="LL63" s="39"/>
      <c r="LM63" s="39"/>
      <c r="LN63" s="39"/>
      <c r="LO63" s="39"/>
      <c r="LP63" s="39"/>
      <c r="LQ63" s="39"/>
      <c r="LR63" s="39"/>
      <c r="LS63" s="39"/>
      <c r="LT63" s="39"/>
      <c r="LU63" s="39"/>
      <c r="LV63" s="39"/>
      <c r="LW63" s="39"/>
      <c r="LX63" s="39"/>
      <c r="LY63" s="39"/>
      <c r="LZ63" s="39"/>
      <c r="MA63" s="39"/>
      <c r="MB63" s="39"/>
      <c r="MC63" s="39"/>
      <c r="MD63" s="39"/>
      <c r="ME63" s="39"/>
      <c r="MF63" s="39"/>
      <c r="MG63" s="39"/>
      <c r="MH63" s="39"/>
      <c r="MI63" s="39"/>
      <c r="MJ63" s="39"/>
      <c r="MK63" s="39"/>
      <c r="ML63" s="39"/>
      <c r="MM63" s="39"/>
      <c r="MN63" s="39"/>
      <c r="MO63" s="39"/>
      <c r="MP63" s="39"/>
      <c r="MQ63" s="39"/>
      <c r="MR63" s="39"/>
      <c r="MS63" s="39"/>
      <c r="MT63" s="39"/>
      <c r="MU63" s="39"/>
      <c r="MV63" s="39"/>
      <c r="MW63" s="39"/>
      <c r="MX63" s="39"/>
      <c r="MY63" s="39"/>
      <c r="MZ63" s="39"/>
      <c r="NA63" s="39"/>
      <c r="NB63" s="39"/>
      <c r="NC63" s="39"/>
      <c r="ND63" s="39"/>
      <c r="NE63" s="39"/>
      <c r="NF63" s="39"/>
      <c r="NG63" s="39"/>
      <c r="NH63" s="39"/>
      <c r="NI63" s="39"/>
      <c r="NJ63" s="39"/>
      <c r="NK63" s="39"/>
      <c r="NL63" s="39"/>
      <c r="NM63" s="39"/>
      <c r="NN63" s="39"/>
      <c r="NO63" s="39"/>
      <c r="NP63" s="39"/>
      <c r="NQ63" s="39"/>
      <c r="NR63" s="39"/>
      <c r="NS63" s="39"/>
      <c r="NT63" s="39"/>
      <c r="NU63" s="39"/>
      <c r="NV63" s="39"/>
      <c r="NW63" s="39"/>
      <c r="NX63" s="39"/>
      <c r="NY63" s="39"/>
      <c r="NZ63" s="39"/>
      <c r="OA63" s="39"/>
      <c r="OB63" s="39"/>
      <c r="OC63" s="39"/>
      <c r="OD63" s="39"/>
      <c r="OE63" s="39"/>
      <c r="OF63" s="39"/>
      <c r="OG63" s="39"/>
      <c r="OH63" s="39"/>
      <c r="OI63" s="39"/>
      <c r="OJ63" s="39"/>
      <c r="OK63" s="39"/>
      <c r="OL63" s="39"/>
      <c r="OM63" s="39"/>
      <c r="ON63" s="39"/>
      <c r="OO63" s="39"/>
      <c r="OP63" s="39"/>
      <c r="OQ63" s="39"/>
      <c r="OR63" s="39"/>
      <c r="OS63" s="39"/>
      <c r="OT63" s="39"/>
      <c r="OU63" s="39"/>
      <c r="OV63" s="39"/>
      <c r="OW63" s="39"/>
      <c r="OX63" s="39"/>
      <c r="OY63" s="39"/>
      <c r="OZ63" s="39"/>
      <c r="PA63" s="39"/>
      <c r="PB63" s="39"/>
      <c r="PC63" s="39"/>
      <c r="PD63" s="39"/>
      <c r="PE63" s="39"/>
      <c r="PF63" s="39"/>
      <c r="PG63" s="39"/>
      <c r="PH63" s="39"/>
      <c r="PI63" s="39"/>
      <c r="PJ63" s="39"/>
      <c r="PK63" s="39"/>
      <c r="PL63" s="39"/>
      <c r="PM63" s="39"/>
      <c r="PN63" s="39"/>
      <c r="PO63" s="39"/>
      <c r="PP63" s="39"/>
      <c r="PQ63" s="39"/>
      <c r="PR63" s="39"/>
      <c r="PS63" s="39"/>
      <c r="PT63" s="39"/>
      <c r="PU63" s="39"/>
      <c r="PV63" s="39"/>
      <c r="PW63" s="39"/>
      <c r="PX63" s="39"/>
      <c r="PY63" s="39"/>
      <c r="PZ63" s="39"/>
      <c r="QA63" s="39"/>
      <c r="QB63" s="39"/>
      <c r="QC63" s="39"/>
      <c r="QD63" s="39"/>
      <c r="QE63" s="39"/>
      <c r="QF63" s="39"/>
      <c r="QG63" s="39"/>
      <c r="QH63" s="39"/>
      <c r="QI63" s="39"/>
      <c r="QJ63" s="39"/>
      <c r="QK63" s="39"/>
      <c r="QL63" s="39"/>
      <c r="QM63" s="39"/>
      <c r="QN63" s="39"/>
      <c r="QO63" s="39"/>
      <c r="QP63" s="39"/>
      <c r="QQ63" s="39"/>
      <c r="QR63" s="39"/>
      <c r="QS63" s="39"/>
      <c r="QT63" s="39"/>
      <c r="QU63" s="39"/>
      <c r="QV63" s="39"/>
      <c r="QW63" s="39"/>
      <c r="QX63" s="39"/>
      <c r="QY63" s="39"/>
      <c r="QZ63" s="39"/>
      <c r="RA63" s="39"/>
      <c r="RB63" s="39"/>
      <c r="RC63" s="39"/>
      <c r="RD63" s="39"/>
      <c r="RE63" s="39"/>
      <c r="RF63" s="39"/>
      <c r="RG63" s="39"/>
      <c r="RH63" s="39"/>
      <c r="RI63" s="39"/>
      <c r="RJ63" s="39"/>
      <c r="RK63" s="39"/>
      <c r="RL63" s="39"/>
      <c r="RM63" s="39"/>
      <c r="RN63" s="39"/>
      <c r="RO63" s="39"/>
      <c r="RP63" s="39"/>
      <c r="RQ63" s="39"/>
      <c r="RR63" s="39"/>
      <c r="RS63" s="39"/>
      <c r="RT63" s="39"/>
      <c r="RU63" s="39"/>
      <c r="RV63" s="39"/>
      <c r="RW63" s="39"/>
      <c r="RX63" s="39"/>
      <c r="RY63" s="39"/>
      <c r="RZ63" s="39"/>
      <c r="SA63" s="39"/>
      <c r="SB63" s="39"/>
      <c r="SC63" s="39"/>
      <c r="SD63" s="39"/>
      <c r="SE63" s="39"/>
      <c r="SF63" s="39"/>
      <c r="SG63" s="39"/>
      <c r="SH63" s="39"/>
      <c r="SI63" s="39"/>
      <c r="SJ63" s="39"/>
      <c r="SK63" s="39"/>
      <c r="SL63" s="39"/>
      <c r="SM63" s="39"/>
      <c r="SN63" s="39"/>
      <c r="SO63" s="39"/>
      <c r="SP63" s="39"/>
      <c r="SQ63" s="39"/>
      <c r="SR63" s="39"/>
      <c r="SS63" s="39"/>
      <c r="ST63" s="39"/>
      <c r="SU63" s="39"/>
      <c r="SV63" s="39"/>
      <c r="SW63" s="39"/>
      <c r="SX63" s="39"/>
      <c r="SY63" s="39"/>
      <c r="SZ63" s="39"/>
      <c r="TA63" s="39"/>
      <c r="TB63" s="39"/>
      <c r="TC63" s="39"/>
      <c r="TD63" s="39"/>
      <c r="TE63" s="39"/>
      <c r="TF63" s="39"/>
      <c r="TG63" s="39"/>
      <c r="TH63" s="39"/>
      <c r="TI63" s="39"/>
      <c r="TJ63" s="39"/>
      <c r="TK63" s="39"/>
      <c r="TL63" s="39"/>
      <c r="TM63" s="39"/>
      <c r="TN63" s="39"/>
      <c r="TO63" s="39"/>
      <c r="TP63" s="39"/>
      <c r="TQ63" s="39"/>
      <c r="TR63" s="39"/>
      <c r="TS63" s="39"/>
      <c r="TT63" s="39"/>
      <c r="TU63" s="39"/>
      <c r="TV63" s="39"/>
      <c r="TW63" s="39"/>
      <c r="TX63" s="39"/>
      <c r="TY63" s="39"/>
      <c r="TZ63" s="39"/>
      <c r="UA63" s="39"/>
      <c r="UB63" s="39"/>
      <c r="UC63" s="39"/>
      <c r="UD63" s="39"/>
      <c r="UE63" s="39"/>
      <c r="UF63" s="39"/>
      <c r="UG63" s="39"/>
      <c r="UH63" s="39"/>
      <c r="UI63" s="39"/>
      <c r="UJ63" s="39"/>
      <c r="UK63" s="39"/>
      <c r="UL63" s="39"/>
      <c r="UM63" s="39"/>
      <c r="UN63" s="39"/>
      <c r="UO63" s="39"/>
      <c r="UP63" s="39"/>
      <c r="UQ63" s="39"/>
      <c r="UR63" s="39"/>
      <c r="US63" s="39"/>
      <c r="UT63" s="39"/>
      <c r="UU63" s="39"/>
      <c r="UV63" s="39"/>
      <c r="UW63" s="39"/>
      <c r="UX63" s="39"/>
      <c r="UY63" s="39"/>
      <c r="UZ63" s="39"/>
      <c r="VA63" s="39"/>
      <c r="VB63" s="39"/>
      <c r="VC63" s="39"/>
      <c r="VD63" s="39"/>
      <c r="VE63" s="39"/>
      <c r="VF63" s="39"/>
      <c r="VG63" s="39"/>
      <c r="VH63" s="39"/>
      <c r="VI63" s="39"/>
      <c r="VJ63" s="39"/>
      <c r="VK63" s="39"/>
      <c r="VL63" s="39"/>
      <c r="VM63" s="39"/>
      <c r="VN63" s="39"/>
      <c r="VO63" s="39"/>
      <c r="VP63" s="39"/>
      <c r="VQ63" s="39"/>
      <c r="VR63" s="39"/>
      <c r="VS63" s="39"/>
      <c r="VT63" s="39"/>
      <c r="VU63" s="39"/>
      <c r="VV63" s="39"/>
      <c r="VW63" s="39"/>
      <c r="VX63" s="39"/>
      <c r="VY63" s="39"/>
      <c r="VZ63" s="39"/>
      <c r="WA63" s="39"/>
      <c r="WB63" s="39"/>
      <c r="WC63" s="39"/>
      <c r="WD63" s="39"/>
      <c r="WE63" s="39"/>
      <c r="WF63" s="39"/>
      <c r="WG63" s="39"/>
      <c r="WH63" s="39"/>
      <c r="WI63" s="39"/>
      <c r="WJ63" s="39"/>
      <c r="WK63" s="39"/>
      <c r="WL63" s="39"/>
      <c r="WM63" s="39"/>
      <c r="WN63" s="39"/>
      <c r="WO63" s="39"/>
      <c r="WP63" s="39"/>
      <c r="WQ63" s="39"/>
      <c r="WR63" s="39"/>
      <c r="WS63" s="39"/>
      <c r="WT63" s="39"/>
      <c r="WU63" s="39"/>
      <c r="WV63" s="39"/>
      <c r="WW63" s="39"/>
      <c r="WX63" s="39"/>
      <c r="WY63" s="39"/>
      <c r="WZ63" s="39"/>
      <c r="XA63" s="39"/>
      <c r="XB63" s="39"/>
      <c r="XC63" s="39"/>
      <c r="XD63" s="39"/>
      <c r="XE63" s="39"/>
      <c r="XF63" s="39"/>
      <c r="XG63" s="39"/>
      <c r="XH63" s="39"/>
      <c r="XI63" s="39"/>
      <c r="XJ63" s="39"/>
      <c r="XK63" s="39"/>
      <c r="XL63" s="39"/>
      <c r="XM63" s="39"/>
      <c r="XN63" s="39"/>
      <c r="XO63" s="39"/>
      <c r="XP63" s="39"/>
      <c r="XQ63" s="39"/>
      <c r="XR63" s="39"/>
      <c r="XS63" s="39"/>
      <c r="XT63" s="39"/>
      <c r="XU63" s="39"/>
      <c r="XV63" s="39"/>
      <c r="XW63" s="39"/>
      <c r="XX63" s="39"/>
      <c r="XY63" s="39"/>
      <c r="XZ63" s="39"/>
      <c r="YA63" s="39"/>
      <c r="YB63" s="39"/>
      <c r="YC63" s="39"/>
      <c r="YD63" s="39"/>
      <c r="YE63" s="39"/>
      <c r="YF63" s="39"/>
      <c r="YG63" s="39"/>
      <c r="YH63" s="39"/>
      <c r="YI63" s="39"/>
      <c r="YJ63" s="39"/>
      <c r="YK63" s="39"/>
      <c r="YL63" s="39"/>
      <c r="YM63" s="39"/>
      <c r="YN63" s="39"/>
      <c r="YO63" s="39"/>
      <c r="YP63" s="39"/>
      <c r="YQ63" s="39"/>
      <c r="YR63" s="39"/>
      <c r="YS63" s="39"/>
      <c r="YT63" s="39"/>
      <c r="YU63" s="39"/>
      <c r="YV63" s="39"/>
      <c r="YW63" s="39"/>
      <c r="YX63" s="39"/>
      <c r="YY63" s="39"/>
      <c r="YZ63" s="39"/>
      <c r="ZA63" s="39"/>
      <c r="ZB63" s="39"/>
      <c r="ZC63" s="39"/>
      <c r="ZD63" s="39"/>
      <c r="ZE63" s="39"/>
      <c r="ZF63" s="39"/>
      <c r="ZG63" s="39"/>
      <c r="ZH63" s="39"/>
      <c r="ZI63" s="39"/>
      <c r="ZJ63" s="39"/>
      <c r="ZK63" s="39"/>
      <c r="ZL63" s="39"/>
      <c r="ZM63" s="39"/>
      <c r="ZN63" s="39"/>
      <c r="ZO63" s="39"/>
      <c r="ZP63" s="39"/>
      <c r="ZQ63" s="39"/>
      <c r="ZR63" s="39"/>
      <c r="ZS63" s="39"/>
      <c r="ZT63" s="39"/>
      <c r="ZU63" s="39"/>
      <c r="ZV63" s="39"/>
      <c r="ZW63" s="39"/>
      <c r="ZX63" s="39"/>
      <c r="ZY63" s="39"/>
      <c r="ZZ63" s="39"/>
      <c r="AAA63" s="39"/>
      <c r="AAB63" s="39"/>
      <c r="AAC63" s="39"/>
      <c r="AAD63" s="39"/>
      <c r="AAE63" s="39"/>
      <c r="AAF63" s="39"/>
      <c r="AAG63" s="39"/>
      <c r="AAH63" s="39"/>
      <c r="AAI63" s="39"/>
      <c r="AAJ63" s="39"/>
      <c r="AAK63" s="39"/>
      <c r="AAL63" s="39"/>
      <c r="AAM63" s="39"/>
      <c r="AAN63" s="39"/>
      <c r="AAO63" s="39"/>
      <c r="AAP63" s="39"/>
      <c r="AAQ63" s="39"/>
      <c r="AAR63" s="39"/>
      <c r="AAS63" s="39"/>
      <c r="AAT63" s="39"/>
      <c r="AAU63" s="39"/>
      <c r="AAV63" s="39"/>
      <c r="AAW63" s="39"/>
      <c r="AAX63" s="39"/>
      <c r="AAY63" s="39"/>
      <c r="AAZ63" s="39"/>
      <c r="ABA63" s="39"/>
      <c r="ABB63" s="39"/>
      <c r="ABC63" s="39"/>
      <c r="ABD63" s="39"/>
      <c r="ABE63" s="39"/>
      <c r="ABF63" s="39"/>
      <c r="ABG63" s="39"/>
      <c r="ABH63" s="39"/>
      <c r="ABI63" s="39"/>
      <c r="ABJ63" s="39"/>
      <c r="ABK63" s="39"/>
      <c r="ABL63" s="39"/>
      <c r="ABM63" s="39"/>
      <c r="ABN63" s="39"/>
      <c r="ABO63" s="39"/>
      <c r="ABP63" s="39"/>
      <c r="ABQ63" s="39"/>
      <c r="ABR63" s="39"/>
      <c r="ABS63" s="39"/>
      <c r="ABT63" s="39"/>
      <c r="ABU63" s="39"/>
      <c r="ABV63" s="39"/>
      <c r="ABW63" s="39"/>
      <c r="ABX63" s="39"/>
      <c r="ABY63" s="39"/>
      <c r="ABZ63" s="39"/>
      <c r="ACA63" s="39"/>
      <c r="ACB63" s="39"/>
      <c r="ACC63" s="39"/>
      <c r="ACD63" s="39"/>
      <c r="ACE63" s="39"/>
      <c r="ACF63" s="39"/>
      <c r="ACG63" s="39"/>
      <c r="ACH63" s="39"/>
      <c r="ACI63" s="39"/>
      <c r="ACJ63" s="39"/>
      <c r="ACK63" s="39"/>
      <c r="ACL63" s="39"/>
      <c r="ACM63" s="39"/>
      <c r="ACN63" s="39"/>
      <c r="ACO63" s="39"/>
      <c r="ACP63" s="39"/>
      <c r="ACQ63" s="39"/>
      <c r="ACR63" s="39"/>
      <c r="ACS63" s="39"/>
      <c r="ACT63" s="39"/>
      <c r="ACU63" s="39"/>
      <c r="ACV63" s="39"/>
      <c r="ACW63" s="39"/>
      <c r="ACX63" s="39"/>
      <c r="ACY63" s="39"/>
      <c r="ACZ63" s="39"/>
      <c r="ADA63" s="39"/>
      <c r="ADB63" s="39"/>
      <c r="ADC63" s="39"/>
      <c r="ADD63" s="39"/>
      <c r="ADE63" s="39"/>
      <c r="ADF63" s="39"/>
      <c r="ADG63" s="39"/>
      <c r="ADH63" s="39"/>
      <c r="ADI63" s="39"/>
      <c r="ADJ63" s="39"/>
      <c r="ADK63" s="39"/>
      <c r="ADL63" s="39"/>
      <c r="ADM63" s="39"/>
      <c r="ADN63" s="39"/>
      <c r="ADO63" s="39"/>
      <c r="ADP63" s="39"/>
      <c r="ADQ63" s="39"/>
      <c r="ADR63" s="39"/>
      <c r="ADS63" s="39"/>
      <c r="ADT63" s="39"/>
      <c r="ADU63" s="39"/>
      <c r="ADV63" s="39"/>
      <c r="ADW63" s="39"/>
      <c r="ADX63" s="39"/>
      <c r="ADY63" s="39"/>
      <c r="ADZ63" s="39"/>
      <c r="AEA63" s="39"/>
      <c r="AEB63" s="39"/>
      <c r="AEC63" s="39"/>
      <c r="AED63" s="39"/>
      <c r="AEE63" s="39"/>
      <c r="AEF63" s="39"/>
      <c r="AEG63" s="39"/>
      <c r="AEH63" s="39"/>
      <c r="AEI63" s="39"/>
      <c r="AEJ63" s="39"/>
      <c r="AEK63" s="39"/>
      <c r="AEL63" s="39"/>
      <c r="AEM63" s="39"/>
      <c r="AEN63" s="39"/>
      <c r="AEO63" s="39"/>
      <c r="AEP63" s="39"/>
      <c r="AEQ63" s="39"/>
      <c r="AER63" s="39"/>
      <c r="AES63" s="39"/>
      <c r="AET63" s="39"/>
      <c r="AEU63" s="39"/>
      <c r="AEV63" s="39"/>
      <c r="AEW63" s="39"/>
      <c r="AEX63" s="39"/>
      <c r="AEY63" s="39"/>
      <c r="AEZ63" s="39"/>
      <c r="AFA63" s="39"/>
      <c r="AFB63" s="39"/>
      <c r="AFC63" s="39"/>
      <c r="AFD63" s="39"/>
      <c r="AFE63" s="39"/>
      <c r="AFF63" s="39"/>
      <c r="AFG63" s="39"/>
      <c r="AFH63" s="39"/>
      <c r="AFI63" s="39"/>
      <c r="AFJ63" s="39"/>
      <c r="AFK63" s="39"/>
      <c r="AFL63" s="39"/>
      <c r="AFM63" s="39"/>
      <c r="AFN63" s="39"/>
      <c r="AFO63" s="39"/>
      <c r="AFP63" s="39"/>
      <c r="AFQ63" s="39"/>
      <c r="AFR63" s="39"/>
      <c r="AFS63" s="39"/>
      <c r="AFT63" s="39"/>
      <c r="AFU63" s="39"/>
      <c r="AFV63" s="39"/>
      <c r="AFW63" s="39"/>
      <c r="AFX63" s="39"/>
      <c r="AFY63" s="39"/>
      <c r="AFZ63" s="39"/>
      <c r="AGA63" s="39"/>
      <c r="AGB63" s="39"/>
      <c r="AGC63" s="39"/>
      <c r="AGD63" s="39"/>
      <c r="AGE63" s="39"/>
      <c r="AGF63" s="39"/>
      <c r="AGG63" s="39"/>
      <c r="AGH63" s="39"/>
      <c r="AGI63" s="39"/>
      <c r="AGJ63" s="39"/>
      <c r="AGK63" s="39"/>
      <c r="AGL63" s="39"/>
      <c r="AGM63" s="39"/>
      <c r="AGN63" s="39"/>
      <c r="AGO63" s="39"/>
      <c r="AGP63" s="39"/>
      <c r="AGQ63" s="39"/>
      <c r="AGR63" s="39"/>
      <c r="AGS63" s="39"/>
      <c r="AGT63" s="39"/>
      <c r="AGU63" s="39"/>
      <c r="AGV63" s="39"/>
      <c r="AGW63" s="39"/>
      <c r="AGX63" s="39"/>
      <c r="AGY63" s="39"/>
      <c r="AGZ63" s="39"/>
      <c r="AHA63" s="39"/>
      <c r="AHB63" s="39"/>
      <c r="AHC63" s="39"/>
      <c r="AHD63" s="39"/>
      <c r="AHE63" s="39"/>
      <c r="AHF63" s="39"/>
      <c r="AHG63" s="39"/>
      <c r="AHH63" s="39"/>
      <c r="AHI63" s="39"/>
      <c r="AHJ63" s="39"/>
      <c r="AHK63" s="39"/>
      <c r="AHL63" s="39"/>
      <c r="AHM63" s="39"/>
      <c r="AHN63" s="39"/>
      <c r="AHO63" s="39"/>
      <c r="AHP63" s="39"/>
      <c r="AHQ63" s="39"/>
      <c r="AHR63" s="39"/>
      <c r="AHS63" s="39"/>
      <c r="AHT63" s="39"/>
      <c r="AHU63" s="39"/>
      <c r="AHV63" s="39"/>
      <c r="AHW63" s="39"/>
      <c r="AHX63" s="39"/>
      <c r="AHY63" s="39"/>
      <c r="AHZ63" s="39"/>
      <c r="AIA63" s="39"/>
      <c r="AIB63" s="39"/>
      <c r="AIC63" s="39"/>
      <c r="AID63" s="39"/>
      <c r="AIE63" s="39"/>
      <c r="AIF63" s="39"/>
      <c r="AIG63" s="39"/>
      <c r="AIH63" s="39"/>
      <c r="AII63" s="39"/>
      <c r="AIJ63" s="39"/>
      <c r="AIK63" s="39"/>
      <c r="AIL63" s="39"/>
      <c r="AIM63" s="39"/>
      <c r="AIN63" s="39"/>
      <c r="AIO63" s="39"/>
      <c r="AIP63" s="39"/>
      <c r="AIQ63" s="39"/>
      <c r="AIR63" s="39"/>
      <c r="AIS63" s="39"/>
      <c r="AIT63" s="39"/>
      <c r="AIU63" s="39"/>
      <c r="AIV63" s="39"/>
      <c r="AIW63" s="39"/>
      <c r="AIX63" s="39"/>
      <c r="AIY63" s="39"/>
      <c r="AIZ63" s="39"/>
      <c r="AJA63" s="39"/>
      <c r="AJB63" s="39"/>
      <c r="AJC63" s="39"/>
      <c r="AJD63" s="39"/>
      <c r="AJE63" s="39"/>
      <c r="AJF63" s="39"/>
      <c r="AJG63" s="39"/>
      <c r="AJH63" s="39"/>
      <c r="AJI63" s="39"/>
      <c r="AJJ63" s="39"/>
      <c r="AJK63" s="39"/>
      <c r="AJL63" s="39"/>
      <c r="AJM63" s="39"/>
      <c r="AJN63" s="39"/>
      <c r="AJO63" s="39"/>
      <c r="AJP63" s="39"/>
      <c r="AJQ63" s="39"/>
      <c r="AJR63" s="39"/>
      <c r="AJS63" s="39"/>
      <c r="AJT63" s="39"/>
      <c r="AJU63" s="39"/>
      <c r="AJV63" s="39"/>
      <c r="AJW63" s="39"/>
      <c r="AJX63" s="39"/>
      <c r="AJY63" s="39"/>
      <c r="AJZ63" s="39"/>
      <c r="AKA63" s="39"/>
      <c r="AKB63" s="39"/>
      <c r="AKC63" s="39"/>
      <c r="AKD63" s="39"/>
      <c r="AKE63" s="39"/>
      <c r="AKF63" s="39"/>
      <c r="AKG63" s="39"/>
      <c r="AKH63" s="39"/>
      <c r="AKI63" s="39"/>
      <c r="AKJ63" s="39"/>
      <c r="AKK63" s="39"/>
      <c r="AKL63" s="39"/>
      <c r="AKM63" s="39"/>
      <c r="AKN63" s="39"/>
      <c r="AKO63" s="39"/>
      <c r="AKP63" s="39"/>
      <c r="AKQ63" s="39"/>
      <c r="AKR63" s="39"/>
      <c r="AKS63" s="39"/>
      <c r="AKT63" s="39"/>
      <c r="AKU63" s="39"/>
      <c r="AKV63" s="39"/>
      <c r="AKW63" s="39"/>
      <c r="AKX63" s="39"/>
      <c r="AKY63" s="39"/>
      <c r="AKZ63" s="39"/>
      <c r="ALA63" s="39"/>
      <c r="ALB63" s="39"/>
      <c r="ALC63" s="39"/>
      <c r="ALD63" s="39"/>
      <c r="ALE63" s="39"/>
      <c r="ALF63" s="39"/>
      <c r="ALG63" s="39"/>
      <c r="ALH63" s="39"/>
      <c r="ALI63" s="39"/>
      <c r="ALJ63" s="39"/>
      <c r="ALK63" s="39"/>
      <c r="ALL63" s="39"/>
      <c r="ALM63" s="39"/>
      <c r="ALN63" s="39"/>
      <c r="ALO63" s="39"/>
      <c r="ALP63" s="39"/>
      <c r="ALQ63" s="39"/>
      <c r="ALR63" s="39"/>
      <c r="ALS63" s="39"/>
      <c r="ALT63" s="39"/>
      <c r="ALU63" s="39"/>
      <c r="ALV63" s="39"/>
      <c r="ALW63" s="39"/>
      <c r="ALX63" s="39"/>
      <c r="ALY63" s="39"/>
      <c r="ALZ63" s="39"/>
      <c r="AMA63" s="39"/>
      <c r="AMB63" s="39"/>
      <c r="AMC63" s="39"/>
      <c r="AMD63" s="39"/>
      <c r="AME63" s="39"/>
      <c r="AMF63" s="39"/>
      <c r="AMG63" s="39"/>
      <c r="AMH63" s="39"/>
      <c r="AMI63" s="39"/>
      <c r="AMJ63" s="39"/>
    </row>
    <row r="64" spans="1:1024">
      <c r="A64" s="1" t="s">
        <v>49</v>
      </c>
      <c r="B64" s="2">
        <v>45322</v>
      </c>
      <c r="C64" s="3">
        <v>10</v>
      </c>
      <c r="D64" s="1">
        <v>555.950107</v>
      </c>
      <c r="E64" s="42">
        <f>Sayfa2!$D64*Sayfa2!$C64</f>
        <v>5559.5010700000003</v>
      </c>
      <c r="F64" s="2">
        <v>45334</v>
      </c>
      <c r="G64" s="26">
        <v>10</v>
      </c>
      <c r="H64" s="1">
        <v>564.45009800000003</v>
      </c>
      <c r="I64" s="19">
        <f>Sayfa2!$H64*Sayfa2!$G64</f>
        <v>5644.5009800000007</v>
      </c>
      <c r="J64" s="15">
        <f t="shared" si="29"/>
        <v>8.4999910000000227</v>
      </c>
      <c r="K64" s="43">
        <f>Sayfa2!$J64*Sayfa2!$G64</f>
        <v>84.999910000000227</v>
      </c>
      <c r="L64" s="44">
        <f t="shared" si="30"/>
        <v>12</v>
      </c>
      <c r="M64" s="143">
        <f>K64/E64</f>
        <v>1.5289125576155384E-2</v>
      </c>
      <c r="N64" s="143">
        <f>M64/L64*30</f>
        <v>3.8222813940388463E-2</v>
      </c>
      <c r="O64" s="14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  <c r="IN64" s="39"/>
      <c r="IO64" s="39"/>
      <c r="IP64" s="39"/>
      <c r="IQ64" s="39"/>
      <c r="IR64" s="39"/>
      <c r="IS64" s="39"/>
      <c r="IT64" s="39"/>
      <c r="IU64" s="39"/>
      <c r="IV64" s="39"/>
      <c r="IW64" s="39"/>
      <c r="IX64" s="39"/>
      <c r="IY64" s="39"/>
      <c r="IZ64" s="39"/>
      <c r="JA64" s="39"/>
      <c r="JB64" s="39"/>
      <c r="JC64" s="39"/>
      <c r="JD64" s="39"/>
      <c r="JE64" s="39"/>
      <c r="JF64" s="39"/>
      <c r="JG64" s="39"/>
      <c r="JH64" s="39"/>
      <c r="JI64" s="39"/>
      <c r="JJ64" s="39"/>
      <c r="JK64" s="39"/>
      <c r="JL64" s="39"/>
      <c r="JM64" s="39"/>
      <c r="JN64" s="39"/>
      <c r="JO64" s="39"/>
      <c r="JP64" s="39"/>
      <c r="JQ64" s="39"/>
      <c r="JR64" s="39"/>
      <c r="JS64" s="39"/>
      <c r="JT64" s="39"/>
      <c r="JU64" s="39"/>
      <c r="JV64" s="39"/>
      <c r="JW64" s="39"/>
      <c r="JX64" s="39"/>
      <c r="JY64" s="39"/>
      <c r="JZ64" s="39"/>
      <c r="KA64" s="39"/>
      <c r="KB64" s="39"/>
      <c r="KC64" s="39"/>
      <c r="KD64" s="39"/>
      <c r="KE64" s="39"/>
      <c r="KF64" s="39"/>
      <c r="KG64" s="39"/>
      <c r="KH64" s="39"/>
      <c r="KI64" s="39"/>
      <c r="KJ64" s="39"/>
      <c r="KK64" s="39"/>
      <c r="KL64" s="39"/>
      <c r="KM64" s="39"/>
      <c r="KN64" s="39"/>
      <c r="KO64" s="39"/>
      <c r="KP64" s="39"/>
      <c r="KQ64" s="39"/>
      <c r="KR64" s="39"/>
      <c r="KS64" s="39"/>
      <c r="KT64" s="39"/>
      <c r="KU64" s="39"/>
      <c r="KV64" s="39"/>
      <c r="KW64" s="39"/>
      <c r="KX64" s="39"/>
      <c r="KY64" s="39"/>
      <c r="KZ64" s="39"/>
      <c r="LA64" s="39"/>
      <c r="LB64" s="39"/>
      <c r="LC64" s="39"/>
      <c r="LD64" s="39"/>
      <c r="LE64" s="39"/>
      <c r="LF64" s="39"/>
      <c r="LG64" s="39"/>
      <c r="LH64" s="39"/>
      <c r="LI64" s="39"/>
      <c r="LJ64" s="39"/>
      <c r="LK64" s="39"/>
      <c r="LL64" s="39"/>
      <c r="LM64" s="39"/>
      <c r="LN64" s="39"/>
      <c r="LO64" s="39"/>
      <c r="LP64" s="39"/>
      <c r="LQ64" s="39"/>
      <c r="LR64" s="39"/>
      <c r="LS64" s="39"/>
      <c r="LT64" s="39"/>
      <c r="LU64" s="39"/>
      <c r="LV64" s="39"/>
      <c r="LW64" s="39"/>
      <c r="LX64" s="39"/>
      <c r="LY64" s="39"/>
      <c r="LZ64" s="39"/>
      <c r="MA64" s="39"/>
      <c r="MB64" s="39"/>
      <c r="MC64" s="39"/>
      <c r="MD64" s="39"/>
      <c r="ME64" s="39"/>
      <c r="MF64" s="39"/>
      <c r="MG64" s="39"/>
      <c r="MH64" s="39"/>
      <c r="MI64" s="39"/>
      <c r="MJ64" s="39"/>
      <c r="MK64" s="39"/>
      <c r="ML64" s="39"/>
      <c r="MM64" s="39"/>
      <c r="MN64" s="39"/>
      <c r="MO64" s="39"/>
      <c r="MP64" s="39"/>
      <c r="MQ64" s="39"/>
      <c r="MR64" s="39"/>
      <c r="MS64" s="39"/>
      <c r="MT64" s="39"/>
      <c r="MU64" s="39"/>
      <c r="MV64" s="39"/>
      <c r="MW64" s="39"/>
      <c r="MX64" s="39"/>
      <c r="MY64" s="39"/>
      <c r="MZ64" s="39"/>
      <c r="NA64" s="39"/>
      <c r="NB64" s="39"/>
      <c r="NC64" s="39"/>
      <c r="ND64" s="39"/>
      <c r="NE64" s="39"/>
      <c r="NF64" s="39"/>
      <c r="NG64" s="39"/>
      <c r="NH64" s="39"/>
      <c r="NI64" s="39"/>
      <c r="NJ64" s="39"/>
      <c r="NK64" s="39"/>
      <c r="NL64" s="39"/>
      <c r="NM64" s="39"/>
      <c r="NN64" s="39"/>
      <c r="NO64" s="39"/>
      <c r="NP64" s="39"/>
      <c r="NQ64" s="39"/>
      <c r="NR64" s="39"/>
      <c r="NS64" s="39"/>
      <c r="NT64" s="39"/>
      <c r="NU64" s="39"/>
      <c r="NV64" s="39"/>
      <c r="NW64" s="39"/>
      <c r="NX64" s="39"/>
      <c r="NY64" s="39"/>
      <c r="NZ64" s="39"/>
      <c r="OA64" s="39"/>
      <c r="OB64" s="39"/>
      <c r="OC64" s="39"/>
      <c r="OD64" s="39"/>
      <c r="OE64" s="39"/>
      <c r="OF64" s="39"/>
      <c r="OG64" s="39"/>
      <c r="OH64" s="39"/>
      <c r="OI64" s="39"/>
      <c r="OJ64" s="39"/>
      <c r="OK64" s="39"/>
      <c r="OL64" s="39"/>
      <c r="OM64" s="39"/>
      <c r="ON64" s="39"/>
      <c r="OO64" s="39"/>
      <c r="OP64" s="39"/>
      <c r="OQ64" s="39"/>
      <c r="OR64" s="39"/>
      <c r="OS64" s="39"/>
      <c r="OT64" s="39"/>
      <c r="OU64" s="39"/>
      <c r="OV64" s="39"/>
      <c r="OW64" s="39"/>
      <c r="OX64" s="39"/>
      <c r="OY64" s="39"/>
      <c r="OZ64" s="39"/>
      <c r="PA64" s="39"/>
      <c r="PB64" s="39"/>
      <c r="PC64" s="39"/>
      <c r="PD64" s="39"/>
      <c r="PE64" s="39"/>
      <c r="PF64" s="39"/>
      <c r="PG64" s="39"/>
      <c r="PH64" s="39"/>
      <c r="PI64" s="39"/>
      <c r="PJ64" s="39"/>
      <c r="PK64" s="39"/>
      <c r="PL64" s="39"/>
      <c r="PM64" s="39"/>
      <c r="PN64" s="39"/>
      <c r="PO64" s="39"/>
      <c r="PP64" s="39"/>
      <c r="PQ64" s="39"/>
      <c r="PR64" s="39"/>
      <c r="PS64" s="39"/>
      <c r="PT64" s="39"/>
      <c r="PU64" s="39"/>
      <c r="PV64" s="39"/>
      <c r="PW64" s="39"/>
      <c r="PX64" s="39"/>
      <c r="PY64" s="39"/>
      <c r="PZ64" s="39"/>
      <c r="QA64" s="39"/>
      <c r="QB64" s="39"/>
      <c r="QC64" s="39"/>
      <c r="QD64" s="39"/>
      <c r="QE64" s="39"/>
      <c r="QF64" s="39"/>
      <c r="QG64" s="39"/>
      <c r="QH64" s="39"/>
      <c r="QI64" s="39"/>
      <c r="QJ64" s="39"/>
      <c r="QK64" s="39"/>
      <c r="QL64" s="39"/>
      <c r="QM64" s="39"/>
      <c r="QN64" s="39"/>
      <c r="QO64" s="39"/>
      <c r="QP64" s="39"/>
      <c r="QQ64" s="39"/>
      <c r="QR64" s="39"/>
      <c r="QS64" s="39"/>
      <c r="QT64" s="39"/>
      <c r="QU64" s="39"/>
      <c r="QV64" s="39"/>
      <c r="QW64" s="39"/>
      <c r="QX64" s="39"/>
      <c r="QY64" s="39"/>
      <c r="QZ64" s="39"/>
      <c r="RA64" s="39"/>
      <c r="RB64" s="39"/>
      <c r="RC64" s="39"/>
      <c r="RD64" s="39"/>
      <c r="RE64" s="39"/>
      <c r="RF64" s="39"/>
      <c r="RG64" s="39"/>
      <c r="RH64" s="39"/>
      <c r="RI64" s="39"/>
      <c r="RJ64" s="39"/>
      <c r="RK64" s="39"/>
      <c r="RL64" s="39"/>
      <c r="RM64" s="39"/>
      <c r="RN64" s="39"/>
      <c r="RO64" s="39"/>
      <c r="RP64" s="39"/>
      <c r="RQ64" s="39"/>
      <c r="RR64" s="39"/>
      <c r="RS64" s="39"/>
      <c r="RT64" s="39"/>
      <c r="RU64" s="39"/>
      <c r="RV64" s="39"/>
      <c r="RW64" s="39"/>
      <c r="RX64" s="39"/>
      <c r="RY64" s="39"/>
      <c r="RZ64" s="39"/>
      <c r="SA64" s="39"/>
      <c r="SB64" s="39"/>
      <c r="SC64" s="39"/>
      <c r="SD64" s="39"/>
      <c r="SE64" s="39"/>
      <c r="SF64" s="39"/>
      <c r="SG64" s="39"/>
      <c r="SH64" s="39"/>
      <c r="SI64" s="39"/>
      <c r="SJ64" s="39"/>
      <c r="SK64" s="39"/>
      <c r="SL64" s="39"/>
      <c r="SM64" s="39"/>
      <c r="SN64" s="39"/>
      <c r="SO64" s="39"/>
      <c r="SP64" s="39"/>
      <c r="SQ64" s="39"/>
      <c r="SR64" s="39"/>
      <c r="SS64" s="39"/>
      <c r="ST64" s="39"/>
      <c r="SU64" s="39"/>
      <c r="SV64" s="39"/>
      <c r="SW64" s="39"/>
      <c r="SX64" s="39"/>
      <c r="SY64" s="39"/>
      <c r="SZ64" s="39"/>
      <c r="TA64" s="39"/>
      <c r="TB64" s="39"/>
      <c r="TC64" s="39"/>
      <c r="TD64" s="39"/>
      <c r="TE64" s="39"/>
      <c r="TF64" s="39"/>
      <c r="TG64" s="39"/>
      <c r="TH64" s="39"/>
      <c r="TI64" s="39"/>
      <c r="TJ64" s="39"/>
      <c r="TK64" s="39"/>
      <c r="TL64" s="39"/>
      <c r="TM64" s="39"/>
      <c r="TN64" s="39"/>
      <c r="TO64" s="39"/>
      <c r="TP64" s="39"/>
      <c r="TQ64" s="39"/>
      <c r="TR64" s="39"/>
      <c r="TS64" s="39"/>
      <c r="TT64" s="39"/>
      <c r="TU64" s="39"/>
      <c r="TV64" s="39"/>
      <c r="TW64" s="39"/>
      <c r="TX64" s="39"/>
      <c r="TY64" s="39"/>
      <c r="TZ64" s="39"/>
      <c r="UA64" s="39"/>
      <c r="UB64" s="39"/>
      <c r="UC64" s="39"/>
      <c r="UD64" s="39"/>
      <c r="UE64" s="39"/>
      <c r="UF64" s="39"/>
      <c r="UG64" s="39"/>
      <c r="UH64" s="39"/>
      <c r="UI64" s="39"/>
      <c r="UJ64" s="39"/>
      <c r="UK64" s="39"/>
      <c r="UL64" s="39"/>
      <c r="UM64" s="39"/>
      <c r="UN64" s="39"/>
      <c r="UO64" s="39"/>
      <c r="UP64" s="39"/>
      <c r="UQ64" s="39"/>
      <c r="UR64" s="39"/>
      <c r="US64" s="39"/>
      <c r="UT64" s="39"/>
      <c r="UU64" s="39"/>
      <c r="UV64" s="39"/>
      <c r="UW64" s="39"/>
      <c r="UX64" s="39"/>
      <c r="UY64" s="39"/>
      <c r="UZ64" s="39"/>
      <c r="VA64" s="39"/>
      <c r="VB64" s="39"/>
      <c r="VC64" s="39"/>
      <c r="VD64" s="39"/>
      <c r="VE64" s="39"/>
      <c r="VF64" s="39"/>
      <c r="VG64" s="39"/>
      <c r="VH64" s="39"/>
      <c r="VI64" s="39"/>
      <c r="VJ64" s="39"/>
      <c r="VK64" s="39"/>
      <c r="VL64" s="39"/>
      <c r="VM64" s="39"/>
      <c r="VN64" s="39"/>
      <c r="VO64" s="39"/>
      <c r="VP64" s="39"/>
      <c r="VQ64" s="39"/>
      <c r="VR64" s="39"/>
      <c r="VS64" s="39"/>
      <c r="VT64" s="39"/>
      <c r="VU64" s="39"/>
      <c r="VV64" s="39"/>
      <c r="VW64" s="39"/>
      <c r="VX64" s="39"/>
      <c r="VY64" s="39"/>
      <c r="VZ64" s="39"/>
      <c r="WA64" s="39"/>
      <c r="WB64" s="39"/>
      <c r="WC64" s="39"/>
      <c r="WD64" s="39"/>
      <c r="WE64" s="39"/>
      <c r="WF64" s="39"/>
      <c r="WG64" s="39"/>
      <c r="WH64" s="39"/>
      <c r="WI64" s="39"/>
      <c r="WJ64" s="39"/>
      <c r="WK64" s="39"/>
      <c r="WL64" s="39"/>
      <c r="WM64" s="39"/>
      <c r="WN64" s="39"/>
      <c r="WO64" s="39"/>
      <c r="WP64" s="39"/>
      <c r="WQ64" s="39"/>
      <c r="WR64" s="39"/>
      <c r="WS64" s="39"/>
      <c r="WT64" s="39"/>
      <c r="WU64" s="39"/>
      <c r="WV64" s="39"/>
      <c r="WW64" s="39"/>
      <c r="WX64" s="39"/>
      <c r="WY64" s="39"/>
      <c r="WZ64" s="39"/>
      <c r="XA64" s="39"/>
      <c r="XB64" s="39"/>
      <c r="XC64" s="39"/>
      <c r="XD64" s="39"/>
      <c r="XE64" s="39"/>
      <c r="XF64" s="39"/>
      <c r="XG64" s="39"/>
      <c r="XH64" s="39"/>
      <c r="XI64" s="39"/>
      <c r="XJ64" s="39"/>
      <c r="XK64" s="39"/>
      <c r="XL64" s="39"/>
      <c r="XM64" s="39"/>
      <c r="XN64" s="39"/>
      <c r="XO64" s="39"/>
      <c r="XP64" s="39"/>
      <c r="XQ64" s="39"/>
      <c r="XR64" s="39"/>
      <c r="XS64" s="39"/>
      <c r="XT64" s="39"/>
      <c r="XU64" s="39"/>
      <c r="XV64" s="39"/>
      <c r="XW64" s="39"/>
      <c r="XX64" s="39"/>
      <c r="XY64" s="39"/>
      <c r="XZ64" s="39"/>
      <c r="YA64" s="39"/>
      <c r="YB64" s="39"/>
      <c r="YC64" s="39"/>
      <c r="YD64" s="39"/>
      <c r="YE64" s="39"/>
      <c r="YF64" s="39"/>
      <c r="YG64" s="39"/>
      <c r="YH64" s="39"/>
      <c r="YI64" s="39"/>
      <c r="YJ64" s="39"/>
      <c r="YK64" s="39"/>
      <c r="YL64" s="39"/>
      <c r="YM64" s="39"/>
      <c r="YN64" s="39"/>
      <c r="YO64" s="39"/>
      <c r="YP64" s="39"/>
      <c r="YQ64" s="39"/>
      <c r="YR64" s="39"/>
      <c r="YS64" s="39"/>
      <c r="YT64" s="39"/>
      <c r="YU64" s="39"/>
      <c r="YV64" s="39"/>
      <c r="YW64" s="39"/>
      <c r="YX64" s="39"/>
      <c r="YY64" s="39"/>
      <c r="YZ64" s="39"/>
      <c r="ZA64" s="39"/>
      <c r="ZB64" s="39"/>
      <c r="ZC64" s="39"/>
      <c r="ZD64" s="39"/>
      <c r="ZE64" s="39"/>
      <c r="ZF64" s="39"/>
      <c r="ZG64" s="39"/>
      <c r="ZH64" s="39"/>
      <c r="ZI64" s="39"/>
      <c r="ZJ64" s="39"/>
      <c r="ZK64" s="39"/>
      <c r="ZL64" s="39"/>
      <c r="ZM64" s="39"/>
      <c r="ZN64" s="39"/>
      <c r="ZO64" s="39"/>
      <c r="ZP64" s="39"/>
      <c r="ZQ64" s="39"/>
      <c r="ZR64" s="39"/>
      <c r="ZS64" s="39"/>
      <c r="ZT64" s="39"/>
      <c r="ZU64" s="39"/>
      <c r="ZV64" s="39"/>
      <c r="ZW64" s="39"/>
      <c r="ZX64" s="39"/>
      <c r="ZY64" s="39"/>
      <c r="ZZ64" s="39"/>
      <c r="AAA64" s="39"/>
      <c r="AAB64" s="39"/>
      <c r="AAC64" s="39"/>
      <c r="AAD64" s="39"/>
      <c r="AAE64" s="39"/>
      <c r="AAF64" s="39"/>
      <c r="AAG64" s="39"/>
      <c r="AAH64" s="39"/>
      <c r="AAI64" s="39"/>
      <c r="AAJ64" s="39"/>
      <c r="AAK64" s="39"/>
      <c r="AAL64" s="39"/>
      <c r="AAM64" s="39"/>
      <c r="AAN64" s="39"/>
      <c r="AAO64" s="39"/>
      <c r="AAP64" s="39"/>
      <c r="AAQ64" s="39"/>
      <c r="AAR64" s="39"/>
      <c r="AAS64" s="39"/>
      <c r="AAT64" s="39"/>
      <c r="AAU64" s="39"/>
      <c r="AAV64" s="39"/>
      <c r="AAW64" s="39"/>
      <c r="AAX64" s="39"/>
      <c r="AAY64" s="39"/>
      <c r="AAZ64" s="39"/>
      <c r="ABA64" s="39"/>
      <c r="ABB64" s="39"/>
      <c r="ABC64" s="39"/>
      <c r="ABD64" s="39"/>
      <c r="ABE64" s="39"/>
      <c r="ABF64" s="39"/>
      <c r="ABG64" s="39"/>
      <c r="ABH64" s="39"/>
      <c r="ABI64" s="39"/>
      <c r="ABJ64" s="39"/>
      <c r="ABK64" s="39"/>
      <c r="ABL64" s="39"/>
      <c r="ABM64" s="39"/>
      <c r="ABN64" s="39"/>
      <c r="ABO64" s="39"/>
      <c r="ABP64" s="39"/>
      <c r="ABQ64" s="39"/>
      <c r="ABR64" s="39"/>
      <c r="ABS64" s="39"/>
      <c r="ABT64" s="39"/>
      <c r="ABU64" s="39"/>
      <c r="ABV64" s="39"/>
      <c r="ABW64" s="39"/>
      <c r="ABX64" s="39"/>
      <c r="ABY64" s="39"/>
      <c r="ABZ64" s="39"/>
      <c r="ACA64" s="39"/>
      <c r="ACB64" s="39"/>
      <c r="ACC64" s="39"/>
      <c r="ACD64" s="39"/>
      <c r="ACE64" s="39"/>
      <c r="ACF64" s="39"/>
      <c r="ACG64" s="39"/>
      <c r="ACH64" s="39"/>
      <c r="ACI64" s="39"/>
      <c r="ACJ64" s="39"/>
      <c r="ACK64" s="39"/>
      <c r="ACL64" s="39"/>
      <c r="ACM64" s="39"/>
      <c r="ACN64" s="39"/>
      <c r="ACO64" s="39"/>
      <c r="ACP64" s="39"/>
      <c r="ACQ64" s="39"/>
      <c r="ACR64" s="39"/>
      <c r="ACS64" s="39"/>
      <c r="ACT64" s="39"/>
      <c r="ACU64" s="39"/>
      <c r="ACV64" s="39"/>
      <c r="ACW64" s="39"/>
      <c r="ACX64" s="39"/>
      <c r="ACY64" s="39"/>
      <c r="ACZ64" s="39"/>
      <c r="ADA64" s="39"/>
      <c r="ADB64" s="39"/>
      <c r="ADC64" s="39"/>
      <c r="ADD64" s="39"/>
      <c r="ADE64" s="39"/>
      <c r="ADF64" s="39"/>
      <c r="ADG64" s="39"/>
      <c r="ADH64" s="39"/>
      <c r="ADI64" s="39"/>
      <c r="ADJ64" s="39"/>
      <c r="ADK64" s="39"/>
      <c r="ADL64" s="39"/>
      <c r="ADM64" s="39"/>
      <c r="ADN64" s="39"/>
      <c r="ADO64" s="39"/>
      <c r="ADP64" s="39"/>
      <c r="ADQ64" s="39"/>
      <c r="ADR64" s="39"/>
      <c r="ADS64" s="39"/>
      <c r="ADT64" s="39"/>
      <c r="ADU64" s="39"/>
      <c r="ADV64" s="39"/>
      <c r="ADW64" s="39"/>
      <c r="ADX64" s="39"/>
      <c r="ADY64" s="39"/>
      <c r="ADZ64" s="39"/>
      <c r="AEA64" s="39"/>
      <c r="AEB64" s="39"/>
      <c r="AEC64" s="39"/>
      <c r="AED64" s="39"/>
      <c r="AEE64" s="39"/>
      <c r="AEF64" s="39"/>
      <c r="AEG64" s="39"/>
      <c r="AEH64" s="39"/>
      <c r="AEI64" s="39"/>
      <c r="AEJ64" s="39"/>
      <c r="AEK64" s="39"/>
      <c r="AEL64" s="39"/>
      <c r="AEM64" s="39"/>
      <c r="AEN64" s="39"/>
      <c r="AEO64" s="39"/>
      <c r="AEP64" s="39"/>
      <c r="AEQ64" s="39"/>
      <c r="AER64" s="39"/>
      <c r="AES64" s="39"/>
      <c r="AET64" s="39"/>
      <c r="AEU64" s="39"/>
      <c r="AEV64" s="39"/>
      <c r="AEW64" s="39"/>
      <c r="AEX64" s="39"/>
      <c r="AEY64" s="39"/>
      <c r="AEZ64" s="39"/>
      <c r="AFA64" s="39"/>
      <c r="AFB64" s="39"/>
      <c r="AFC64" s="39"/>
      <c r="AFD64" s="39"/>
      <c r="AFE64" s="39"/>
      <c r="AFF64" s="39"/>
      <c r="AFG64" s="39"/>
      <c r="AFH64" s="39"/>
      <c r="AFI64" s="39"/>
      <c r="AFJ64" s="39"/>
      <c r="AFK64" s="39"/>
      <c r="AFL64" s="39"/>
      <c r="AFM64" s="39"/>
      <c r="AFN64" s="39"/>
      <c r="AFO64" s="39"/>
      <c r="AFP64" s="39"/>
      <c r="AFQ64" s="39"/>
      <c r="AFR64" s="39"/>
      <c r="AFS64" s="39"/>
      <c r="AFT64" s="39"/>
      <c r="AFU64" s="39"/>
      <c r="AFV64" s="39"/>
      <c r="AFW64" s="39"/>
      <c r="AFX64" s="39"/>
      <c r="AFY64" s="39"/>
      <c r="AFZ64" s="39"/>
      <c r="AGA64" s="39"/>
      <c r="AGB64" s="39"/>
      <c r="AGC64" s="39"/>
      <c r="AGD64" s="39"/>
      <c r="AGE64" s="39"/>
      <c r="AGF64" s="39"/>
      <c r="AGG64" s="39"/>
      <c r="AGH64" s="39"/>
      <c r="AGI64" s="39"/>
      <c r="AGJ64" s="39"/>
      <c r="AGK64" s="39"/>
      <c r="AGL64" s="39"/>
      <c r="AGM64" s="39"/>
      <c r="AGN64" s="39"/>
      <c r="AGO64" s="39"/>
      <c r="AGP64" s="39"/>
      <c r="AGQ64" s="39"/>
      <c r="AGR64" s="39"/>
      <c r="AGS64" s="39"/>
      <c r="AGT64" s="39"/>
      <c r="AGU64" s="39"/>
      <c r="AGV64" s="39"/>
      <c r="AGW64" s="39"/>
      <c r="AGX64" s="39"/>
      <c r="AGY64" s="39"/>
      <c r="AGZ64" s="39"/>
      <c r="AHA64" s="39"/>
      <c r="AHB64" s="39"/>
      <c r="AHC64" s="39"/>
      <c r="AHD64" s="39"/>
      <c r="AHE64" s="39"/>
      <c r="AHF64" s="39"/>
      <c r="AHG64" s="39"/>
      <c r="AHH64" s="39"/>
      <c r="AHI64" s="39"/>
      <c r="AHJ64" s="39"/>
      <c r="AHK64" s="39"/>
      <c r="AHL64" s="39"/>
      <c r="AHM64" s="39"/>
      <c r="AHN64" s="39"/>
      <c r="AHO64" s="39"/>
      <c r="AHP64" s="39"/>
      <c r="AHQ64" s="39"/>
      <c r="AHR64" s="39"/>
      <c r="AHS64" s="39"/>
      <c r="AHT64" s="39"/>
      <c r="AHU64" s="39"/>
      <c r="AHV64" s="39"/>
      <c r="AHW64" s="39"/>
      <c r="AHX64" s="39"/>
      <c r="AHY64" s="39"/>
      <c r="AHZ64" s="39"/>
      <c r="AIA64" s="39"/>
      <c r="AIB64" s="39"/>
      <c r="AIC64" s="39"/>
      <c r="AID64" s="39"/>
      <c r="AIE64" s="39"/>
      <c r="AIF64" s="39"/>
      <c r="AIG64" s="39"/>
      <c r="AIH64" s="39"/>
      <c r="AII64" s="39"/>
      <c r="AIJ64" s="39"/>
      <c r="AIK64" s="39"/>
      <c r="AIL64" s="39"/>
      <c r="AIM64" s="39"/>
      <c r="AIN64" s="39"/>
      <c r="AIO64" s="39"/>
      <c r="AIP64" s="39"/>
      <c r="AIQ64" s="39"/>
      <c r="AIR64" s="39"/>
      <c r="AIS64" s="39"/>
      <c r="AIT64" s="39"/>
      <c r="AIU64" s="39"/>
      <c r="AIV64" s="39"/>
      <c r="AIW64" s="39"/>
      <c r="AIX64" s="39"/>
      <c r="AIY64" s="39"/>
      <c r="AIZ64" s="39"/>
      <c r="AJA64" s="39"/>
      <c r="AJB64" s="39"/>
      <c r="AJC64" s="39"/>
      <c r="AJD64" s="39"/>
      <c r="AJE64" s="39"/>
      <c r="AJF64" s="39"/>
      <c r="AJG64" s="39"/>
      <c r="AJH64" s="39"/>
      <c r="AJI64" s="39"/>
      <c r="AJJ64" s="39"/>
      <c r="AJK64" s="39"/>
      <c r="AJL64" s="39"/>
      <c r="AJM64" s="39"/>
      <c r="AJN64" s="39"/>
      <c r="AJO64" s="39"/>
      <c r="AJP64" s="39"/>
      <c r="AJQ64" s="39"/>
      <c r="AJR64" s="39"/>
      <c r="AJS64" s="39"/>
      <c r="AJT64" s="39"/>
      <c r="AJU64" s="39"/>
      <c r="AJV64" s="39"/>
      <c r="AJW64" s="39"/>
      <c r="AJX64" s="39"/>
      <c r="AJY64" s="39"/>
      <c r="AJZ64" s="39"/>
      <c r="AKA64" s="39"/>
      <c r="AKB64" s="39"/>
      <c r="AKC64" s="39"/>
      <c r="AKD64" s="39"/>
      <c r="AKE64" s="39"/>
      <c r="AKF64" s="39"/>
      <c r="AKG64" s="39"/>
      <c r="AKH64" s="39"/>
      <c r="AKI64" s="39"/>
      <c r="AKJ64" s="39"/>
      <c r="AKK64" s="39"/>
      <c r="AKL64" s="39"/>
      <c r="AKM64" s="39"/>
      <c r="AKN64" s="39"/>
      <c r="AKO64" s="39"/>
      <c r="AKP64" s="39"/>
      <c r="AKQ64" s="39"/>
      <c r="AKR64" s="39"/>
      <c r="AKS64" s="39"/>
      <c r="AKT64" s="39"/>
      <c r="AKU64" s="39"/>
      <c r="AKV64" s="39"/>
      <c r="AKW64" s="39"/>
      <c r="AKX64" s="39"/>
      <c r="AKY64" s="39"/>
      <c r="AKZ64" s="39"/>
      <c r="ALA64" s="39"/>
      <c r="ALB64" s="39"/>
      <c r="ALC64" s="39"/>
      <c r="ALD64" s="39"/>
      <c r="ALE64" s="39"/>
      <c r="ALF64" s="39"/>
      <c r="ALG64" s="39"/>
      <c r="ALH64" s="39"/>
      <c r="ALI64" s="39"/>
      <c r="ALJ64" s="39"/>
      <c r="ALK64" s="39"/>
      <c r="ALL64" s="39"/>
      <c r="ALM64" s="39"/>
      <c r="ALN64" s="39"/>
      <c r="ALO64" s="39"/>
      <c r="ALP64" s="39"/>
      <c r="ALQ64" s="39"/>
      <c r="ALR64" s="39"/>
      <c r="ALS64" s="39"/>
      <c r="ALT64" s="39"/>
      <c r="ALU64" s="39"/>
      <c r="ALV64" s="39"/>
      <c r="ALW64" s="39"/>
      <c r="ALX64" s="39"/>
      <c r="ALY64" s="39"/>
      <c r="ALZ64" s="39"/>
      <c r="AMA64" s="39"/>
      <c r="AMB64" s="39"/>
      <c r="AMC64" s="39"/>
      <c r="AMD64" s="39"/>
      <c r="AME64" s="39"/>
      <c r="AMF64" s="39"/>
      <c r="AMG64" s="39"/>
      <c r="AMH64" s="39"/>
      <c r="AMI64" s="39"/>
      <c r="AMJ64" s="39"/>
    </row>
    <row r="65" spans="1:1024">
      <c r="A65" s="39" t="s">
        <v>49</v>
      </c>
      <c r="B65" s="28">
        <v>45322</v>
      </c>
      <c r="C65" s="30">
        <v>46</v>
      </c>
      <c r="D65" s="39">
        <v>555.950107</v>
      </c>
      <c r="E65" s="42">
        <f>Sayfa2!$D65*Sayfa2!$C65</f>
        <v>25573.704922000001</v>
      </c>
      <c r="F65" s="28">
        <v>45327</v>
      </c>
      <c r="G65" s="30">
        <v>46</v>
      </c>
      <c r="H65" s="39">
        <v>559.83385699999997</v>
      </c>
      <c r="I65" s="19">
        <f>Sayfa2!$H65*Sayfa2!$G65</f>
        <v>25752.357421999997</v>
      </c>
      <c r="J65" s="41">
        <f t="shared" si="29"/>
        <v>3.8837499999999636</v>
      </c>
      <c r="K65" s="43">
        <f>Sayfa2!$J65*Sayfa2!$G65</f>
        <v>178.65249999999833</v>
      </c>
      <c r="L65" s="44">
        <f t="shared" si="30"/>
        <v>5</v>
      </c>
      <c r="M65" s="143">
        <f>K65/E65</f>
        <v>6.9857887445284065E-3</v>
      </c>
      <c r="N65" s="143">
        <f>M65/L65*30</f>
        <v>4.1914732467170444E-2</v>
      </c>
      <c r="O65" s="14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  <c r="IN65" s="39"/>
      <c r="IO65" s="39"/>
      <c r="IP65" s="39"/>
      <c r="IQ65" s="39"/>
      <c r="IR65" s="39"/>
      <c r="IS65" s="39"/>
      <c r="IT65" s="39"/>
      <c r="IU65" s="39"/>
      <c r="IV65" s="39"/>
      <c r="IW65" s="39"/>
      <c r="IX65" s="39"/>
      <c r="IY65" s="39"/>
      <c r="IZ65" s="39"/>
      <c r="JA65" s="39"/>
      <c r="JB65" s="39"/>
      <c r="JC65" s="39"/>
      <c r="JD65" s="39"/>
      <c r="JE65" s="39"/>
      <c r="JF65" s="39"/>
      <c r="JG65" s="39"/>
      <c r="JH65" s="39"/>
      <c r="JI65" s="39"/>
      <c r="JJ65" s="39"/>
      <c r="JK65" s="39"/>
      <c r="JL65" s="39"/>
      <c r="JM65" s="39"/>
      <c r="JN65" s="39"/>
      <c r="JO65" s="39"/>
      <c r="JP65" s="39"/>
      <c r="JQ65" s="39"/>
      <c r="JR65" s="39"/>
      <c r="JS65" s="39"/>
      <c r="JT65" s="39"/>
      <c r="JU65" s="39"/>
      <c r="JV65" s="39"/>
      <c r="JW65" s="39"/>
      <c r="JX65" s="39"/>
      <c r="JY65" s="39"/>
      <c r="JZ65" s="39"/>
      <c r="KA65" s="39"/>
      <c r="KB65" s="39"/>
      <c r="KC65" s="39"/>
      <c r="KD65" s="39"/>
      <c r="KE65" s="39"/>
      <c r="KF65" s="39"/>
      <c r="KG65" s="39"/>
      <c r="KH65" s="39"/>
      <c r="KI65" s="39"/>
      <c r="KJ65" s="39"/>
      <c r="KK65" s="39"/>
      <c r="KL65" s="39"/>
      <c r="KM65" s="39"/>
      <c r="KN65" s="39"/>
      <c r="KO65" s="39"/>
      <c r="KP65" s="39"/>
      <c r="KQ65" s="39"/>
      <c r="KR65" s="39"/>
      <c r="KS65" s="39"/>
      <c r="KT65" s="39"/>
      <c r="KU65" s="39"/>
      <c r="KV65" s="39"/>
      <c r="KW65" s="39"/>
      <c r="KX65" s="39"/>
      <c r="KY65" s="39"/>
      <c r="KZ65" s="39"/>
      <c r="LA65" s="39"/>
      <c r="LB65" s="39"/>
      <c r="LC65" s="39"/>
      <c r="LD65" s="39"/>
      <c r="LE65" s="39"/>
      <c r="LF65" s="39"/>
      <c r="LG65" s="39"/>
      <c r="LH65" s="39"/>
      <c r="LI65" s="39"/>
      <c r="LJ65" s="39"/>
      <c r="LK65" s="39"/>
      <c r="LL65" s="39"/>
      <c r="LM65" s="39"/>
      <c r="LN65" s="39"/>
      <c r="LO65" s="39"/>
      <c r="LP65" s="39"/>
      <c r="LQ65" s="39"/>
      <c r="LR65" s="39"/>
      <c r="LS65" s="39"/>
      <c r="LT65" s="39"/>
      <c r="LU65" s="39"/>
      <c r="LV65" s="39"/>
      <c r="LW65" s="39"/>
      <c r="LX65" s="39"/>
      <c r="LY65" s="39"/>
      <c r="LZ65" s="39"/>
      <c r="MA65" s="39"/>
      <c r="MB65" s="39"/>
      <c r="MC65" s="39"/>
      <c r="MD65" s="39"/>
      <c r="ME65" s="39"/>
      <c r="MF65" s="39"/>
      <c r="MG65" s="39"/>
      <c r="MH65" s="39"/>
      <c r="MI65" s="39"/>
      <c r="MJ65" s="39"/>
      <c r="MK65" s="39"/>
      <c r="ML65" s="39"/>
      <c r="MM65" s="39"/>
      <c r="MN65" s="39"/>
      <c r="MO65" s="39"/>
      <c r="MP65" s="39"/>
      <c r="MQ65" s="39"/>
      <c r="MR65" s="39"/>
      <c r="MS65" s="39"/>
      <c r="MT65" s="39"/>
      <c r="MU65" s="39"/>
      <c r="MV65" s="39"/>
      <c r="MW65" s="39"/>
      <c r="MX65" s="39"/>
      <c r="MY65" s="39"/>
      <c r="MZ65" s="39"/>
      <c r="NA65" s="39"/>
      <c r="NB65" s="39"/>
      <c r="NC65" s="39"/>
      <c r="ND65" s="39"/>
      <c r="NE65" s="39"/>
      <c r="NF65" s="39"/>
      <c r="NG65" s="39"/>
      <c r="NH65" s="39"/>
      <c r="NI65" s="39"/>
      <c r="NJ65" s="39"/>
      <c r="NK65" s="39"/>
      <c r="NL65" s="39"/>
      <c r="NM65" s="39"/>
      <c r="NN65" s="39"/>
      <c r="NO65" s="39"/>
      <c r="NP65" s="39"/>
      <c r="NQ65" s="39"/>
      <c r="NR65" s="39"/>
      <c r="NS65" s="39"/>
      <c r="NT65" s="39"/>
      <c r="NU65" s="39"/>
      <c r="NV65" s="39"/>
      <c r="NW65" s="39"/>
      <c r="NX65" s="39"/>
      <c r="NY65" s="39"/>
      <c r="NZ65" s="39"/>
      <c r="OA65" s="39"/>
      <c r="OB65" s="39"/>
      <c r="OC65" s="39"/>
      <c r="OD65" s="39"/>
      <c r="OE65" s="39"/>
      <c r="OF65" s="39"/>
      <c r="OG65" s="39"/>
      <c r="OH65" s="39"/>
      <c r="OI65" s="39"/>
      <c r="OJ65" s="39"/>
      <c r="OK65" s="39"/>
      <c r="OL65" s="39"/>
      <c r="OM65" s="39"/>
      <c r="ON65" s="39"/>
      <c r="OO65" s="39"/>
      <c r="OP65" s="39"/>
      <c r="OQ65" s="39"/>
      <c r="OR65" s="39"/>
      <c r="OS65" s="39"/>
      <c r="OT65" s="39"/>
      <c r="OU65" s="39"/>
      <c r="OV65" s="39"/>
      <c r="OW65" s="39"/>
      <c r="OX65" s="39"/>
      <c r="OY65" s="39"/>
      <c r="OZ65" s="39"/>
      <c r="PA65" s="39"/>
      <c r="PB65" s="39"/>
      <c r="PC65" s="39"/>
      <c r="PD65" s="39"/>
      <c r="PE65" s="39"/>
      <c r="PF65" s="39"/>
      <c r="PG65" s="39"/>
      <c r="PH65" s="39"/>
      <c r="PI65" s="39"/>
      <c r="PJ65" s="39"/>
      <c r="PK65" s="39"/>
      <c r="PL65" s="39"/>
      <c r="PM65" s="39"/>
      <c r="PN65" s="39"/>
      <c r="PO65" s="39"/>
      <c r="PP65" s="39"/>
      <c r="PQ65" s="39"/>
      <c r="PR65" s="39"/>
      <c r="PS65" s="39"/>
      <c r="PT65" s="39"/>
      <c r="PU65" s="39"/>
      <c r="PV65" s="39"/>
      <c r="PW65" s="39"/>
      <c r="PX65" s="39"/>
      <c r="PY65" s="39"/>
      <c r="PZ65" s="39"/>
      <c r="QA65" s="39"/>
      <c r="QB65" s="39"/>
      <c r="QC65" s="39"/>
      <c r="QD65" s="39"/>
      <c r="QE65" s="39"/>
      <c r="QF65" s="39"/>
      <c r="QG65" s="39"/>
      <c r="QH65" s="39"/>
      <c r="QI65" s="39"/>
      <c r="QJ65" s="39"/>
      <c r="QK65" s="39"/>
      <c r="QL65" s="39"/>
      <c r="QM65" s="39"/>
      <c r="QN65" s="39"/>
      <c r="QO65" s="39"/>
      <c r="QP65" s="39"/>
      <c r="QQ65" s="39"/>
      <c r="QR65" s="39"/>
      <c r="QS65" s="39"/>
      <c r="QT65" s="39"/>
      <c r="QU65" s="39"/>
      <c r="QV65" s="39"/>
      <c r="QW65" s="39"/>
      <c r="QX65" s="39"/>
      <c r="QY65" s="39"/>
      <c r="QZ65" s="39"/>
      <c r="RA65" s="39"/>
      <c r="RB65" s="39"/>
      <c r="RC65" s="39"/>
      <c r="RD65" s="39"/>
      <c r="RE65" s="39"/>
      <c r="RF65" s="39"/>
      <c r="RG65" s="39"/>
      <c r="RH65" s="39"/>
      <c r="RI65" s="39"/>
      <c r="RJ65" s="39"/>
      <c r="RK65" s="39"/>
      <c r="RL65" s="39"/>
      <c r="RM65" s="39"/>
      <c r="RN65" s="39"/>
      <c r="RO65" s="39"/>
      <c r="RP65" s="39"/>
      <c r="RQ65" s="39"/>
      <c r="RR65" s="39"/>
      <c r="RS65" s="39"/>
      <c r="RT65" s="39"/>
      <c r="RU65" s="39"/>
      <c r="RV65" s="39"/>
      <c r="RW65" s="39"/>
      <c r="RX65" s="39"/>
      <c r="RY65" s="39"/>
      <c r="RZ65" s="39"/>
      <c r="SA65" s="39"/>
      <c r="SB65" s="39"/>
      <c r="SC65" s="39"/>
      <c r="SD65" s="39"/>
      <c r="SE65" s="39"/>
      <c r="SF65" s="39"/>
      <c r="SG65" s="39"/>
      <c r="SH65" s="39"/>
      <c r="SI65" s="39"/>
      <c r="SJ65" s="39"/>
      <c r="SK65" s="39"/>
      <c r="SL65" s="39"/>
      <c r="SM65" s="39"/>
      <c r="SN65" s="39"/>
      <c r="SO65" s="39"/>
      <c r="SP65" s="39"/>
      <c r="SQ65" s="39"/>
      <c r="SR65" s="39"/>
      <c r="SS65" s="39"/>
      <c r="ST65" s="39"/>
      <c r="SU65" s="39"/>
      <c r="SV65" s="39"/>
      <c r="SW65" s="39"/>
      <c r="SX65" s="39"/>
      <c r="SY65" s="39"/>
      <c r="SZ65" s="39"/>
      <c r="TA65" s="39"/>
      <c r="TB65" s="39"/>
      <c r="TC65" s="39"/>
      <c r="TD65" s="39"/>
      <c r="TE65" s="39"/>
      <c r="TF65" s="39"/>
      <c r="TG65" s="39"/>
      <c r="TH65" s="39"/>
      <c r="TI65" s="39"/>
      <c r="TJ65" s="39"/>
      <c r="TK65" s="39"/>
      <c r="TL65" s="39"/>
      <c r="TM65" s="39"/>
      <c r="TN65" s="39"/>
      <c r="TO65" s="39"/>
      <c r="TP65" s="39"/>
      <c r="TQ65" s="39"/>
      <c r="TR65" s="39"/>
      <c r="TS65" s="39"/>
      <c r="TT65" s="39"/>
      <c r="TU65" s="39"/>
      <c r="TV65" s="39"/>
      <c r="TW65" s="39"/>
      <c r="TX65" s="39"/>
      <c r="TY65" s="39"/>
      <c r="TZ65" s="39"/>
      <c r="UA65" s="39"/>
      <c r="UB65" s="39"/>
      <c r="UC65" s="39"/>
      <c r="UD65" s="39"/>
      <c r="UE65" s="39"/>
      <c r="UF65" s="39"/>
      <c r="UG65" s="39"/>
      <c r="UH65" s="39"/>
      <c r="UI65" s="39"/>
      <c r="UJ65" s="39"/>
      <c r="UK65" s="39"/>
      <c r="UL65" s="39"/>
      <c r="UM65" s="39"/>
      <c r="UN65" s="39"/>
      <c r="UO65" s="39"/>
      <c r="UP65" s="39"/>
      <c r="UQ65" s="39"/>
      <c r="UR65" s="39"/>
      <c r="US65" s="39"/>
      <c r="UT65" s="39"/>
      <c r="UU65" s="39"/>
      <c r="UV65" s="39"/>
      <c r="UW65" s="39"/>
      <c r="UX65" s="39"/>
      <c r="UY65" s="39"/>
      <c r="UZ65" s="39"/>
      <c r="VA65" s="39"/>
      <c r="VB65" s="39"/>
      <c r="VC65" s="39"/>
      <c r="VD65" s="39"/>
      <c r="VE65" s="39"/>
      <c r="VF65" s="39"/>
      <c r="VG65" s="39"/>
      <c r="VH65" s="39"/>
      <c r="VI65" s="39"/>
      <c r="VJ65" s="39"/>
      <c r="VK65" s="39"/>
      <c r="VL65" s="39"/>
      <c r="VM65" s="39"/>
      <c r="VN65" s="39"/>
      <c r="VO65" s="39"/>
      <c r="VP65" s="39"/>
      <c r="VQ65" s="39"/>
      <c r="VR65" s="39"/>
      <c r="VS65" s="39"/>
      <c r="VT65" s="39"/>
      <c r="VU65" s="39"/>
      <c r="VV65" s="39"/>
      <c r="VW65" s="39"/>
      <c r="VX65" s="39"/>
      <c r="VY65" s="39"/>
      <c r="VZ65" s="39"/>
      <c r="WA65" s="39"/>
      <c r="WB65" s="39"/>
      <c r="WC65" s="39"/>
      <c r="WD65" s="39"/>
      <c r="WE65" s="39"/>
      <c r="WF65" s="39"/>
      <c r="WG65" s="39"/>
      <c r="WH65" s="39"/>
      <c r="WI65" s="39"/>
      <c r="WJ65" s="39"/>
      <c r="WK65" s="39"/>
      <c r="WL65" s="39"/>
      <c r="WM65" s="39"/>
      <c r="WN65" s="39"/>
      <c r="WO65" s="39"/>
      <c r="WP65" s="39"/>
      <c r="WQ65" s="39"/>
      <c r="WR65" s="39"/>
      <c r="WS65" s="39"/>
      <c r="WT65" s="39"/>
      <c r="WU65" s="39"/>
      <c r="WV65" s="39"/>
      <c r="WW65" s="39"/>
      <c r="WX65" s="39"/>
      <c r="WY65" s="39"/>
      <c r="WZ65" s="39"/>
      <c r="XA65" s="39"/>
      <c r="XB65" s="39"/>
      <c r="XC65" s="39"/>
      <c r="XD65" s="39"/>
      <c r="XE65" s="39"/>
      <c r="XF65" s="39"/>
      <c r="XG65" s="39"/>
      <c r="XH65" s="39"/>
      <c r="XI65" s="39"/>
      <c r="XJ65" s="39"/>
      <c r="XK65" s="39"/>
      <c r="XL65" s="39"/>
      <c r="XM65" s="39"/>
      <c r="XN65" s="39"/>
      <c r="XO65" s="39"/>
      <c r="XP65" s="39"/>
      <c r="XQ65" s="39"/>
      <c r="XR65" s="39"/>
      <c r="XS65" s="39"/>
      <c r="XT65" s="39"/>
      <c r="XU65" s="39"/>
      <c r="XV65" s="39"/>
      <c r="XW65" s="39"/>
      <c r="XX65" s="39"/>
      <c r="XY65" s="39"/>
      <c r="XZ65" s="39"/>
      <c r="YA65" s="39"/>
      <c r="YB65" s="39"/>
      <c r="YC65" s="39"/>
      <c r="YD65" s="39"/>
      <c r="YE65" s="39"/>
      <c r="YF65" s="39"/>
      <c r="YG65" s="39"/>
      <c r="YH65" s="39"/>
      <c r="YI65" s="39"/>
      <c r="YJ65" s="39"/>
      <c r="YK65" s="39"/>
      <c r="YL65" s="39"/>
      <c r="YM65" s="39"/>
      <c r="YN65" s="39"/>
      <c r="YO65" s="39"/>
      <c r="YP65" s="39"/>
      <c r="YQ65" s="39"/>
      <c r="YR65" s="39"/>
      <c r="YS65" s="39"/>
      <c r="YT65" s="39"/>
      <c r="YU65" s="39"/>
      <c r="YV65" s="39"/>
      <c r="YW65" s="39"/>
      <c r="YX65" s="39"/>
      <c r="YY65" s="39"/>
      <c r="YZ65" s="39"/>
      <c r="ZA65" s="39"/>
      <c r="ZB65" s="39"/>
      <c r="ZC65" s="39"/>
      <c r="ZD65" s="39"/>
      <c r="ZE65" s="39"/>
      <c r="ZF65" s="39"/>
      <c r="ZG65" s="39"/>
      <c r="ZH65" s="39"/>
      <c r="ZI65" s="39"/>
      <c r="ZJ65" s="39"/>
      <c r="ZK65" s="39"/>
      <c r="ZL65" s="39"/>
      <c r="ZM65" s="39"/>
      <c r="ZN65" s="39"/>
      <c r="ZO65" s="39"/>
      <c r="ZP65" s="39"/>
      <c r="ZQ65" s="39"/>
      <c r="ZR65" s="39"/>
      <c r="ZS65" s="39"/>
      <c r="ZT65" s="39"/>
      <c r="ZU65" s="39"/>
      <c r="ZV65" s="39"/>
      <c r="ZW65" s="39"/>
      <c r="ZX65" s="39"/>
      <c r="ZY65" s="39"/>
      <c r="ZZ65" s="39"/>
      <c r="AAA65" s="39"/>
      <c r="AAB65" s="39"/>
      <c r="AAC65" s="39"/>
      <c r="AAD65" s="39"/>
      <c r="AAE65" s="39"/>
      <c r="AAF65" s="39"/>
      <c r="AAG65" s="39"/>
      <c r="AAH65" s="39"/>
      <c r="AAI65" s="39"/>
      <c r="AAJ65" s="39"/>
      <c r="AAK65" s="39"/>
      <c r="AAL65" s="39"/>
      <c r="AAM65" s="39"/>
      <c r="AAN65" s="39"/>
      <c r="AAO65" s="39"/>
      <c r="AAP65" s="39"/>
      <c r="AAQ65" s="39"/>
      <c r="AAR65" s="39"/>
      <c r="AAS65" s="39"/>
      <c r="AAT65" s="39"/>
      <c r="AAU65" s="39"/>
      <c r="AAV65" s="39"/>
      <c r="AAW65" s="39"/>
      <c r="AAX65" s="39"/>
      <c r="AAY65" s="39"/>
      <c r="AAZ65" s="39"/>
      <c r="ABA65" s="39"/>
      <c r="ABB65" s="39"/>
      <c r="ABC65" s="39"/>
      <c r="ABD65" s="39"/>
      <c r="ABE65" s="39"/>
      <c r="ABF65" s="39"/>
      <c r="ABG65" s="39"/>
      <c r="ABH65" s="39"/>
      <c r="ABI65" s="39"/>
      <c r="ABJ65" s="39"/>
      <c r="ABK65" s="39"/>
      <c r="ABL65" s="39"/>
      <c r="ABM65" s="39"/>
      <c r="ABN65" s="39"/>
      <c r="ABO65" s="39"/>
      <c r="ABP65" s="39"/>
      <c r="ABQ65" s="39"/>
      <c r="ABR65" s="39"/>
      <c r="ABS65" s="39"/>
      <c r="ABT65" s="39"/>
      <c r="ABU65" s="39"/>
      <c r="ABV65" s="39"/>
      <c r="ABW65" s="39"/>
      <c r="ABX65" s="39"/>
      <c r="ABY65" s="39"/>
      <c r="ABZ65" s="39"/>
      <c r="ACA65" s="39"/>
      <c r="ACB65" s="39"/>
      <c r="ACC65" s="39"/>
      <c r="ACD65" s="39"/>
      <c r="ACE65" s="39"/>
      <c r="ACF65" s="39"/>
      <c r="ACG65" s="39"/>
      <c r="ACH65" s="39"/>
      <c r="ACI65" s="39"/>
      <c r="ACJ65" s="39"/>
      <c r="ACK65" s="39"/>
      <c r="ACL65" s="39"/>
      <c r="ACM65" s="39"/>
      <c r="ACN65" s="39"/>
      <c r="ACO65" s="39"/>
      <c r="ACP65" s="39"/>
      <c r="ACQ65" s="39"/>
      <c r="ACR65" s="39"/>
      <c r="ACS65" s="39"/>
      <c r="ACT65" s="39"/>
      <c r="ACU65" s="39"/>
      <c r="ACV65" s="39"/>
      <c r="ACW65" s="39"/>
      <c r="ACX65" s="39"/>
      <c r="ACY65" s="39"/>
      <c r="ACZ65" s="39"/>
      <c r="ADA65" s="39"/>
      <c r="ADB65" s="39"/>
      <c r="ADC65" s="39"/>
      <c r="ADD65" s="39"/>
      <c r="ADE65" s="39"/>
      <c r="ADF65" s="39"/>
      <c r="ADG65" s="39"/>
      <c r="ADH65" s="39"/>
      <c r="ADI65" s="39"/>
      <c r="ADJ65" s="39"/>
      <c r="ADK65" s="39"/>
      <c r="ADL65" s="39"/>
      <c r="ADM65" s="39"/>
      <c r="ADN65" s="39"/>
      <c r="ADO65" s="39"/>
      <c r="ADP65" s="39"/>
      <c r="ADQ65" s="39"/>
      <c r="ADR65" s="39"/>
      <c r="ADS65" s="39"/>
      <c r="ADT65" s="39"/>
      <c r="ADU65" s="39"/>
      <c r="ADV65" s="39"/>
      <c r="ADW65" s="39"/>
      <c r="ADX65" s="39"/>
      <c r="ADY65" s="39"/>
      <c r="ADZ65" s="39"/>
      <c r="AEA65" s="39"/>
      <c r="AEB65" s="39"/>
      <c r="AEC65" s="39"/>
      <c r="AED65" s="39"/>
      <c r="AEE65" s="39"/>
      <c r="AEF65" s="39"/>
      <c r="AEG65" s="39"/>
      <c r="AEH65" s="39"/>
      <c r="AEI65" s="39"/>
      <c r="AEJ65" s="39"/>
      <c r="AEK65" s="39"/>
      <c r="AEL65" s="39"/>
      <c r="AEM65" s="39"/>
      <c r="AEN65" s="39"/>
      <c r="AEO65" s="39"/>
      <c r="AEP65" s="39"/>
      <c r="AEQ65" s="39"/>
      <c r="AER65" s="39"/>
      <c r="AES65" s="39"/>
      <c r="AET65" s="39"/>
      <c r="AEU65" s="39"/>
      <c r="AEV65" s="39"/>
      <c r="AEW65" s="39"/>
      <c r="AEX65" s="39"/>
      <c r="AEY65" s="39"/>
      <c r="AEZ65" s="39"/>
      <c r="AFA65" s="39"/>
      <c r="AFB65" s="39"/>
      <c r="AFC65" s="39"/>
      <c r="AFD65" s="39"/>
      <c r="AFE65" s="39"/>
      <c r="AFF65" s="39"/>
      <c r="AFG65" s="39"/>
      <c r="AFH65" s="39"/>
      <c r="AFI65" s="39"/>
      <c r="AFJ65" s="39"/>
      <c r="AFK65" s="39"/>
      <c r="AFL65" s="39"/>
      <c r="AFM65" s="39"/>
      <c r="AFN65" s="39"/>
      <c r="AFO65" s="39"/>
      <c r="AFP65" s="39"/>
      <c r="AFQ65" s="39"/>
      <c r="AFR65" s="39"/>
      <c r="AFS65" s="39"/>
      <c r="AFT65" s="39"/>
      <c r="AFU65" s="39"/>
      <c r="AFV65" s="39"/>
      <c r="AFW65" s="39"/>
      <c r="AFX65" s="39"/>
      <c r="AFY65" s="39"/>
      <c r="AFZ65" s="39"/>
      <c r="AGA65" s="39"/>
      <c r="AGB65" s="39"/>
      <c r="AGC65" s="39"/>
      <c r="AGD65" s="39"/>
      <c r="AGE65" s="39"/>
      <c r="AGF65" s="39"/>
      <c r="AGG65" s="39"/>
      <c r="AGH65" s="39"/>
      <c r="AGI65" s="39"/>
      <c r="AGJ65" s="39"/>
      <c r="AGK65" s="39"/>
      <c r="AGL65" s="39"/>
      <c r="AGM65" s="39"/>
      <c r="AGN65" s="39"/>
      <c r="AGO65" s="39"/>
      <c r="AGP65" s="39"/>
      <c r="AGQ65" s="39"/>
      <c r="AGR65" s="39"/>
      <c r="AGS65" s="39"/>
      <c r="AGT65" s="39"/>
      <c r="AGU65" s="39"/>
      <c r="AGV65" s="39"/>
      <c r="AGW65" s="39"/>
      <c r="AGX65" s="39"/>
      <c r="AGY65" s="39"/>
      <c r="AGZ65" s="39"/>
      <c r="AHA65" s="39"/>
      <c r="AHB65" s="39"/>
      <c r="AHC65" s="39"/>
      <c r="AHD65" s="39"/>
      <c r="AHE65" s="39"/>
      <c r="AHF65" s="39"/>
      <c r="AHG65" s="39"/>
      <c r="AHH65" s="39"/>
      <c r="AHI65" s="39"/>
      <c r="AHJ65" s="39"/>
      <c r="AHK65" s="39"/>
      <c r="AHL65" s="39"/>
      <c r="AHM65" s="39"/>
      <c r="AHN65" s="39"/>
      <c r="AHO65" s="39"/>
      <c r="AHP65" s="39"/>
      <c r="AHQ65" s="39"/>
      <c r="AHR65" s="39"/>
      <c r="AHS65" s="39"/>
      <c r="AHT65" s="39"/>
      <c r="AHU65" s="39"/>
      <c r="AHV65" s="39"/>
      <c r="AHW65" s="39"/>
      <c r="AHX65" s="39"/>
      <c r="AHY65" s="39"/>
      <c r="AHZ65" s="39"/>
      <c r="AIA65" s="39"/>
      <c r="AIB65" s="39"/>
      <c r="AIC65" s="39"/>
      <c r="AID65" s="39"/>
      <c r="AIE65" s="39"/>
      <c r="AIF65" s="39"/>
      <c r="AIG65" s="39"/>
      <c r="AIH65" s="39"/>
      <c r="AII65" s="39"/>
      <c r="AIJ65" s="39"/>
      <c r="AIK65" s="39"/>
      <c r="AIL65" s="39"/>
      <c r="AIM65" s="39"/>
      <c r="AIN65" s="39"/>
      <c r="AIO65" s="39"/>
      <c r="AIP65" s="39"/>
      <c r="AIQ65" s="39"/>
      <c r="AIR65" s="39"/>
      <c r="AIS65" s="39"/>
      <c r="AIT65" s="39"/>
      <c r="AIU65" s="39"/>
      <c r="AIV65" s="39"/>
      <c r="AIW65" s="39"/>
      <c r="AIX65" s="39"/>
      <c r="AIY65" s="39"/>
      <c r="AIZ65" s="39"/>
      <c r="AJA65" s="39"/>
      <c r="AJB65" s="39"/>
      <c r="AJC65" s="39"/>
      <c r="AJD65" s="39"/>
      <c r="AJE65" s="39"/>
      <c r="AJF65" s="39"/>
      <c r="AJG65" s="39"/>
      <c r="AJH65" s="39"/>
      <c r="AJI65" s="39"/>
      <c r="AJJ65" s="39"/>
      <c r="AJK65" s="39"/>
      <c r="AJL65" s="39"/>
      <c r="AJM65" s="39"/>
      <c r="AJN65" s="39"/>
      <c r="AJO65" s="39"/>
      <c r="AJP65" s="39"/>
      <c r="AJQ65" s="39"/>
      <c r="AJR65" s="39"/>
      <c r="AJS65" s="39"/>
      <c r="AJT65" s="39"/>
      <c r="AJU65" s="39"/>
      <c r="AJV65" s="39"/>
      <c r="AJW65" s="39"/>
      <c r="AJX65" s="39"/>
      <c r="AJY65" s="39"/>
      <c r="AJZ65" s="39"/>
      <c r="AKA65" s="39"/>
      <c r="AKB65" s="39"/>
      <c r="AKC65" s="39"/>
      <c r="AKD65" s="39"/>
      <c r="AKE65" s="39"/>
      <c r="AKF65" s="39"/>
      <c r="AKG65" s="39"/>
      <c r="AKH65" s="39"/>
      <c r="AKI65" s="39"/>
      <c r="AKJ65" s="39"/>
      <c r="AKK65" s="39"/>
      <c r="AKL65" s="39"/>
      <c r="AKM65" s="39"/>
      <c r="AKN65" s="39"/>
      <c r="AKO65" s="39"/>
      <c r="AKP65" s="39"/>
      <c r="AKQ65" s="39"/>
      <c r="AKR65" s="39"/>
      <c r="AKS65" s="39"/>
      <c r="AKT65" s="39"/>
      <c r="AKU65" s="39"/>
      <c r="AKV65" s="39"/>
      <c r="AKW65" s="39"/>
      <c r="AKX65" s="39"/>
      <c r="AKY65" s="39"/>
      <c r="AKZ65" s="39"/>
      <c r="ALA65" s="39"/>
      <c r="ALB65" s="39"/>
      <c r="ALC65" s="39"/>
      <c r="ALD65" s="39"/>
      <c r="ALE65" s="39"/>
      <c r="ALF65" s="39"/>
      <c r="ALG65" s="39"/>
      <c r="ALH65" s="39"/>
      <c r="ALI65" s="39"/>
      <c r="ALJ65" s="39"/>
      <c r="ALK65" s="39"/>
      <c r="ALL65" s="39"/>
      <c r="ALM65" s="39"/>
      <c r="ALN65" s="39"/>
      <c r="ALO65" s="39"/>
      <c r="ALP65" s="39"/>
      <c r="ALQ65" s="39"/>
      <c r="ALR65" s="39"/>
      <c r="ALS65" s="39"/>
      <c r="ALT65" s="39"/>
      <c r="ALU65" s="39"/>
      <c r="ALV65" s="39"/>
      <c r="ALW65" s="39"/>
      <c r="ALX65" s="39"/>
      <c r="ALY65" s="39"/>
      <c r="ALZ65" s="39"/>
      <c r="AMA65" s="39"/>
      <c r="AMB65" s="39"/>
      <c r="AMC65" s="39"/>
      <c r="AMD65" s="39"/>
      <c r="AME65" s="39"/>
      <c r="AMF65" s="39"/>
      <c r="AMG65" s="39"/>
      <c r="AMH65" s="39"/>
      <c r="AMI65" s="39"/>
      <c r="AMJ65" s="39"/>
    </row>
    <row r="66" spans="1:1024">
      <c r="A66" s="1" t="s">
        <v>66</v>
      </c>
      <c r="B66" s="2">
        <v>45267</v>
      </c>
      <c r="C66" s="3">
        <v>300</v>
      </c>
      <c r="D66" s="1">
        <v>18.207357999999999</v>
      </c>
      <c r="E66" s="42">
        <f>Sayfa2!$D66*Sayfa2!$C66</f>
        <v>5462.2073999999993</v>
      </c>
      <c r="F66" s="2">
        <v>45288</v>
      </c>
      <c r="G66" s="26">
        <v>300</v>
      </c>
      <c r="H66" s="1">
        <v>18.625761000000001</v>
      </c>
      <c r="I66" s="19">
        <f>Sayfa2!$H66*Sayfa2!$G66</f>
        <v>5587.7282999999998</v>
      </c>
      <c r="J66" s="15">
        <f t="shared" si="8"/>
        <v>0.41840300000000141</v>
      </c>
      <c r="K66" s="43">
        <f>Sayfa2!$J66*Sayfa2!$G66</f>
        <v>125.52090000000042</v>
      </c>
      <c r="L66" s="1">
        <f t="shared" si="30"/>
        <v>21</v>
      </c>
      <c r="M66" s="143">
        <f t="shared" si="10"/>
        <v>2.2979885384798907E-2</v>
      </c>
      <c r="N66" s="143">
        <f t="shared" si="12"/>
        <v>3.2828407692569866E-2</v>
      </c>
      <c r="O66" s="149"/>
    </row>
    <row r="67" spans="1:1024">
      <c r="A67" s="1" t="s">
        <v>49</v>
      </c>
      <c r="B67" s="2">
        <v>45267</v>
      </c>
      <c r="C67" s="3">
        <v>10</v>
      </c>
      <c r="D67" s="1">
        <v>523.88987099999997</v>
      </c>
      <c r="E67" s="42">
        <f>Sayfa2!$D67*Sayfa2!$C67</f>
        <v>5238.8987099999995</v>
      </c>
      <c r="F67" s="2">
        <v>45293</v>
      </c>
      <c r="G67" s="26">
        <v>10</v>
      </c>
      <c r="H67" s="1">
        <v>538.78970700000002</v>
      </c>
      <c r="I67" s="19">
        <f>Sayfa2!$H67*Sayfa2!$G67</f>
        <v>5387.89707</v>
      </c>
      <c r="J67" s="15">
        <f t="shared" si="8"/>
        <v>14.89983600000005</v>
      </c>
      <c r="K67" s="43">
        <f>Sayfa2!$J67*Sayfa2!$G67</f>
        <v>148.9983600000005</v>
      </c>
      <c r="L67" s="1">
        <f t="shared" si="30"/>
        <v>26</v>
      </c>
      <c r="M67" s="143">
        <f t="shared" si="10"/>
        <v>2.8440778920881354E-2</v>
      </c>
      <c r="N67" s="143">
        <f>M67/L67*30</f>
        <v>3.2816283370247716E-2</v>
      </c>
      <c r="O67" s="149"/>
    </row>
    <row r="68" spans="1:1024">
      <c r="A68" s="1" t="s">
        <v>49</v>
      </c>
      <c r="B68" s="2">
        <v>45273</v>
      </c>
      <c r="C68" s="3">
        <v>28</v>
      </c>
      <c r="D68" s="1">
        <v>527.21223999999995</v>
      </c>
      <c r="E68" s="42">
        <f>Sayfa2!$D68*Sayfa2!$C68</f>
        <v>14761.942719999999</v>
      </c>
      <c r="F68" s="2">
        <v>45293</v>
      </c>
      <c r="G68" s="26">
        <v>28</v>
      </c>
      <c r="H68" s="1">
        <f>H67</f>
        <v>538.78970700000002</v>
      </c>
      <c r="I68" s="19">
        <f>Sayfa2!$H68*Sayfa2!$G68</f>
        <v>15086.111796000001</v>
      </c>
      <c r="J68" s="15">
        <f t="shared" si="8"/>
        <v>11.57746700000007</v>
      </c>
      <c r="K68" s="43">
        <f>Sayfa2!$J68*Sayfa2!$G68</f>
        <v>324.16907600000195</v>
      </c>
      <c r="L68" s="1">
        <f t="shared" si="30"/>
        <v>20</v>
      </c>
      <c r="M68" s="143">
        <f t="shared" si="10"/>
        <v>2.1959784165860925E-2</v>
      </c>
      <c r="N68" s="143">
        <f>M68/L68*30</f>
        <v>3.2939676248791384E-2</v>
      </c>
      <c r="O68" s="149"/>
    </row>
    <row r="69" spans="1:1024">
      <c r="A69" s="1" t="s">
        <v>67</v>
      </c>
      <c r="B69" s="2">
        <v>45273</v>
      </c>
      <c r="C69">
        <v>22</v>
      </c>
      <c r="D69" s="1">
        <v>527.21223999999995</v>
      </c>
      <c r="E69" s="42">
        <f>Sayfa2!$D69*Sayfa2!$C69</f>
        <v>11598.669279999998</v>
      </c>
      <c r="F69" s="2">
        <v>45295</v>
      </c>
      <c r="G69" s="26">
        <v>22</v>
      </c>
      <c r="H69" s="1">
        <v>540.000044</v>
      </c>
      <c r="I69" s="19">
        <f>Sayfa2!$H69*Sayfa2!$G69</f>
        <v>11880.000968</v>
      </c>
      <c r="J69" s="15">
        <f>H69-D68</f>
        <v>12.787804000000051</v>
      </c>
      <c r="K69" s="43">
        <f>Sayfa2!$J69*Sayfa2!$G69</f>
        <v>281.33168800000112</v>
      </c>
      <c r="L69" s="1">
        <f>F69-B68</f>
        <v>22</v>
      </c>
      <c r="M69" s="143">
        <f t="shared" si="10"/>
        <v>2.4255514249821006E-2</v>
      </c>
      <c r="N69" s="143">
        <f>M69/L69*30</f>
        <v>3.3075701249755916E-2</v>
      </c>
      <c r="O69" s="147">
        <f>SUM(K50:K69)</f>
        <v>7765.4384360000149</v>
      </c>
    </row>
    <row r="70" spans="1:1024">
      <c r="E70" s="31"/>
      <c r="F70" s="28"/>
      <c r="G70" s="30"/>
      <c r="H70" s="40"/>
      <c r="I70" s="62"/>
      <c r="K70" s="32"/>
      <c r="L70" s="32"/>
    </row>
    <row r="71" spans="1:1024">
      <c r="E71" s="31"/>
      <c r="F71" s="28"/>
      <c r="G71" s="30"/>
      <c r="H71" s="40"/>
      <c r="I71" s="62"/>
      <c r="J71"/>
      <c r="K71" s="32"/>
      <c r="L71" s="32"/>
    </row>
    <row r="72" spans="1:1024">
      <c r="E72" s="31"/>
      <c r="F72" s="28"/>
      <c r="G72" s="30"/>
      <c r="H72" s="40"/>
      <c r="I72" s="62"/>
      <c r="J72"/>
      <c r="K72" s="32"/>
      <c r="L72" s="32"/>
    </row>
    <row r="73" spans="1:1024">
      <c r="E73" s="31"/>
      <c r="F73" s="28"/>
      <c r="G73" s="30"/>
      <c r="H73" s="40"/>
      <c r="I73" s="62"/>
      <c r="J73"/>
      <c r="K73" s="32"/>
      <c r="L73" s="32"/>
    </row>
    <row r="74" spans="1:1024">
      <c r="E74" s="31"/>
      <c r="F74" s="28"/>
      <c r="G74" s="30"/>
      <c r="H74" s="40"/>
      <c r="I74" s="62"/>
      <c r="J74"/>
      <c r="K74" s="32"/>
      <c r="L74" s="32"/>
    </row>
    <row r="75" spans="1:1024">
      <c r="E75" s="31"/>
      <c r="F75" s="28"/>
      <c r="G75" s="30"/>
      <c r="H75" s="40"/>
      <c r="I75" s="62"/>
      <c r="J75"/>
      <c r="K75" s="32"/>
      <c r="L75" s="32"/>
    </row>
    <row r="76" spans="1:1024">
      <c r="E76" s="31"/>
      <c r="F76" s="28"/>
      <c r="G76" s="30"/>
      <c r="H76" s="40"/>
      <c r="I76" s="62"/>
      <c r="J76"/>
      <c r="K76" s="32"/>
      <c r="L76" s="32"/>
    </row>
    <row r="77" spans="1:1024">
      <c r="E77" s="31"/>
      <c r="F77" s="28"/>
      <c r="G77" s="30"/>
      <c r="H77" s="40"/>
      <c r="J77"/>
    </row>
    <row r="78" spans="1:1024">
      <c r="E78" s="31"/>
      <c r="F78" s="28"/>
      <c r="G78" s="30"/>
      <c r="H78" s="40"/>
      <c r="J78"/>
    </row>
    <row r="79" spans="1:1024">
      <c r="E79" s="31"/>
      <c r="F79" s="28"/>
      <c r="G79" s="30"/>
      <c r="H79" s="40"/>
      <c r="J79"/>
    </row>
    <row r="80" spans="1:1024">
      <c r="E80" s="31"/>
      <c r="F80" s="28"/>
      <c r="G80" s="30"/>
      <c r="H80" s="40"/>
      <c r="J80"/>
    </row>
    <row r="81" spans="10:10">
      <c r="J81"/>
    </row>
    <row r="82" spans="10:10">
      <c r="J82"/>
    </row>
    <row r="83" spans="10:10">
      <c r="J83"/>
    </row>
  </sheetData>
  <pageMargins left="0.25" right="0.25" top="0.75" bottom="0.75" header="0.3" footer="0.3"/>
  <pageSetup paperSize="9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K71:L76 N39 I71:I76 N44 L46 I70:L70 N69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3796-0219-408B-99C0-FA7EE694BB58}">
  <dimension ref="A2:W24"/>
  <sheetViews>
    <sheetView zoomScale="145" zoomScaleNormal="145" workbookViewId="0">
      <selection activeCell="S21" sqref="S21"/>
    </sheetView>
  </sheetViews>
  <sheetFormatPr defaultRowHeight="12.75"/>
  <cols>
    <col min="1" max="1" width="6.85546875" bestFit="1" customWidth="1"/>
    <col min="2" max="2" width="4.140625" style="104" bestFit="1" customWidth="1"/>
    <col min="3" max="3" width="8.42578125" bestFit="1" customWidth="1"/>
    <col min="4" max="4" width="5.140625" bestFit="1" customWidth="1"/>
    <col min="5" max="5" width="8.42578125" bestFit="1" customWidth="1"/>
    <col min="6" max="6" width="7.42578125" bestFit="1" customWidth="1"/>
    <col min="7" max="7" width="8.42578125" bestFit="1" customWidth="1"/>
    <col min="8" max="8" width="3" bestFit="1" customWidth="1"/>
    <col min="9" max="9" width="11.5703125" bestFit="1" customWidth="1"/>
    <col min="11" max="11" width="9.42578125" bestFit="1" customWidth="1"/>
    <col min="12" max="12" width="3" bestFit="1" customWidth="1"/>
    <col min="13" max="13" width="8.5703125" bestFit="1" customWidth="1"/>
    <col min="14" max="14" width="3" bestFit="1" customWidth="1"/>
    <col min="15" max="15" width="10.7109375" bestFit="1" customWidth="1"/>
    <col min="16" max="16" width="3" bestFit="1" customWidth="1"/>
    <col min="18" max="18" width="3" bestFit="1" customWidth="1"/>
    <col min="19" max="19" width="9.5703125" bestFit="1" customWidth="1"/>
    <col min="20" max="20" width="11.140625" style="126" bestFit="1" customWidth="1"/>
    <col min="23" max="23" width="10.5703125" bestFit="1" customWidth="1"/>
  </cols>
  <sheetData>
    <row r="2" spans="1:23">
      <c r="A2" s="102">
        <f>A5</f>
        <v>45362</v>
      </c>
      <c r="C2">
        <f>C5</f>
        <v>2232.66</v>
      </c>
      <c r="E2">
        <f>E5</f>
        <v>31.571400000000001</v>
      </c>
      <c r="G2">
        <f>G5</f>
        <v>34.558100000000003</v>
      </c>
      <c r="I2">
        <f>I5</f>
        <v>0</v>
      </c>
      <c r="K2">
        <f>K5</f>
        <v>0.99851990000000002</v>
      </c>
      <c r="M2">
        <f>M5</f>
        <v>0</v>
      </c>
      <c r="O2">
        <f>O5</f>
        <v>41.58</v>
      </c>
      <c r="Q2">
        <f>Q5</f>
        <v>55.55</v>
      </c>
      <c r="S2">
        <f>S5</f>
        <v>15.07</v>
      </c>
      <c r="V2" s="105">
        <f>Sayfa2!B5</f>
        <v>164.92724187748556</v>
      </c>
      <c r="W2" s="110">
        <f>Sayfa2!K2</f>
        <v>257121.570087</v>
      </c>
    </row>
    <row r="3" spans="1:23">
      <c r="A3" s="123"/>
      <c r="B3" s="125"/>
      <c r="C3" s="124" t="s">
        <v>216</v>
      </c>
      <c r="D3" s="124"/>
      <c r="E3" s="124" t="s">
        <v>53</v>
      </c>
      <c r="F3" s="124"/>
      <c r="G3" s="124" t="s">
        <v>221</v>
      </c>
      <c r="H3" s="124"/>
      <c r="I3" s="124">
        <v>801</v>
      </c>
      <c r="J3" s="124"/>
      <c r="K3" s="124" t="s">
        <v>171</v>
      </c>
      <c r="L3" s="124"/>
      <c r="M3" s="124" t="s">
        <v>217</v>
      </c>
      <c r="N3" s="124"/>
      <c r="O3" s="124" t="s">
        <v>218</v>
      </c>
      <c r="P3" s="124"/>
      <c r="Q3" s="124" t="s">
        <v>219</v>
      </c>
      <c r="R3" s="124"/>
      <c r="S3" s="124" t="s">
        <v>220</v>
      </c>
      <c r="T3" s="127" t="s">
        <v>223</v>
      </c>
      <c r="U3" s="124" t="s">
        <v>222</v>
      </c>
    </row>
    <row r="5" spans="1:23">
      <c r="A5" s="102">
        <v>45362</v>
      </c>
      <c r="B5" s="104">
        <v>161</v>
      </c>
      <c r="C5">
        <v>2232.66</v>
      </c>
      <c r="D5">
        <f>D11</f>
        <v>1110</v>
      </c>
      <c r="E5">
        <v>31.571400000000001</v>
      </c>
      <c r="F5">
        <f>F11</f>
        <v>321.99</v>
      </c>
      <c r="G5">
        <v>34.558100000000003</v>
      </c>
      <c r="J5">
        <f>J11</f>
        <v>125000</v>
      </c>
      <c r="K5">
        <v>0.99851990000000002</v>
      </c>
      <c r="N5">
        <v>12</v>
      </c>
      <c r="O5">
        <v>41.58</v>
      </c>
      <c r="P5">
        <f>P11</f>
        <v>15</v>
      </c>
      <c r="Q5">
        <v>55.55</v>
      </c>
      <c r="R5">
        <f>R11</f>
        <v>15</v>
      </c>
      <c r="S5">
        <v>15.07</v>
      </c>
      <c r="T5" s="126">
        <f t="shared" ref="T5:T11" si="0">(B5*C5)+(D5*E5)+(F5*G5)+(H5*I5)+(J5*K5)+(L5*M5)+(N5*O5)+(P5*Q5)+(R5*S5)</f>
        <v>532003.12411900004</v>
      </c>
      <c r="U5">
        <v>9500</v>
      </c>
      <c r="V5">
        <v>164.91</v>
      </c>
      <c r="W5">
        <v>257088.48</v>
      </c>
    </row>
    <row r="6" spans="1:23">
      <c r="A6" s="102">
        <v>45359</v>
      </c>
      <c r="B6" s="104">
        <v>161</v>
      </c>
      <c r="C6">
        <v>2198.16</v>
      </c>
      <c r="D6">
        <f>D12</f>
        <v>1110</v>
      </c>
      <c r="E6">
        <v>31.402999999999999</v>
      </c>
      <c r="F6">
        <f>F12</f>
        <v>321.99</v>
      </c>
      <c r="G6">
        <v>34.3643</v>
      </c>
      <c r="J6">
        <f>J12</f>
        <v>125000</v>
      </c>
      <c r="K6">
        <v>0.99115900000000001</v>
      </c>
      <c r="N6">
        <v>12</v>
      </c>
      <c r="O6">
        <v>37.799999999999997</v>
      </c>
      <c r="P6">
        <f>P12</f>
        <v>15</v>
      </c>
      <c r="Q6">
        <v>57.75</v>
      </c>
      <c r="R6">
        <v>15</v>
      </c>
      <c r="S6">
        <v>13.7</v>
      </c>
      <c r="T6" s="126">
        <f t="shared" ref="T6" si="1">(B6*C6)+(D6*E6)+(F6*G6)+(H6*I6)+(J6*K6)+(L6*M6)+(N6*O6)+(P6*Q6)+(R6*S6)</f>
        <v>525246.27595699998</v>
      </c>
      <c r="U6">
        <v>9155.32</v>
      </c>
      <c r="V6">
        <v>160.9</v>
      </c>
    </row>
    <row r="7" spans="1:23">
      <c r="A7" s="102">
        <v>45358</v>
      </c>
      <c r="B7" s="104">
        <v>161</v>
      </c>
      <c r="C7">
        <v>2184.79</v>
      </c>
      <c r="D7">
        <f>D12</f>
        <v>1110</v>
      </c>
      <c r="E7">
        <v>31.297000000000001</v>
      </c>
      <c r="F7">
        <f>F12</f>
        <v>321.99</v>
      </c>
      <c r="G7">
        <v>34.110599999999998</v>
      </c>
      <c r="J7">
        <f>J12</f>
        <v>125000</v>
      </c>
      <c r="K7">
        <v>0.945214</v>
      </c>
      <c r="N7">
        <v>12</v>
      </c>
      <c r="O7">
        <v>34.380000000000003</v>
      </c>
      <c r="P7">
        <f>P12</f>
        <v>15</v>
      </c>
      <c r="Q7">
        <v>63.1</v>
      </c>
      <c r="R7">
        <v>15</v>
      </c>
      <c r="S7">
        <v>12.46</v>
      </c>
      <c r="T7" s="126">
        <f t="shared" si="0"/>
        <v>517171.84209400002</v>
      </c>
      <c r="U7">
        <v>9054.18</v>
      </c>
      <c r="V7">
        <v>155.75</v>
      </c>
    </row>
    <row r="8" spans="1:23">
      <c r="A8" s="102">
        <v>45357</v>
      </c>
      <c r="B8" s="104">
        <v>161</v>
      </c>
      <c r="C8">
        <v>2150.9</v>
      </c>
      <c r="D8">
        <f>D12</f>
        <v>1110</v>
      </c>
      <c r="E8">
        <v>31.293399999999998</v>
      </c>
      <c r="F8">
        <f>F12</f>
        <v>321.99</v>
      </c>
      <c r="G8">
        <v>34.006500000000003</v>
      </c>
      <c r="H8">
        <f>H12</f>
        <v>57</v>
      </c>
      <c r="I8">
        <v>580.05924800000003</v>
      </c>
      <c r="J8">
        <f>J12</f>
        <v>125000</v>
      </c>
      <c r="K8">
        <v>0.99397100000000005</v>
      </c>
      <c r="N8">
        <v>12</v>
      </c>
      <c r="O8">
        <v>31.26</v>
      </c>
      <c r="P8">
        <f>P12</f>
        <v>15</v>
      </c>
      <c r="Q8">
        <v>57.4</v>
      </c>
      <c r="R8">
        <v>15</v>
      </c>
      <c r="S8">
        <v>11.33</v>
      </c>
      <c r="T8" s="126">
        <f t="shared" si="0"/>
        <v>550696.14907099993</v>
      </c>
      <c r="U8">
        <v>8744.58</v>
      </c>
      <c r="V8">
        <v>156.16</v>
      </c>
    </row>
    <row r="9" spans="1:23">
      <c r="A9" s="102">
        <v>45356</v>
      </c>
      <c r="B9" s="104">
        <v>161</v>
      </c>
      <c r="C9">
        <v>2116.34</v>
      </c>
      <c r="D9">
        <f>D12</f>
        <v>1110</v>
      </c>
      <c r="E9">
        <v>31.079899999999999</v>
      </c>
      <c r="F9">
        <f>F12</f>
        <v>321.99</v>
      </c>
      <c r="G9">
        <v>33.721699999999998</v>
      </c>
      <c r="H9">
        <f>H12</f>
        <v>57</v>
      </c>
      <c r="I9">
        <v>579.361718</v>
      </c>
      <c r="J9">
        <f>J12</f>
        <v>125000</v>
      </c>
      <c r="K9">
        <v>1.0160309999999999</v>
      </c>
      <c r="L9">
        <f>L12</f>
        <v>36</v>
      </c>
      <c r="M9" s="134">
        <v>38.15</v>
      </c>
      <c r="N9">
        <f>N12</f>
        <v>12</v>
      </c>
      <c r="O9">
        <v>28.42</v>
      </c>
      <c r="P9">
        <f>P12</f>
        <v>15</v>
      </c>
      <c r="Q9">
        <v>52.2</v>
      </c>
      <c r="R9">
        <v>15</v>
      </c>
      <c r="S9">
        <v>11.33</v>
      </c>
      <c r="T9" s="126">
        <f t="shared" si="0"/>
        <v>548782.36210899998</v>
      </c>
      <c r="U9">
        <v>8860.52</v>
      </c>
      <c r="V9">
        <v>154.22999999999999</v>
      </c>
    </row>
    <row r="10" spans="1:23">
      <c r="A10" s="102">
        <v>45355</v>
      </c>
      <c r="B10" s="104">
        <v>161</v>
      </c>
      <c r="C10">
        <v>2072.52</v>
      </c>
      <c r="D10">
        <f>D12</f>
        <v>1110</v>
      </c>
      <c r="E10">
        <v>30.905999999999999</v>
      </c>
      <c r="F10">
        <f>F12</f>
        <v>321.99</v>
      </c>
      <c r="G10">
        <v>33.542299999999997</v>
      </c>
      <c r="H10">
        <f>H12</f>
        <v>57</v>
      </c>
      <c r="I10">
        <v>578.66060300000004</v>
      </c>
      <c r="J10">
        <f>J12</f>
        <v>125000</v>
      </c>
      <c r="K10">
        <v>1.041954</v>
      </c>
      <c r="L10">
        <f>L12</f>
        <v>36</v>
      </c>
      <c r="M10">
        <v>34.659999999999997</v>
      </c>
      <c r="N10">
        <f>N12</f>
        <v>12</v>
      </c>
      <c r="O10">
        <v>25.84</v>
      </c>
      <c r="P10">
        <f>P12</f>
        <v>15</v>
      </c>
      <c r="Q10">
        <v>47.46</v>
      </c>
      <c r="R10">
        <v>15</v>
      </c>
      <c r="S10">
        <v>11.33</v>
      </c>
      <c r="T10" s="126">
        <f t="shared" si="0"/>
        <v>544449.25954799983</v>
      </c>
      <c r="U10">
        <v>8907.65</v>
      </c>
    </row>
    <row r="11" spans="1:23">
      <c r="A11" s="102">
        <v>45352</v>
      </c>
      <c r="B11" s="104">
        <v>161</v>
      </c>
      <c r="C11">
        <v>2018.91</v>
      </c>
      <c r="D11">
        <f>D12</f>
        <v>1110</v>
      </c>
      <c r="E11">
        <v>30.7361</v>
      </c>
      <c r="F11">
        <f>F12</f>
        <v>321.99</v>
      </c>
      <c r="G11">
        <v>33.225700000000003</v>
      </c>
      <c r="H11">
        <f>H12</f>
        <v>57</v>
      </c>
      <c r="I11">
        <v>576.58807100000001</v>
      </c>
      <c r="J11">
        <f>J12</f>
        <v>125000</v>
      </c>
      <c r="K11">
        <v>1.034036</v>
      </c>
      <c r="L11">
        <f>L12</f>
        <v>36</v>
      </c>
      <c r="M11">
        <v>31.52</v>
      </c>
      <c r="N11">
        <f>N12</f>
        <v>12</v>
      </c>
      <c r="O11">
        <v>23.5</v>
      </c>
      <c r="P11">
        <f>P12</f>
        <v>15</v>
      </c>
      <c r="Q11">
        <v>43.16</v>
      </c>
      <c r="R11">
        <v>15</v>
      </c>
      <c r="S11">
        <v>11.33</v>
      </c>
      <c r="T11" s="126">
        <f t="shared" si="0"/>
        <v>534214.0141899999</v>
      </c>
      <c r="U11">
        <v>9097.15</v>
      </c>
    </row>
    <row r="12" spans="1:23">
      <c r="A12" s="102">
        <v>45351</v>
      </c>
      <c r="B12" s="104">
        <v>161</v>
      </c>
      <c r="C12">
        <v>2018.91</v>
      </c>
      <c r="D12">
        <f>D13</f>
        <v>1110</v>
      </c>
      <c r="E12">
        <v>30.7361</v>
      </c>
      <c r="F12">
        <f>F13</f>
        <v>321.99</v>
      </c>
      <c r="G12">
        <v>33.225700000000003</v>
      </c>
      <c r="H12">
        <f>H13</f>
        <v>57</v>
      </c>
      <c r="I12">
        <v>576.58807100000001</v>
      </c>
      <c r="J12">
        <f>J13</f>
        <v>125000</v>
      </c>
      <c r="K12">
        <v>1.010337</v>
      </c>
      <c r="L12">
        <f>L13</f>
        <v>36</v>
      </c>
      <c r="M12">
        <v>28.66</v>
      </c>
      <c r="N12">
        <f>N13</f>
        <v>12</v>
      </c>
      <c r="O12">
        <v>21.38</v>
      </c>
      <c r="P12">
        <v>15</v>
      </c>
      <c r="Q12">
        <v>39.24</v>
      </c>
      <c r="T12" s="126">
        <f t="shared" ref="T12:T13" si="2">(B12*C12)+(D12*E12)+(F12*G12)+(H12*I12)+(J12*K12)+(L12*M12)+(N12*O12)+(P12*Q12)+(R12*S12)</f>
        <v>530894.48918999999</v>
      </c>
      <c r="U12">
        <v>9193.69</v>
      </c>
    </row>
    <row r="13" spans="1:23">
      <c r="A13" s="102">
        <v>45350</v>
      </c>
      <c r="B13" s="104">
        <v>161</v>
      </c>
      <c r="C13">
        <v>2018.91</v>
      </c>
      <c r="D13">
        <v>1110</v>
      </c>
      <c r="E13">
        <v>30.7361</v>
      </c>
      <c r="F13">
        <v>321.99</v>
      </c>
      <c r="G13">
        <v>33.225700000000003</v>
      </c>
      <c r="H13">
        <v>57</v>
      </c>
      <c r="I13">
        <v>576.58807100000001</v>
      </c>
      <c r="J13">
        <f>J14</f>
        <v>125000</v>
      </c>
      <c r="K13">
        <v>1.067704</v>
      </c>
      <c r="L13">
        <f>L14</f>
        <v>36</v>
      </c>
      <c r="M13">
        <v>26.06</v>
      </c>
      <c r="N13">
        <v>12</v>
      </c>
      <c r="O13">
        <v>19.45</v>
      </c>
      <c r="T13" s="126">
        <f t="shared" si="2"/>
        <v>537360.00419000001</v>
      </c>
      <c r="U13">
        <v>9062.36</v>
      </c>
    </row>
    <row r="14" spans="1:23">
      <c r="B14" s="104">
        <v>161</v>
      </c>
      <c r="C14">
        <v>2018.91</v>
      </c>
      <c r="D14">
        <v>1110</v>
      </c>
      <c r="E14">
        <v>30.7361</v>
      </c>
      <c r="F14">
        <v>321.99</v>
      </c>
      <c r="G14">
        <v>33.225700000000003</v>
      </c>
      <c r="H14">
        <v>57</v>
      </c>
      <c r="I14">
        <v>576.58807100000001</v>
      </c>
      <c r="J14">
        <v>125000</v>
      </c>
      <c r="K14">
        <v>1.064435</v>
      </c>
      <c r="L14">
        <v>36</v>
      </c>
      <c r="M14">
        <v>23.7</v>
      </c>
      <c r="T14" s="126">
        <f>(B14*C14)+(D14*E14)+(F14*G14)+(H14*I14)+(J14*K14)+(L14*M14)+(N14*O14)+(P14*Q14)+(R14*S14)</f>
        <v>536633.0191899999</v>
      </c>
      <c r="U14">
        <v>9179.48</v>
      </c>
    </row>
    <row r="15" spans="1:23">
      <c r="B15" s="104">
        <v>161</v>
      </c>
      <c r="C15">
        <v>2018.91</v>
      </c>
      <c r="D15">
        <v>1110</v>
      </c>
      <c r="E15">
        <v>30.7361</v>
      </c>
      <c r="F15">
        <v>321.99</v>
      </c>
      <c r="G15">
        <v>33.225700000000003</v>
      </c>
      <c r="H15">
        <v>57</v>
      </c>
      <c r="I15">
        <v>576.58807100000001</v>
      </c>
      <c r="J15">
        <f>J16</f>
        <v>50000</v>
      </c>
      <c r="K15">
        <v>1.0192399999999999</v>
      </c>
      <c r="L15">
        <v>36</v>
      </c>
      <c r="M15">
        <v>21.56</v>
      </c>
      <c r="T15" s="126">
        <f>(B15*C15)+(D15*E15)+(F15*G15)+(H15*I15)+(J15*K15)+(L15*M15)+(N15*O15)+(P15*Q15)+(R15*S15)</f>
        <v>454463.60418999993</v>
      </c>
    </row>
    <row r="16" spans="1:23">
      <c r="B16" s="104">
        <v>161</v>
      </c>
      <c r="C16">
        <v>2018.91</v>
      </c>
      <c r="D16">
        <v>1110</v>
      </c>
      <c r="E16">
        <v>30.7361</v>
      </c>
      <c r="F16">
        <v>321.99</v>
      </c>
      <c r="G16">
        <v>33.225700000000003</v>
      </c>
      <c r="H16">
        <v>57</v>
      </c>
      <c r="I16">
        <v>576.58807100000001</v>
      </c>
      <c r="J16">
        <v>50000</v>
      </c>
      <c r="K16">
        <v>1.0032049999999999</v>
      </c>
      <c r="L16">
        <v>36</v>
      </c>
      <c r="M16">
        <v>19.600000000000001</v>
      </c>
      <c r="T16" s="126">
        <f>(B16*C16)+(D16*E16)+(F16*G16)+(H16*I16)+(J16*K16)+(L16*M16)+(N16*O16)+(P16*Q16)+(R16*S16)</f>
        <v>453591.29418999993</v>
      </c>
    </row>
    <row r="17" spans="11:19">
      <c r="K17">
        <v>0.97160999999999997</v>
      </c>
      <c r="L17">
        <v>36</v>
      </c>
      <c r="M17">
        <v>17.82</v>
      </c>
    </row>
    <row r="18" spans="11:19">
      <c r="K18">
        <v>0.93849000000000005</v>
      </c>
      <c r="L18">
        <v>36</v>
      </c>
      <c r="M18" s="132">
        <v>15.3</v>
      </c>
      <c r="O18" s="132">
        <f>O13</f>
        <v>19.45</v>
      </c>
      <c r="Q18" s="132">
        <f>Q12</f>
        <v>39.24</v>
      </c>
      <c r="S18" s="132">
        <f>S11</f>
        <v>11.33</v>
      </c>
    </row>
    <row r="19" spans="11:19">
      <c r="K19">
        <v>0.91198999999999997</v>
      </c>
      <c r="M19" s="132" t="s">
        <v>226</v>
      </c>
      <c r="O19" s="132" t="s">
        <v>226</v>
      </c>
      <c r="Q19" s="132" t="s">
        <v>226</v>
      </c>
      <c r="S19" s="132" t="s">
        <v>226</v>
      </c>
    </row>
    <row r="20" spans="11:19">
      <c r="K20">
        <v>0.90268000000000004</v>
      </c>
      <c r="M20" s="133" t="s">
        <v>224</v>
      </c>
      <c r="O20" s="133" t="s">
        <v>224</v>
      </c>
      <c r="Q20" s="133" t="s">
        <v>224</v>
      </c>
      <c r="S20" s="133" t="s">
        <v>224</v>
      </c>
    </row>
    <row r="21" spans="11:19">
      <c r="K21">
        <v>0.89847999999999995</v>
      </c>
      <c r="L21" t="s">
        <v>72</v>
      </c>
      <c r="M21" s="133">
        <v>38</v>
      </c>
      <c r="O21" s="133">
        <v>44.44</v>
      </c>
      <c r="Q21" s="133">
        <v>55.5</v>
      </c>
      <c r="S21" s="133">
        <f>S2</f>
        <v>15.07</v>
      </c>
    </row>
    <row r="22" spans="11:19">
      <c r="K22">
        <v>0.88783999999999996</v>
      </c>
      <c r="M22" s="131">
        <f>Sayfa2!M37</f>
        <v>1.3456790123456792</v>
      </c>
      <c r="O22" s="131">
        <f>(O21-O13)/O13</f>
        <v>1.2848329048843188</v>
      </c>
      <c r="Q22" s="131">
        <f>(Q21-Q12)/Q12</f>
        <v>0.41437308868501521</v>
      </c>
      <c r="S22" s="131">
        <f>(S21-S11)/S11</f>
        <v>0.3300970873786408</v>
      </c>
    </row>
    <row r="23" spans="11:19">
      <c r="K23">
        <v>0.86724999999999997</v>
      </c>
    </row>
    <row r="24" spans="11:19">
      <c r="L24" s="135" t="s">
        <v>227</v>
      </c>
      <c r="M24" s="135">
        <f>(38*36)-(36*16.2)</f>
        <v>784.80000000000007</v>
      </c>
      <c r="N24" s="135" t="s">
        <v>227</v>
      </c>
      <c r="O24" s="135">
        <f>(N13*O21)-(N5*O13)</f>
        <v>299.88</v>
      </c>
      <c r="P24" s="135" t="s">
        <v>227</v>
      </c>
      <c r="Q24" s="135">
        <f>(P12*Q21)-(P5*Q12)</f>
        <v>243.89999999999998</v>
      </c>
      <c r="S24" s="135">
        <f>(R11*S21)-(R5*S11)</f>
        <v>56.100000000000023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640D-BCE1-450D-8C0D-0DF7FD321A6F}">
  <dimension ref="A1:R16"/>
  <sheetViews>
    <sheetView zoomScale="160" zoomScaleNormal="160" workbookViewId="0">
      <selection activeCell="I20" sqref="I20"/>
    </sheetView>
  </sheetViews>
  <sheetFormatPr defaultRowHeight="12.75"/>
  <cols>
    <col min="2" max="2" width="9.28515625" style="103" bestFit="1" customWidth="1"/>
    <col min="3" max="3" width="6.28515625" style="104" bestFit="1" customWidth="1"/>
    <col min="4" max="4" width="13.140625" style="105" bestFit="1" customWidth="1"/>
    <col min="5" max="5" width="13.140625" style="105" customWidth="1"/>
    <col min="6" max="6" width="0.85546875" style="105" customWidth="1"/>
    <col min="7" max="7" width="6.28515625" style="103" bestFit="1" customWidth="1"/>
    <col min="8" max="8" width="8.85546875" style="103" bestFit="1" customWidth="1"/>
    <col min="9" max="9" width="9.140625" style="103"/>
    <col min="10" max="10" width="11.28515625" style="105" customWidth="1"/>
    <col min="11" max="11" width="10.5703125" style="103" bestFit="1" customWidth="1"/>
    <col min="12" max="12" width="12.140625" style="105" bestFit="1" customWidth="1"/>
    <col min="13" max="13" width="9.140625" style="105"/>
    <col min="14" max="18" width="9.140625" style="103"/>
  </cols>
  <sheetData>
    <row r="1" spans="1:13" s="104" customFormat="1">
      <c r="D1" s="105"/>
      <c r="E1" s="105"/>
      <c r="F1" s="105"/>
      <c r="J1" s="105"/>
      <c r="L1" s="105"/>
      <c r="M1" s="105"/>
    </row>
    <row r="2" spans="1:13" s="104" customFormat="1">
      <c r="B2" s="104" t="s">
        <v>171</v>
      </c>
      <c r="D2" s="105"/>
      <c r="E2" s="105"/>
      <c r="F2" s="105"/>
      <c r="J2" s="105"/>
      <c r="L2" s="105"/>
      <c r="M2" s="105"/>
    </row>
    <row r="3" spans="1:13" s="104" customFormat="1">
      <c r="D3" s="105"/>
      <c r="E3" s="105"/>
      <c r="F3" s="105"/>
      <c r="J3" s="105"/>
      <c r="L3" s="105"/>
      <c r="M3" s="105"/>
    </row>
    <row r="4" spans="1:13" s="104" customFormat="1">
      <c r="C4" s="104" t="s">
        <v>29</v>
      </c>
      <c r="D4" s="105"/>
      <c r="E4" s="105"/>
      <c r="F4" s="105"/>
      <c r="J4" s="105"/>
      <c r="L4" s="105"/>
      <c r="M4" s="105"/>
    </row>
    <row r="5" spans="1:13" s="104" customFormat="1">
      <c r="A5" s="104" t="s">
        <v>172</v>
      </c>
      <c r="B5" s="104" t="s">
        <v>41</v>
      </c>
      <c r="C5" s="104" t="s">
        <v>173</v>
      </c>
      <c r="D5" s="105" t="s">
        <v>38</v>
      </c>
      <c r="E5" s="105" t="s">
        <v>174</v>
      </c>
      <c r="F5" s="105"/>
      <c r="G5" s="104" t="s">
        <v>175</v>
      </c>
      <c r="H5" s="105" t="s">
        <v>38</v>
      </c>
      <c r="I5" s="105" t="s">
        <v>174</v>
      </c>
      <c r="J5" s="105" t="s">
        <v>176</v>
      </c>
      <c r="K5" s="104" t="s">
        <v>177</v>
      </c>
      <c r="L5" s="105"/>
      <c r="M5" s="105"/>
    </row>
    <row r="6" spans="1:13" s="104" customFormat="1">
      <c r="A6" s="102"/>
      <c r="B6" s="103"/>
      <c r="D6" s="105"/>
      <c r="E6" s="105"/>
      <c r="F6" s="105"/>
      <c r="J6" s="105"/>
      <c r="L6" s="105"/>
      <c r="M6" s="105"/>
    </row>
    <row r="7" spans="1:13" s="104" customFormat="1">
      <c r="A7" s="102"/>
      <c r="B7" s="103"/>
      <c r="D7" s="105"/>
      <c r="E7" s="105"/>
      <c r="F7" s="105"/>
      <c r="J7" s="105"/>
      <c r="L7" s="105"/>
      <c r="M7" s="105"/>
    </row>
    <row r="8" spans="1:13" s="104" customFormat="1">
      <c r="A8" s="102"/>
      <c r="B8" s="103"/>
      <c r="D8" s="105"/>
      <c r="E8" s="105"/>
      <c r="F8" s="105"/>
      <c r="J8" s="105"/>
      <c r="L8" s="105"/>
      <c r="M8" s="105"/>
    </row>
    <row r="9" spans="1:13" s="104" customFormat="1">
      <c r="A9" s="102">
        <v>45352</v>
      </c>
      <c r="B9" s="103">
        <v>1.034036</v>
      </c>
      <c r="D9" s="105">
        <f t="shared" ref="D9:D14" si="0">$C$14*B9</f>
        <v>51701.799999999996</v>
      </c>
      <c r="E9" s="105">
        <f t="shared" ref="E9:E14" si="1">D9-$D$14</f>
        <v>1541.5500000000029</v>
      </c>
      <c r="F9" s="105"/>
      <c r="G9" s="103"/>
      <c r="H9" s="105">
        <f>$G$12*B9</f>
        <v>77552.7</v>
      </c>
      <c r="I9" s="105">
        <f>H9-$H$12</f>
        <v>-2279.9250000000029</v>
      </c>
      <c r="J9" s="105">
        <f t="shared" ref="J9:J14" si="2">E9+I9</f>
        <v>-738.375</v>
      </c>
      <c r="K9" s="106">
        <f t="shared" ref="K9:K14" si="3">J9/($H$12+$D$14)</f>
        <v>-5.6801190065224726E-3</v>
      </c>
      <c r="L9" s="105"/>
      <c r="M9" s="105"/>
    </row>
    <row r="10" spans="1:13" s="104" customFormat="1">
      <c r="A10" s="102">
        <v>45351</v>
      </c>
      <c r="B10" s="103">
        <v>1.067704</v>
      </c>
      <c r="D10" s="105">
        <f t="shared" si="0"/>
        <v>53385.2</v>
      </c>
      <c r="E10" s="105">
        <f t="shared" si="1"/>
        <v>3224.9500000000044</v>
      </c>
      <c r="F10" s="105"/>
      <c r="G10" s="103"/>
      <c r="H10" s="105">
        <f>$G$12*B10</f>
        <v>80077.8</v>
      </c>
      <c r="I10" s="105">
        <f>H10-$H$12</f>
        <v>245.17500000000291</v>
      </c>
      <c r="J10" s="105">
        <f t="shared" si="2"/>
        <v>3470.1250000000073</v>
      </c>
      <c r="K10" s="106">
        <f t="shared" si="3"/>
        <v>2.669473230744383E-2</v>
      </c>
      <c r="L10" s="105"/>
      <c r="M10" s="105"/>
    </row>
    <row r="11" spans="1:13">
      <c r="A11" s="102">
        <v>45350</v>
      </c>
      <c r="B11" s="103">
        <v>1.067704</v>
      </c>
      <c r="D11" s="105">
        <f t="shared" si="0"/>
        <v>53385.2</v>
      </c>
      <c r="E11" s="105">
        <f t="shared" si="1"/>
        <v>3224.9500000000044</v>
      </c>
      <c r="H11" s="105">
        <f>$G$12*B11</f>
        <v>80077.8</v>
      </c>
      <c r="I11" s="105">
        <f>H11-$H$12</f>
        <v>245.17500000000291</v>
      </c>
      <c r="J11" s="105">
        <f t="shared" si="2"/>
        <v>3470.1250000000073</v>
      </c>
      <c r="K11" s="106">
        <f t="shared" si="3"/>
        <v>2.669473230744383E-2</v>
      </c>
    </row>
    <row r="12" spans="1:13">
      <c r="A12" s="102">
        <v>45349</v>
      </c>
      <c r="B12" s="103">
        <v>1.064435</v>
      </c>
      <c r="D12" s="105">
        <f t="shared" si="0"/>
        <v>53221.75</v>
      </c>
      <c r="E12" s="105">
        <f t="shared" si="1"/>
        <v>3061.5000000000073</v>
      </c>
      <c r="G12" s="104">
        <v>75000</v>
      </c>
      <c r="H12" s="105">
        <f>$B$12*G12</f>
        <v>79832.625</v>
      </c>
      <c r="I12" s="105">
        <f>H12-$H$12</f>
        <v>0</v>
      </c>
      <c r="J12" s="105">
        <f t="shared" si="2"/>
        <v>3061.5000000000073</v>
      </c>
      <c r="K12" s="106">
        <f t="shared" si="3"/>
        <v>2.3551290791899226E-2</v>
      </c>
    </row>
    <row r="13" spans="1:13">
      <c r="A13" s="102">
        <v>45348</v>
      </c>
      <c r="B13" s="103">
        <v>1.0192399999999999</v>
      </c>
      <c r="D13" s="105">
        <f t="shared" si="0"/>
        <v>50961.999999999993</v>
      </c>
      <c r="E13" s="105">
        <f t="shared" si="1"/>
        <v>801.75</v>
      </c>
      <c r="J13" s="105">
        <f t="shared" si="2"/>
        <v>801.75</v>
      </c>
      <c r="K13" s="106">
        <f t="shared" si="3"/>
        <v>6.167645726736946E-3</v>
      </c>
    </row>
    <row r="14" spans="1:13">
      <c r="A14" s="102">
        <v>45347</v>
      </c>
      <c r="B14" s="103">
        <v>1.0032049999999999</v>
      </c>
      <c r="C14" s="104">
        <v>50000</v>
      </c>
      <c r="D14" s="105">
        <f t="shared" si="0"/>
        <v>50160.249999999993</v>
      </c>
      <c r="E14" s="105">
        <f t="shared" si="1"/>
        <v>0</v>
      </c>
      <c r="J14" s="105">
        <f t="shared" si="2"/>
        <v>0</v>
      </c>
      <c r="K14" s="103">
        <f t="shared" si="3"/>
        <v>0</v>
      </c>
    </row>
    <row r="15" spans="1:13">
      <c r="A15" s="102">
        <v>45346</v>
      </c>
      <c r="B15" s="103">
        <v>0.97160999999999997</v>
      </c>
    </row>
    <row r="16" spans="1:13">
      <c r="A16" s="102">
        <v>45345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C3B0-725E-4944-8F62-283C27DB3DF7}">
  <dimension ref="A1:L75"/>
  <sheetViews>
    <sheetView topLeftCell="A29" zoomScale="190" zoomScaleNormal="190" workbookViewId="0">
      <selection activeCell="B45" sqref="B45"/>
    </sheetView>
  </sheetViews>
  <sheetFormatPr defaultRowHeight="12.75"/>
  <cols>
    <col min="1" max="1" width="10.42578125" style="110" bestFit="1" customWidth="1"/>
    <col min="2" max="2" width="18.42578125" style="121" bestFit="1" customWidth="1"/>
    <col min="3" max="3" width="13.28515625" style="116" customWidth="1"/>
    <col min="4" max="4" width="9.42578125" style="113" bestFit="1" customWidth="1"/>
    <col min="5" max="5" width="8.85546875" style="118" bestFit="1" customWidth="1"/>
    <col min="6" max="12" width="9.140625" style="110"/>
  </cols>
  <sheetData>
    <row r="1" spans="1:11" ht="25.5">
      <c r="A1" s="107" t="s">
        <v>172</v>
      </c>
      <c r="B1" s="119" t="s">
        <v>41</v>
      </c>
      <c r="C1" s="114" t="s">
        <v>178</v>
      </c>
      <c r="D1" s="112" t="s">
        <v>179</v>
      </c>
      <c r="E1" s="117" t="s">
        <v>180</v>
      </c>
    </row>
    <row r="2" spans="1:11">
      <c r="A2" s="108">
        <v>45289</v>
      </c>
      <c r="B2" s="119">
        <v>538.78970700000002</v>
      </c>
      <c r="C2" s="114" t="s">
        <v>181</v>
      </c>
      <c r="D2" s="109">
        <v>0</v>
      </c>
      <c r="E2" s="117" t="s">
        <v>182</v>
      </c>
    </row>
    <row r="3" spans="1:11">
      <c r="A3" s="108">
        <v>45294</v>
      </c>
      <c r="B3" s="119">
        <v>539.40629100000001</v>
      </c>
      <c r="C3" s="114" t="s">
        <v>183</v>
      </c>
      <c r="D3" s="109">
        <v>1.1000000000000001E-3</v>
      </c>
      <c r="E3" s="122">
        <f>D2+D3</f>
        <v>1.1000000000000001E-3</v>
      </c>
    </row>
    <row r="4" spans="1:11">
      <c r="A4" s="108">
        <v>45295</v>
      </c>
      <c r="B4" s="120">
        <v>540.000044</v>
      </c>
      <c r="C4" s="114" t="s">
        <v>184</v>
      </c>
      <c r="D4" s="109">
        <v>1.1000000000000001E-3</v>
      </c>
      <c r="E4" s="122">
        <f>D3+D4</f>
        <v>2.2000000000000001E-3</v>
      </c>
    </row>
    <row r="5" spans="1:11">
      <c r="A5" s="108">
        <v>45296</v>
      </c>
      <c r="B5" s="119">
        <v>540.60110799999995</v>
      </c>
      <c r="C5" s="114" t="s">
        <v>185</v>
      </c>
      <c r="D5" s="109">
        <v>1.1000000000000001E-3</v>
      </c>
      <c r="E5" s="122">
        <f>E4+D5</f>
        <v>3.3E-3</v>
      </c>
    </row>
    <row r="6" spans="1:11">
      <c r="A6" s="108">
        <v>45299</v>
      </c>
      <c r="B6" s="119">
        <v>542.43450199999995</v>
      </c>
      <c r="C6" s="115">
        <v>1833394</v>
      </c>
      <c r="D6" s="109">
        <v>3.3E-3</v>
      </c>
      <c r="E6" s="122">
        <f>E5+D6</f>
        <v>6.6E-3</v>
      </c>
    </row>
    <row r="7" spans="1:11">
      <c r="A7" s="108">
        <v>45300</v>
      </c>
      <c r="B7" s="119">
        <v>543.04310699999996</v>
      </c>
      <c r="C7" s="114" t="s">
        <v>186</v>
      </c>
      <c r="D7" s="109">
        <v>1.1000000000000001E-3</v>
      </c>
      <c r="E7" s="122">
        <f>E6+D7</f>
        <v>7.7000000000000002E-3</v>
      </c>
    </row>
    <row r="8" spans="1:11">
      <c r="A8" s="108">
        <v>45301</v>
      </c>
      <c r="B8" s="119">
        <v>543.64739199999997</v>
      </c>
      <c r="C8" s="114" t="s">
        <v>187</v>
      </c>
      <c r="D8" s="109">
        <v>1.1000000000000001E-3</v>
      </c>
      <c r="E8" s="122">
        <f>E7+D8</f>
        <v>8.8000000000000005E-3</v>
      </c>
    </row>
    <row r="9" spans="1:11">
      <c r="A9" s="108">
        <v>45302</v>
      </c>
      <c r="B9" s="119">
        <v>544.251892</v>
      </c>
      <c r="C9" s="114" t="s">
        <v>188</v>
      </c>
      <c r="D9" s="109">
        <v>1.1000000000000001E-3</v>
      </c>
      <c r="E9" s="122">
        <f t="shared" ref="E9:E43" si="0">E8+D9</f>
        <v>9.9000000000000008E-3</v>
      </c>
      <c r="K9" s="111"/>
    </row>
    <row r="10" spans="1:11">
      <c r="A10" s="108">
        <v>45303</v>
      </c>
      <c r="B10" s="119">
        <v>544.85273700000005</v>
      </c>
      <c r="C10" s="114" t="s">
        <v>189</v>
      </c>
      <c r="D10" s="109">
        <v>1.1000000000000001E-3</v>
      </c>
      <c r="E10" s="122">
        <f t="shared" si="0"/>
        <v>1.1000000000000001E-2</v>
      </c>
      <c r="K10" s="111"/>
    </row>
    <row r="11" spans="1:11">
      <c r="A11" s="108">
        <v>45306</v>
      </c>
      <c r="B11" s="119">
        <v>546.65639799999997</v>
      </c>
      <c r="C11" s="115">
        <v>1803661</v>
      </c>
      <c r="D11" s="109">
        <v>3.3E-3</v>
      </c>
      <c r="E11" s="122">
        <f t="shared" si="0"/>
        <v>1.43E-2</v>
      </c>
      <c r="K11" s="111"/>
    </row>
    <row r="12" spans="1:11">
      <c r="A12" s="108">
        <v>45307</v>
      </c>
      <c r="B12" s="119">
        <v>547.255898</v>
      </c>
      <c r="C12" s="114" t="s">
        <v>190</v>
      </c>
      <c r="D12" s="109">
        <v>1E-3</v>
      </c>
      <c r="E12" s="122">
        <f t="shared" si="0"/>
        <v>1.5300000000000001E-2</v>
      </c>
      <c r="K12" s="111"/>
    </row>
    <row r="13" spans="1:11">
      <c r="A13" s="108">
        <v>45308</v>
      </c>
      <c r="B13" s="119">
        <v>547.85336800000005</v>
      </c>
      <c r="C13" s="114" t="s">
        <v>191</v>
      </c>
      <c r="D13" s="109">
        <v>1E-3</v>
      </c>
      <c r="E13" s="122">
        <f t="shared" si="0"/>
        <v>1.6300000000000002E-2</v>
      </c>
    </row>
    <row r="14" spans="1:11">
      <c r="A14" s="108">
        <v>45309</v>
      </c>
      <c r="B14" s="119">
        <v>548.45883500000002</v>
      </c>
      <c r="C14" s="114" t="s">
        <v>192</v>
      </c>
      <c r="D14" s="109">
        <v>1.1000000000000001E-3</v>
      </c>
      <c r="E14" s="122">
        <f t="shared" si="0"/>
        <v>1.7400000000000002E-2</v>
      </c>
    </row>
    <row r="15" spans="1:11">
      <c r="A15" s="108">
        <v>45310</v>
      </c>
      <c r="B15" s="119">
        <v>549.06771900000001</v>
      </c>
      <c r="C15" s="114" t="s">
        <v>193</v>
      </c>
      <c r="D15" s="109">
        <v>1.1000000000000001E-3</v>
      </c>
      <c r="E15" s="122">
        <f t="shared" si="0"/>
        <v>1.8500000000000003E-2</v>
      </c>
    </row>
    <row r="16" spans="1:11">
      <c r="A16" s="108">
        <v>45313</v>
      </c>
      <c r="B16" s="119">
        <v>550.93394899999998</v>
      </c>
      <c r="C16" s="115">
        <v>1866230</v>
      </c>
      <c r="D16" s="109">
        <v>3.3E-3</v>
      </c>
      <c r="E16" s="122">
        <f t="shared" si="0"/>
        <v>2.1800000000000003E-2</v>
      </c>
    </row>
    <row r="17" spans="1:5">
      <c r="A17" s="108">
        <v>45314</v>
      </c>
      <c r="B17" s="119">
        <v>551.56365100000005</v>
      </c>
      <c r="C17" s="114" t="s">
        <v>194</v>
      </c>
      <c r="D17" s="109">
        <v>1.1000000000000001E-3</v>
      </c>
      <c r="E17" s="122">
        <f t="shared" si="0"/>
        <v>2.2900000000000004E-2</v>
      </c>
    </row>
    <row r="18" spans="1:5">
      <c r="A18" s="108">
        <v>45315</v>
      </c>
      <c r="B18" s="119">
        <v>552.18915300000003</v>
      </c>
      <c r="C18" s="114" t="s">
        <v>195</v>
      </c>
      <c r="D18" s="109">
        <v>1.1000000000000001E-3</v>
      </c>
      <c r="E18" s="122">
        <f t="shared" si="0"/>
        <v>2.4000000000000004E-2</v>
      </c>
    </row>
    <row r="19" spans="1:5">
      <c r="A19" s="108">
        <v>45316</v>
      </c>
      <c r="B19" s="119">
        <v>552.81493399999999</v>
      </c>
      <c r="C19" s="114" t="s">
        <v>196</v>
      </c>
      <c r="D19" s="109">
        <v>1.1000000000000001E-3</v>
      </c>
      <c r="E19" s="122">
        <f t="shared" si="0"/>
        <v>2.5100000000000004E-2</v>
      </c>
    </row>
    <row r="20" spans="1:5">
      <c r="A20" s="108">
        <v>45317</v>
      </c>
      <c r="B20" s="119">
        <v>553.42975100000001</v>
      </c>
      <c r="C20" s="114" t="s">
        <v>197</v>
      </c>
      <c r="D20" s="109">
        <v>1.1000000000000001E-3</v>
      </c>
      <c r="E20" s="122">
        <f t="shared" si="0"/>
        <v>2.6200000000000005E-2</v>
      </c>
    </row>
    <row r="21" spans="1:5">
      <c r="A21" s="108">
        <v>45320</v>
      </c>
      <c r="B21" s="119">
        <v>555.31532100000004</v>
      </c>
      <c r="C21" s="115">
        <v>1885570</v>
      </c>
      <c r="D21" s="109">
        <v>3.3999999999999998E-3</v>
      </c>
      <c r="E21" s="122">
        <f t="shared" si="0"/>
        <v>2.9600000000000005E-2</v>
      </c>
    </row>
    <row r="22" spans="1:5">
      <c r="A22" s="108">
        <v>45321</v>
      </c>
      <c r="B22" s="119">
        <v>555.950107</v>
      </c>
      <c r="C22" s="114" t="s">
        <v>198</v>
      </c>
      <c r="D22" s="109">
        <v>1.1000000000000001E-3</v>
      </c>
      <c r="E22" s="122">
        <f t="shared" si="0"/>
        <v>3.0700000000000005E-2</v>
      </c>
    </row>
    <row r="23" spans="1:5">
      <c r="A23" s="108">
        <v>45322</v>
      </c>
      <c r="B23" s="119">
        <v>556.58167700000001</v>
      </c>
      <c r="C23" s="114" t="s">
        <v>199</v>
      </c>
      <c r="D23" s="109">
        <v>1.1000000000000001E-3</v>
      </c>
      <c r="E23" s="122">
        <f t="shared" si="0"/>
        <v>3.1800000000000002E-2</v>
      </c>
    </row>
    <row r="24" spans="1:5">
      <c r="A24" s="108">
        <v>45323</v>
      </c>
      <c r="B24" s="119">
        <v>557.21083299999998</v>
      </c>
      <c r="C24" s="114" t="s">
        <v>200</v>
      </c>
      <c r="D24" s="109">
        <v>1.1000000000000001E-3</v>
      </c>
      <c r="E24" s="122">
        <f t="shared" si="0"/>
        <v>3.2899999999999999E-2</v>
      </c>
    </row>
    <row r="25" spans="1:5">
      <c r="A25" s="108">
        <v>45324</v>
      </c>
      <c r="B25" s="119">
        <v>557.85254299999997</v>
      </c>
      <c r="C25" s="114" t="s">
        <v>201</v>
      </c>
      <c r="D25" s="109">
        <v>1.1000000000000001E-3</v>
      </c>
      <c r="E25" s="122">
        <f t="shared" si="0"/>
        <v>3.3999999999999996E-2</v>
      </c>
    </row>
    <row r="26" spans="1:5">
      <c r="A26" s="108">
        <v>45327</v>
      </c>
      <c r="B26" s="119">
        <v>559.83385699999997</v>
      </c>
      <c r="C26" s="115">
        <v>1981314</v>
      </c>
      <c r="D26" s="109">
        <v>3.5000000000000001E-3</v>
      </c>
      <c r="E26" s="122">
        <f t="shared" si="0"/>
        <v>3.7499999999999999E-2</v>
      </c>
    </row>
    <row r="27" spans="1:5">
      <c r="A27" s="108">
        <v>45328</v>
      </c>
      <c r="B27" s="119">
        <v>560.499053</v>
      </c>
      <c r="C27" s="114" t="s">
        <v>202</v>
      </c>
      <c r="D27" s="109">
        <v>1.1000000000000001E-3</v>
      </c>
      <c r="E27" s="122">
        <f t="shared" si="0"/>
        <v>3.8599999999999995E-2</v>
      </c>
    </row>
    <row r="28" spans="1:5">
      <c r="A28" s="108">
        <v>45329</v>
      </c>
      <c r="B28" s="119">
        <v>561.15721199999996</v>
      </c>
      <c r="C28" s="114" t="s">
        <v>203</v>
      </c>
      <c r="D28" s="109">
        <v>1.1000000000000001E-3</v>
      </c>
      <c r="E28" s="122">
        <f t="shared" si="0"/>
        <v>3.9699999999999992E-2</v>
      </c>
    </row>
    <row r="29" spans="1:5">
      <c r="A29" s="108">
        <v>45330</v>
      </c>
      <c r="B29" s="119">
        <v>561.81587999999999</v>
      </c>
      <c r="C29" s="114" t="s">
        <v>204</v>
      </c>
      <c r="D29" s="109">
        <v>1.1000000000000001E-3</v>
      </c>
      <c r="E29" s="122">
        <f t="shared" si="0"/>
        <v>4.0799999999999989E-2</v>
      </c>
    </row>
    <row r="30" spans="1:5">
      <c r="A30" s="108">
        <v>45331</v>
      </c>
      <c r="B30" s="119">
        <v>562.47431400000005</v>
      </c>
      <c r="C30" s="114" t="s">
        <v>205</v>
      </c>
      <c r="D30" s="109">
        <v>1.1000000000000001E-3</v>
      </c>
      <c r="E30" s="122">
        <f t="shared" si="0"/>
        <v>4.1899999999999986E-2</v>
      </c>
    </row>
    <row r="31" spans="1:5">
      <c r="A31" s="108">
        <v>45334</v>
      </c>
      <c r="B31" s="119">
        <v>564.45009800000003</v>
      </c>
      <c r="C31" s="115">
        <v>1975784</v>
      </c>
      <c r="D31" s="109">
        <v>3.5000000000000001E-3</v>
      </c>
      <c r="E31" s="122">
        <f t="shared" si="0"/>
        <v>4.5399999999999989E-2</v>
      </c>
    </row>
    <row r="32" spans="1:5">
      <c r="A32" s="108">
        <v>45335</v>
      </c>
      <c r="B32" s="119">
        <v>565.11282900000003</v>
      </c>
      <c r="C32" s="114" t="s">
        <v>206</v>
      </c>
      <c r="D32" s="109">
        <v>1.1000000000000001E-3</v>
      </c>
      <c r="E32" s="122">
        <f t="shared" si="0"/>
        <v>4.6499999999999986E-2</v>
      </c>
    </row>
    <row r="33" spans="1:5">
      <c r="A33" s="108">
        <v>45336</v>
      </c>
      <c r="B33" s="119">
        <v>565.75863100000004</v>
      </c>
      <c r="C33" s="114" t="s">
        <v>207</v>
      </c>
      <c r="D33" s="109">
        <v>1.1000000000000001E-3</v>
      </c>
      <c r="E33" s="122">
        <f t="shared" si="0"/>
        <v>4.7599999999999983E-2</v>
      </c>
    </row>
    <row r="34" spans="1:5">
      <c r="A34" s="108">
        <v>45337</v>
      </c>
      <c r="B34" s="119">
        <v>566.416246</v>
      </c>
      <c r="C34" s="114" t="s">
        <v>208</v>
      </c>
      <c r="D34" s="109">
        <v>1.1000000000000001E-3</v>
      </c>
      <c r="E34" s="122">
        <f t="shared" si="0"/>
        <v>4.8699999999999979E-2</v>
      </c>
    </row>
    <row r="35" spans="1:5">
      <c r="A35" s="108">
        <v>45338</v>
      </c>
      <c r="B35" s="119">
        <v>567.08235100000002</v>
      </c>
      <c r="C35" s="114" t="s">
        <v>209</v>
      </c>
      <c r="D35" s="109">
        <v>1.1000000000000001E-3</v>
      </c>
      <c r="E35" s="122">
        <f t="shared" si="0"/>
        <v>4.9799999999999976E-2</v>
      </c>
    </row>
    <row r="36" spans="1:5">
      <c r="A36" s="108">
        <v>45341</v>
      </c>
      <c r="B36" s="119">
        <v>569.09258399999999</v>
      </c>
      <c r="C36" s="115">
        <v>2010233</v>
      </c>
      <c r="D36" s="109">
        <v>3.5000000000000001E-3</v>
      </c>
      <c r="E36" s="122">
        <f t="shared" si="0"/>
        <v>5.3299999999999979E-2</v>
      </c>
    </row>
    <row r="37" spans="1:5">
      <c r="A37" s="108">
        <v>45342</v>
      </c>
      <c r="B37" s="119">
        <v>569.76265000000001</v>
      </c>
      <c r="C37" s="114" t="s">
        <v>210</v>
      </c>
      <c r="D37" s="109">
        <v>1.1000000000000001E-3</v>
      </c>
      <c r="E37" s="122">
        <f t="shared" si="0"/>
        <v>5.4399999999999976E-2</v>
      </c>
    </row>
    <row r="38" spans="1:5">
      <c r="A38" s="108">
        <v>45343</v>
      </c>
      <c r="B38" s="119">
        <v>570.43001100000004</v>
      </c>
      <c r="C38" s="114" t="s">
        <v>211</v>
      </c>
      <c r="D38" s="109">
        <v>1.1000000000000001E-3</v>
      </c>
      <c r="E38" s="122">
        <f t="shared" si="0"/>
        <v>5.5499999999999973E-2</v>
      </c>
    </row>
    <row r="39" spans="1:5">
      <c r="A39" s="108">
        <v>45344</v>
      </c>
      <c r="B39" s="119">
        <v>571.10522800000001</v>
      </c>
      <c r="C39" s="114" t="s">
        <v>212</v>
      </c>
      <c r="D39" s="109">
        <v>1.1000000000000001E-3</v>
      </c>
      <c r="E39" s="122">
        <f t="shared" si="0"/>
        <v>5.659999999999997E-2</v>
      </c>
    </row>
    <row r="40" spans="1:5">
      <c r="A40" s="108">
        <v>45345</v>
      </c>
      <c r="B40" s="119">
        <v>571.78678600000001</v>
      </c>
      <c r="C40" s="114" t="s">
        <v>213</v>
      </c>
      <c r="D40" s="109">
        <v>1.1000000000000001E-3</v>
      </c>
      <c r="E40" s="122">
        <f t="shared" si="0"/>
        <v>5.7699999999999967E-2</v>
      </c>
    </row>
    <row r="41" spans="1:5">
      <c r="A41" s="108">
        <v>45348</v>
      </c>
      <c r="B41" s="119">
        <v>573.835914</v>
      </c>
      <c r="C41" s="115">
        <v>2049128</v>
      </c>
      <c r="D41" s="109">
        <v>3.5000000000000001E-3</v>
      </c>
      <c r="E41" s="122">
        <f t="shared" si="0"/>
        <v>6.119999999999997E-2</v>
      </c>
    </row>
    <row r="42" spans="1:5">
      <c r="A42" s="108">
        <v>45349</v>
      </c>
      <c r="B42" s="119">
        <v>574.52528199999995</v>
      </c>
      <c r="C42" s="114" t="s">
        <v>214</v>
      </c>
      <c r="D42" s="109">
        <v>1.1999999999999999E-3</v>
      </c>
      <c r="E42" s="122">
        <f t="shared" si="0"/>
        <v>6.2399999999999969E-2</v>
      </c>
    </row>
    <row r="43" spans="1:5">
      <c r="A43" s="108">
        <v>45350</v>
      </c>
      <c r="B43" s="119">
        <v>575.21535400000005</v>
      </c>
      <c r="C43" s="114" t="s">
        <v>215</v>
      </c>
      <c r="D43" s="109">
        <v>1.1999999999999999E-3</v>
      </c>
      <c r="E43" s="122">
        <f t="shared" si="0"/>
        <v>6.3599999999999976E-2</v>
      </c>
    </row>
    <row r="44" spans="1:5">
      <c r="A44" s="108">
        <v>45351</v>
      </c>
    </row>
    <row r="45" spans="1:5">
      <c r="A45" s="108">
        <v>45352</v>
      </c>
    </row>
    <row r="46" spans="1:5">
      <c r="A46" s="108"/>
    </row>
    <row r="47" spans="1:5">
      <c r="A47" s="108"/>
    </row>
    <row r="48" spans="1:5">
      <c r="A48" s="108"/>
    </row>
    <row r="49" spans="1:1">
      <c r="A49" s="108"/>
    </row>
    <row r="50" spans="1:1">
      <c r="A50" s="108"/>
    </row>
    <row r="51" spans="1:1">
      <c r="A51" s="108"/>
    </row>
    <row r="52" spans="1:1">
      <c r="A52" s="108"/>
    </row>
    <row r="53" spans="1:1">
      <c r="A53" s="108"/>
    </row>
    <row r="54" spans="1:1">
      <c r="A54" s="108"/>
    </row>
    <row r="55" spans="1:1">
      <c r="A55" s="108"/>
    </row>
    <row r="56" spans="1:1">
      <c r="A56" s="108"/>
    </row>
    <row r="57" spans="1:1">
      <c r="A57" s="108"/>
    </row>
    <row r="58" spans="1:1">
      <c r="A58" s="108"/>
    </row>
    <row r="59" spans="1:1">
      <c r="A59" s="108"/>
    </row>
    <row r="60" spans="1:1">
      <c r="A60" s="108"/>
    </row>
    <row r="61" spans="1:1">
      <c r="A61" s="108"/>
    </row>
    <row r="62" spans="1:1">
      <c r="A62" s="108"/>
    </row>
    <row r="63" spans="1:1">
      <c r="A63" s="108"/>
    </row>
    <row r="64" spans="1:1">
      <c r="A64" s="108"/>
    </row>
    <row r="65" spans="1:1">
      <c r="A65" s="108"/>
    </row>
    <row r="66" spans="1:1">
      <c r="A66" s="108"/>
    </row>
    <row r="67" spans="1:1">
      <c r="A67" s="108"/>
    </row>
    <row r="68" spans="1:1">
      <c r="A68" s="108"/>
    </row>
    <row r="69" spans="1:1">
      <c r="A69" s="108"/>
    </row>
    <row r="70" spans="1:1">
      <c r="A70" s="108"/>
    </row>
    <row r="71" spans="1:1">
      <c r="A71" s="108"/>
    </row>
    <row r="72" spans="1:1">
      <c r="A72" s="108"/>
    </row>
    <row r="73" spans="1:1">
      <c r="A73" s="108"/>
    </row>
    <row r="74" spans="1:1">
      <c r="A74" s="108"/>
    </row>
    <row r="75" spans="1:1">
      <c r="A75" s="10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65"/>
  <sheetViews>
    <sheetView topLeftCell="A24" zoomScale="160" zoomScaleNormal="160" workbookViewId="0">
      <selection activeCell="D60" sqref="D60"/>
    </sheetView>
  </sheetViews>
  <sheetFormatPr defaultColWidth="44.140625" defaultRowHeight="15"/>
  <cols>
    <col min="1" max="1" width="15.7109375" style="63" customWidth="1"/>
    <col min="2" max="2" width="12" style="63" customWidth="1"/>
    <col min="3" max="3" width="17.28515625" style="64" customWidth="1"/>
    <col min="4" max="4" width="15.7109375" style="65" customWidth="1"/>
    <col min="5" max="5" width="12.140625" style="65" customWidth="1"/>
    <col min="6" max="7" width="14.140625" style="66" customWidth="1"/>
    <col min="8" max="8" width="15.7109375" style="63" customWidth="1"/>
    <col min="9" max="9" width="15.7109375" style="66" customWidth="1"/>
    <col min="10" max="10" width="14.5703125" style="66" customWidth="1"/>
    <col min="11" max="11" width="61.5703125" style="63" customWidth="1"/>
    <col min="12" max="12" width="8.5703125" style="63" customWidth="1"/>
    <col min="13" max="13" width="14" style="63" customWidth="1"/>
    <col min="14" max="14" width="7" style="63" customWidth="1"/>
    <col min="15" max="1024" width="44.140625" style="63"/>
  </cols>
  <sheetData>
    <row r="3" spans="1:14">
      <c r="A3" s="63" t="s">
        <v>68</v>
      </c>
      <c r="B3" s="63" t="s">
        <v>69</v>
      </c>
      <c r="C3" s="64" t="s">
        <v>70</v>
      </c>
      <c r="D3" s="65" t="s">
        <v>71</v>
      </c>
      <c r="F3" s="66" t="s">
        <v>72</v>
      </c>
      <c r="H3" s="63" t="s">
        <v>73</v>
      </c>
      <c r="J3" s="66" t="s">
        <v>74</v>
      </c>
      <c r="K3" s="63" t="s">
        <v>75</v>
      </c>
      <c r="L3" s="63" t="s">
        <v>76</v>
      </c>
      <c r="M3" s="63" t="s">
        <v>77</v>
      </c>
      <c r="N3" s="63" t="s">
        <v>78</v>
      </c>
    </row>
    <row r="4" spans="1:14">
      <c r="A4" s="63" t="s">
        <v>79</v>
      </c>
      <c r="B4" s="63" t="s">
        <v>80</v>
      </c>
      <c r="C4" s="64" t="s">
        <v>81</v>
      </c>
      <c r="D4" s="65" t="s">
        <v>82</v>
      </c>
      <c r="F4" s="66" t="s">
        <v>83</v>
      </c>
      <c r="G4" s="65" t="s">
        <v>84</v>
      </c>
      <c r="H4" s="63" t="s">
        <v>85</v>
      </c>
      <c r="J4" s="66" t="s">
        <v>86</v>
      </c>
      <c r="L4" s="63" t="s">
        <v>87</v>
      </c>
      <c r="M4" s="63" t="s">
        <v>88</v>
      </c>
      <c r="N4" s="63" t="s">
        <v>89</v>
      </c>
    </row>
    <row r="5" spans="1:14">
      <c r="A5" s="63" t="s">
        <v>90</v>
      </c>
      <c r="B5" s="63" t="s">
        <v>91</v>
      </c>
      <c r="C5" s="64" t="s">
        <v>92</v>
      </c>
      <c r="D5" s="65" t="s">
        <v>90</v>
      </c>
      <c r="H5" s="63" t="s">
        <v>93</v>
      </c>
      <c r="J5" s="66" t="s">
        <v>94</v>
      </c>
      <c r="K5" s="63" t="s">
        <v>95</v>
      </c>
      <c r="L5" s="63" t="s">
        <v>96</v>
      </c>
      <c r="M5" s="63" t="s">
        <v>90</v>
      </c>
      <c r="N5" s="63" t="s">
        <v>97</v>
      </c>
    </row>
    <row r="6" spans="1:14">
      <c r="A6" s="67">
        <v>45217</v>
      </c>
      <c r="B6" s="63" t="s">
        <v>98</v>
      </c>
      <c r="C6" s="64" t="s">
        <v>99</v>
      </c>
      <c r="D6" s="65" t="s">
        <v>100</v>
      </c>
      <c r="H6" s="63">
        <v>3000.68</v>
      </c>
      <c r="I6" s="68">
        <f>H6</f>
        <v>3000.68</v>
      </c>
      <c r="J6" s="66">
        <v>3000.68</v>
      </c>
      <c r="K6" s="63" t="s">
        <v>101</v>
      </c>
      <c r="L6" s="63">
        <v>5800</v>
      </c>
      <c r="M6" s="63">
        <v>95113516</v>
      </c>
      <c r="N6" s="63" t="s">
        <v>102</v>
      </c>
    </row>
    <row r="7" spans="1:14">
      <c r="A7" s="67">
        <v>45217</v>
      </c>
      <c r="B7" s="69" t="s">
        <v>103</v>
      </c>
      <c r="C7" s="70" t="s">
        <v>99</v>
      </c>
      <c r="D7" s="71" t="s">
        <v>100</v>
      </c>
      <c r="E7" s="71"/>
      <c r="H7" s="69">
        <v>-2080</v>
      </c>
      <c r="I7" s="68">
        <f>I6+H7</f>
        <v>920.67999999999984</v>
      </c>
      <c r="J7" s="66">
        <v>920.68</v>
      </c>
      <c r="K7" s="69" t="s">
        <v>104</v>
      </c>
      <c r="L7" s="63">
        <v>5800</v>
      </c>
      <c r="M7" s="63">
        <v>36114333</v>
      </c>
      <c r="N7" s="63" t="s">
        <v>105</v>
      </c>
    </row>
    <row r="8" spans="1:14">
      <c r="A8" s="67">
        <v>45222</v>
      </c>
      <c r="B8" s="63" t="s">
        <v>103</v>
      </c>
      <c r="C8" s="64" t="s">
        <v>99</v>
      </c>
      <c r="D8" s="65" t="s">
        <v>100</v>
      </c>
      <c r="F8" s="68"/>
      <c r="G8" s="68"/>
      <c r="H8" s="72">
        <v>910</v>
      </c>
      <c r="I8" s="68">
        <f>I7+H8</f>
        <v>1830.6799999999998</v>
      </c>
      <c r="J8" s="68">
        <v>1830.68</v>
      </c>
      <c r="K8" s="72" t="s">
        <v>106</v>
      </c>
      <c r="L8" s="63">
        <v>165</v>
      </c>
      <c r="M8" s="63">
        <v>88888888</v>
      </c>
      <c r="N8" s="63" t="s">
        <v>107</v>
      </c>
    </row>
    <row r="9" spans="1:14">
      <c r="A9" s="67">
        <v>45222</v>
      </c>
      <c r="B9" s="73" t="s">
        <v>103</v>
      </c>
      <c r="C9" s="74">
        <v>130</v>
      </c>
      <c r="D9" s="75">
        <v>9</v>
      </c>
      <c r="E9" s="75"/>
      <c r="F9" s="76">
        <f>D9*C9</f>
        <v>1170</v>
      </c>
      <c r="G9" s="76"/>
      <c r="H9" s="73">
        <v>0</v>
      </c>
      <c r="I9" s="76"/>
      <c r="J9" s="66">
        <v>1830.68</v>
      </c>
      <c r="K9" s="63" t="s">
        <v>108</v>
      </c>
      <c r="L9" s="63">
        <v>165</v>
      </c>
      <c r="M9" s="63">
        <v>88888888</v>
      </c>
      <c r="N9" s="63" t="s">
        <v>107</v>
      </c>
    </row>
    <row r="10" spans="1:14">
      <c r="A10" s="67">
        <v>45226</v>
      </c>
      <c r="B10" s="63" t="s">
        <v>103</v>
      </c>
      <c r="C10" s="64">
        <v>157.30000000000001</v>
      </c>
      <c r="D10" s="65">
        <v>1</v>
      </c>
      <c r="H10" s="63">
        <v>-157.63</v>
      </c>
      <c r="I10" s="77">
        <v>0</v>
      </c>
      <c r="J10" s="77">
        <v>1830.68</v>
      </c>
      <c r="K10" s="78" t="s">
        <v>109</v>
      </c>
      <c r="L10" s="63">
        <v>165</v>
      </c>
      <c r="M10" s="63">
        <v>95215533</v>
      </c>
      <c r="N10" s="63" t="s">
        <v>110</v>
      </c>
    </row>
    <row r="11" spans="1:14">
      <c r="A11" s="67">
        <v>45226</v>
      </c>
      <c r="B11" s="63" t="s">
        <v>103</v>
      </c>
      <c r="C11" s="64">
        <v>157.30000000000001</v>
      </c>
      <c r="D11" s="65">
        <v>2</v>
      </c>
      <c r="H11" s="63">
        <v>-315.26</v>
      </c>
      <c r="I11" s="77">
        <v>0</v>
      </c>
      <c r="J11" s="77">
        <v>1830.68</v>
      </c>
      <c r="K11" s="78" t="s">
        <v>111</v>
      </c>
      <c r="L11" s="63">
        <v>165</v>
      </c>
      <c r="M11" s="63">
        <v>95215846</v>
      </c>
      <c r="N11" s="63" t="s">
        <v>110</v>
      </c>
    </row>
    <row r="12" spans="1:14">
      <c r="A12" s="67">
        <v>45229</v>
      </c>
      <c r="B12" s="63" t="s">
        <v>103</v>
      </c>
      <c r="C12" s="64">
        <v>173</v>
      </c>
      <c r="D12" s="65">
        <v>5</v>
      </c>
      <c r="H12" s="63">
        <v>-866.82</v>
      </c>
      <c r="I12" s="77">
        <v>0</v>
      </c>
      <c r="J12" s="77">
        <v>1830.68</v>
      </c>
      <c r="K12" s="78" t="s">
        <v>112</v>
      </c>
      <c r="L12" s="63">
        <v>165</v>
      </c>
      <c r="M12" s="63">
        <v>95103707</v>
      </c>
      <c r="N12" s="63" t="s">
        <v>110</v>
      </c>
    </row>
    <row r="13" spans="1:14">
      <c r="A13" s="67">
        <v>45229</v>
      </c>
      <c r="B13" s="63" t="s">
        <v>103</v>
      </c>
      <c r="C13" s="64">
        <v>173</v>
      </c>
      <c r="D13" s="65">
        <v>5</v>
      </c>
      <c r="H13" s="63">
        <v>157.63</v>
      </c>
      <c r="I13" s="77">
        <v>0</v>
      </c>
      <c r="J13" s="77">
        <v>1830.68</v>
      </c>
      <c r="K13" s="78" t="s">
        <v>113</v>
      </c>
      <c r="L13" s="63">
        <v>165</v>
      </c>
      <c r="M13" s="63">
        <v>18200988</v>
      </c>
      <c r="N13" s="63" t="s">
        <v>114</v>
      </c>
    </row>
    <row r="14" spans="1:14">
      <c r="A14" s="67">
        <v>45229</v>
      </c>
      <c r="B14" s="63" t="s">
        <v>103</v>
      </c>
      <c r="C14" s="64">
        <v>157.30000000000001</v>
      </c>
      <c r="D14" s="65">
        <v>2</v>
      </c>
      <c r="H14" s="63">
        <v>315.26</v>
      </c>
      <c r="I14" s="77">
        <v>0</v>
      </c>
      <c r="J14" s="77">
        <v>1830.68</v>
      </c>
      <c r="K14" s="78" t="s">
        <v>115</v>
      </c>
      <c r="L14" s="63">
        <v>165</v>
      </c>
      <c r="M14" s="63">
        <v>18201019</v>
      </c>
      <c r="N14" s="63" t="s">
        <v>114</v>
      </c>
    </row>
    <row r="15" spans="1:14">
      <c r="A15" s="67">
        <v>45229</v>
      </c>
      <c r="B15" s="63" t="s">
        <v>103</v>
      </c>
      <c r="C15" s="64">
        <v>157.30000000000001</v>
      </c>
      <c r="D15" s="65">
        <v>1</v>
      </c>
      <c r="H15" s="63">
        <v>866.82</v>
      </c>
      <c r="I15" s="77">
        <v>0</v>
      </c>
      <c r="J15" s="77">
        <v>1830.68</v>
      </c>
      <c r="K15" s="78" t="s">
        <v>116</v>
      </c>
      <c r="L15" s="63">
        <v>165</v>
      </c>
      <c r="M15" s="63">
        <v>18201200</v>
      </c>
      <c r="N15" s="63" t="s">
        <v>114</v>
      </c>
    </row>
    <row r="16" spans="1:14">
      <c r="A16" s="67">
        <v>45267</v>
      </c>
      <c r="B16" s="69" t="s">
        <v>117</v>
      </c>
      <c r="C16" s="70" t="s">
        <v>99</v>
      </c>
      <c r="D16" s="71" t="s">
        <v>100</v>
      </c>
      <c r="E16" s="71"/>
      <c r="H16" s="69">
        <v>-566</v>
      </c>
      <c r="I16" s="68">
        <f>I8+H16</f>
        <v>1264.6799999999998</v>
      </c>
      <c r="J16" s="66">
        <v>1264.68</v>
      </c>
      <c r="K16" s="79" t="s">
        <v>104</v>
      </c>
      <c r="L16" s="63">
        <v>5800</v>
      </c>
      <c r="M16" s="63">
        <v>36093318</v>
      </c>
      <c r="N16" s="63" t="s">
        <v>105</v>
      </c>
    </row>
    <row r="17" spans="1:14">
      <c r="A17" s="67">
        <v>45267</v>
      </c>
      <c r="B17" s="69" t="s">
        <v>118</v>
      </c>
      <c r="C17" s="70" t="s">
        <v>99</v>
      </c>
      <c r="D17" s="71" t="s">
        <v>100</v>
      </c>
      <c r="E17" s="71"/>
      <c r="H17" s="69">
        <v>-983.6</v>
      </c>
      <c r="I17" s="68">
        <f t="shared" ref="I17:I22" si="0">I16+H17</f>
        <v>281.07999999999981</v>
      </c>
      <c r="J17" s="66">
        <v>281.08</v>
      </c>
      <c r="K17" s="79" t="s">
        <v>104</v>
      </c>
      <c r="L17" s="63">
        <v>5800</v>
      </c>
      <c r="M17" s="63">
        <v>36093353</v>
      </c>
      <c r="N17" s="63" t="s">
        <v>105</v>
      </c>
    </row>
    <row r="18" spans="1:14">
      <c r="A18" s="67">
        <v>45267</v>
      </c>
      <c r="B18" s="63" t="s">
        <v>98</v>
      </c>
      <c r="C18" s="64" t="s">
        <v>99</v>
      </c>
      <c r="D18" s="65" t="s">
        <v>100</v>
      </c>
      <c r="H18" s="63">
        <v>5181.13</v>
      </c>
      <c r="I18" s="68">
        <f t="shared" si="0"/>
        <v>5462.21</v>
      </c>
      <c r="J18" s="66">
        <v>5462.21</v>
      </c>
      <c r="K18" s="63" t="s">
        <v>101</v>
      </c>
      <c r="L18" s="63">
        <v>5800</v>
      </c>
      <c r="M18" s="63">
        <v>36094012</v>
      </c>
      <c r="N18" s="63" t="s">
        <v>102</v>
      </c>
    </row>
    <row r="19" spans="1:14">
      <c r="A19" s="67">
        <v>45267</v>
      </c>
      <c r="B19" s="63">
        <v>808</v>
      </c>
      <c r="C19" s="64">
        <v>18.207357999999999</v>
      </c>
      <c r="D19" s="65">
        <v>300</v>
      </c>
      <c r="F19" s="80">
        <f>D19*C19</f>
        <v>5462.2073999999993</v>
      </c>
      <c r="G19" s="80"/>
      <c r="H19" s="63">
        <v>-5462.21</v>
      </c>
      <c r="I19" s="68">
        <f t="shared" si="0"/>
        <v>0</v>
      </c>
      <c r="J19" s="66">
        <v>0</v>
      </c>
      <c r="K19" s="63" t="s">
        <v>119</v>
      </c>
      <c r="L19" s="63">
        <v>5800</v>
      </c>
      <c r="M19" s="63">
        <v>36094012</v>
      </c>
      <c r="N19" s="63">
        <v>72</v>
      </c>
    </row>
    <row r="20" spans="1:14">
      <c r="A20" s="67">
        <v>45267</v>
      </c>
      <c r="B20" s="63" t="s">
        <v>98</v>
      </c>
      <c r="C20" s="64" t="s">
        <v>99</v>
      </c>
      <c r="D20" s="65" t="s">
        <v>100</v>
      </c>
      <c r="H20" s="63">
        <v>5238.8999999999996</v>
      </c>
      <c r="I20" s="68">
        <f t="shared" si="0"/>
        <v>5238.8999999999996</v>
      </c>
      <c r="J20" s="66">
        <v>5238.8999999999996</v>
      </c>
      <c r="K20" s="63" t="s">
        <v>101</v>
      </c>
      <c r="L20" s="63">
        <v>5800</v>
      </c>
      <c r="M20" s="63">
        <v>36094051</v>
      </c>
      <c r="N20" s="63" t="s">
        <v>102</v>
      </c>
    </row>
    <row r="21" spans="1:14">
      <c r="A21" s="67">
        <v>45267</v>
      </c>
      <c r="B21" s="63">
        <v>801</v>
      </c>
      <c r="C21" s="64">
        <v>523.88987099999997</v>
      </c>
      <c r="D21" s="65">
        <v>10</v>
      </c>
      <c r="F21" s="80">
        <f>D21*C21</f>
        <v>5238.8987099999995</v>
      </c>
      <c r="G21" s="80"/>
      <c r="H21" s="63">
        <v>-5238.8999999999996</v>
      </c>
      <c r="I21" s="68">
        <f t="shared" si="0"/>
        <v>0</v>
      </c>
      <c r="J21" s="66">
        <v>0</v>
      </c>
      <c r="K21" s="63" t="s">
        <v>120</v>
      </c>
      <c r="L21" s="63">
        <v>5800</v>
      </c>
      <c r="M21" s="63">
        <v>36094051</v>
      </c>
      <c r="N21" s="63">
        <v>72</v>
      </c>
    </row>
    <row r="22" spans="1:14">
      <c r="A22" s="67">
        <v>45267</v>
      </c>
      <c r="B22" s="63" t="s">
        <v>98</v>
      </c>
      <c r="C22" s="64" t="s">
        <v>99</v>
      </c>
      <c r="D22" s="65" t="s">
        <v>100</v>
      </c>
      <c r="H22" s="63">
        <v>1576.31</v>
      </c>
      <c r="I22" s="68">
        <f t="shared" si="0"/>
        <v>1576.31</v>
      </c>
      <c r="J22" s="66">
        <v>1576.31</v>
      </c>
      <c r="K22" s="63" t="s">
        <v>101</v>
      </c>
      <c r="L22" s="63">
        <v>5800</v>
      </c>
      <c r="M22" s="63">
        <v>10001</v>
      </c>
      <c r="N22" s="63" t="s">
        <v>102</v>
      </c>
    </row>
    <row r="23" spans="1:14">
      <c r="A23" s="67">
        <v>45267</v>
      </c>
      <c r="B23" s="63" t="s">
        <v>103</v>
      </c>
      <c r="C23" s="64">
        <v>157.30000000000001</v>
      </c>
      <c r="D23" s="65">
        <v>10</v>
      </c>
      <c r="H23" s="63">
        <v>-1576.31</v>
      </c>
      <c r="I23" s="77"/>
      <c r="J23" s="77">
        <v>1576.31</v>
      </c>
      <c r="K23" s="78" t="s">
        <v>121</v>
      </c>
      <c r="L23" s="63">
        <v>165</v>
      </c>
      <c r="M23" s="63">
        <v>36094616</v>
      </c>
      <c r="N23" s="63" t="s">
        <v>110</v>
      </c>
    </row>
    <row r="24" spans="1:14">
      <c r="A24" s="67">
        <v>45267</v>
      </c>
      <c r="B24" s="63" t="s">
        <v>103</v>
      </c>
      <c r="C24" s="64">
        <v>-157.53</v>
      </c>
      <c r="D24" s="65">
        <v>10</v>
      </c>
      <c r="H24" s="63">
        <v>-1575.3</v>
      </c>
      <c r="I24" s="77"/>
      <c r="J24" s="77">
        <v>1576.31</v>
      </c>
      <c r="K24" s="78" t="s">
        <v>122</v>
      </c>
      <c r="L24" s="63">
        <v>165</v>
      </c>
      <c r="M24" s="63">
        <v>36094724</v>
      </c>
      <c r="N24" s="63" t="s">
        <v>123</v>
      </c>
    </row>
    <row r="25" spans="1:14">
      <c r="A25" s="67">
        <v>45271</v>
      </c>
      <c r="B25" s="81" t="s">
        <v>103</v>
      </c>
      <c r="C25" s="82">
        <v>-143.69999999999999</v>
      </c>
      <c r="D25" s="83">
        <v>10</v>
      </c>
      <c r="E25" s="83"/>
      <c r="F25" s="81">
        <v>-1440.01</v>
      </c>
      <c r="G25" s="80">
        <v>3.01</v>
      </c>
      <c r="H25" s="81">
        <v>-1440.01</v>
      </c>
      <c r="I25" s="68">
        <f>I22+H25</f>
        <v>136.29999999999995</v>
      </c>
      <c r="J25" s="66">
        <v>136.30000000000001</v>
      </c>
      <c r="K25" s="63" t="s">
        <v>124</v>
      </c>
      <c r="L25" s="63">
        <v>165</v>
      </c>
      <c r="M25" s="63">
        <v>0</v>
      </c>
      <c r="N25" s="63" t="s">
        <v>125</v>
      </c>
    </row>
    <row r="26" spans="1:14">
      <c r="A26" s="67">
        <v>45271</v>
      </c>
      <c r="B26" s="63" t="s">
        <v>118</v>
      </c>
      <c r="C26" s="64" t="s">
        <v>99</v>
      </c>
      <c r="F26" s="68"/>
      <c r="G26" s="68"/>
      <c r="H26" s="72">
        <v>491.8</v>
      </c>
      <c r="I26" s="68">
        <f>I25+H26</f>
        <v>628.09999999999991</v>
      </c>
      <c r="J26" s="68">
        <v>628.1</v>
      </c>
      <c r="K26" s="72" t="s">
        <v>126</v>
      </c>
      <c r="L26" s="63">
        <v>165</v>
      </c>
      <c r="M26" s="63">
        <v>88888888</v>
      </c>
      <c r="N26" s="63" t="s">
        <v>107</v>
      </c>
    </row>
    <row r="27" spans="1:14">
      <c r="A27" s="67">
        <v>45271</v>
      </c>
      <c r="B27" s="73" t="s">
        <v>118</v>
      </c>
      <c r="C27" s="74">
        <v>49.18</v>
      </c>
      <c r="D27" s="75">
        <v>10</v>
      </c>
      <c r="E27" s="75"/>
      <c r="F27" s="76">
        <f>D27*C27</f>
        <v>491.8</v>
      </c>
      <c r="G27" s="76"/>
      <c r="H27" s="73">
        <v>0</v>
      </c>
      <c r="I27" s="76"/>
      <c r="J27" s="77">
        <v>628.1</v>
      </c>
      <c r="K27" s="78" t="s">
        <v>127</v>
      </c>
      <c r="L27" s="63">
        <v>165</v>
      </c>
      <c r="M27" s="63">
        <v>88888888</v>
      </c>
      <c r="N27" s="63" t="s">
        <v>107</v>
      </c>
    </row>
    <row r="28" spans="1:14">
      <c r="A28" s="67">
        <v>45271</v>
      </c>
      <c r="B28" s="63" t="s">
        <v>117</v>
      </c>
      <c r="C28" s="64" t="s">
        <v>99</v>
      </c>
      <c r="D28" s="65" t="s">
        <v>100</v>
      </c>
      <c r="F28" s="68"/>
      <c r="G28" s="68"/>
      <c r="H28" s="72">
        <v>198.1</v>
      </c>
      <c r="I28" s="68">
        <f>I26+H28</f>
        <v>826.19999999999993</v>
      </c>
      <c r="J28" s="68">
        <v>826.2</v>
      </c>
      <c r="K28" s="72" t="s">
        <v>126</v>
      </c>
      <c r="L28" s="63">
        <v>165</v>
      </c>
      <c r="M28" s="63">
        <v>88888888</v>
      </c>
      <c r="N28" s="63" t="s">
        <v>107</v>
      </c>
    </row>
    <row r="29" spans="1:14">
      <c r="A29" s="67">
        <v>45271</v>
      </c>
      <c r="B29" s="73" t="s">
        <v>117</v>
      </c>
      <c r="C29" s="74">
        <v>28.3</v>
      </c>
      <c r="D29" s="75">
        <v>13</v>
      </c>
      <c r="E29" s="75"/>
      <c r="F29" s="76">
        <f>D29*C29</f>
        <v>367.90000000000003</v>
      </c>
      <c r="G29" s="76"/>
      <c r="H29" s="73">
        <v>0</v>
      </c>
      <c r="I29" s="76"/>
      <c r="J29" s="77">
        <v>826.2</v>
      </c>
      <c r="K29" s="78" t="s">
        <v>128</v>
      </c>
      <c r="L29" s="63">
        <v>165</v>
      </c>
      <c r="M29" s="63">
        <v>88888888</v>
      </c>
      <c r="N29" s="63" t="s">
        <v>107</v>
      </c>
    </row>
    <row r="30" spans="1:14">
      <c r="A30" s="67">
        <v>45273</v>
      </c>
      <c r="B30" s="63" t="s">
        <v>87</v>
      </c>
      <c r="C30" s="64" t="s">
        <v>129</v>
      </c>
      <c r="D30" s="65" t="s">
        <v>130</v>
      </c>
      <c r="H30" s="63">
        <v>826.2</v>
      </c>
      <c r="I30" s="68">
        <f>I28+H30</f>
        <v>1652.4</v>
      </c>
      <c r="J30" s="66">
        <v>1652.4</v>
      </c>
      <c r="K30" s="63" t="s">
        <v>101</v>
      </c>
      <c r="L30" s="63">
        <v>5800</v>
      </c>
      <c r="M30" s="63">
        <v>36151331</v>
      </c>
      <c r="N30" s="63" t="s">
        <v>131</v>
      </c>
    </row>
    <row r="31" spans="1:14">
      <c r="A31" s="67">
        <v>45273</v>
      </c>
      <c r="B31" s="69" t="s">
        <v>132</v>
      </c>
      <c r="C31" s="70" t="s">
        <v>129</v>
      </c>
      <c r="D31" s="71" t="s">
        <v>130</v>
      </c>
      <c r="E31" s="71"/>
      <c r="H31" s="69">
        <v>-1652.4</v>
      </c>
      <c r="I31" s="68">
        <f>I30+H31</f>
        <v>0</v>
      </c>
      <c r="J31" s="66">
        <v>0</v>
      </c>
      <c r="K31" s="69" t="s">
        <v>104</v>
      </c>
      <c r="L31" s="63">
        <v>5800</v>
      </c>
      <c r="M31" s="63">
        <v>36151331</v>
      </c>
      <c r="N31" s="63" t="s">
        <v>133</v>
      </c>
    </row>
    <row r="32" spans="1:14">
      <c r="A32" s="67">
        <v>45273</v>
      </c>
      <c r="B32" s="63" t="s">
        <v>87</v>
      </c>
      <c r="C32" s="64" t="s">
        <v>129</v>
      </c>
      <c r="D32" s="65" t="s">
        <v>130</v>
      </c>
      <c r="H32" s="63">
        <v>21088.49</v>
      </c>
      <c r="I32" s="68">
        <f>I31+H32</f>
        <v>21088.49</v>
      </c>
      <c r="J32" s="66">
        <v>21088.49</v>
      </c>
      <c r="K32" s="63" t="s">
        <v>101</v>
      </c>
      <c r="L32" s="63">
        <v>5800</v>
      </c>
      <c r="M32" s="63">
        <v>36151857</v>
      </c>
      <c r="N32" s="63" t="s">
        <v>131</v>
      </c>
    </row>
    <row r="33" spans="1:14">
      <c r="A33" s="67">
        <v>45273</v>
      </c>
      <c r="B33" s="63">
        <v>801</v>
      </c>
      <c r="C33" s="64">
        <v>527.21223999999995</v>
      </c>
      <c r="D33" s="65">
        <v>40</v>
      </c>
      <c r="F33" s="80">
        <f>D33*C33</f>
        <v>21088.489599999997</v>
      </c>
      <c r="G33" s="80"/>
      <c r="H33" s="63">
        <v>-21088.49</v>
      </c>
      <c r="I33" s="68">
        <f>I32+H33</f>
        <v>0</v>
      </c>
      <c r="J33" s="66">
        <v>0</v>
      </c>
      <c r="K33" s="63" t="s">
        <v>134</v>
      </c>
      <c r="L33" s="63">
        <v>5800</v>
      </c>
      <c r="M33" s="63">
        <v>36151857</v>
      </c>
      <c r="N33" s="63">
        <v>72</v>
      </c>
    </row>
    <row r="34" spans="1:14">
      <c r="A34" s="67">
        <v>45278</v>
      </c>
      <c r="B34" s="63" t="s">
        <v>132</v>
      </c>
      <c r="C34" s="64" t="s">
        <v>129</v>
      </c>
      <c r="D34" s="65" t="s">
        <v>130</v>
      </c>
      <c r="F34" s="68"/>
      <c r="G34" s="68"/>
      <c r="H34" s="72">
        <v>220.32</v>
      </c>
      <c r="I34" s="68">
        <f>I33+H34</f>
        <v>220.32</v>
      </c>
      <c r="J34" s="68">
        <v>220.32</v>
      </c>
      <c r="K34" s="72" t="s">
        <v>126</v>
      </c>
      <c r="L34" s="63">
        <v>165</v>
      </c>
      <c r="M34" s="63">
        <v>88888888</v>
      </c>
      <c r="N34" s="63" t="s">
        <v>135</v>
      </c>
    </row>
    <row r="35" spans="1:14">
      <c r="A35" s="67">
        <v>45278</v>
      </c>
      <c r="B35" s="73" t="s">
        <v>132</v>
      </c>
      <c r="C35" s="74">
        <v>55.08</v>
      </c>
      <c r="D35" s="75">
        <v>26</v>
      </c>
      <c r="E35" s="75"/>
      <c r="F35" s="76">
        <f>D35*C35</f>
        <v>1432.08</v>
      </c>
      <c r="G35" s="76"/>
      <c r="H35" s="73">
        <v>0</v>
      </c>
      <c r="I35" s="76"/>
      <c r="J35" s="66">
        <v>220.32</v>
      </c>
      <c r="K35" s="63" t="s">
        <v>136</v>
      </c>
      <c r="L35" s="63">
        <v>165</v>
      </c>
      <c r="M35" s="63">
        <v>88888888</v>
      </c>
      <c r="N35" s="63" t="s">
        <v>135</v>
      </c>
    </row>
    <row r="36" spans="1:14">
      <c r="A36" s="67">
        <v>45288</v>
      </c>
      <c r="B36" s="84">
        <v>808</v>
      </c>
      <c r="C36" s="85">
        <v>18.625761000000001</v>
      </c>
      <c r="D36" s="86">
        <v>-300</v>
      </c>
      <c r="E36" s="86"/>
      <c r="F36" s="87"/>
      <c r="G36" s="87"/>
      <c r="H36" s="84">
        <v>5587.73</v>
      </c>
      <c r="I36" s="68">
        <f>I34+H36</f>
        <v>5808.0499999999993</v>
      </c>
      <c r="J36" s="66">
        <v>5808.05</v>
      </c>
      <c r="K36" s="63" t="s">
        <v>137</v>
      </c>
      <c r="L36" s="63">
        <v>5800</v>
      </c>
      <c r="M36" s="63">
        <v>95105725</v>
      </c>
      <c r="N36" s="63">
        <v>73</v>
      </c>
    </row>
    <row r="37" spans="1:14">
      <c r="A37" s="67">
        <v>45288</v>
      </c>
      <c r="B37" s="63" t="s">
        <v>87</v>
      </c>
      <c r="C37" s="64" t="s">
        <v>129</v>
      </c>
      <c r="D37" s="65" t="s">
        <v>130</v>
      </c>
      <c r="H37" s="63">
        <v>-5587.73</v>
      </c>
      <c r="I37" s="68">
        <f>I36+H37</f>
        <v>220.31999999999971</v>
      </c>
      <c r="J37" s="66">
        <v>220.32</v>
      </c>
      <c r="K37" s="63" t="s">
        <v>138</v>
      </c>
      <c r="L37" s="63">
        <v>5800</v>
      </c>
      <c r="M37" s="63">
        <v>95105725</v>
      </c>
      <c r="N37" s="63" t="s">
        <v>139</v>
      </c>
    </row>
    <row r="38" spans="1:14">
      <c r="A38" s="67">
        <v>45288</v>
      </c>
      <c r="B38" s="63" t="s">
        <v>87</v>
      </c>
      <c r="C38" s="64" t="s">
        <v>129</v>
      </c>
      <c r="D38" s="65" t="s">
        <v>130</v>
      </c>
      <c r="H38" s="63">
        <v>2086.5100000000002</v>
      </c>
      <c r="I38" s="68">
        <f>I37+H38</f>
        <v>2306.83</v>
      </c>
      <c r="J38" s="66">
        <v>2306.83</v>
      </c>
      <c r="K38" s="63" t="s">
        <v>101</v>
      </c>
      <c r="L38" s="63">
        <v>5800</v>
      </c>
      <c r="M38" s="63">
        <v>10001</v>
      </c>
      <c r="N38" s="63" t="s">
        <v>131</v>
      </c>
    </row>
    <row r="39" spans="1:14">
      <c r="A39" s="67">
        <v>45288</v>
      </c>
      <c r="B39" s="63" t="s">
        <v>140</v>
      </c>
      <c r="C39" s="64">
        <v>115.1</v>
      </c>
      <c r="D39" s="65">
        <v>20</v>
      </c>
      <c r="H39" s="63">
        <v>-2306.83</v>
      </c>
      <c r="I39" s="77"/>
      <c r="J39" s="77">
        <v>2306.83</v>
      </c>
      <c r="K39" s="78" t="s">
        <v>141</v>
      </c>
      <c r="L39" s="63">
        <v>165</v>
      </c>
      <c r="M39" s="63">
        <v>95110347</v>
      </c>
      <c r="N39" s="63" t="s">
        <v>142</v>
      </c>
    </row>
    <row r="40" spans="1:14">
      <c r="A40" s="67">
        <v>45288</v>
      </c>
      <c r="B40" s="63" t="s">
        <v>87</v>
      </c>
      <c r="C40" s="64" t="s">
        <v>129</v>
      </c>
      <c r="D40" s="65" t="s">
        <v>130</v>
      </c>
      <c r="H40" s="63">
        <v>3960.3</v>
      </c>
      <c r="I40" s="68">
        <f>I38+H40</f>
        <v>6267.13</v>
      </c>
      <c r="J40" s="66">
        <v>6267.13</v>
      </c>
      <c r="K40" s="63" t="s">
        <v>101</v>
      </c>
      <c r="L40" s="63">
        <v>5800</v>
      </c>
      <c r="M40" s="63">
        <v>10001</v>
      </c>
      <c r="N40" s="63" t="s">
        <v>131</v>
      </c>
    </row>
    <row r="41" spans="1:14">
      <c r="A41" s="67">
        <v>45288</v>
      </c>
      <c r="B41" s="63" t="s">
        <v>132</v>
      </c>
      <c r="C41" s="64">
        <v>39.520000000000003</v>
      </c>
      <c r="D41" s="65">
        <v>100</v>
      </c>
      <c r="H41" s="63">
        <v>-3960.3</v>
      </c>
      <c r="I41" s="77"/>
      <c r="J41" s="77">
        <v>6267.13</v>
      </c>
      <c r="K41" s="78" t="s">
        <v>143</v>
      </c>
      <c r="L41" s="63">
        <v>165</v>
      </c>
      <c r="M41" s="63">
        <v>95111027</v>
      </c>
      <c r="N41" s="63" t="s">
        <v>142</v>
      </c>
    </row>
    <row r="42" spans="1:14">
      <c r="A42" s="78"/>
      <c r="B42" s="78"/>
      <c r="C42" s="88"/>
      <c r="D42" s="89"/>
      <c r="E42" s="89"/>
      <c r="F42" s="77"/>
      <c r="G42" s="77"/>
      <c r="H42" s="78"/>
      <c r="I42" s="77"/>
      <c r="J42" s="77"/>
      <c r="K42" s="78"/>
      <c r="L42" s="78"/>
      <c r="M42" s="78"/>
      <c r="N42" s="78"/>
    </row>
    <row r="43" spans="1:14">
      <c r="A43" s="67">
        <v>45293</v>
      </c>
      <c r="B43" s="81" t="s">
        <v>144</v>
      </c>
      <c r="C43" s="82">
        <v>-115.1</v>
      </c>
      <c r="D43" s="83">
        <v>20</v>
      </c>
      <c r="E43" s="83"/>
      <c r="F43" s="80">
        <f>H43/D43</f>
        <v>-115.3415</v>
      </c>
      <c r="G43" s="80">
        <v>4.83</v>
      </c>
      <c r="H43" s="81">
        <v>-2306.83</v>
      </c>
      <c r="I43" s="68">
        <f>I40+H43</f>
        <v>3960.3</v>
      </c>
      <c r="J43" s="66">
        <v>3960.3</v>
      </c>
      <c r="K43" s="63" t="s">
        <v>145</v>
      </c>
      <c r="L43" s="63">
        <v>165</v>
      </c>
      <c r="M43" s="63">
        <v>0</v>
      </c>
      <c r="N43" s="63" t="s">
        <v>146</v>
      </c>
    </row>
    <row r="44" spans="1:14">
      <c r="A44" s="67">
        <v>45293</v>
      </c>
      <c r="B44" s="81" t="s">
        <v>147</v>
      </c>
      <c r="C44" s="82">
        <v>-39.5</v>
      </c>
      <c r="D44" s="83">
        <v>100</v>
      </c>
      <c r="E44" s="83"/>
      <c r="F44" s="80">
        <f>H44/D44</f>
        <v>-39.582999999999998</v>
      </c>
      <c r="G44" s="80">
        <v>8.3000000000000007</v>
      </c>
      <c r="H44" s="81">
        <v>-3958.3</v>
      </c>
      <c r="I44" s="68">
        <f>I43+H44</f>
        <v>2</v>
      </c>
      <c r="J44" s="66">
        <v>2</v>
      </c>
      <c r="K44" s="63" t="s">
        <v>148</v>
      </c>
      <c r="L44" s="63">
        <v>165</v>
      </c>
      <c r="M44" s="63">
        <v>0</v>
      </c>
      <c r="N44" s="63" t="s">
        <v>146</v>
      </c>
    </row>
    <row r="45" spans="1:14">
      <c r="A45" s="67">
        <v>45293</v>
      </c>
      <c r="B45" s="84">
        <v>801</v>
      </c>
      <c r="C45" s="85">
        <v>538.78970700000002</v>
      </c>
      <c r="D45" s="86">
        <v>-28</v>
      </c>
      <c r="E45" s="86"/>
      <c r="F45" s="87"/>
      <c r="G45" s="87"/>
      <c r="H45" s="84">
        <v>15086.11</v>
      </c>
      <c r="I45" s="68">
        <f>I44+H45</f>
        <v>15088.11</v>
      </c>
      <c r="J45" s="66">
        <v>15088.11</v>
      </c>
      <c r="K45" s="63" t="s">
        <v>149</v>
      </c>
      <c r="L45" s="63">
        <v>5800</v>
      </c>
      <c r="M45" s="63">
        <v>95112740</v>
      </c>
      <c r="N45" s="63">
        <v>73</v>
      </c>
    </row>
    <row r="46" spans="1:14">
      <c r="A46" s="67">
        <v>45293</v>
      </c>
      <c r="B46" s="63" t="s">
        <v>150</v>
      </c>
      <c r="C46" s="64" t="s">
        <v>99</v>
      </c>
      <c r="D46" s="65" t="s">
        <v>151</v>
      </c>
      <c r="H46" s="63">
        <v>-15086.11</v>
      </c>
      <c r="I46" s="68">
        <f>I45+H46</f>
        <v>2</v>
      </c>
      <c r="J46" s="66">
        <v>2</v>
      </c>
      <c r="K46" s="63" t="s">
        <v>138</v>
      </c>
      <c r="L46" s="63">
        <v>5800</v>
      </c>
      <c r="M46" s="63">
        <v>95112740</v>
      </c>
      <c r="N46" s="63" t="s">
        <v>139</v>
      </c>
    </row>
    <row r="47" spans="1:14">
      <c r="A47" s="67">
        <v>45294</v>
      </c>
      <c r="B47" s="63" t="s">
        <v>150</v>
      </c>
      <c r="C47" s="64" t="s">
        <v>99</v>
      </c>
      <c r="D47" s="65" t="s">
        <v>151</v>
      </c>
      <c r="G47" s="66">
        <v>-1.9</v>
      </c>
      <c r="H47" s="63">
        <v>0</v>
      </c>
      <c r="I47" s="68">
        <f>I46+G47</f>
        <v>0.10000000000000009</v>
      </c>
      <c r="J47" s="66">
        <v>0.1</v>
      </c>
      <c r="K47" s="63" t="s">
        <v>152</v>
      </c>
      <c r="L47" s="63">
        <v>165</v>
      </c>
      <c r="M47" s="63">
        <v>22229971</v>
      </c>
      <c r="N47" s="63" t="s">
        <v>153</v>
      </c>
    </row>
    <row r="48" spans="1:14">
      <c r="A48" s="67">
        <v>45294</v>
      </c>
      <c r="B48" s="63" t="s">
        <v>150</v>
      </c>
      <c r="C48" s="64" t="s">
        <v>99</v>
      </c>
      <c r="D48" s="65" t="s">
        <v>151</v>
      </c>
      <c r="G48" s="66">
        <v>-0.1</v>
      </c>
      <c r="H48" s="63">
        <v>-0.1</v>
      </c>
      <c r="I48" s="68">
        <f>I47+G48</f>
        <v>0</v>
      </c>
      <c r="J48" s="66">
        <v>0</v>
      </c>
      <c r="K48" s="63" t="s">
        <v>154</v>
      </c>
      <c r="L48" s="63">
        <v>165</v>
      </c>
      <c r="M48" s="63">
        <v>22229977</v>
      </c>
      <c r="N48" s="63" t="s">
        <v>155</v>
      </c>
    </row>
    <row r="49" spans="1:14">
      <c r="A49" s="67">
        <v>45295</v>
      </c>
      <c r="B49" s="84">
        <v>801</v>
      </c>
      <c r="C49" s="85">
        <v>540.000044</v>
      </c>
      <c r="D49" s="86">
        <v>-22</v>
      </c>
      <c r="E49" s="86"/>
      <c r="F49" s="87"/>
      <c r="G49" s="87"/>
      <c r="H49" s="84">
        <v>11880</v>
      </c>
      <c r="I49" s="68">
        <f t="shared" ref="I49:I55" si="1">I48+H49</f>
        <v>11880</v>
      </c>
      <c r="J49" s="66">
        <v>11880</v>
      </c>
      <c r="K49" s="63" t="s">
        <v>137</v>
      </c>
      <c r="L49" s="63">
        <v>5800</v>
      </c>
      <c r="M49" s="63">
        <v>95101505</v>
      </c>
      <c r="N49" s="63">
        <v>73</v>
      </c>
    </row>
    <row r="50" spans="1:14">
      <c r="A50" s="67">
        <v>45295</v>
      </c>
      <c r="B50" s="63" t="s">
        <v>150</v>
      </c>
      <c r="C50" s="64" t="s">
        <v>99</v>
      </c>
      <c r="D50" s="65" t="s">
        <v>151</v>
      </c>
      <c r="H50" s="63">
        <v>-11855.75</v>
      </c>
      <c r="I50" s="68">
        <f t="shared" si="1"/>
        <v>24.25</v>
      </c>
      <c r="J50" s="66">
        <v>24.25</v>
      </c>
      <c r="K50" s="63" t="s">
        <v>138</v>
      </c>
      <c r="L50" s="63">
        <v>5800</v>
      </c>
      <c r="M50" s="63">
        <v>95101505</v>
      </c>
      <c r="N50" s="63" t="s">
        <v>139</v>
      </c>
    </row>
    <row r="51" spans="1:14">
      <c r="A51" s="67">
        <v>45295</v>
      </c>
      <c r="B51" s="63" t="s">
        <v>150</v>
      </c>
      <c r="C51" s="64" t="s">
        <v>99</v>
      </c>
      <c r="D51" s="65" t="s">
        <v>151</v>
      </c>
      <c r="G51" s="66">
        <v>-23.1</v>
      </c>
      <c r="H51" s="63">
        <v>-23.1</v>
      </c>
      <c r="I51" s="68">
        <f t="shared" si="1"/>
        <v>1.1499999999999986</v>
      </c>
      <c r="J51" s="66">
        <v>1.1499999999999999</v>
      </c>
      <c r="K51" s="63" t="s">
        <v>152</v>
      </c>
      <c r="L51" s="63">
        <v>5800</v>
      </c>
      <c r="M51" s="63">
        <v>95109971</v>
      </c>
      <c r="N51" s="63" t="s">
        <v>153</v>
      </c>
    </row>
    <row r="52" spans="1:14">
      <c r="A52" s="67">
        <v>45295</v>
      </c>
      <c r="B52" s="63" t="s">
        <v>150</v>
      </c>
      <c r="C52" s="64" t="s">
        <v>99</v>
      </c>
      <c r="D52" s="65" t="s">
        <v>151</v>
      </c>
      <c r="G52" s="66">
        <v>-1.1499999999999999</v>
      </c>
      <c r="H52" s="63">
        <v>-1.1499999999999999</v>
      </c>
      <c r="I52" s="68">
        <f t="shared" si="1"/>
        <v>0</v>
      </c>
      <c r="J52" s="66">
        <v>0</v>
      </c>
      <c r="K52" s="63" t="s">
        <v>154</v>
      </c>
      <c r="L52" s="63">
        <v>5800</v>
      </c>
      <c r="M52" s="63">
        <v>95109977</v>
      </c>
      <c r="N52" s="63" t="s">
        <v>155</v>
      </c>
    </row>
    <row r="53" spans="1:14">
      <c r="A53" s="67">
        <v>45296</v>
      </c>
      <c r="B53" s="63" t="s">
        <v>150</v>
      </c>
      <c r="C53" s="64" t="s">
        <v>99</v>
      </c>
      <c r="D53" s="65" t="s">
        <v>151</v>
      </c>
      <c r="H53" s="63">
        <v>59466.12</v>
      </c>
      <c r="I53" s="68">
        <f t="shared" si="1"/>
        <v>59466.12</v>
      </c>
      <c r="J53" s="66">
        <v>59466.12</v>
      </c>
      <c r="K53" s="63" t="s">
        <v>101</v>
      </c>
      <c r="L53" s="63">
        <v>5800</v>
      </c>
      <c r="M53" s="63">
        <v>36161744</v>
      </c>
      <c r="N53" s="63" t="s">
        <v>131</v>
      </c>
    </row>
    <row r="54" spans="1:14">
      <c r="A54" s="67">
        <v>45296</v>
      </c>
      <c r="B54" s="81">
        <v>801</v>
      </c>
      <c r="C54" s="82">
        <v>540.60110799999995</v>
      </c>
      <c r="D54" s="83">
        <v>110</v>
      </c>
      <c r="E54" s="83"/>
      <c r="F54" s="80">
        <f>D54*C54</f>
        <v>59466.121879999992</v>
      </c>
      <c r="G54" s="80"/>
      <c r="H54" s="81">
        <v>-59466.12</v>
      </c>
      <c r="I54" s="68">
        <f t="shared" si="1"/>
        <v>0</v>
      </c>
      <c r="J54" s="66">
        <v>0</v>
      </c>
      <c r="K54" s="63" t="s">
        <v>156</v>
      </c>
      <c r="L54" s="63">
        <v>5800</v>
      </c>
      <c r="M54" s="63">
        <v>36161744</v>
      </c>
      <c r="N54" s="63">
        <v>72</v>
      </c>
    </row>
    <row r="55" spans="1:14">
      <c r="A55" s="67">
        <v>45296</v>
      </c>
      <c r="B55" s="63" t="s">
        <v>150</v>
      </c>
      <c r="C55" s="64" t="s">
        <v>99</v>
      </c>
      <c r="D55" s="65" t="s">
        <v>151</v>
      </c>
      <c r="H55" s="63">
        <v>27030.06</v>
      </c>
      <c r="I55" s="68">
        <f t="shared" si="1"/>
        <v>27030.06</v>
      </c>
      <c r="J55" s="66">
        <v>27030.06</v>
      </c>
      <c r="K55" s="63" t="s">
        <v>101</v>
      </c>
      <c r="L55" s="63">
        <v>5800</v>
      </c>
      <c r="M55" s="63">
        <v>95173631</v>
      </c>
      <c r="N55" s="63" t="s">
        <v>131</v>
      </c>
    </row>
    <row r="56" spans="1:14">
      <c r="A56" s="67">
        <v>45296</v>
      </c>
      <c r="B56" s="63">
        <v>801</v>
      </c>
      <c r="C56" s="64" t="s">
        <v>157</v>
      </c>
      <c r="D56" s="65">
        <v>50000</v>
      </c>
      <c r="H56" s="63">
        <v>-27030.06</v>
      </c>
      <c r="I56" s="77"/>
      <c r="J56" s="77">
        <v>27030.06</v>
      </c>
      <c r="K56" s="78" t="s">
        <v>158</v>
      </c>
      <c r="L56" s="63">
        <v>5800</v>
      </c>
      <c r="M56" s="63">
        <v>95173631</v>
      </c>
      <c r="N56" s="63" t="s">
        <v>159</v>
      </c>
    </row>
    <row r="57" spans="1:14">
      <c r="A57" s="67">
        <v>45299</v>
      </c>
      <c r="B57" s="63" t="s">
        <v>150</v>
      </c>
      <c r="C57" s="64" t="s">
        <v>99</v>
      </c>
      <c r="D57" s="65" t="s">
        <v>151</v>
      </c>
      <c r="H57" s="63">
        <v>91.67</v>
      </c>
      <c r="I57" s="68">
        <f>I55+H57</f>
        <v>27121.73</v>
      </c>
      <c r="J57" s="66">
        <v>27121.73</v>
      </c>
      <c r="K57" s="63" t="s">
        <v>101</v>
      </c>
      <c r="L57" s="63">
        <v>5800</v>
      </c>
      <c r="M57" s="63">
        <v>58009517</v>
      </c>
      <c r="N57" s="63" t="s">
        <v>131</v>
      </c>
    </row>
    <row r="58" spans="1:14">
      <c r="A58" s="67">
        <v>45299</v>
      </c>
      <c r="B58" s="81">
        <v>801</v>
      </c>
      <c r="C58" s="82">
        <v>542.43450199999995</v>
      </c>
      <c r="D58" s="83">
        <v>50</v>
      </c>
      <c r="E58" s="83"/>
      <c r="F58" s="80">
        <f>D58*C58</f>
        <v>27121.725099999996</v>
      </c>
      <c r="G58" s="80"/>
      <c r="H58" s="81">
        <v>-27121.73</v>
      </c>
      <c r="I58" s="77"/>
      <c r="J58" s="77">
        <v>0</v>
      </c>
      <c r="K58" s="78" t="s">
        <v>160</v>
      </c>
      <c r="L58" s="63">
        <v>5800</v>
      </c>
      <c r="M58" s="63">
        <v>95173631</v>
      </c>
      <c r="N58" s="63" t="s">
        <v>161</v>
      </c>
    </row>
    <row r="59" spans="1:14">
      <c r="A59" s="67">
        <v>45313</v>
      </c>
      <c r="B59" s="63" t="s">
        <v>147</v>
      </c>
      <c r="C59" s="64">
        <v>51.4</v>
      </c>
      <c r="D59" s="65">
        <v>-126</v>
      </c>
      <c r="H59" s="63">
        <v>6462.8</v>
      </c>
      <c r="I59" s="77"/>
      <c r="J59" s="77">
        <v>0</v>
      </c>
      <c r="K59" s="78" t="s">
        <v>162</v>
      </c>
      <c r="L59" s="63">
        <v>165</v>
      </c>
      <c r="M59" s="63">
        <v>95164217</v>
      </c>
      <c r="N59" s="63" t="s">
        <v>163</v>
      </c>
    </row>
    <row r="60" spans="1:14">
      <c r="A60" s="67">
        <v>45313</v>
      </c>
      <c r="B60" s="63" t="s">
        <v>164</v>
      </c>
      <c r="C60" s="64">
        <v>41.6</v>
      </c>
      <c r="D60" s="65">
        <v>-13</v>
      </c>
      <c r="H60" s="63">
        <v>539.66999999999996</v>
      </c>
      <c r="I60" s="77"/>
      <c r="J60" s="77">
        <v>0</v>
      </c>
      <c r="K60" s="78" t="s">
        <v>165</v>
      </c>
      <c r="L60" s="63">
        <v>165</v>
      </c>
      <c r="M60" s="63">
        <v>95164250</v>
      </c>
      <c r="N60" s="63" t="s">
        <v>163</v>
      </c>
    </row>
    <row r="61" spans="1:14">
      <c r="A61" s="67">
        <v>45315</v>
      </c>
      <c r="B61" s="72" t="s">
        <v>147</v>
      </c>
      <c r="C61" s="90">
        <v>-51.4</v>
      </c>
      <c r="D61" s="91">
        <v>-126</v>
      </c>
      <c r="E61" s="91"/>
      <c r="F61" s="68">
        <f>D61*C61</f>
        <v>6476.4</v>
      </c>
      <c r="G61" s="68"/>
      <c r="H61" s="72">
        <v>6462.8</v>
      </c>
      <c r="I61" s="68">
        <f>I60+H61</f>
        <v>6462.8</v>
      </c>
      <c r="J61" s="66">
        <v>6462.8</v>
      </c>
      <c r="K61" s="63" t="s">
        <v>166</v>
      </c>
      <c r="L61" s="63">
        <v>165</v>
      </c>
      <c r="M61" s="63">
        <v>0</v>
      </c>
      <c r="N61" s="63" t="s">
        <v>167</v>
      </c>
    </row>
    <row r="62" spans="1:14">
      <c r="A62" s="67">
        <v>45315</v>
      </c>
      <c r="B62" s="72" t="s">
        <v>164</v>
      </c>
      <c r="C62" s="90">
        <v>-41.6</v>
      </c>
      <c r="D62" s="91">
        <v>-13</v>
      </c>
      <c r="E62" s="91"/>
      <c r="F62" s="68">
        <f>D62*C62</f>
        <v>540.80000000000007</v>
      </c>
      <c r="G62" s="68"/>
      <c r="H62" s="72">
        <v>539.66999999999996</v>
      </c>
      <c r="I62" s="68">
        <f>I61+H62</f>
        <v>7002.47</v>
      </c>
      <c r="J62" s="66">
        <v>7002.47</v>
      </c>
      <c r="K62" s="63" t="s">
        <v>168</v>
      </c>
      <c r="L62" s="63">
        <v>165</v>
      </c>
      <c r="M62" s="63">
        <v>0</v>
      </c>
      <c r="N62" s="63" t="s">
        <v>167</v>
      </c>
    </row>
    <row r="63" spans="1:14">
      <c r="D63" s="63"/>
      <c r="E63" s="63"/>
    </row>
    <row r="64" spans="1:14">
      <c r="D64" s="63"/>
      <c r="E64" s="63"/>
    </row>
    <row r="65" spans="4:5">
      <c r="D65" s="63"/>
      <c r="E65" s="6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60" zoomScaleNormal="16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1096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Sayfa2</vt:lpstr>
      <vt:lpstr>Sayfa4</vt:lpstr>
      <vt:lpstr>TTE</vt:lpstr>
      <vt:lpstr>801</vt:lpstr>
      <vt:lpstr>Sayfa3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263</cp:revision>
  <cp:lastPrinted>2024-02-28T10:33:00Z</cp:lastPrinted>
  <dcterms:created xsi:type="dcterms:W3CDTF">2022-03-04T11:30:59Z</dcterms:created>
  <dcterms:modified xsi:type="dcterms:W3CDTF">2024-03-11T14:00:58Z</dcterms:modified>
  <dc:language>tr-TR</dc:language>
</cp:coreProperties>
</file>