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A7ACB71-0661-49E6-A40F-46905FA4C46F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2" l="1"/>
  <c r="G18" i="2" s="1"/>
  <c r="I17" i="2"/>
  <c r="F17" i="2"/>
  <c r="E16" i="2"/>
  <c r="F27" i="2"/>
  <c r="F22" i="2"/>
  <c r="F32" i="2"/>
  <c r="F45" i="2"/>
  <c r="F49" i="2"/>
  <c r="F54" i="2"/>
  <c r="F59" i="2"/>
  <c r="F64" i="2"/>
  <c r="F68" i="2"/>
  <c r="F73" i="2"/>
  <c r="F77" i="2"/>
  <c r="F82" i="2"/>
  <c r="F86" i="2"/>
  <c r="F91" i="2"/>
  <c r="F95" i="2"/>
  <c r="F102" i="2"/>
  <c r="F41" i="2"/>
  <c r="D42" i="2"/>
  <c r="G42" i="2" s="1"/>
  <c r="I41" i="2"/>
  <c r="E40" i="2"/>
  <c r="I64" i="2"/>
  <c r="D65" i="2"/>
  <c r="G65" i="2" s="1"/>
  <c r="E63" i="2"/>
  <c r="E31" i="2"/>
  <c r="D33" i="2"/>
  <c r="G33" i="2" s="1"/>
  <c r="I32" i="2"/>
  <c r="I27" i="2"/>
  <c r="I22" i="2"/>
  <c r="I45" i="2"/>
  <c r="I59" i="2"/>
  <c r="I54" i="2"/>
  <c r="I49" i="2"/>
  <c r="I73" i="2"/>
  <c r="E48" i="2"/>
  <c r="E53" i="2"/>
  <c r="E58" i="2"/>
  <c r="E72" i="2"/>
  <c r="E44" i="2"/>
  <c r="E21" i="2"/>
  <c r="E26" i="2"/>
  <c r="I68" i="2"/>
  <c r="D69" i="2"/>
  <c r="G69" i="2" s="1"/>
  <c r="E67" i="2"/>
  <c r="D28" i="2"/>
  <c r="G28" i="2" s="1"/>
  <c r="H18" i="2" l="1"/>
  <c r="I18" i="2" s="1"/>
  <c r="E2" i="2"/>
  <c r="H42" i="2"/>
  <c r="I42" i="2" s="1"/>
  <c r="H33" i="2"/>
  <c r="I33" i="2" s="1"/>
  <c r="H28" i="2"/>
  <c r="I28" i="2" s="1"/>
  <c r="I65" i="2"/>
  <c r="H65" i="2" s="1"/>
  <c r="I69" i="2"/>
  <c r="H69" i="2" s="1"/>
  <c r="D83" i="2" l="1"/>
  <c r="D87" i="2"/>
  <c r="D92" i="2"/>
  <c r="D103" i="2"/>
  <c r="D99" i="2"/>
  <c r="F99" i="2" s="1"/>
  <c r="F5" i="2" s="1"/>
  <c r="D96" i="2"/>
  <c r="D23" i="2"/>
  <c r="D46" i="2"/>
  <c r="D74" i="2"/>
  <c r="D60" i="2"/>
  <c r="D55" i="2"/>
  <c r="D50" i="2"/>
  <c r="G50" i="2" s="1"/>
  <c r="I102" i="2"/>
  <c r="I99" i="2"/>
  <c r="I95" i="2"/>
  <c r="I91" i="2"/>
  <c r="I86" i="2"/>
  <c r="I77" i="2"/>
  <c r="I47" i="47"/>
  <c r="I48" i="47" s="1"/>
  <c r="I50" i="2" l="1"/>
  <c r="H50" i="2" s="1"/>
  <c r="G60" i="2"/>
  <c r="I60" i="2" s="1"/>
  <c r="H60" i="2" s="1"/>
  <c r="G96" i="2"/>
  <c r="G55" i="2"/>
  <c r="I55" i="2" s="1"/>
  <c r="H55" i="2" s="1"/>
  <c r="G74" i="2"/>
  <c r="I74" i="2" s="1"/>
  <c r="H74" i="2" s="1"/>
  <c r="G23" i="2"/>
  <c r="D100" i="2"/>
  <c r="G100" i="2" s="1"/>
  <c r="G46" i="2"/>
  <c r="G87" i="2"/>
  <c r="G83" i="2"/>
  <c r="F2" i="2"/>
  <c r="I96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103" i="2"/>
  <c r="E98" i="2"/>
  <c r="E94" i="2"/>
  <c r="G92" i="2"/>
  <c r="E90" i="2"/>
  <c r="E85" i="2"/>
  <c r="E81" i="2"/>
  <c r="G78" i="2"/>
  <c r="E76" i="2"/>
  <c r="G5" i="2" l="1"/>
  <c r="H23" i="2"/>
  <c r="I23" i="2" s="1"/>
  <c r="G2" i="2"/>
  <c r="E5" i="2"/>
  <c r="I46" i="2"/>
  <c r="H46" i="2" s="1"/>
  <c r="I78" i="2"/>
  <c r="I87" i="2"/>
  <c r="H96" i="2"/>
  <c r="I100" i="2"/>
  <c r="I103" i="2"/>
  <c r="I92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3" i="2" l="1"/>
  <c r="H92" i="2"/>
  <c r="H100" i="2"/>
  <c r="H103" i="2"/>
  <c r="H78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H87" i="2" l="1"/>
  <c r="G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<sst xmlns="http://schemas.openxmlformats.org/spreadsheetml/2006/main" count="331" uniqueCount="164">
  <si>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</si>
  <si>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</si>
  <si>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</si>
  <si>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</si>
  <si>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</si>
  <si>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</si>
  <si>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</si>
  <si>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</si>
  <si>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</si>
  <si>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</si>
  <si>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</si>
  <si>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</si>
  <si>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</si>
  <si>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</si>
  <si>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</si>
  <si>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</si>
  <si>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</si>
  <si>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</si>
  <si>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</si>
  <si>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</si>
  <si>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</si>
  <si>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</si>
  <si>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</si>
  <si>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</si>
  <si>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</si>
  <si>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</si>
  <si>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</si>
  <si>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</si>
  <si>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</si>
  <si>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</si>
  <si>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</si>
  <si>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</si>
  <si>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</si>
  <si>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</si>
  <si>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</si>
  <si>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</si>
  <si>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</si>
  <si>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</si>
  <si>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</si>
  <si>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</si>
  <si>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</si>
  <si>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</si>
  <si>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</si>
  <si>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</si>
  <si>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</si>
  <si>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</si>
  <si>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</si>
  <si>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</si>
  <si>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</si>
  <si>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</si>
  <si>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</si>
  <si>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</si>
  <si>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</si>
  <si>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</si>
  <si>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</si>
  <si>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</si>
  <si>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</si>
  <si>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</si>
  <si>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</si>
  <si>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</si>
  <si>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</si>
  <si>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</si>
  <si>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</si>
  <si>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</si>
  <si>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</si>
  <si>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</si>
  <si>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</si>
  <si>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</si>
  <si>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</si>
  <si>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</si>
  <si>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</si>
  <si>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</si>
  <si>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</si>
  <si>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</si>
  <si>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</si>
  <si>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</si>
  <si>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</si>
  <si>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</si>
  <si>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</si>
  <si>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</si>
  <si>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</si>
  <si>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</si>
  <si>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</si>
  <si>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</si>
  <si>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</si>
  <si>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</si>
  <si>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</si>
  <si>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</si>
  <si>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</si>
  <si>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</si>
  <si>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</si>
  <si>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</si>
  <si>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</si>
  <si>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</si>
  <si>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</si>
  <si>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</si>
  <si>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</si>
  <si>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</si>
  <si>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</si>
  <si>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</si>
  <si>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</si>
  <si>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</si>
  <si>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</si>
  <si>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</si>
  <si>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</si>
  <si>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</si>
  <si>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</si>
  <si>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</si>
  <si>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</si>
  <si>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</si>
  <si>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</si>
  <si>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</si>
  <si>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</si>
  <si>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</si>
  <si>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</si>
  <si>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</si>
  <si>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</si>
  <si>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</si>
  <si>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</si>
  <si>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</si>
  <si>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</si>
  <si>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</si>
  <si>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</si>
  <si>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</si>
  <si>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</si>
  <si>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</si>
  <si>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</si>
  <si>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</si>
  <si>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</si>
  <si>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</si>
  <si>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</si>
  <si>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</si>
  <si>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</si>
  <si>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</si>
  <si>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</si>
  <si>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</si>
  <si>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</si>
  <si>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</si>
  <si>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</si>
  <si>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</si>
  <si>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</si>
  <si>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</si>
  <si>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</si>
  <si>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</si>
  <si>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</si>
  <si>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</si>
  <si>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</si>
  <si>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</si>
  <si>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</si>
  <si>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</si>
  <si>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</si>
  <si>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</si>
  <si>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</si>
  <si>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</si>
  <si>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</si>
  <si>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</si>
  <si>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</si>
  <si>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</si>
  <si>
    <t>GUBRF alış</t>
  </si>
  <si>
    <t>GUBRF Satış</t>
  </si>
  <si>
    <t>GUBRF Satış Geliri</t>
  </si>
  <si>
    <t>Satış</t>
  </si>
  <si>
    <t>NET TL</t>
  </si>
  <si>
    <t>Aylık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</si>
</sst>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69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6">
    <xf numFmtId="0" fontId="0" fillId="0" borderId="0" xfId="0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164" fontId="0" fillId="0" borderId="0" xfId="0" applyNumberForma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69" fontId="2" fillId="0" borderId="0" xfId="0" applyNumberFormat="1" applyFont="1" applyFill="1" applyBorder="1"/>
    <xf numFmtId="169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69" fontId="0" fillId="0" borderId="0" xfId="0" applyNumberFormat="1" applyBorder="1"/>
    <xf numFmtId="4" fontId="14" fillId="0" borderId="0" xfId="0" applyNumberFormat="1" applyFont="1" applyBorder="1"/>
    <xf numFmtId="10" fontId="14" fillId="19" borderId="0" xfId="22" applyNumberFormat="1" applyFont="1" applyFill="1" applyBorder="1"/>
    <xf numFmtId="4" fontId="0" fillId="0" borderId="0" xfId="0" applyNumberFormat="1" applyFont="1" applyFill="1" applyBorder="1"/>
    <xf numFmtId="165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" fontId="0" fillId="0" borderId="0" xfId="0" applyNumberFormat="1" applyBorder="1"/>
    <xf numFmtId="168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165" fontId="22" fillId="0" borderId="0" xfId="0" applyNumberFormat="1" applyFont="1" applyBorder="1"/>
    <xf numFmtId="4" fontId="0" fillId="18" borderId="0" xfId="0" applyNumberFormat="1" applyFont="1" applyFill="1" applyBorder="1"/>
    <xf numFmtId="4" fontId="2" fillId="12" borderId="0" xfId="0" applyNumberFormat="1" applyFont="1" applyFill="1" applyBorder="1"/>
    <xf numFmtId="164" fontId="23" fillId="0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" fontId="0" fillId="0" borderId="0" xfId="0" applyNumberFormat="1" applyFill="1" applyBorder="1"/>
    <xf numFmtId="169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numFmt numFmtId="4" formatCode="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I106" totalsRowShown="0">
  <autoFilter ref="A8:I106" xr:uid="{00000000-0009-0000-0100-000003000000}"/>
  <tableColumns count="9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10" xr3:uid="{29742D95-3580-43F2-99B1-A96453A17C73}" name="Tutar" dataDxfId="1"/>
    <tableColumn id="5" xr3:uid="{00000000-0010-0000-0000-000005000000}" name="Hesap"/>
    <tableColumn id="11" xr3:uid="{BF580679-CB93-4B1D-9D98-3E93F56EBE01}" name="Sütun1" dataDxfId="0"/>
    <tableColumn id="6" xr3:uid="{00000000-0010-0000-0000-000006000000}" name="Aylık"/>
    <tableColumn id="9" xr3:uid="{5B8EA65F-970F-4132-BAB4-53FD10BB59AA}" name="Sütu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tabSelected="1" topLeftCell="A5" zoomScale="175" zoomScaleNormal="175" workbookViewId="0">
      <selection activeCell="C16" sqref="C16"/>
    </sheetView>
  </sheetViews>
  <sheetFormatPr defaultColWidth="8.5703125" defaultRowHeight="12.75"/>
  <cols>
    <col min="1" max="1" width="11.140625" style="33" customWidth="1"/>
    <col min="2" max="2" width="20.85546875" style="33" customWidth="1"/>
    <col min="3" max="3" width="6.85546875" style="33" customWidth="1"/>
    <col min="4" max="4" width="11.28515625" style="33" bestFit="1" customWidth="1"/>
    <col min="5" max="5" width="10.7109375" style="48" bestFit="1" customWidth="1"/>
    <col min="6" max="6" width="13.5703125" style="33" bestFit="1" customWidth="1"/>
    <col min="7" max="7" width="10.85546875" style="33" bestFit="1" customWidth="1"/>
    <col min="8" max="8" width="7.42578125" style="33" bestFit="1" customWidth="1"/>
    <col min="9" max="9" width="9.42578125" style="33" bestFit="1" customWidth="1"/>
    <col min="10" max="16384" width="8.5703125" style="33"/>
  </cols>
  <sheetData>
    <row r="1" spans="1:9">
      <c r="E1" s="45" t="s">
        <v>144</v>
      </c>
      <c r="F1" s="45" t="s">
        <v>161</v>
      </c>
      <c r="G1" s="45" t="s">
        <v>162</v>
      </c>
    </row>
    <row r="2" spans="1:9">
      <c r="D2" s="33" t="s">
        <v>156</v>
      </c>
      <c r="E2" s="46">
        <f>SUBTOTAL(109,E9:E35)</f>
        <v>100107.702626</v>
      </c>
      <c r="F2" s="47">
        <f>SUBTOTAL(109,F9:F35)</f>
        <v>102074.82318000001</v>
      </c>
      <c r="G2" s="47">
        <f>SUBTOTAL(109,G9:G35)</f>
        <v>1967.1205540000042</v>
      </c>
    </row>
    <row r="3" spans="1:9">
      <c r="G3" s="49">
        <f>G2/E2</f>
        <v>1.9650041928832587E-2</v>
      </c>
    </row>
    <row r="4" spans="1:9">
      <c r="G4" s="48"/>
    </row>
    <row r="5" spans="1:9">
      <c r="D5" s="33" t="s">
        <v>157</v>
      </c>
      <c r="E5" s="50">
        <f>SUBTOTAL(109,E37:E104)</f>
        <v>193267.91358199995</v>
      </c>
      <c r="F5" s="50">
        <f>SUBTOTAL(109,F37:F104)</f>
        <v>208345.60772600002</v>
      </c>
      <c r="G5" s="50">
        <f>SUBTOTAL(109,G37:G103)</f>
        <v>9805.5717440000117</v>
      </c>
    </row>
    <row r="6" spans="1:9">
      <c r="F6" s="51"/>
      <c r="G6" s="52">
        <f>G5/E5</f>
        <v>5.0735642364347723E-2</v>
      </c>
    </row>
    <row r="7" spans="1:9">
      <c r="E7" s="36"/>
    </row>
    <row r="8" spans="1:9">
      <c r="A8" s="34" t="s">
        <v>24</v>
      </c>
      <c r="B8" s="34" t="s">
        <v>25</v>
      </c>
      <c r="C8" s="34" t="s">
        <v>26</v>
      </c>
      <c r="D8" s="34" t="s">
        <v>27</v>
      </c>
      <c r="E8" s="53" t="s">
        <v>29</v>
      </c>
      <c r="F8" s="34" t="s">
        <v>28</v>
      </c>
      <c r="G8" s="33" t="s">
        <v>154</v>
      </c>
      <c r="H8" s="34" t="s">
        <v>163</v>
      </c>
      <c r="I8" s="33" t="s">
        <v>155</v>
      </c>
    </row>
    <row r="9" spans="1:9">
      <c r="E9" s="36"/>
    </row>
    <row r="11" spans="1:9">
      <c r="E11" s="36"/>
    </row>
    <row r="12" spans="1:9">
      <c r="A12" s="35"/>
      <c r="E12" s="36"/>
      <c r="F12" s="34"/>
      <c r="H12" s="34"/>
    </row>
    <row r="13" spans="1:9">
      <c r="E13" s="36"/>
    </row>
    <row r="14" spans="1:9">
      <c r="E14" s="36"/>
    </row>
    <row r="15" spans="1:9">
      <c r="E15" s="36"/>
    </row>
    <row r="16" spans="1:9">
      <c r="A16" s="54">
        <v>45338</v>
      </c>
      <c r="B16" s="33" t="s">
        <v>40</v>
      </c>
      <c r="C16" s="33">
        <v>64</v>
      </c>
      <c r="D16" s="33">
        <v>567.08235100000002</v>
      </c>
      <c r="E16" s="56">
        <f>Sayfa2!$D16*Sayfa2!$C16</f>
        <v>36293.270464000001</v>
      </c>
      <c r="F16" s="50"/>
    </row>
    <row r="17" spans="1:9">
      <c r="A17" s="54">
        <v>45341</v>
      </c>
      <c r="B17" s="33" t="s">
        <v>150</v>
      </c>
      <c r="C17" s="33">
        <v>64</v>
      </c>
      <c r="D17" s="33">
        <v>567.08235100000002</v>
      </c>
      <c r="E17" s="36"/>
      <c r="F17" s="50">
        <f>Sayfa2!$D17*Sayfa2!$C17</f>
        <v>36293.270464000001</v>
      </c>
      <c r="G17" s="34"/>
      <c r="I17" s="58">
        <f>A17-A16</f>
        <v>3</v>
      </c>
    </row>
    <row r="18" spans="1:9">
      <c r="B18" s="33" t="s">
        <v>151</v>
      </c>
      <c r="C18" s="37">
        <v>64</v>
      </c>
      <c r="D18" s="37">
        <f>D17-D16</f>
        <v>0</v>
      </c>
      <c r="E18" s="36"/>
      <c r="G18" s="59">
        <f>Sayfa2!$D18*Sayfa2!$C18</f>
        <v>0</v>
      </c>
      <c r="H18" s="74">
        <f>G18/E16</f>
        <v>0</v>
      </c>
      <c r="I18" s="74">
        <f>H18/I17*30</f>
        <v>0</v>
      </c>
    </row>
    <row r="19" spans="1:9">
      <c r="A19" s="35"/>
      <c r="E19" s="36"/>
      <c r="F19" s="73"/>
      <c r="H19" s="34"/>
    </row>
    <row r="20" spans="1:9">
      <c r="A20" s="35"/>
      <c r="E20" s="36"/>
      <c r="F20" s="73"/>
      <c r="H20" s="34"/>
    </row>
    <row r="21" spans="1:9">
      <c r="A21" s="54">
        <v>45299</v>
      </c>
      <c r="B21" s="33" t="s">
        <v>40</v>
      </c>
      <c r="C21" s="33">
        <v>50</v>
      </c>
      <c r="D21" s="33">
        <v>542.43450199999995</v>
      </c>
      <c r="E21" s="56">
        <f>Sayfa2!$D21*Sayfa2!$C21</f>
        <v>27121.725099999996</v>
      </c>
      <c r="F21" s="50"/>
    </row>
    <row r="22" spans="1:9">
      <c r="A22" s="54">
        <v>45338</v>
      </c>
      <c r="B22" s="33" t="s">
        <v>150</v>
      </c>
      <c r="C22" s="33">
        <v>50</v>
      </c>
      <c r="D22" s="33">
        <v>567.08235100000002</v>
      </c>
      <c r="E22" s="36"/>
      <c r="F22" s="50">
        <f>Sayfa2!$D22*Sayfa2!$C22</f>
        <v>28354.117550000003</v>
      </c>
      <c r="G22" s="34"/>
      <c r="I22" s="58">
        <f>A22-A21</f>
        <v>39</v>
      </c>
    </row>
    <row r="23" spans="1:9">
      <c r="B23" s="33" t="s">
        <v>151</v>
      </c>
      <c r="C23" s="37">
        <v>50</v>
      </c>
      <c r="D23" s="37">
        <f>D22-D21</f>
        <v>24.647849000000065</v>
      </c>
      <c r="E23" s="36"/>
      <c r="G23" s="59">
        <f>Sayfa2!$D23*Sayfa2!$C23</f>
        <v>1232.3924500000032</v>
      </c>
      <c r="H23" s="74">
        <f>G23/E21</f>
        <v>4.5439309094685992E-2</v>
      </c>
      <c r="I23" s="74">
        <f>H23/I22*30</f>
        <v>3.4953314688219994E-2</v>
      </c>
    </row>
    <row r="24" spans="1:9">
      <c r="C24" s="40"/>
      <c r="D24" s="40"/>
      <c r="E24" s="43"/>
      <c r="F24" s="50"/>
    </row>
    <row r="25" spans="1:9">
      <c r="C25" s="40"/>
      <c r="D25" s="40"/>
      <c r="E25" s="43"/>
      <c r="F25" s="50"/>
      <c r="G25" s="34"/>
    </row>
    <row r="26" spans="1:9">
      <c r="A26" s="54">
        <v>45321</v>
      </c>
      <c r="B26" s="33" t="s">
        <v>40</v>
      </c>
      <c r="C26" s="33">
        <v>50</v>
      </c>
      <c r="D26" s="33">
        <v>555.950107</v>
      </c>
      <c r="E26" s="56">
        <f>Sayfa2!$D26*Sayfa2!$C26</f>
        <v>27797.505349999999</v>
      </c>
      <c r="F26" s="50"/>
      <c r="H26" s="34"/>
    </row>
    <row r="27" spans="1:9">
      <c r="A27" s="57">
        <v>45338</v>
      </c>
      <c r="B27" s="33" t="s">
        <v>150</v>
      </c>
      <c r="C27" s="33">
        <v>50</v>
      </c>
      <c r="D27" s="33">
        <v>567.08235100000002</v>
      </c>
      <c r="E27" s="36"/>
      <c r="F27" s="50">
        <f>Sayfa2!$D27*Sayfa2!$C27</f>
        <v>28354.117550000003</v>
      </c>
      <c r="G27" s="34"/>
      <c r="I27" s="58">
        <f>A27-A26</f>
        <v>17</v>
      </c>
    </row>
    <row r="28" spans="1:9">
      <c r="B28" s="33" t="s">
        <v>151</v>
      </c>
      <c r="C28" s="37">
        <v>50</v>
      </c>
      <c r="D28" s="37">
        <f>D27-D26</f>
        <v>11.132244000000014</v>
      </c>
      <c r="E28" s="36"/>
      <c r="F28" s="50"/>
      <c r="G28" s="59">
        <f>Sayfa2!$D28*Sayfa2!$C28</f>
        <v>556.61220000000071</v>
      </c>
      <c r="H28" s="74">
        <f>G28/E26</f>
        <v>2.0023818432325646E-2</v>
      </c>
      <c r="I28" s="74">
        <f>H28/I27*30</f>
        <v>3.5336150174692313E-2</v>
      </c>
    </row>
    <row r="29" spans="1:9">
      <c r="C29" s="40"/>
      <c r="D29" s="40"/>
      <c r="E29" s="43"/>
      <c r="F29" s="50"/>
      <c r="G29" s="34"/>
    </row>
    <row r="30" spans="1:9">
      <c r="C30" s="40"/>
      <c r="D30" s="40"/>
      <c r="E30" s="43"/>
      <c r="F30" s="50"/>
      <c r="G30" s="34"/>
    </row>
    <row r="31" spans="1:9">
      <c r="A31" s="54">
        <v>45322</v>
      </c>
      <c r="B31" s="33" t="s">
        <v>40</v>
      </c>
      <c r="C31" s="33">
        <v>16</v>
      </c>
      <c r="D31" s="33">
        <v>555.950107</v>
      </c>
      <c r="E31" s="56">
        <f>Sayfa2!$D31*Sayfa2!$C31</f>
        <v>8895.201712</v>
      </c>
      <c r="F31" s="50"/>
      <c r="H31" s="34"/>
    </row>
    <row r="32" spans="1:9">
      <c r="B32" s="33" t="s">
        <v>150</v>
      </c>
      <c r="C32" s="33">
        <v>16</v>
      </c>
      <c r="D32" s="33">
        <v>567.08235100000002</v>
      </c>
      <c r="E32" s="36"/>
      <c r="F32" s="50">
        <f>Sayfa2!$D32*Sayfa2!$C32</f>
        <v>9073.3176160000003</v>
      </c>
      <c r="G32" s="34"/>
      <c r="I32" s="58">
        <f>A33-A31</f>
        <v>16</v>
      </c>
    </row>
    <row r="33" spans="1:9">
      <c r="A33" s="57">
        <v>45338</v>
      </c>
      <c r="B33" s="33" t="s">
        <v>151</v>
      </c>
      <c r="C33" s="37">
        <v>16</v>
      </c>
      <c r="D33" s="37">
        <f>D32-D31</f>
        <v>11.132244000000014</v>
      </c>
      <c r="E33" s="36"/>
      <c r="F33" s="50"/>
      <c r="G33" s="59">
        <f>Sayfa2!$D33*Sayfa2!$C33</f>
        <v>178.11590400000023</v>
      </c>
      <c r="H33" s="74">
        <f>G33/E31</f>
        <v>2.0023818432325643E-2</v>
      </c>
      <c r="I33" s="74">
        <f>H33/I32*30</f>
        <v>3.754465956061058E-2</v>
      </c>
    </row>
    <row r="34" spans="1:9">
      <c r="C34" s="40"/>
      <c r="D34" s="40"/>
      <c r="E34" s="43"/>
      <c r="F34" s="50"/>
      <c r="G34" s="34"/>
    </row>
    <row r="35" spans="1:9">
      <c r="C35" s="40"/>
      <c r="D35" s="40"/>
      <c r="E35" s="43"/>
      <c r="F35" s="50"/>
      <c r="G35" s="34"/>
    </row>
    <row r="36" spans="1:9">
      <c r="A36" s="60"/>
      <c r="B36" s="60"/>
      <c r="C36" s="60"/>
      <c r="D36" s="60"/>
      <c r="E36" s="61"/>
      <c r="F36" s="50"/>
      <c r="G36" s="60"/>
      <c r="H36" s="60"/>
      <c r="I36" s="60"/>
    </row>
    <row r="37" spans="1:9">
      <c r="C37" s="40"/>
      <c r="D37" s="40"/>
      <c r="E37" s="43"/>
      <c r="F37" s="50"/>
    </row>
    <row r="38" spans="1:9">
      <c r="C38" s="40"/>
      <c r="D38" s="40"/>
      <c r="E38" s="43"/>
      <c r="F38" s="50"/>
    </row>
    <row r="39" spans="1:9">
      <c r="C39" s="40"/>
      <c r="D39" s="40"/>
      <c r="E39" s="43"/>
      <c r="F39" s="50"/>
      <c r="G39" s="34"/>
    </row>
    <row r="40" spans="1:9">
      <c r="A40" s="54">
        <v>45335</v>
      </c>
      <c r="B40" s="33" t="s">
        <v>158</v>
      </c>
      <c r="C40" s="33">
        <v>313</v>
      </c>
      <c r="D40" s="55">
        <v>190.8</v>
      </c>
      <c r="E40" s="56">
        <f>Sayfa2!$D40*Sayfa2!$C40</f>
        <v>59720.4</v>
      </c>
      <c r="G40" s="34"/>
    </row>
    <row r="41" spans="1:9">
      <c r="A41" s="57">
        <v>45337</v>
      </c>
      <c r="B41" s="33" t="s">
        <v>159</v>
      </c>
      <c r="C41" s="33">
        <v>313</v>
      </c>
      <c r="D41" s="33">
        <v>203.3</v>
      </c>
      <c r="E41" s="36"/>
      <c r="F41" s="50">
        <f>Sayfa2!$D41*Sayfa2!$C41</f>
        <v>63632.9</v>
      </c>
      <c r="G41" s="34"/>
      <c r="I41" s="58">
        <f>A41-A40</f>
        <v>2</v>
      </c>
    </row>
    <row r="42" spans="1:9">
      <c r="A42" s="57">
        <v>45337</v>
      </c>
      <c r="B42" s="33" t="s">
        <v>160</v>
      </c>
      <c r="C42" s="37">
        <v>313</v>
      </c>
      <c r="D42" s="55">
        <f>D41-D40</f>
        <v>12.5</v>
      </c>
      <c r="E42" s="36"/>
      <c r="F42" s="50"/>
      <c r="G42" s="59">
        <f>Sayfa2!$D42*Sayfa2!$C42</f>
        <v>3912.5</v>
      </c>
      <c r="H42" s="74">
        <f>G42/E40</f>
        <v>6.5513626834381555E-2</v>
      </c>
      <c r="I42" s="74">
        <f>H42/I41*30</f>
        <v>0.98270440251572333</v>
      </c>
    </row>
    <row r="43" spans="1:9">
      <c r="C43" s="40"/>
      <c r="D43" s="40"/>
      <c r="E43" s="43"/>
      <c r="F43" s="50"/>
    </row>
    <row r="44" spans="1:9">
      <c r="A44" s="54">
        <v>45296</v>
      </c>
      <c r="B44" s="33" t="s">
        <v>40</v>
      </c>
      <c r="C44" s="33">
        <v>110</v>
      </c>
      <c r="D44" s="33">
        <v>540.60110799999995</v>
      </c>
      <c r="E44" s="56">
        <f>Sayfa2!$D44*Sayfa2!$C44</f>
        <v>59466.121879999992</v>
      </c>
      <c r="F44" s="50"/>
      <c r="H44" s="34"/>
    </row>
    <row r="45" spans="1:9">
      <c r="A45" s="35"/>
      <c r="B45" s="33" t="s">
        <v>150</v>
      </c>
      <c r="C45" s="33">
        <v>110</v>
      </c>
      <c r="D45" s="33">
        <v>565.11282900000003</v>
      </c>
      <c r="E45" s="36"/>
      <c r="F45" s="50">
        <f>Sayfa2!$D45*Sayfa2!$C45</f>
        <v>62162.411190000006</v>
      </c>
      <c r="G45" s="34"/>
      <c r="H45" s="34"/>
      <c r="I45" s="58">
        <f>A46-A44</f>
        <v>39</v>
      </c>
    </row>
    <row r="46" spans="1:9">
      <c r="A46" s="57">
        <v>45335</v>
      </c>
      <c r="B46" s="33" t="s">
        <v>151</v>
      </c>
      <c r="C46" s="37">
        <v>110</v>
      </c>
      <c r="D46" s="37">
        <f>D45-D44</f>
        <v>24.51172100000008</v>
      </c>
      <c r="E46" s="36"/>
      <c r="F46" s="50"/>
      <c r="G46" s="59">
        <f>Sayfa2!$D46*Sayfa2!$C46</f>
        <v>2696.2893100000088</v>
      </c>
      <c r="H46" s="74">
        <f>I46/I45*30</f>
        <v>3.4878156409550054E-2</v>
      </c>
      <c r="I46" s="74">
        <f>G46/E44</f>
        <v>4.5341603332415076E-2</v>
      </c>
    </row>
    <row r="47" spans="1:9">
      <c r="C47" s="40"/>
      <c r="D47" s="40"/>
      <c r="E47" s="43"/>
      <c r="F47" s="50"/>
    </row>
    <row r="48" spans="1:9">
      <c r="A48" s="54">
        <v>45222</v>
      </c>
      <c r="B48" s="33" t="s">
        <v>35</v>
      </c>
      <c r="C48" s="33">
        <v>9</v>
      </c>
      <c r="D48" s="33">
        <v>130</v>
      </c>
      <c r="E48" s="62">
        <f>Sayfa2!$D48*Sayfa2!$C48</f>
        <v>1170</v>
      </c>
      <c r="F48" s="50"/>
      <c r="H48" s="34"/>
    </row>
    <row r="49" spans="1:9">
      <c r="A49" s="54">
        <v>45316</v>
      </c>
      <c r="B49" s="33" t="s">
        <v>145</v>
      </c>
      <c r="C49" s="33">
        <v>9</v>
      </c>
      <c r="D49" s="63">
        <v>145.5</v>
      </c>
      <c r="E49" s="36"/>
      <c r="F49" s="50">
        <f>Sayfa2!$D49*Sayfa2!$C49</f>
        <v>1309.5</v>
      </c>
      <c r="G49" s="34"/>
      <c r="H49" s="34"/>
      <c r="I49" s="58">
        <f>A50-A48</f>
        <v>112</v>
      </c>
    </row>
    <row r="50" spans="1:9">
      <c r="A50" s="64">
        <v>45334</v>
      </c>
      <c r="B50" s="33" t="s">
        <v>148</v>
      </c>
      <c r="C50" s="37">
        <v>9</v>
      </c>
      <c r="D50" s="37">
        <f>D49-D48</f>
        <v>15.5</v>
      </c>
      <c r="E50" s="36"/>
      <c r="F50" s="50"/>
      <c r="G50" s="59">
        <f>Sayfa2!$D50*Sayfa2!$C50</f>
        <v>139.5</v>
      </c>
      <c r="H50" s="74">
        <f>I50/I49*30</f>
        <v>3.1936813186813191E-2</v>
      </c>
      <c r="I50" s="74">
        <f>G50/E48</f>
        <v>0.11923076923076924</v>
      </c>
    </row>
    <row r="51" spans="1:9">
      <c r="A51" s="54"/>
      <c r="E51" s="43"/>
      <c r="F51" s="50"/>
      <c r="H51" s="34"/>
    </row>
    <row r="52" spans="1:9">
      <c r="A52" s="54"/>
      <c r="E52" s="43"/>
      <c r="F52" s="50"/>
      <c r="H52" s="34"/>
    </row>
    <row r="53" spans="1:9">
      <c r="A53" s="54">
        <v>45271</v>
      </c>
      <c r="B53" s="33" t="s">
        <v>35</v>
      </c>
      <c r="C53" s="33">
        <v>10</v>
      </c>
      <c r="D53" s="33">
        <v>144.001</v>
      </c>
      <c r="E53" s="65">
        <f>Sayfa2!$D53*Sayfa2!$C53</f>
        <v>1440.01</v>
      </c>
      <c r="F53" s="50"/>
      <c r="H53" s="34"/>
    </row>
    <row r="54" spans="1:9">
      <c r="A54" s="54">
        <v>45316</v>
      </c>
      <c r="B54" s="33" t="s">
        <v>145</v>
      </c>
      <c r="C54" s="33">
        <v>10</v>
      </c>
      <c r="D54" s="63">
        <v>145.5</v>
      </c>
      <c r="E54" s="36"/>
      <c r="F54" s="50">
        <f>Sayfa2!$D54*Sayfa2!$C54</f>
        <v>1455</v>
      </c>
      <c r="G54" s="34"/>
      <c r="H54" s="34"/>
      <c r="I54" s="58">
        <f>A55-A53</f>
        <v>63</v>
      </c>
    </row>
    <row r="55" spans="1:9">
      <c r="A55" s="64">
        <v>45334</v>
      </c>
      <c r="B55" s="33" t="s">
        <v>148</v>
      </c>
      <c r="C55" s="37">
        <v>10</v>
      </c>
      <c r="D55" s="37">
        <f>D54-D53</f>
        <v>1.4989999999999952</v>
      </c>
      <c r="E55" s="36"/>
      <c r="F55" s="50"/>
      <c r="G55" s="59">
        <f>Sayfa2!$D55*Sayfa2!$C55</f>
        <v>14.989999999999952</v>
      </c>
      <c r="H55" s="74">
        <f>I55/I54*30</f>
        <v>4.9569761585650214E-3</v>
      </c>
      <c r="I55" s="74">
        <f>G55/E53</f>
        <v>1.0409649932986544E-2</v>
      </c>
    </row>
    <row r="56" spans="1:9">
      <c r="A56" s="54"/>
      <c r="E56" s="43"/>
      <c r="F56" s="50"/>
      <c r="H56" s="34"/>
    </row>
    <row r="57" spans="1:9">
      <c r="A57" s="54"/>
      <c r="E57" s="43"/>
      <c r="F57" s="50"/>
      <c r="H57" s="34"/>
    </row>
    <row r="58" spans="1:9">
      <c r="A58" s="54">
        <v>45288</v>
      </c>
      <c r="B58" s="33" t="s">
        <v>35</v>
      </c>
      <c r="C58" s="33">
        <v>20</v>
      </c>
      <c r="D58" s="33">
        <v>115.34</v>
      </c>
      <c r="E58" s="62">
        <f>Sayfa2!$D58*Sayfa2!$C58</f>
        <v>2306.8000000000002</v>
      </c>
      <c r="F58" s="50"/>
      <c r="H58" s="34"/>
    </row>
    <row r="59" spans="1:9">
      <c r="A59" s="54">
        <v>45316</v>
      </c>
      <c r="B59" s="33" t="s">
        <v>145</v>
      </c>
      <c r="C59" s="33">
        <v>20</v>
      </c>
      <c r="D59" s="63">
        <v>145.5</v>
      </c>
      <c r="E59" s="36"/>
      <c r="F59" s="50">
        <f>Sayfa2!$D59*Sayfa2!$C59</f>
        <v>2910</v>
      </c>
      <c r="G59" s="34"/>
      <c r="H59" s="34"/>
      <c r="I59" s="58">
        <f>A60-A58</f>
        <v>46</v>
      </c>
    </row>
    <row r="60" spans="1:9">
      <c r="A60" s="64">
        <v>45334</v>
      </c>
      <c r="B60" s="33" t="s">
        <v>148</v>
      </c>
      <c r="C60" s="37">
        <v>20</v>
      </c>
      <c r="D60" s="37">
        <f>D59-D58</f>
        <v>30.159999999999997</v>
      </c>
      <c r="E60" s="36"/>
      <c r="F60" s="50"/>
      <c r="G60" s="59">
        <f>Sayfa2!$D60*Sayfa2!$C60</f>
        <v>603.19999999999993</v>
      </c>
      <c r="H60" s="74">
        <f>I60/I59*30</f>
        <v>0.17053550561289493</v>
      </c>
      <c r="I60" s="74">
        <f>G60/E58</f>
        <v>0.26148777527310557</v>
      </c>
    </row>
    <row r="61" spans="1:9">
      <c r="B61" s="33" t="s">
        <v>143</v>
      </c>
      <c r="C61" s="40"/>
      <c r="D61" s="40"/>
      <c r="E61" s="43"/>
      <c r="F61" s="50"/>
    </row>
    <row r="62" spans="1:9">
      <c r="B62" s="40"/>
      <c r="C62" s="40"/>
      <c r="D62" s="40"/>
      <c r="E62" s="43"/>
      <c r="F62" s="50"/>
    </row>
    <row r="63" spans="1:9">
      <c r="A63" s="54">
        <v>45322</v>
      </c>
      <c r="B63" s="33" t="s">
        <v>40</v>
      </c>
      <c r="C63" s="33">
        <v>10</v>
      </c>
      <c r="D63" s="33">
        <v>555.950107</v>
      </c>
      <c r="E63" s="56">
        <f>Sayfa2!$D63*Sayfa2!$C63</f>
        <v>5559.5010700000003</v>
      </c>
      <c r="F63" s="50"/>
      <c r="H63" s="34"/>
    </row>
    <row r="64" spans="1:9">
      <c r="B64" s="33" t="s">
        <v>150</v>
      </c>
      <c r="C64" s="33">
        <v>10</v>
      </c>
      <c r="D64" s="33">
        <v>564.45009800000003</v>
      </c>
      <c r="E64" s="36"/>
      <c r="F64" s="50">
        <f>Sayfa2!$D64*Sayfa2!$C64</f>
        <v>5644.5009800000007</v>
      </c>
      <c r="G64" s="34"/>
      <c r="I64" s="58">
        <f>A65-A63</f>
        <v>12</v>
      </c>
    </row>
    <row r="65" spans="1:9">
      <c r="A65" s="57">
        <v>45334</v>
      </c>
      <c r="B65" s="33" t="s">
        <v>151</v>
      </c>
      <c r="C65" s="37">
        <v>10</v>
      </c>
      <c r="D65" s="37">
        <f>D64-D63</f>
        <v>8.4999910000000227</v>
      </c>
      <c r="E65" s="36"/>
      <c r="F65" s="50"/>
      <c r="G65" s="59">
        <f>Sayfa2!$D65*Sayfa2!$C65</f>
        <v>84.999910000000227</v>
      </c>
      <c r="H65" s="74">
        <f>I65/I64*30</f>
        <v>3.8222813940388463E-2</v>
      </c>
      <c r="I65" s="74">
        <f>G65/E63</f>
        <v>1.5289125576155384E-2</v>
      </c>
    </row>
    <row r="66" spans="1:9">
      <c r="C66" s="40"/>
      <c r="D66" s="40"/>
      <c r="E66" s="43"/>
      <c r="F66" s="50"/>
    </row>
    <row r="67" spans="1:9">
      <c r="A67" s="39">
        <v>45322</v>
      </c>
      <c r="B67" s="40" t="s">
        <v>40</v>
      </c>
      <c r="C67" s="40">
        <v>46</v>
      </c>
      <c r="D67" s="40">
        <v>555.950107</v>
      </c>
      <c r="E67" s="36">
        <f>Sayfa2!$D67*Sayfa2!$C67</f>
        <v>25573.704922000001</v>
      </c>
      <c r="F67" s="50"/>
      <c r="H67" s="41"/>
    </row>
    <row r="68" spans="1:9">
      <c r="A68" s="40"/>
      <c r="B68" s="40" t="s">
        <v>150</v>
      </c>
      <c r="C68" s="40">
        <v>46</v>
      </c>
      <c r="D68" s="40">
        <v>559.83385699999997</v>
      </c>
      <c r="E68" s="36"/>
      <c r="F68" s="50">
        <f>Sayfa2!$D68*Sayfa2!$C68</f>
        <v>25752.357421999997</v>
      </c>
      <c r="G68" s="34"/>
      <c r="H68" s="40"/>
      <c r="I68" s="58">
        <f>A69-A67</f>
        <v>5</v>
      </c>
    </row>
    <row r="69" spans="1:9">
      <c r="A69" s="72">
        <v>45327</v>
      </c>
      <c r="B69" s="40" t="s">
        <v>151</v>
      </c>
      <c r="C69" s="40">
        <v>46</v>
      </c>
      <c r="D69" s="40">
        <f>D68-D67</f>
        <v>3.8837499999999636</v>
      </c>
      <c r="E69" s="36"/>
      <c r="F69" s="50"/>
      <c r="G69" s="66">
        <f>Sayfa2!$D69*Sayfa2!$C69</f>
        <v>178.65249999999833</v>
      </c>
      <c r="H69" s="74">
        <f>I69/I68*30</f>
        <v>4.1914732467170444E-2</v>
      </c>
      <c r="I69" s="74">
        <f>G69/E67</f>
        <v>6.9857887445284065E-3</v>
      </c>
    </row>
    <row r="70" spans="1:9">
      <c r="B70" s="40"/>
      <c r="C70" s="40"/>
      <c r="D70" s="40"/>
      <c r="E70" s="36"/>
      <c r="F70" s="50"/>
      <c r="H70" s="38"/>
    </row>
    <row r="71" spans="1:9">
      <c r="B71" s="40"/>
      <c r="C71" s="40"/>
      <c r="D71" s="40"/>
      <c r="E71" s="36"/>
      <c r="F71" s="50"/>
      <c r="H71" s="38"/>
    </row>
    <row r="72" spans="1:9">
      <c r="A72" s="39">
        <v>45267</v>
      </c>
      <c r="B72" s="40" t="s">
        <v>146</v>
      </c>
      <c r="C72" s="40">
        <v>10</v>
      </c>
      <c r="D72" s="40">
        <v>49.18</v>
      </c>
      <c r="E72" s="36">
        <f>Sayfa2!$D72*Sayfa2!$C72</f>
        <v>491.8</v>
      </c>
      <c r="F72" s="50"/>
      <c r="G72" s="40"/>
      <c r="H72" s="41"/>
      <c r="I72" s="40"/>
    </row>
    <row r="73" spans="1:9">
      <c r="A73" s="42"/>
      <c r="B73" s="40" t="s">
        <v>147</v>
      </c>
      <c r="C73" s="40">
        <v>10</v>
      </c>
      <c r="D73" s="44">
        <v>52</v>
      </c>
      <c r="E73" s="36"/>
      <c r="F73" s="50">
        <f>Sayfa2!$D73*Sayfa2!$C73</f>
        <v>520</v>
      </c>
      <c r="G73" s="34"/>
      <c r="H73" s="41"/>
      <c r="I73" s="58">
        <f>A74-A72</f>
        <v>60</v>
      </c>
    </row>
    <row r="74" spans="1:9">
      <c r="A74" s="67">
        <v>45327</v>
      </c>
      <c r="B74" s="40" t="s">
        <v>149</v>
      </c>
      <c r="C74" s="40">
        <v>10</v>
      </c>
      <c r="D74" s="40">
        <f>D73-D72</f>
        <v>2.8200000000000003</v>
      </c>
      <c r="E74" s="36"/>
      <c r="F74" s="50"/>
      <c r="G74" s="59">
        <f>Sayfa2!$D74*Sayfa2!$C74</f>
        <v>28.200000000000003</v>
      </c>
      <c r="H74" s="74">
        <f>I74/I73*30</f>
        <v>2.8670191134607566E-2</v>
      </c>
      <c r="I74" s="74">
        <f>G74/E72</f>
        <v>5.7340382269215132E-2</v>
      </c>
    </row>
    <row r="75" spans="1:9">
      <c r="E75" s="36"/>
      <c r="F75" s="50"/>
      <c r="H75" s="34"/>
    </row>
    <row r="76" spans="1:9">
      <c r="A76" s="54">
        <v>45267</v>
      </c>
      <c r="B76" s="33" t="s">
        <v>30</v>
      </c>
      <c r="C76" s="33">
        <v>13</v>
      </c>
      <c r="D76" s="33">
        <v>28.3</v>
      </c>
      <c r="E76" s="56">
        <f>Sayfa2!$D76*Sayfa2!$C76</f>
        <v>367.90000000000003</v>
      </c>
      <c r="F76" s="50"/>
      <c r="H76" s="34"/>
    </row>
    <row r="77" spans="1:9">
      <c r="A77" s="54">
        <v>45313</v>
      </c>
      <c r="B77" s="33" t="s">
        <v>31</v>
      </c>
      <c r="C77" s="33">
        <v>13</v>
      </c>
      <c r="D77" s="33">
        <v>41.6</v>
      </c>
      <c r="E77" s="36"/>
      <c r="F77" s="50">
        <f>Sayfa2!$D77*Sayfa2!$C77</f>
        <v>540.80000000000007</v>
      </c>
      <c r="G77" s="34"/>
      <c r="H77" s="34"/>
      <c r="I77" s="68">
        <f>A78-A76</f>
        <v>46</v>
      </c>
    </row>
    <row r="78" spans="1:9">
      <c r="A78" s="54">
        <v>45313</v>
      </c>
      <c r="B78" s="33" t="s">
        <v>152</v>
      </c>
      <c r="C78" s="37">
        <v>13</v>
      </c>
      <c r="D78" s="37">
        <v>13.3</v>
      </c>
      <c r="E78" s="36"/>
      <c r="F78" s="50"/>
      <c r="G78" s="59">
        <f>Sayfa2!$D78*Sayfa2!$C78</f>
        <v>172.9</v>
      </c>
      <c r="H78" s="74">
        <f>I78/I77*30</f>
        <v>0.30649869411583958</v>
      </c>
      <c r="I78" s="75">
        <f>G78/E76</f>
        <v>0.46996466431095402</v>
      </c>
    </row>
    <row r="79" spans="1:9">
      <c r="A79" s="54"/>
      <c r="E79" s="69"/>
      <c r="F79" s="50"/>
    </row>
    <row r="80" spans="1:9">
      <c r="A80" s="54"/>
      <c r="E80" s="70"/>
      <c r="F80" s="50"/>
    </row>
    <row r="81" spans="1:9">
      <c r="A81" s="54">
        <v>45273</v>
      </c>
      <c r="B81" s="33" t="s">
        <v>32</v>
      </c>
      <c r="C81" s="33">
        <v>26</v>
      </c>
      <c r="D81" s="33">
        <v>55.08</v>
      </c>
      <c r="E81" s="56">
        <f>Sayfa2!$D81*Sayfa2!$C81</f>
        <v>1432.08</v>
      </c>
      <c r="F81" s="50"/>
      <c r="H81" s="34"/>
    </row>
    <row r="82" spans="1:9">
      <c r="A82" s="54">
        <v>45313</v>
      </c>
      <c r="B82" s="33" t="s">
        <v>34</v>
      </c>
      <c r="C82" s="33">
        <v>26</v>
      </c>
      <c r="D82" s="33">
        <v>51.4</v>
      </c>
      <c r="E82" s="36"/>
      <c r="F82" s="50">
        <f>Sayfa2!$D82*Sayfa2!$C82</f>
        <v>1336.3999999999999</v>
      </c>
      <c r="G82" s="34"/>
      <c r="H82" s="34"/>
    </row>
    <row r="83" spans="1:9">
      <c r="A83" s="54">
        <v>45313</v>
      </c>
      <c r="B83" s="33" t="s">
        <v>153</v>
      </c>
      <c r="C83" s="37">
        <v>26</v>
      </c>
      <c r="D83" s="37">
        <f>D82-D81</f>
        <v>-3.6799999999999997</v>
      </c>
      <c r="E83" s="36"/>
      <c r="F83" s="50"/>
      <c r="G83" s="71">
        <f>Sayfa2!$D83*Sayfa2!$C83</f>
        <v>-95.679999999999993</v>
      </c>
      <c r="H83" s="34"/>
    </row>
    <row r="84" spans="1:9">
      <c r="A84" s="54"/>
      <c r="E84" s="36"/>
      <c r="F84" s="50"/>
      <c r="H84" s="34"/>
    </row>
    <row r="85" spans="1:9">
      <c r="A85" s="54">
        <v>45288</v>
      </c>
      <c r="B85" s="33" t="s">
        <v>33</v>
      </c>
      <c r="C85" s="33">
        <v>100</v>
      </c>
      <c r="D85" s="33">
        <v>39.5</v>
      </c>
      <c r="E85" s="56">
        <f>Sayfa2!$D85*Sayfa2!$C85</f>
        <v>3950</v>
      </c>
      <c r="F85" s="50"/>
      <c r="H85" s="34"/>
    </row>
    <row r="86" spans="1:9">
      <c r="A86" s="54">
        <v>45313</v>
      </c>
      <c r="B86" s="33" t="s">
        <v>34</v>
      </c>
      <c r="C86" s="33">
        <v>100</v>
      </c>
      <c r="D86" s="33">
        <v>51.4</v>
      </c>
      <c r="E86" s="36"/>
      <c r="F86" s="50">
        <f>Sayfa2!$D86*Sayfa2!$C86</f>
        <v>5140</v>
      </c>
      <c r="G86" s="34"/>
      <c r="H86" s="34"/>
      <c r="I86" s="33">
        <f>A82-A81</f>
        <v>40</v>
      </c>
    </row>
    <row r="87" spans="1:9">
      <c r="A87" s="54">
        <v>45313</v>
      </c>
      <c r="B87" s="33" t="s">
        <v>153</v>
      </c>
      <c r="C87" s="37">
        <v>100</v>
      </c>
      <c r="D87" s="37">
        <f>D86-D85</f>
        <v>11.899999999999999</v>
      </c>
      <c r="E87" s="36"/>
      <c r="F87" s="50"/>
      <c r="G87" s="71">
        <f>Sayfa2!$D87*Sayfa2!$C87</f>
        <v>1189.9999999999998</v>
      </c>
      <c r="H87" s="74">
        <f>I87/I86*30</f>
        <v>0.15249494619180684</v>
      </c>
      <c r="I87" s="75">
        <f>(G83+G87)/(E85+E81)</f>
        <v>0.20332659492240912</v>
      </c>
    </row>
    <row r="88" spans="1:9">
      <c r="E88" s="36"/>
      <c r="F88" s="50"/>
    </row>
    <row r="89" spans="1:9">
      <c r="E89" s="36"/>
      <c r="F89" s="50"/>
    </row>
    <row r="90" spans="1:9">
      <c r="A90" s="54">
        <v>45267</v>
      </c>
      <c r="B90" s="33" t="s">
        <v>37</v>
      </c>
      <c r="C90" s="33">
        <v>300</v>
      </c>
      <c r="D90" s="33">
        <v>18.207357999999999</v>
      </c>
      <c r="E90" s="56">
        <f>Sayfa2!$D90*Sayfa2!$C90</f>
        <v>5462.2073999999993</v>
      </c>
      <c r="F90" s="50"/>
      <c r="H90" s="34"/>
    </row>
    <row r="91" spans="1:9">
      <c r="A91" s="54">
        <v>45288</v>
      </c>
      <c r="B91" s="33" t="s">
        <v>38</v>
      </c>
      <c r="C91" s="33">
        <v>300</v>
      </c>
      <c r="D91" s="33">
        <v>18.625761000000001</v>
      </c>
      <c r="E91" s="36"/>
      <c r="F91" s="50">
        <f>Sayfa2!$D91*Sayfa2!$C91</f>
        <v>5587.7282999999998</v>
      </c>
      <c r="G91" s="34"/>
      <c r="H91" s="34"/>
      <c r="I91" s="33">
        <f>A92-A90</f>
        <v>21</v>
      </c>
    </row>
    <row r="92" spans="1:9">
      <c r="A92" s="54">
        <v>45288</v>
      </c>
      <c r="B92" s="33" t="s">
        <v>39</v>
      </c>
      <c r="C92" s="37">
        <v>300</v>
      </c>
      <c r="D92" s="37">
        <f>D91-D90</f>
        <v>0.41840300000000141</v>
      </c>
      <c r="E92" s="36"/>
      <c r="F92" s="50"/>
      <c r="G92" s="71">
        <f>Sayfa2!$D92*Sayfa2!$C92</f>
        <v>125.52090000000042</v>
      </c>
      <c r="H92" s="74">
        <f>I92/I91*30</f>
        <v>3.209096108494968E-2</v>
      </c>
      <c r="I92" s="75">
        <f>G92/F91</f>
        <v>2.2463672759464776E-2</v>
      </c>
    </row>
    <row r="93" spans="1:9">
      <c r="A93" s="35"/>
      <c r="E93" s="36"/>
      <c r="F93" s="50"/>
      <c r="H93" s="34"/>
    </row>
    <row r="94" spans="1:9">
      <c r="A94" s="35">
        <v>45267</v>
      </c>
      <c r="B94" s="33" t="s">
        <v>40</v>
      </c>
      <c r="C94" s="33">
        <v>10</v>
      </c>
      <c r="D94" s="33">
        <v>523.88987099999997</v>
      </c>
      <c r="E94" s="56">
        <f>Sayfa2!$D94*Sayfa2!$C94</f>
        <v>5238.8987099999995</v>
      </c>
      <c r="F94" s="50"/>
      <c r="H94" s="34"/>
    </row>
    <row r="95" spans="1:9">
      <c r="A95" s="35">
        <v>45293</v>
      </c>
      <c r="B95" s="33" t="s">
        <v>41</v>
      </c>
      <c r="C95" s="33">
        <v>10</v>
      </c>
      <c r="D95" s="33">
        <v>538.78970700000002</v>
      </c>
      <c r="E95" s="36"/>
      <c r="F95" s="50">
        <f>Sayfa2!$D95*Sayfa2!$C95</f>
        <v>5387.89707</v>
      </c>
      <c r="G95" s="34"/>
      <c r="H95" s="34"/>
      <c r="I95" s="33">
        <f>A96-A94</f>
        <v>26</v>
      </c>
    </row>
    <row r="96" spans="1:9">
      <c r="A96" s="35">
        <v>45293</v>
      </c>
      <c r="B96" s="33" t="s">
        <v>42</v>
      </c>
      <c r="C96" s="37">
        <v>10</v>
      </c>
      <c r="D96" s="37">
        <f>D95-D94</f>
        <v>14.89983600000005</v>
      </c>
      <c r="E96" s="36"/>
      <c r="F96" s="50"/>
      <c r="G96" s="71">
        <f>Sayfa2!$D96*Sayfa2!$C96</f>
        <v>148.9983600000005</v>
      </c>
      <c r="H96" s="74">
        <f>I96/I95*30</f>
        <v>3.1908773011394068E-2</v>
      </c>
      <c r="I96" s="75">
        <f>G96/F95</f>
        <v>2.7654269943208194E-2</v>
      </c>
    </row>
    <row r="97" spans="1:9">
      <c r="A97" s="35"/>
      <c r="E97" s="36"/>
      <c r="F97" s="50"/>
      <c r="H97" s="34"/>
    </row>
    <row r="98" spans="1:9">
      <c r="A98" s="35">
        <v>45273</v>
      </c>
      <c r="B98" s="33" t="s">
        <v>40</v>
      </c>
      <c r="C98" s="33">
        <v>40</v>
      </c>
      <c r="D98" s="33">
        <v>527.21223999999995</v>
      </c>
      <c r="E98" s="56">
        <f>Sayfa2!$D98*Sayfa2!$C98</f>
        <v>21088.489599999997</v>
      </c>
      <c r="F98" s="50"/>
      <c r="H98" s="34"/>
    </row>
    <row r="99" spans="1:9">
      <c r="A99" s="35">
        <v>45293</v>
      </c>
      <c r="B99" s="33" t="s">
        <v>41</v>
      </c>
      <c r="C99" s="33">
        <v>28</v>
      </c>
      <c r="D99" s="33">
        <f>D95</f>
        <v>538.78970700000002</v>
      </c>
      <c r="E99" s="36"/>
      <c r="F99" s="50">
        <f>Sayfa2!$D99*Sayfa2!$C99</f>
        <v>15086.111796000001</v>
      </c>
      <c r="G99" s="34"/>
      <c r="H99" s="34"/>
      <c r="I99" s="33">
        <f>A100-A98</f>
        <v>20</v>
      </c>
    </row>
    <row r="100" spans="1:9">
      <c r="A100" s="35">
        <v>45293</v>
      </c>
      <c r="B100" s="33" t="s">
        <v>42</v>
      </c>
      <c r="C100" s="37">
        <v>28</v>
      </c>
      <c r="D100" s="37">
        <f>D99-D98</f>
        <v>11.57746700000007</v>
      </c>
      <c r="E100" s="36"/>
      <c r="F100" s="50"/>
      <c r="G100" s="71">
        <f>Sayfa2!$D100*Sayfa2!$C100</f>
        <v>324.16907600000195</v>
      </c>
      <c r="H100" s="74">
        <f>I100/I99*30</f>
        <v>3.2231871311528416E-2</v>
      </c>
      <c r="I100" s="75">
        <f>G100/F99</f>
        <v>2.1487914207685612E-2</v>
      </c>
    </row>
    <row r="101" spans="1:9">
      <c r="A101" s="35"/>
      <c r="E101" s="36"/>
      <c r="F101" s="50"/>
      <c r="H101" s="34"/>
    </row>
    <row r="102" spans="1:9">
      <c r="A102" s="35">
        <v>45295</v>
      </c>
      <c r="B102" s="33" t="s">
        <v>41</v>
      </c>
      <c r="C102" s="33">
        <v>22</v>
      </c>
      <c r="D102" s="33">
        <v>540.000044</v>
      </c>
      <c r="E102" s="36"/>
      <c r="F102" s="50">
        <f>Sayfa2!$D102*Sayfa2!$C102</f>
        <v>11880.000968</v>
      </c>
      <c r="G102" s="34"/>
      <c r="H102" s="34"/>
      <c r="I102" s="33">
        <f>A103-A98</f>
        <v>22</v>
      </c>
    </row>
    <row r="103" spans="1:9">
      <c r="A103" s="35">
        <v>45295</v>
      </c>
      <c r="B103" s="33" t="s">
        <v>42</v>
      </c>
      <c r="C103" s="37">
        <v>22</v>
      </c>
      <c r="D103" s="37">
        <f>D102-D98</f>
        <v>12.787804000000051</v>
      </c>
      <c r="E103" s="36"/>
      <c r="F103" s="34"/>
      <c r="G103" s="71">
        <f>Sayfa2!$D103*Sayfa2!$C103</f>
        <v>281.33168800000112</v>
      </c>
      <c r="H103" s="74">
        <f>I103/I102*30</f>
        <v>3.2292431712199296E-2</v>
      </c>
      <c r="I103" s="75">
        <f>G103/F102</f>
        <v>2.3681116588946151E-2</v>
      </c>
    </row>
    <row r="104" spans="1:9">
      <c r="A104" s="35"/>
      <c r="E104" s="36"/>
      <c r="F104" s="34"/>
      <c r="H104" s="34"/>
    </row>
    <row r="105" spans="1:9">
      <c r="A105" s="35"/>
      <c r="E105" s="36"/>
      <c r="F105" s="34"/>
      <c r="H105" s="34"/>
    </row>
    <row r="106" spans="1:9">
      <c r="A106" s="35"/>
      <c r="E106" s="36"/>
      <c r="F106" s="34"/>
      <c r="H106" s="34"/>
    </row>
    <row r="107" spans="1:9">
      <c r="A107" s="35"/>
      <c r="E107" s="36"/>
      <c r="F107" s="34"/>
      <c r="H107" s="34"/>
    </row>
    <row r="108" spans="1:9">
      <c r="A108" s="35"/>
      <c r="E108" s="36"/>
      <c r="F108" s="34"/>
      <c r="H108" s="34"/>
    </row>
    <row r="109" spans="1:9">
      <c r="A109" s="35"/>
      <c r="E109" s="36"/>
      <c r="F109" s="34"/>
      <c r="H109" s="34"/>
    </row>
    <row r="110" spans="1:9">
      <c r="A110" s="35"/>
      <c r="E110" s="36"/>
      <c r="F110" s="34"/>
      <c r="H110" s="34"/>
    </row>
    <row r="111" spans="1:9">
      <c r="E111" s="36"/>
    </row>
    <row r="112" spans="1:9">
      <c r="E112" s="36"/>
    </row>
    <row r="113" spans="1:5">
      <c r="A113" s="54"/>
      <c r="E113" s="36"/>
    </row>
    <row r="114" spans="1:5">
      <c r="A114" s="54"/>
      <c r="E114" s="36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F12:H12 F67:H67 F31:H31 F63:H63 F50:G50 F51:H53 I50 F19:H20 F87:G87 G26:H26 F55:H58 G21 F45 F44:H44 F46:H46 H45 F49 F48:H48 H49 F54 H54 F59 F60:H60 H59 F73 F72:H72 H73 F77 F74:H76 H77 F82 F81:H81 H82 F86 F83:H85 H86 F91 F90:H90 F92:G92 H91 F95 F93:H94 F96:G96 H95 F99 F97:H98 H99 F102 F101:H101 H102 F103:H110 I100 F100:G100 I87 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1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59</v>
      </c>
      <c r="B3" s="1" t="s">
        <v>73</v>
      </c>
      <c r="C3" s="2" t="s">
        <v>79</v>
      </c>
      <c r="D3" s="3" t="s">
        <v>82</v>
      </c>
      <c r="F3" s="4" t="s">
        <v>45</v>
      </c>
      <c r="H3" s="1" t="s">
        <v>85</v>
      </c>
      <c r="J3" s="4" t="s">
        <v>142</v>
      </c>
      <c r="K3" s="1" t="s">
        <v>87</v>
      </c>
      <c r="L3" s="1" t="s">
        <v>62</v>
      </c>
      <c r="M3" s="1" t="s">
        <v>90</v>
      </c>
      <c r="N3" s="1" t="s">
        <v>47</v>
      </c>
    </row>
    <row r="4" spans="1:14">
      <c r="A4" s="1" t="s">
        <v>60</v>
      </c>
      <c r="B4" s="1" t="s">
        <v>74</v>
      </c>
      <c r="C4" s="2" t="s">
        <v>80</v>
      </c>
      <c r="D4" s="3" t="s">
        <v>83</v>
      </c>
      <c r="F4" s="4" t="s">
        <v>46</v>
      </c>
      <c r="G4" s="3" t="s">
        <v>141</v>
      </c>
      <c r="H4" s="1" t="s">
        <v>86</v>
      </c>
      <c r="J4" s="4" t="s">
        <v>43</v>
      </c>
      <c r="L4" s="1" t="s">
        <v>63</v>
      </c>
      <c r="M4" s="1" t="s">
        <v>61</v>
      </c>
      <c r="N4" s="1" t="s">
        <v>48</v>
      </c>
    </row>
    <row r="5" spans="1:14">
      <c r="A5" s="1" t="s">
        <v>49</v>
      </c>
      <c r="B5" s="1" t="s">
        <v>50</v>
      </c>
      <c r="C5" s="2" t="s">
        <v>51</v>
      </c>
      <c r="D5" s="7" t="s">
        <v>49</v>
      </c>
      <c r="E5" s="7"/>
      <c r="F5" s="8"/>
      <c r="G5" s="8"/>
      <c r="H5" s="6" t="s">
        <v>129</v>
      </c>
      <c r="I5" s="8"/>
      <c r="J5" s="8" t="s">
        <v>130</v>
      </c>
      <c r="K5" s="1" t="s">
        <v>52</v>
      </c>
      <c r="L5" s="1" t="s">
        <v>64</v>
      </c>
      <c r="M5" s="1" t="s">
        <v>49</v>
      </c>
      <c r="N5" s="1" t="s">
        <v>65</v>
      </c>
    </row>
    <row r="6" spans="1:14">
      <c r="A6" s="5">
        <v>45217</v>
      </c>
      <c r="B6" s="1" t="s">
        <v>75</v>
      </c>
      <c r="C6" s="2" t="s">
        <v>81</v>
      </c>
      <c r="D6" s="3" t="s">
        <v>84</v>
      </c>
      <c r="H6" s="1">
        <v>3000.68</v>
      </c>
      <c r="I6" s="14">
        <f>H6</f>
        <v>3000.68</v>
      </c>
      <c r="J6" s="4">
        <v>3000.68</v>
      </c>
      <c r="K6" s="1" t="s">
        <v>88</v>
      </c>
      <c r="L6" s="1">
        <v>5800</v>
      </c>
      <c r="M6" s="1">
        <v>95113516</v>
      </c>
      <c r="N6" s="1" t="s">
        <v>66</v>
      </c>
    </row>
    <row r="7" spans="1:14">
      <c r="A7" s="5">
        <v>45217</v>
      </c>
      <c r="B7" s="15" t="s">
        <v>76</v>
      </c>
      <c r="C7" s="17" t="s">
        <v>81</v>
      </c>
      <c r="D7" s="18" t="s">
        <v>84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89</v>
      </c>
      <c r="L7" s="1">
        <v>5800</v>
      </c>
      <c r="M7" s="1">
        <v>36114333</v>
      </c>
      <c r="N7" s="1" t="s">
        <v>67</v>
      </c>
    </row>
    <row r="8" spans="1:14">
      <c r="A8" s="5">
        <v>45222</v>
      </c>
      <c r="B8" s="1" t="s">
        <v>76</v>
      </c>
      <c r="C8" s="2" t="s">
        <v>81</v>
      </c>
      <c r="D8" s="3" t="s">
        <v>84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95</v>
      </c>
      <c r="L8" s="1">
        <v>165</v>
      </c>
      <c r="M8" s="1">
        <v>88888888</v>
      </c>
      <c r="N8" s="1" t="s">
        <v>68</v>
      </c>
    </row>
    <row r="9" spans="1:14">
      <c r="A9" s="5">
        <v>45222</v>
      </c>
      <c r="B9" s="23" t="s">
        <v>76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96</v>
      </c>
      <c r="L9" s="1">
        <v>165</v>
      </c>
      <c r="M9" s="1">
        <v>88888888</v>
      </c>
      <c r="N9" s="1" t="s">
        <v>68</v>
      </c>
    </row>
    <row r="10" spans="1:14">
      <c r="A10" s="5">
        <v>45226</v>
      </c>
      <c r="B10" s="1" t="s">
        <v>76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97</v>
      </c>
      <c r="L10" s="1">
        <v>165</v>
      </c>
      <c r="M10" s="1">
        <v>95215533</v>
      </c>
      <c r="N10" s="1" t="s">
        <v>69</v>
      </c>
    </row>
    <row r="11" spans="1:14">
      <c r="A11" s="5">
        <v>45226</v>
      </c>
      <c r="B11" s="1" t="s">
        <v>76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98</v>
      </c>
      <c r="L11" s="1">
        <v>165</v>
      </c>
      <c r="M11" s="1">
        <v>95215846</v>
      </c>
      <c r="N11" s="1" t="s">
        <v>69</v>
      </c>
    </row>
    <row r="12" spans="1:14">
      <c r="A12" s="5">
        <v>45229</v>
      </c>
      <c r="B12" s="1" t="s">
        <v>76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99</v>
      </c>
      <c r="L12" s="1">
        <v>165</v>
      </c>
      <c r="M12" s="1">
        <v>95103707</v>
      </c>
      <c r="N12" s="1" t="s">
        <v>69</v>
      </c>
    </row>
    <row r="13" spans="1:14">
      <c r="A13" s="5">
        <v>45229</v>
      </c>
      <c r="B13" s="1" t="s">
        <v>76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100</v>
      </c>
      <c r="L13" s="1">
        <v>165</v>
      </c>
      <c r="M13" s="1">
        <v>18200988</v>
      </c>
      <c r="N13" s="1" t="s">
        <v>70</v>
      </c>
    </row>
    <row r="14" spans="1:14">
      <c r="A14" s="5">
        <v>45229</v>
      </c>
      <c r="B14" s="1" t="s">
        <v>76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101</v>
      </c>
      <c r="L14" s="1">
        <v>165</v>
      </c>
      <c r="M14" s="1">
        <v>18201019</v>
      </c>
      <c r="N14" s="1" t="s">
        <v>70</v>
      </c>
    </row>
    <row r="15" spans="1:14">
      <c r="A15" s="5">
        <v>45229</v>
      </c>
      <c r="B15" s="1" t="s">
        <v>76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102</v>
      </c>
      <c r="L15" s="1">
        <v>165</v>
      </c>
      <c r="M15" s="1">
        <v>18201200</v>
      </c>
      <c r="N15" s="1" t="s">
        <v>70</v>
      </c>
    </row>
    <row r="16" spans="1:14">
      <c r="A16" s="5">
        <v>45267</v>
      </c>
      <c r="B16" s="15" t="s">
        <v>77</v>
      </c>
      <c r="C16" s="17" t="s">
        <v>81</v>
      </c>
      <c r="D16" s="18" t="s">
        <v>84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89</v>
      </c>
      <c r="L16" s="1">
        <v>5800</v>
      </c>
      <c r="M16" s="1">
        <v>36093318</v>
      </c>
      <c r="N16" s="1" t="s">
        <v>67</v>
      </c>
    </row>
    <row r="17" spans="1:14">
      <c r="A17" s="5">
        <v>45267</v>
      </c>
      <c r="B17" s="15" t="s">
        <v>78</v>
      </c>
      <c r="C17" s="17" t="s">
        <v>81</v>
      </c>
      <c r="D17" s="18" t="s">
        <v>84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89</v>
      </c>
      <c r="L17" s="1">
        <v>5800</v>
      </c>
      <c r="M17" s="1">
        <v>36093353</v>
      </c>
      <c r="N17" s="1" t="s">
        <v>67</v>
      </c>
    </row>
    <row r="18" spans="1:14">
      <c r="A18" s="5">
        <v>45267</v>
      </c>
      <c r="B18" s="1" t="s">
        <v>75</v>
      </c>
      <c r="C18" s="2" t="s">
        <v>81</v>
      </c>
      <c r="D18" s="3" t="s">
        <v>84</v>
      </c>
      <c r="H18" s="1">
        <v>5181.13</v>
      </c>
      <c r="I18" s="14">
        <f t="shared" si="0"/>
        <v>5462.21</v>
      </c>
      <c r="J18" s="4">
        <v>5462.21</v>
      </c>
      <c r="K18" s="1" t="s">
        <v>88</v>
      </c>
      <c r="L18" s="1">
        <v>5800</v>
      </c>
      <c r="M18" s="1">
        <v>36094012</v>
      </c>
      <c r="N18" s="1" t="s">
        <v>66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103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75</v>
      </c>
      <c r="C20" s="2" t="s">
        <v>81</v>
      </c>
      <c r="D20" s="3" t="s">
        <v>84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88</v>
      </c>
      <c r="L20" s="1">
        <v>5800</v>
      </c>
      <c r="M20" s="1">
        <v>36094051</v>
      </c>
      <c r="N20" s="1" t="s">
        <v>66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104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75</v>
      </c>
      <c r="C22" s="2" t="s">
        <v>81</v>
      </c>
      <c r="D22" s="3" t="s">
        <v>84</v>
      </c>
      <c r="H22" s="1">
        <v>1576.31</v>
      </c>
      <c r="I22" s="14">
        <f t="shared" si="0"/>
        <v>1576.31</v>
      </c>
      <c r="J22" s="4">
        <v>1576.31</v>
      </c>
      <c r="K22" s="1" t="s">
        <v>88</v>
      </c>
      <c r="L22" s="1">
        <v>5800</v>
      </c>
      <c r="M22" s="1">
        <v>10001</v>
      </c>
      <c r="N22" s="1" t="s">
        <v>66</v>
      </c>
    </row>
    <row r="23" spans="1:14">
      <c r="A23" s="5">
        <v>45267</v>
      </c>
      <c r="B23" s="1" t="s">
        <v>76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105</v>
      </c>
      <c r="L23" s="1">
        <v>165</v>
      </c>
      <c r="M23" s="1">
        <v>36094616</v>
      </c>
      <c r="N23" s="1" t="s">
        <v>69</v>
      </c>
    </row>
    <row r="24" spans="1:14">
      <c r="A24" s="5">
        <v>45267</v>
      </c>
      <c r="B24" s="1" t="s">
        <v>76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106</v>
      </c>
      <c r="L24" s="1">
        <v>165</v>
      </c>
      <c r="M24" s="1">
        <v>36094724</v>
      </c>
      <c r="N24" s="1" t="s">
        <v>71</v>
      </c>
    </row>
    <row r="25" spans="1:14">
      <c r="A25" s="5">
        <v>45271</v>
      </c>
      <c r="B25" s="19" t="s">
        <v>76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131</v>
      </c>
      <c r="L25" s="1">
        <v>165</v>
      </c>
      <c r="M25" s="1">
        <v>0</v>
      </c>
      <c r="N25" s="1" t="s">
        <v>72</v>
      </c>
    </row>
    <row r="26" spans="1:14">
      <c r="A26" s="5">
        <v>45271</v>
      </c>
      <c r="B26" s="1" t="s">
        <v>78</v>
      </c>
      <c r="C26" s="2" t="s">
        <v>81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107</v>
      </c>
      <c r="L26" s="1">
        <v>165</v>
      </c>
      <c r="M26" s="1">
        <v>88888888</v>
      </c>
      <c r="N26" s="1" t="s">
        <v>68</v>
      </c>
    </row>
    <row r="27" spans="1:14">
      <c r="A27" s="5">
        <v>45271</v>
      </c>
      <c r="B27" s="23" t="s">
        <v>78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108</v>
      </c>
      <c r="L27" s="1">
        <v>165</v>
      </c>
      <c r="M27" s="1">
        <v>88888888</v>
      </c>
      <c r="N27" s="1" t="s">
        <v>68</v>
      </c>
    </row>
    <row r="28" spans="1:14">
      <c r="A28" s="5">
        <v>45271</v>
      </c>
      <c r="B28" s="1" t="s">
        <v>77</v>
      </c>
      <c r="C28" s="2" t="s">
        <v>81</v>
      </c>
      <c r="D28" s="3" t="s">
        <v>84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107</v>
      </c>
      <c r="L28" s="1">
        <v>165</v>
      </c>
      <c r="M28" s="1">
        <v>88888888</v>
      </c>
      <c r="N28" s="1" t="s">
        <v>68</v>
      </c>
    </row>
    <row r="29" spans="1:14">
      <c r="A29" s="5">
        <v>45271</v>
      </c>
      <c r="B29" s="23" t="s">
        <v>77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109</v>
      </c>
      <c r="L29" s="1">
        <v>165</v>
      </c>
      <c r="M29" s="1">
        <v>88888888</v>
      </c>
      <c r="N29" s="1" t="s">
        <v>68</v>
      </c>
    </row>
    <row r="30" spans="1:14">
      <c r="A30" s="5">
        <v>45273</v>
      </c>
      <c r="B30" s="1" t="s">
        <v>63</v>
      </c>
      <c r="C30" s="2" t="s">
        <v>91</v>
      </c>
      <c r="D30" s="3" t="s">
        <v>92</v>
      </c>
      <c r="H30" s="1">
        <v>826.2</v>
      </c>
      <c r="I30" s="14">
        <f>I28+H30</f>
        <v>1652.4</v>
      </c>
      <c r="J30" s="4">
        <v>1652.4</v>
      </c>
      <c r="K30" s="1" t="s">
        <v>88</v>
      </c>
      <c r="L30" s="1">
        <v>5800</v>
      </c>
      <c r="M30" s="1">
        <v>36151331</v>
      </c>
      <c r="N30" s="1" t="s">
        <v>53</v>
      </c>
    </row>
    <row r="31" spans="1:14">
      <c r="A31" s="5">
        <v>45273</v>
      </c>
      <c r="B31" s="15" t="s">
        <v>44</v>
      </c>
      <c r="C31" s="17" t="s">
        <v>91</v>
      </c>
      <c r="D31" s="18" t="s">
        <v>92</v>
      </c>
      <c r="E31" s="18"/>
      <c r="H31" s="15">
        <v>-1652.4</v>
      </c>
      <c r="I31" s="14">
        <f>I30+H31</f>
        <v>0</v>
      </c>
      <c r="J31" s="4">
        <v>0</v>
      </c>
      <c r="K31" s="15" t="s">
        <v>89</v>
      </c>
      <c r="L31" s="1">
        <v>5800</v>
      </c>
      <c r="M31" s="1">
        <v>36151331</v>
      </c>
      <c r="N31" s="1" t="s">
        <v>54</v>
      </c>
    </row>
    <row r="32" spans="1:14">
      <c r="A32" s="5">
        <v>45273</v>
      </c>
      <c r="B32" s="1" t="s">
        <v>63</v>
      </c>
      <c r="C32" s="2" t="s">
        <v>91</v>
      </c>
      <c r="D32" s="3" t="s">
        <v>92</v>
      </c>
      <c r="H32" s="1">
        <v>21088.49</v>
      </c>
      <c r="I32" s="14">
        <f>I31+H32</f>
        <v>21088.49</v>
      </c>
      <c r="J32" s="4">
        <v>21088.49</v>
      </c>
      <c r="K32" s="1" t="s">
        <v>88</v>
      </c>
      <c r="L32" s="1">
        <v>5800</v>
      </c>
      <c r="M32" s="1">
        <v>36151857</v>
      </c>
      <c r="N32" s="1" t="s">
        <v>53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110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44</v>
      </c>
      <c r="C34" s="2" t="s">
        <v>91</v>
      </c>
      <c r="D34" s="3" t="s">
        <v>92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107</v>
      </c>
      <c r="L34" s="1">
        <v>165</v>
      </c>
      <c r="M34" s="1">
        <v>88888888</v>
      </c>
      <c r="N34" s="1" t="s">
        <v>55</v>
      </c>
    </row>
    <row r="35" spans="1:14">
      <c r="A35" s="5">
        <v>45278</v>
      </c>
      <c r="B35" s="23" t="s">
        <v>44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111</v>
      </c>
      <c r="L35" s="1">
        <v>165</v>
      </c>
      <c r="M35" s="1">
        <v>88888888</v>
      </c>
      <c r="N35" s="1" t="s">
        <v>55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93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63</v>
      </c>
      <c r="C37" s="2" t="s">
        <v>91</v>
      </c>
      <c r="D37" s="3" t="s">
        <v>92</v>
      </c>
      <c r="H37" s="1">
        <v>-5587.73</v>
      </c>
      <c r="I37" s="14">
        <f>I36+H37</f>
        <v>220.31999999999971</v>
      </c>
      <c r="J37" s="4">
        <v>220.32</v>
      </c>
      <c r="K37" s="1" t="s">
        <v>94</v>
      </c>
      <c r="L37" s="1">
        <v>5800</v>
      </c>
      <c r="M37" s="1">
        <v>95105725</v>
      </c>
      <c r="N37" s="1" t="s">
        <v>58</v>
      </c>
    </row>
    <row r="38" spans="1:14">
      <c r="A38" s="5">
        <v>45288</v>
      </c>
      <c r="B38" s="1" t="s">
        <v>63</v>
      </c>
      <c r="C38" s="2" t="s">
        <v>91</v>
      </c>
      <c r="D38" s="3" t="s">
        <v>92</v>
      </c>
      <c r="H38" s="1">
        <v>2086.5100000000002</v>
      </c>
      <c r="I38" s="14">
        <f>I37+H38</f>
        <v>2306.83</v>
      </c>
      <c r="J38" s="4">
        <v>2306.83</v>
      </c>
      <c r="K38" s="1" t="s">
        <v>88</v>
      </c>
      <c r="L38" s="1">
        <v>5800</v>
      </c>
      <c r="M38" s="1">
        <v>10001</v>
      </c>
      <c r="N38" s="1" t="s">
        <v>53</v>
      </c>
    </row>
    <row r="39" spans="1:14">
      <c r="A39" s="5">
        <v>45288</v>
      </c>
      <c r="B39" s="1" t="s">
        <v>36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112</v>
      </c>
      <c r="L39" s="1">
        <v>165</v>
      </c>
      <c r="M39" s="1">
        <v>95110347</v>
      </c>
      <c r="N39" s="1" t="s">
        <v>56</v>
      </c>
    </row>
    <row r="40" spans="1:14">
      <c r="A40" s="5">
        <v>45288</v>
      </c>
      <c r="B40" s="1" t="s">
        <v>63</v>
      </c>
      <c r="C40" s="2" t="s">
        <v>91</v>
      </c>
      <c r="D40" s="3" t="s">
        <v>92</v>
      </c>
      <c r="H40" s="1">
        <v>3960.3</v>
      </c>
      <c r="I40" s="14">
        <f>I38+H40</f>
        <v>6267.13</v>
      </c>
      <c r="J40" s="4">
        <v>6267.13</v>
      </c>
      <c r="K40" s="1" t="s">
        <v>88</v>
      </c>
      <c r="L40" s="1">
        <v>5800</v>
      </c>
      <c r="M40" s="1">
        <v>10001</v>
      </c>
      <c r="N40" s="1" t="s">
        <v>53</v>
      </c>
    </row>
    <row r="41" spans="1:14">
      <c r="A41" s="5">
        <v>45288</v>
      </c>
      <c r="B41" s="1" t="s">
        <v>44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113</v>
      </c>
      <c r="L41" s="1">
        <v>165</v>
      </c>
      <c r="M41" s="1">
        <v>95111027</v>
      </c>
      <c r="N41" s="1" t="s">
        <v>56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120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132</v>
      </c>
      <c r="L43" s="1">
        <v>165</v>
      </c>
      <c r="M43" s="1">
        <v>0</v>
      </c>
      <c r="N43" s="1" t="s">
        <v>57</v>
      </c>
    </row>
    <row r="44" spans="1:14">
      <c r="A44" s="5">
        <v>45293</v>
      </c>
      <c r="B44" s="19" t="s">
        <v>122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133</v>
      </c>
      <c r="L44" s="1">
        <v>165</v>
      </c>
      <c r="M44" s="1">
        <v>0</v>
      </c>
      <c r="N44" s="1" t="s">
        <v>57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125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121</v>
      </c>
      <c r="C46" s="2" t="s">
        <v>81</v>
      </c>
      <c r="D46" s="3" t="s">
        <v>124</v>
      </c>
      <c r="H46" s="1">
        <v>-15086.11</v>
      </c>
      <c r="I46" s="14">
        <f>I45+H46</f>
        <v>2</v>
      </c>
      <c r="J46" s="4">
        <v>2</v>
      </c>
      <c r="K46" s="1" t="s">
        <v>94</v>
      </c>
      <c r="L46" s="1">
        <v>5800</v>
      </c>
      <c r="M46" s="1">
        <v>95112740</v>
      </c>
      <c r="N46" s="1" t="s">
        <v>58</v>
      </c>
    </row>
    <row r="47" spans="1:14">
      <c r="A47" s="5">
        <v>45294</v>
      </c>
      <c r="B47" s="1" t="s">
        <v>121</v>
      </c>
      <c r="C47" s="2" t="s">
        <v>81</v>
      </c>
      <c r="D47" s="3" t="s">
        <v>124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126</v>
      </c>
      <c r="L47" s="1">
        <v>165</v>
      </c>
      <c r="M47" s="1">
        <v>22229971</v>
      </c>
      <c r="N47" s="1" t="s">
        <v>114</v>
      </c>
    </row>
    <row r="48" spans="1:14">
      <c r="A48" s="5">
        <v>45294</v>
      </c>
      <c r="B48" s="1" t="s">
        <v>121</v>
      </c>
      <c r="C48" s="2" t="s">
        <v>81</v>
      </c>
      <c r="D48" s="3" t="s">
        <v>124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127</v>
      </c>
      <c r="L48" s="1">
        <v>165</v>
      </c>
      <c r="M48" s="1">
        <v>22229977</v>
      </c>
      <c r="N48" s="1" t="s">
        <v>115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93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121</v>
      </c>
      <c r="C50" s="2" t="s">
        <v>81</v>
      </c>
      <c r="D50" s="3" t="s">
        <v>124</v>
      </c>
      <c r="H50" s="1">
        <v>-11855.75</v>
      </c>
      <c r="I50" s="14">
        <f t="shared" si="1"/>
        <v>24.25</v>
      </c>
      <c r="J50" s="4">
        <v>24.25</v>
      </c>
      <c r="K50" s="1" t="s">
        <v>94</v>
      </c>
      <c r="L50" s="1">
        <v>5800</v>
      </c>
      <c r="M50" s="1">
        <v>95101505</v>
      </c>
      <c r="N50" s="1" t="s">
        <v>58</v>
      </c>
    </row>
    <row r="51" spans="1:14">
      <c r="A51" s="5">
        <v>45295</v>
      </c>
      <c r="B51" s="1" t="s">
        <v>121</v>
      </c>
      <c r="C51" s="2" t="s">
        <v>81</v>
      </c>
      <c r="D51" s="3" t="s">
        <v>124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126</v>
      </c>
      <c r="L51" s="1">
        <v>5800</v>
      </c>
      <c r="M51" s="1">
        <v>95109971</v>
      </c>
      <c r="N51" s="1" t="s">
        <v>114</v>
      </c>
    </row>
    <row r="52" spans="1:14">
      <c r="A52" s="5">
        <v>45295</v>
      </c>
      <c r="B52" s="1" t="s">
        <v>121</v>
      </c>
      <c r="C52" s="2" t="s">
        <v>81</v>
      </c>
      <c r="D52" s="3" t="s">
        <v>124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127</v>
      </c>
      <c r="L52" s="1">
        <v>5800</v>
      </c>
      <c r="M52" s="1">
        <v>95109977</v>
      </c>
      <c r="N52" s="1" t="s">
        <v>115</v>
      </c>
    </row>
    <row r="53" spans="1:14">
      <c r="A53" s="5">
        <v>45296</v>
      </c>
      <c r="B53" s="1" t="s">
        <v>121</v>
      </c>
      <c r="C53" s="2" t="s">
        <v>81</v>
      </c>
      <c r="D53" s="3" t="s">
        <v>124</v>
      </c>
      <c r="H53" s="1">
        <v>59466.12</v>
      </c>
      <c r="I53" s="14">
        <f t="shared" si="1"/>
        <v>59466.12</v>
      </c>
      <c r="J53" s="4">
        <v>59466.12</v>
      </c>
      <c r="K53" s="1" t="s">
        <v>88</v>
      </c>
      <c r="L53" s="1">
        <v>5800</v>
      </c>
      <c r="M53" s="1">
        <v>36161744</v>
      </c>
      <c r="N53" s="1" t="s">
        <v>53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128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121</v>
      </c>
      <c r="C55" s="2" t="s">
        <v>81</v>
      </c>
      <c r="D55" s="3" t="s">
        <v>124</v>
      </c>
      <c r="H55" s="1">
        <v>27030.06</v>
      </c>
      <c r="I55" s="14">
        <f t="shared" si="1"/>
        <v>27030.06</v>
      </c>
      <c r="J55" s="4">
        <v>27030.06</v>
      </c>
      <c r="K55" s="1" t="s">
        <v>88</v>
      </c>
      <c r="L55" s="1">
        <v>5800</v>
      </c>
      <c r="M55" s="1">
        <v>95173631</v>
      </c>
      <c r="N55" s="1" t="s">
        <v>53</v>
      </c>
    </row>
    <row r="56" spans="1:14">
      <c r="A56" s="5">
        <v>45296</v>
      </c>
      <c r="B56" s="1">
        <v>801</v>
      </c>
      <c r="C56" s="2" t="s">
        <v>140</v>
      </c>
      <c r="D56" s="3">
        <v>50000</v>
      </c>
      <c r="H56" s="1">
        <v>-27030.06</v>
      </c>
      <c r="I56" s="11"/>
      <c r="J56" s="11">
        <v>27030.06</v>
      </c>
      <c r="K56" s="10" t="s">
        <v>139</v>
      </c>
      <c r="L56" s="1">
        <v>5800</v>
      </c>
      <c r="M56" s="1">
        <v>95173631</v>
      </c>
      <c r="N56" s="1" t="s">
        <v>116</v>
      </c>
    </row>
    <row r="57" spans="1:14">
      <c r="A57" s="5">
        <v>45299</v>
      </c>
      <c r="B57" s="1" t="s">
        <v>121</v>
      </c>
      <c r="C57" s="2" t="s">
        <v>81</v>
      </c>
      <c r="D57" s="3" t="s">
        <v>124</v>
      </c>
      <c r="H57" s="1">
        <v>91.67</v>
      </c>
      <c r="I57" s="14">
        <f>I55+H57</f>
        <v>27121.73</v>
      </c>
      <c r="J57" s="4">
        <v>27121.73</v>
      </c>
      <c r="K57" s="1" t="s">
        <v>88</v>
      </c>
      <c r="L57" s="1">
        <v>5800</v>
      </c>
      <c r="M57" s="1">
        <v>58009517</v>
      </c>
      <c r="N57" s="1" t="s">
        <v>53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138</v>
      </c>
      <c r="L58" s="1">
        <v>5800</v>
      </c>
      <c r="M58" s="1">
        <v>95173631</v>
      </c>
      <c r="N58" s="1" t="s">
        <v>117</v>
      </c>
    </row>
    <row r="59" spans="1:14">
      <c r="A59" s="5">
        <v>45313</v>
      </c>
      <c r="B59" s="1" t="s">
        <v>122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134</v>
      </c>
      <c r="L59" s="1">
        <v>165</v>
      </c>
      <c r="M59" s="1">
        <v>95164217</v>
      </c>
      <c r="N59" s="1" t="s">
        <v>118</v>
      </c>
    </row>
    <row r="60" spans="1:14">
      <c r="A60" s="5">
        <v>45313</v>
      </c>
      <c r="B60" s="1" t="s">
        <v>123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135</v>
      </c>
      <c r="L60" s="1">
        <v>165</v>
      </c>
      <c r="M60" s="1">
        <v>95164250</v>
      </c>
      <c r="N60" s="1" t="s">
        <v>118</v>
      </c>
    </row>
    <row r="61" spans="1:14">
      <c r="A61" s="5">
        <v>45315</v>
      </c>
      <c r="B61" s="9" t="s">
        <v>122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136</v>
      </c>
      <c r="L61" s="1">
        <v>165</v>
      </c>
      <c r="M61" s="1">
        <v>0</v>
      </c>
      <c r="N61" s="1" t="s">
        <v>119</v>
      </c>
    </row>
    <row r="62" spans="1:14">
      <c r="A62" s="5">
        <v>45315</v>
      </c>
      <c r="B62" s="9" t="s">
        <v>123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137</v>
      </c>
      <c r="L62" s="1">
        <v>165</v>
      </c>
      <c r="M62" s="1">
        <v>0</v>
      </c>
      <c r="N62" s="1" t="s">
        <v>119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2024-02-16T13:25:43Z</dcterms:modified>
  <dc:language>tr-TR</dc:language>
</cp:coreProperties>
</file>