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2007-2023_ Hesap-Toplamlar\010_ 2016-23 BANKA\"/>
    </mc:Choice>
  </mc:AlternateContent>
  <xr:revisionPtr revIDLastSave="0" documentId="13_ncr:1_{FFA9A4DC-83CF-49DE-A94A-8905856D7AA9}" xr6:coauthVersionLast="47" xr6:coauthVersionMax="47" xr10:uidLastSave="{00000000-0000-0000-0000-000000000000}"/>
  <bookViews>
    <workbookView xWindow="-120" yWindow="-120" windowWidth="29040" windowHeight="15720" xr2:uid="{7CD6DC27-3A51-466C-87F3-E3631C0927D1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4" i="1" l="1"/>
  <c r="D79" i="1"/>
  <c r="D87" i="1" s="1"/>
  <c r="D78" i="1"/>
  <c r="D77" i="1"/>
  <c r="D76" i="1"/>
  <c r="D75" i="1"/>
  <c r="E87" i="1"/>
  <c r="E85" i="1"/>
  <c r="E84" i="1"/>
  <c r="E83" i="1"/>
  <c r="E82" i="1"/>
  <c r="E81" i="1"/>
  <c r="D73" i="1"/>
  <c r="C93" i="1"/>
  <c r="B68" i="1"/>
  <c r="D55" i="1"/>
  <c r="C57" i="1"/>
  <c r="D59" i="1"/>
  <c r="C56" i="1"/>
  <c r="B55" i="1"/>
  <c r="B11" i="1"/>
  <c r="B7" i="1"/>
  <c r="C73" i="1"/>
  <c r="E89" i="1" l="1"/>
  <c r="D93" i="1"/>
  <c r="B73" i="1"/>
  <c r="C62" i="1"/>
  <c r="D94" i="1" l="1"/>
</calcChain>
</file>

<file path=xl/sharedStrings.xml><?xml version="1.0" encoding="utf-8"?>
<sst xmlns="http://schemas.openxmlformats.org/spreadsheetml/2006/main" count="127" uniqueCount="98">
  <si>
    <t>22/12/2016</t>
  </si>
  <si>
    <t>atilla balcı tc:36355602156 kira bedeli</t>
  </si>
  <si>
    <t>15800001175620161221161527669</t>
  </si>
  <si>
    <t>02/12/2020</t>
  </si>
  <si>
    <t>2020-2021 8 AYLIK KİRA BEDELİ*ALİ DEMİREL*H20048379539</t>
  </si>
  <si>
    <t>15801006692720201202133627646</t>
  </si>
  <si>
    <t>23/12/2020</t>
  </si>
  <si>
    <t>SALİH KAYMAK*0203*2020 İŞ YERİ KİRA BEDELİ*0000867</t>
  </si>
  <si>
    <t>15800038278920201223083646269</t>
  </si>
  <si>
    <t>07/09/2020</t>
  </si>
  <si>
    <t>MURAT ÇALIŞKAN TARIM ÜRÜNLERİ SANAYİ VE TİCARET Lİ*0010*INTERNET EFT KİRA ÖDEMESİ*0658229</t>
  </si>
  <si>
    <t>15800038278920200907162222021</t>
  </si>
  <si>
    <t>16/03/2020</t>
  </si>
  <si>
    <t>KİRA BEDELİ*SEFA KANİ NARLIGÖL*H20024163435</t>
  </si>
  <si>
    <t>15800038278920200316105336138</t>
  </si>
  <si>
    <t>31/12/2021</t>
  </si>
  <si>
    <t>ADEM DUMAN İŞYERİ KİRA BEDELİ*ADEM DUMAN*H2112354037074</t>
  </si>
  <si>
    <t>15801006692720211231102259151</t>
  </si>
  <si>
    <t>23/02/2022</t>
  </si>
  <si>
    <t>SALİH KAYMAK*0203*KABEİ MESCİD MAH . İŞ YERİ BİR YILLIK KİRA BEDELİ*0012132</t>
  </si>
  <si>
    <t>15800038278920220223105924652</t>
  </si>
  <si>
    <t>29/12/2021</t>
  </si>
  <si>
    <t>SALİH KAYMAK*0203*KABEİ MESCİD MAH . İŞ YERİ BİR YILLIK KİRA BEDELİ*0007312</t>
  </si>
  <si>
    <t>15800038278920211229102336263</t>
  </si>
  <si>
    <t>13/10/2022</t>
  </si>
  <si>
    <t>SEDEF TÜFEK*0010*ZİRAAT MOBİL EFT KİRA BEDELİ*0127808</t>
  </si>
  <si>
    <t>15800038278920221013110012863</t>
  </si>
  <si>
    <t>10/10/2022</t>
  </si>
  <si>
    <t>SEDEF TÜFEK*0015*KİRA BEDELİ*5977788</t>
  </si>
  <si>
    <t>15800038278920221010165139433</t>
  </si>
  <si>
    <t>2023 yılı işyeri kira bedeli*ALİ DEMİREL*H2211064280115</t>
  </si>
  <si>
    <t>15800126861620221130151804732</t>
  </si>
  <si>
    <t>30/11/2022</t>
  </si>
  <si>
    <t>26/12/2022</t>
  </si>
  <si>
    <t>SALİH KAYMAK*0203*KABEİ MESCİD MAH . İŞ YERİ BİR YILLIK KİRA BEDELİ*0038717</t>
  </si>
  <si>
    <t>15800038278920221226161517064</t>
  </si>
  <si>
    <t>20/04/2021</t>
  </si>
  <si>
    <t>ALI DEMİREL KİRA ÖDE BALCI ALİ UMUT</t>
  </si>
  <si>
    <t>29/11/2021</t>
  </si>
  <si>
    <t>2022 yılı işyeri kira bedeli*ALİ DEMİREL*H2111309864955</t>
  </si>
  <si>
    <t>28/12/2021</t>
  </si>
  <si>
    <t>2021 YILI İŞYERİ KİRA BEDELİ*EMRE AKTAŞ*H2112350174796</t>
  </si>
  <si>
    <t>15800126861620211228110747587</t>
  </si>
  <si>
    <t>2021 yılı iş yeri kirası*MESUT DELİDUMAN*H2112350438195</t>
  </si>
  <si>
    <t>15800126861620211228141845576</t>
  </si>
  <si>
    <t>03/02/2023</t>
  </si>
  <si>
    <t>MERDAL KİPEL*0010*2022 ve 2023 yillik kira bedeli*1108100640*FAST</t>
  </si>
  <si>
    <t>15800126861620230203191122477</t>
  </si>
  <si>
    <t>MERDAL KİPEL*0010*kira*1108100976*FAST</t>
  </si>
  <si>
    <t>15800126861620230203191321891</t>
  </si>
  <si>
    <t>13/03/2023</t>
  </si>
  <si>
    <t>15800126861620230313160437152</t>
  </si>
  <si>
    <t>METİN ÇELİK*0134*2023 kira bedeli*158245089779*FAST</t>
  </si>
  <si>
    <t>15800126861620230313160917155</t>
  </si>
  <si>
    <t>19/04/2023</t>
  </si>
  <si>
    <t>15800126861620230419152222589</t>
  </si>
  <si>
    <t>27/11/2023</t>
  </si>
  <si>
    <t>METİN ÇELİK*0134*kira bedeli *251998215699*FAST</t>
  </si>
  <si>
    <t>15800126861620231127091040437</t>
  </si>
  <si>
    <t>01/12/2023</t>
  </si>
  <si>
    <t>15800126861620231201150312067</t>
  </si>
  <si>
    <t>06/12/2023</t>
  </si>
  <si>
    <t>CİHAN ÇAM*0111*kira odenegi*1220889704*FAST</t>
  </si>
  <si>
    <t>15800126861620231206115950628</t>
  </si>
  <si>
    <t>kesinti</t>
  </si>
  <si>
    <t>kira bedeli</t>
  </si>
  <si>
    <t>iade tutarı</t>
  </si>
  <si>
    <t>% 20 vergi</t>
  </si>
  <si>
    <t>kesinti ile ödenmiş</t>
  </si>
  <si>
    <t>ALİ DEMİREL 2024 YILI İŞYERİ KİRA 128.000 ÜZERİ TEFE-TÜFE FARKININ ÜZERİNDE YT*ALİ DEMİREL*H2312325674979</t>
  </si>
  <si>
    <t>MERDAL KİPEL 2022 -2023 KİRA ÖDEMESİ*0250452 UMUT BOYRAZ*0010*ZİRAAT MOBİL EFT</t>
  </si>
  <si>
    <t>METİN ÇELİK DURAN NEŞE*0046*2023 kira bedeli*9327999*FAST</t>
  </si>
  <si>
    <t>26/09/2023</t>
  </si>
  <si>
    <t>SAMED TURGUT*0067**1201472682*FAST</t>
  </si>
  <si>
    <t>15800126861620230926135524096</t>
  </si>
  <si>
    <t>12/04/2023</t>
  </si>
  <si>
    <t>EMRULLAH ÖZER*0015*merdal kipel dosyasi tahsilat*459095387*FAST</t>
  </si>
  <si>
    <t>15800126861620230412120454332</t>
  </si>
  <si>
    <t>kiraya verenin ali umut balcı olduğu</t>
  </si>
  <si>
    <t>ali umut balcınında gelirinin beyan değerinin altında olduğu için</t>
  </si>
  <si>
    <t>beyanname vermediği hususunda dilekçe verildi</t>
  </si>
  <si>
    <t xml:space="preserve">beyan sınırının altında olduğu için dilekçe verildi beyan edilmedi </t>
  </si>
  <si>
    <t>çalışkan</t>
  </si>
  <si>
    <t>tzg</t>
  </si>
  <si>
    <t>hmb</t>
  </si>
  <si>
    <t>vergi</t>
  </si>
  <si>
    <t>beyanname verildi</t>
  </si>
  <si>
    <t>beyan sınırı altında gelir dilekçesi verildi</t>
  </si>
  <si>
    <t>ayhan tüfek e verilen emanet para nenesi tarafından havale</t>
  </si>
  <si>
    <t>edilirken sehven kira bedeli yazılmış</t>
  </si>
  <si>
    <t>aub</t>
  </si>
  <si>
    <t>toplam beyan</t>
  </si>
  <si>
    <t>kesintili ödeme</t>
  </si>
  <si>
    <t>vergisi aub tarafından ödenecek</t>
  </si>
  <si>
    <t>vergiler</t>
  </si>
  <si>
    <t>vergiler toplamı</t>
  </si>
  <si>
    <t>ödenmiş</t>
  </si>
  <si>
    <t>ödenecek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</si>
</sst>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.00"/>
  </numFmts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4" fontId="0" fillId="2" borderId="0" xfId="0" applyNumberFormat="1" applyFill="1"/>
    <xf numFmtId="164" fontId="0" fillId="3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164" fontId="0" fillId="0" borderId="0" xfId="0" applyNumberFormat="1" applyFill="1"/>
    <xf numFmtId="164" fontId="0" fillId="4" borderId="0" xfId="0" applyNumberFormat="1" applyFill="1"/>
    <xf numFmtId="4" fontId="0" fillId="0" borderId="0" xfId="0" applyNumberFormat="1" applyFill="1" applyAlignment="1">
      <alignment horizontal="left"/>
    </xf>
    <xf numFmtId="164" fontId="2" fillId="0" borderId="0" xfId="0" applyNumberFormat="1" applyFont="1" applyFill="1"/>
    <xf numFmtId="164" fontId="2" fillId="0" borderId="0" xfId="0" applyNumberFormat="1" applyFont="1"/>
    <xf numFmtId="0" fontId="2" fillId="0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4" fontId="0" fillId="5" borderId="0" xfId="0" applyNumberFormat="1" applyFill="1"/>
    <xf numFmtId="0" fontId="0" fillId="5" borderId="0" xfId="0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64" fontId="4" fillId="3" borderId="0" xfId="0" applyNumberFormat="1" applyFont="1" applyFill="1"/>
    <xf numFmtId="4" fontId="4" fillId="3" borderId="0" xfId="0" applyNumberFormat="1" applyFont="1" applyFill="1"/>
    <xf numFmtId="164" fontId="5" fillId="0" borderId="0" xfId="0" applyNumberFormat="1" applyFont="1"/>
    <xf numFmtId="0" fontId="0" fillId="0" borderId="0" xfId="0" applyFont="1" applyAlignment="1">
      <alignment horizontal="right"/>
    </xf>
    <xf numFmtId="164" fontId="0" fillId="0" borderId="0" xfId="0" applyNumberFormat="1" applyFont="1"/>
    <xf numFmtId="164" fontId="3" fillId="0" borderId="0" xfId="0" applyNumberFormat="1" applyFont="1" applyAlignment="1">
      <alignment horizontal="center"/>
    </xf>
    <xf numFmtId="9" fontId="0" fillId="0" borderId="0" xfId="1" applyFont="1"/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CE68-38B3-4CBB-8CF9-FB77F953DE73}">
  <dimension ref="A1:G97"/>
  <sheetViews>
    <sheetView tabSelected="1" topLeftCell="A70" zoomScale="115" zoomScaleNormal="115" workbookViewId="0">
      <selection activeCell="E88" sqref="E88"/>
    </sheetView>
  </sheetViews>
  <sheetFormatPr defaultRowHeight="15" x14ac:dyDescent="0.25"/>
  <cols>
    <col min="2" max="2" width="11.85546875" bestFit="1" customWidth="1"/>
    <col min="3" max="5" width="11.42578125" customWidth="1"/>
    <col min="6" max="6" width="49.85546875" customWidth="1"/>
    <col min="7" max="7" width="15" customWidth="1"/>
  </cols>
  <sheetData>
    <row r="1" spans="1:7" x14ac:dyDescent="0.25">
      <c r="C1" t="s">
        <v>65</v>
      </c>
      <c r="D1" t="s">
        <v>64</v>
      </c>
      <c r="E1" t="s">
        <v>85</v>
      </c>
    </row>
    <row r="2" spans="1:7" x14ac:dyDescent="0.25">
      <c r="A2" s="22">
        <v>2016</v>
      </c>
      <c r="B2" s="22" t="s">
        <v>84</v>
      </c>
    </row>
    <row r="3" spans="1:7" x14ac:dyDescent="0.25">
      <c r="A3">
        <v>11756</v>
      </c>
      <c r="B3" s="1" t="s">
        <v>0</v>
      </c>
      <c r="C3" s="2">
        <v>800</v>
      </c>
      <c r="D3" s="2"/>
      <c r="E3" s="2"/>
      <c r="F3" s="3" t="s">
        <v>1</v>
      </c>
      <c r="G3" t="s">
        <v>2</v>
      </c>
    </row>
    <row r="5" spans="1:7" x14ac:dyDescent="0.25">
      <c r="A5" s="22">
        <v>2018</v>
      </c>
      <c r="B5" s="22" t="s">
        <v>84</v>
      </c>
      <c r="C5" s="26" t="s">
        <v>86</v>
      </c>
    </row>
    <row r="6" spans="1:7" x14ac:dyDescent="0.25">
      <c r="D6" t="s">
        <v>64</v>
      </c>
    </row>
    <row r="7" spans="1:7" x14ac:dyDescent="0.25">
      <c r="B7">
        <f>C7*0.8</f>
        <v>32500</v>
      </c>
      <c r="C7">
        <v>40625</v>
      </c>
      <c r="D7">
        <v>8125</v>
      </c>
      <c r="F7" t="s">
        <v>82</v>
      </c>
    </row>
    <row r="8" spans="1:7" x14ac:dyDescent="0.25">
      <c r="C8">
        <v>1750</v>
      </c>
      <c r="D8">
        <v>350</v>
      </c>
      <c r="F8" t="s">
        <v>83</v>
      </c>
    </row>
    <row r="10" spans="1:7" x14ac:dyDescent="0.25">
      <c r="A10" s="22">
        <v>2019</v>
      </c>
      <c r="B10" s="22" t="s">
        <v>84</v>
      </c>
      <c r="C10" s="26" t="s">
        <v>86</v>
      </c>
    </row>
    <row r="11" spans="1:7" x14ac:dyDescent="0.25">
      <c r="B11">
        <f>C11*0.8</f>
        <v>39000</v>
      </c>
      <c r="C11">
        <v>48750</v>
      </c>
      <c r="D11">
        <v>9750</v>
      </c>
      <c r="F11" t="s">
        <v>82</v>
      </c>
    </row>
    <row r="12" spans="1:7" x14ac:dyDescent="0.25">
      <c r="C12">
        <v>2000</v>
      </c>
      <c r="D12">
        <v>400</v>
      </c>
      <c r="F12" t="s">
        <v>83</v>
      </c>
    </row>
    <row r="16" spans="1:7" x14ac:dyDescent="0.25">
      <c r="A16" s="22">
        <v>2020</v>
      </c>
      <c r="B16" s="23" t="s">
        <v>84</v>
      </c>
      <c r="C16" s="26" t="s">
        <v>86</v>
      </c>
      <c r="D16" s="2"/>
      <c r="E16" s="2"/>
      <c r="F16" s="3"/>
    </row>
    <row r="17" spans="1:7" x14ac:dyDescent="0.25">
      <c r="A17" s="22"/>
      <c r="B17">
        <v>44000</v>
      </c>
      <c r="C17" s="2">
        <v>48888.88</v>
      </c>
      <c r="D17" s="2">
        <v>4888.8900000000003</v>
      </c>
      <c r="E17" s="2"/>
      <c r="F17" t="s">
        <v>82</v>
      </c>
    </row>
    <row r="18" spans="1:7" x14ac:dyDescent="0.25">
      <c r="A18" s="22"/>
      <c r="B18" s="27">
        <v>1800</v>
      </c>
      <c r="C18" s="2">
        <v>2000</v>
      </c>
      <c r="D18" s="2">
        <v>200</v>
      </c>
      <c r="E18" s="2"/>
      <c r="F18" t="s">
        <v>83</v>
      </c>
    </row>
    <row r="19" spans="1:7" x14ac:dyDescent="0.25">
      <c r="A19" s="22"/>
      <c r="B19" s="23"/>
      <c r="C19" s="2"/>
      <c r="D19" s="2"/>
      <c r="E19" s="2"/>
    </row>
    <row r="20" spans="1:7" x14ac:dyDescent="0.25">
      <c r="A20" s="5">
        <v>382789</v>
      </c>
      <c r="B20" s="6" t="s">
        <v>9</v>
      </c>
      <c r="C20" s="7">
        <v>44000</v>
      </c>
      <c r="D20" s="7"/>
      <c r="E20" s="7"/>
      <c r="F20" s="3" t="s">
        <v>10</v>
      </c>
      <c r="G20" t="s">
        <v>11</v>
      </c>
    </row>
    <row r="21" spans="1:7" x14ac:dyDescent="0.25">
      <c r="A21" s="5">
        <v>382789</v>
      </c>
      <c r="B21" s="6" t="s">
        <v>6</v>
      </c>
      <c r="C21" s="8">
        <v>1800</v>
      </c>
      <c r="D21" s="8"/>
      <c r="E21" s="8"/>
      <c r="F21" s="3" t="s">
        <v>7</v>
      </c>
      <c r="G21" t="s">
        <v>8</v>
      </c>
    </row>
    <row r="22" spans="1:7" x14ac:dyDescent="0.25">
      <c r="A22" s="22"/>
      <c r="B22" s="23"/>
      <c r="C22" s="2"/>
      <c r="D22" s="2"/>
      <c r="E22" s="2"/>
      <c r="F22" s="3"/>
    </row>
    <row r="23" spans="1:7" x14ac:dyDescent="0.25">
      <c r="A23" s="22"/>
      <c r="B23" s="23"/>
      <c r="C23" s="2"/>
      <c r="D23" s="2"/>
      <c r="E23" s="2"/>
      <c r="F23" s="3"/>
    </row>
    <row r="24" spans="1:7" x14ac:dyDescent="0.25">
      <c r="A24">
        <v>382789</v>
      </c>
      <c r="B24" s="1" t="s">
        <v>12</v>
      </c>
      <c r="C24" s="25">
        <v>4800</v>
      </c>
      <c r="D24" s="4"/>
      <c r="E24" s="4"/>
      <c r="F24" s="3" t="s">
        <v>13</v>
      </c>
      <c r="G24" t="s">
        <v>14</v>
      </c>
    </row>
    <row r="25" spans="1:7" x14ac:dyDescent="0.25">
      <c r="A25" s="1">
        <v>66927</v>
      </c>
      <c r="B25" s="1" t="s">
        <v>3</v>
      </c>
      <c r="C25" s="24">
        <v>24000</v>
      </c>
      <c r="D25" s="2"/>
      <c r="E25" s="2"/>
      <c r="F25" s="3" t="s">
        <v>4</v>
      </c>
      <c r="G25" t="s">
        <v>5</v>
      </c>
    </row>
    <row r="26" spans="1:7" x14ac:dyDescent="0.25">
      <c r="A26" s="1"/>
      <c r="B26" s="1"/>
      <c r="C26" s="2"/>
      <c r="D26" s="2"/>
      <c r="E26" s="2"/>
      <c r="F26" s="3" t="s">
        <v>78</v>
      </c>
    </row>
    <row r="27" spans="1:7" x14ac:dyDescent="0.25">
      <c r="A27" s="1"/>
      <c r="B27" s="1"/>
      <c r="C27" s="2"/>
      <c r="D27" s="2"/>
      <c r="E27" s="2"/>
      <c r="F27" s="3" t="s">
        <v>79</v>
      </c>
    </row>
    <row r="28" spans="1:7" x14ac:dyDescent="0.25">
      <c r="A28" s="1"/>
      <c r="B28" s="1"/>
      <c r="C28" s="2"/>
      <c r="D28" s="2"/>
      <c r="E28" s="2"/>
      <c r="F28" s="3" t="s">
        <v>80</v>
      </c>
    </row>
    <row r="29" spans="1:7" x14ac:dyDescent="0.25">
      <c r="A29" s="1"/>
      <c r="B29" s="1"/>
      <c r="C29" s="2"/>
      <c r="D29" s="2"/>
      <c r="E29" s="2"/>
      <c r="F29" s="3"/>
    </row>
    <row r="31" spans="1:7" x14ac:dyDescent="0.25">
      <c r="A31" s="1"/>
      <c r="B31" s="1"/>
      <c r="C31" s="2"/>
      <c r="D31" s="2"/>
      <c r="E31" s="2"/>
      <c r="F31" s="3"/>
    </row>
    <row r="32" spans="1:7" x14ac:dyDescent="0.25">
      <c r="A32" s="22">
        <v>2021</v>
      </c>
      <c r="B32" s="23" t="s">
        <v>84</v>
      </c>
      <c r="C32" s="26" t="s">
        <v>87</v>
      </c>
      <c r="D32" s="2"/>
      <c r="E32" s="2"/>
      <c r="F32" s="3"/>
    </row>
    <row r="33" spans="1:7" x14ac:dyDescent="0.25">
      <c r="A33" s="6">
        <v>66927</v>
      </c>
      <c r="B33" s="6" t="s">
        <v>15</v>
      </c>
      <c r="C33" s="7">
        <v>6000</v>
      </c>
      <c r="D33" s="7"/>
      <c r="E33" s="7"/>
      <c r="F33" s="3" t="s">
        <v>16</v>
      </c>
      <c r="G33" t="s">
        <v>17</v>
      </c>
    </row>
    <row r="34" spans="1:7" x14ac:dyDescent="0.25">
      <c r="A34" s="5">
        <v>382789</v>
      </c>
      <c r="B34" s="6" t="s">
        <v>21</v>
      </c>
      <c r="C34" s="8">
        <v>3000</v>
      </c>
      <c r="D34" s="8"/>
      <c r="E34" s="8"/>
      <c r="F34" s="3" t="s">
        <v>22</v>
      </c>
      <c r="G34" t="s">
        <v>23</v>
      </c>
    </row>
    <row r="35" spans="1:7" x14ac:dyDescent="0.25">
      <c r="F35" s="3" t="s">
        <v>81</v>
      </c>
    </row>
    <row r="40" spans="1:7" x14ac:dyDescent="0.25">
      <c r="A40" s="22">
        <v>2022</v>
      </c>
      <c r="B40" s="23" t="s">
        <v>84</v>
      </c>
      <c r="C40" s="26" t="s">
        <v>87</v>
      </c>
    </row>
    <row r="41" spans="1:7" x14ac:dyDescent="0.25">
      <c r="A41">
        <v>382789</v>
      </c>
      <c r="B41" s="1" t="s">
        <v>18</v>
      </c>
      <c r="C41" s="4">
        <v>500</v>
      </c>
      <c r="D41" s="4"/>
      <c r="E41" s="4"/>
      <c r="F41" s="3" t="s">
        <v>19</v>
      </c>
      <c r="G41" t="s">
        <v>20</v>
      </c>
    </row>
    <row r="42" spans="1:7" x14ac:dyDescent="0.25">
      <c r="A42" s="5">
        <v>382789</v>
      </c>
      <c r="B42" s="6" t="s">
        <v>33</v>
      </c>
      <c r="C42" s="7">
        <v>3300</v>
      </c>
      <c r="D42" s="7"/>
      <c r="E42" s="7"/>
      <c r="F42" s="3" t="s">
        <v>34</v>
      </c>
      <c r="G42" t="s">
        <v>35</v>
      </c>
    </row>
    <row r="44" spans="1:7" x14ac:dyDescent="0.25">
      <c r="A44">
        <v>382789</v>
      </c>
      <c r="B44" s="1" t="s">
        <v>27</v>
      </c>
      <c r="C44" s="24">
        <v>10300</v>
      </c>
      <c r="D44" s="9"/>
      <c r="E44" s="9"/>
      <c r="F44" s="3" t="s">
        <v>28</v>
      </c>
      <c r="G44" t="s">
        <v>29</v>
      </c>
    </row>
    <row r="45" spans="1:7" x14ac:dyDescent="0.25">
      <c r="A45">
        <v>382789</v>
      </c>
      <c r="B45" s="1" t="s">
        <v>24</v>
      </c>
      <c r="C45" s="24">
        <v>9000</v>
      </c>
      <c r="D45" s="9"/>
      <c r="E45" s="9"/>
      <c r="F45" s="3" t="s">
        <v>25</v>
      </c>
      <c r="G45" t="s">
        <v>26</v>
      </c>
    </row>
    <row r="46" spans="1:7" x14ac:dyDescent="0.25">
      <c r="B46" s="10"/>
      <c r="C46" s="13"/>
      <c r="D46" s="13"/>
      <c r="E46" s="13"/>
      <c r="F46" s="11" t="s">
        <v>88</v>
      </c>
      <c r="G46" s="12"/>
    </row>
    <row r="47" spans="1:7" x14ac:dyDescent="0.25">
      <c r="B47" s="12"/>
      <c r="C47" s="12"/>
      <c r="D47" s="12"/>
      <c r="E47" s="12"/>
      <c r="F47" s="11" t="s">
        <v>89</v>
      </c>
      <c r="G47" s="12"/>
    </row>
    <row r="48" spans="1:7" x14ac:dyDescent="0.25">
      <c r="B48" s="10"/>
      <c r="C48" s="13"/>
      <c r="D48" s="13"/>
      <c r="E48" s="13"/>
      <c r="F48" s="11"/>
      <c r="G48" s="12"/>
    </row>
    <row r="49" spans="1:7" x14ac:dyDescent="0.25">
      <c r="A49" s="22">
        <v>2020</v>
      </c>
      <c r="B49" s="23" t="s">
        <v>90</v>
      </c>
      <c r="C49" s="26" t="s">
        <v>87</v>
      </c>
      <c r="D49" s="13"/>
      <c r="E49" s="13"/>
      <c r="F49" s="11"/>
      <c r="G49" s="12"/>
    </row>
    <row r="50" spans="1:7" x14ac:dyDescent="0.25">
      <c r="A50">
        <v>382789</v>
      </c>
      <c r="B50" s="1" t="s">
        <v>12</v>
      </c>
      <c r="C50" s="25">
        <v>4800</v>
      </c>
      <c r="D50" s="4"/>
      <c r="E50" s="4"/>
      <c r="F50" s="3" t="s">
        <v>13</v>
      </c>
      <c r="G50" t="s">
        <v>14</v>
      </c>
    </row>
    <row r="51" spans="1:7" x14ac:dyDescent="0.25">
      <c r="A51" s="1">
        <v>66927</v>
      </c>
      <c r="B51" s="1" t="s">
        <v>3</v>
      </c>
      <c r="C51" s="24">
        <v>24000</v>
      </c>
      <c r="D51" s="2"/>
      <c r="E51" s="2"/>
      <c r="F51" s="3" t="s">
        <v>4</v>
      </c>
      <c r="G51" t="s">
        <v>5</v>
      </c>
    </row>
    <row r="52" spans="1:7" x14ac:dyDescent="0.25">
      <c r="A52" s="22"/>
      <c r="B52" s="23"/>
      <c r="C52" s="26"/>
      <c r="D52" s="13"/>
      <c r="E52" s="13"/>
      <c r="F52" s="11"/>
      <c r="G52" s="12"/>
    </row>
    <row r="53" spans="1:7" x14ac:dyDescent="0.25">
      <c r="B53" s="10"/>
      <c r="C53" s="13"/>
      <c r="D53" s="13"/>
      <c r="E53" s="13"/>
      <c r="F53" s="11"/>
      <c r="G53" s="12"/>
    </row>
    <row r="54" spans="1:7" x14ac:dyDescent="0.25">
      <c r="A54" s="22">
        <v>2021</v>
      </c>
      <c r="B54" s="23" t="s">
        <v>90</v>
      </c>
      <c r="C54" s="26" t="s">
        <v>86</v>
      </c>
      <c r="D54" s="13"/>
      <c r="E54" s="13"/>
      <c r="F54" s="11"/>
      <c r="G54" s="12"/>
    </row>
    <row r="55" spans="1:7" x14ac:dyDescent="0.25">
      <c r="B55">
        <f>C55*0.8</f>
        <v>51800</v>
      </c>
      <c r="C55">
        <v>64750</v>
      </c>
      <c r="D55">
        <f>D57</f>
        <v>10790</v>
      </c>
      <c r="F55" t="s">
        <v>92</v>
      </c>
    </row>
    <row r="56" spans="1:7" x14ac:dyDescent="0.25">
      <c r="C56" s="4">
        <f>C60+C61</f>
        <v>10800</v>
      </c>
      <c r="F56" t="s">
        <v>93</v>
      </c>
    </row>
    <row r="57" spans="1:7" x14ac:dyDescent="0.25">
      <c r="C57" s="2">
        <f>C59</f>
        <v>43160</v>
      </c>
      <c r="D57">
        <v>10790</v>
      </c>
      <c r="F57" t="s">
        <v>91</v>
      </c>
    </row>
    <row r="58" spans="1:7" x14ac:dyDescent="0.25">
      <c r="B58" s="10"/>
      <c r="C58" s="13"/>
      <c r="E58" s="13"/>
      <c r="F58" s="11"/>
      <c r="G58" s="10"/>
    </row>
    <row r="59" spans="1:7" x14ac:dyDescent="0.25">
      <c r="A59">
        <v>1268616</v>
      </c>
      <c r="B59" s="10" t="s">
        <v>38</v>
      </c>
      <c r="C59" s="13">
        <v>43160</v>
      </c>
      <c r="D59" s="13">
        <f>C59/80*100*0.2</f>
        <v>10790</v>
      </c>
      <c r="E59" s="13"/>
      <c r="F59" s="11" t="s">
        <v>39</v>
      </c>
      <c r="G59" s="10"/>
    </row>
    <row r="60" spans="1:7" x14ac:dyDescent="0.25">
      <c r="A60">
        <v>1268616</v>
      </c>
      <c r="B60" s="10" t="s">
        <v>40</v>
      </c>
      <c r="C60" s="13">
        <v>4800</v>
      </c>
      <c r="D60" s="13"/>
      <c r="E60" s="13"/>
      <c r="F60" s="11" t="s">
        <v>41</v>
      </c>
      <c r="G60" s="12" t="s">
        <v>42</v>
      </c>
    </row>
    <row r="61" spans="1:7" x14ac:dyDescent="0.25">
      <c r="A61">
        <v>1268616</v>
      </c>
      <c r="B61" s="10" t="s">
        <v>40</v>
      </c>
      <c r="C61" s="13">
        <v>6000</v>
      </c>
      <c r="D61" s="13"/>
      <c r="E61" s="13"/>
      <c r="F61" s="11" t="s">
        <v>43</v>
      </c>
      <c r="G61" s="12" t="s">
        <v>44</v>
      </c>
    </row>
    <row r="62" spans="1:7" x14ac:dyDescent="0.25">
      <c r="B62" s="10"/>
      <c r="C62" s="14">
        <f>SUM(C59:C61)</f>
        <v>53960</v>
      </c>
      <c r="D62" s="14"/>
      <c r="E62" s="14"/>
      <c r="F62" s="15"/>
      <c r="G62" s="12"/>
    </row>
    <row r="64" spans="1:7" x14ac:dyDescent="0.25">
      <c r="A64">
        <v>1268616</v>
      </c>
      <c r="B64" s="10" t="s">
        <v>36</v>
      </c>
      <c r="C64" s="16">
        <v>5997</v>
      </c>
      <c r="D64" s="13"/>
      <c r="E64" s="13"/>
      <c r="F64" s="11" t="s">
        <v>37</v>
      </c>
      <c r="G64" s="10"/>
    </row>
    <row r="65" spans="1:7" x14ac:dyDescent="0.25">
      <c r="B65" s="10"/>
      <c r="C65" s="4"/>
      <c r="D65" s="4"/>
      <c r="E65" s="4"/>
      <c r="F65" s="15"/>
      <c r="G65" s="12"/>
    </row>
    <row r="66" spans="1:7" x14ac:dyDescent="0.25">
      <c r="B66" s="10"/>
      <c r="C66" s="13"/>
      <c r="D66" s="13"/>
      <c r="E66" s="13"/>
      <c r="F66" s="11"/>
      <c r="G66" s="12"/>
    </row>
    <row r="67" spans="1:7" x14ac:dyDescent="0.25">
      <c r="A67" s="22">
        <v>2022</v>
      </c>
      <c r="B67" s="23" t="s">
        <v>90</v>
      </c>
      <c r="C67" s="26" t="s">
        <v>86</v>
      </c>
      <c r="D67" s="13"/>
      <c r="E67" s="13"/>
      <c r="F67" s="11"/>
      <c r="G67" s="12"/>
    </row>
    <row r="68" spans="1:7" x14ac:dyDescent="0.25">
      <c r="A68" s="22"/>
      <c r="B68">
        <f>C68*0.8</f>
        <v>80000</v>
      </c>
      <c r="C68" s="28">
        <v>100000</v>
      </c>
      <c r="D68" s="13">
        <v>20000</v>
      </c>
      <c r="E68" s="13"/>
      <c r="F68" s="11"/>
      <c r="G68" s="12"/>
    </row>
    <row r="69" spans="1:7" x14ac:dyDescent="0.25">
      <c r="A69" s="22"/>
      <c r="B69" s="23"/>
      <c r="C69" s="26"/>
      <c r="D69" s="13"/>
      <c r="E69" s="13"/>
      <c r="F69" s="11"/>
      <c r="G69" s="12"/>
    </row>
    <row r="70" spans="1:7" x14ac:dyDescent="0.25">
      <c r="A70">
        <v>1268616</v>
      </c>
      <c r="B70" s="10" t="s">
        <v>32</v>
      </c>
      <c r="C70" s="13">
        <v>80000</v>
      </c>
      <c r="D70" s="13"/>
      <c r="E70" s="13"/>
      <c r="F70" s="11" t="s">
        <v>30</v>
      </c>
      <c r="G70" s="12" t="s">
        <v>31</v>
      </c>
    </row>
    <row r="71" spans="1:7" x14ac:dyDescent="0.25">
      <c r="B71" s="10"/>
      <c r="C71" s="13"/>
      <c r="D71" s="13"/>
      <c r="E71" s="13"/>
      <c r="F71" s="15"/>
      <c r="G71" s="12"/>
    </row>
    <row r="72" spans="1:7" x14ac:dyDescent="0.25">
      <c r="A72" s="22">
        <v>2023</v>
      </c>
      <c r="B72" s="23" t="s">
        <v>90</v>
      </c>
      <c r="C72" s="26" t="s">
        <v>86</v>
      </c>
      <c r="D72" s="13"/>
      <c r="E72" s="13"/>
      <c r="F72" s="11"/>
      <c r="G72" s="12"/>
    </row>
    <row r="73" spans="1:7" x14ac:dyDescent="0.25">
      <c r="A73" s="22"/>
      <c r="B73" s="4">
        <f>C73-D73</f>
        <v>213800</v>
      </c>
      <c r="C73" s="26">
        <f>C93/80*100</f>
        <v>267250</v>
      </c>
      <c r="D73" s="29">
        <f>C73*0.2</f>
        <v>53450</v>
      </c>
      <c r="E73" s="13"/>
      <c r="F73" s="11"/>
      <c r="G73" s="12"/>
    </row>
    <row r="74" spans="1:7" x14ac:dyDescent="0.25">
      <c r="A74" s="22"/>
      <c r="B74" s="23"/>
      <c r="C74" s="26"/>
      <c r="D74" s="13"/>
      <c r="E74" s="13"/>
      <c r="F74" s="11"/>
      <c r="G74" s="12"/>
    </row>
    <row r="75" spans="1:7" x14ac:dyDescent="0.25">
      <c r="A75">
        <v>1268616</v>
      </c>
      <c r="B75" s="10" t="s">
        <v>45</v>
      </c>
      <c r="C75" s="13">
        <v>4800</v>
      </c>
      <c r="D75" s="13">
        <f>C75*0.2</f>
        <v>960</v>
      </c>
      <c r="E75" s="13"/>
      <c r="F75" s="11" t="s">
        <v>46</v>
      </c>
      <c r="G75" s="12" t="s">
        <v>47</v>
      </c>
    </row>
    <row r="76" spans="1:7" x14ac:dyDescent="0.25">
      <c r="A76">
        <v>1268616</v>
      </c>
      <c r="B76" s="10" t="s">
        <v>45</v>
      </c>
      <c r="C76" s="13">
        <v>2120</v>
      </c>
      <c r="D76" s="13">
        <f>C76*0.2</f>
        <v>424</v>
      </c>
      <c r="E76" s="13"/>
      <c r="F76" s="11" t="s">
        <v>48</v>
      </c>
      <c r="G76" s="12" t="s">
        <v>49</v>
      </c>
    </row>
    <row r="77" spans="1:7" x14ac:dyDescent="0.25">
      <c r="A77">
        <v>1268616</v>
      </c>
      <c r="B77" s="10" t="s">
        <v>54</v>
      </c>
      <c r="C77" s="13">
        <v>28080</v>
      </c>
      <c r="D77" s="13">
        <f>C77*0.2</f>
        <v>5616</v>
      </c>
      <c r="E77" s="13"/>
      <c r="F77" s="11" t="s">
        <v>70</v>
      </c>
      <c r="G77" s="12" t="s">
        <v>55</v>
      </c>
    </row>
    <row r="78" spans="1:7" x14ac:dyDescent="0.25">
      <c r="A78">
        <v>1268616</v>
      </c>
      <c r="B78" s="10" t="s">
        <v>59</v>
      </c>
      <c r="C78" s="13">
        <v>135000</v>
      </c>
      <c r="D78" s="13">
        <f>C78*0.2</f>
        <v>27000</v>
      </c>
      <c r="E78" s="13"/>
      <c r="F78" s="11" t="s">
        <v>69</v>
      </c>
      <c r="G78" s="12" t="s">
        <v>60</v>
      </c>
    </row>
    <row r="79" spans="1:7" x14ac:dyDescent="0.25">
      <c r="A79">
        <v>1268616</v>
      </c>
      <c r="B79" s="1" t="s">
        <v>75</v>
      </c>
      <c r="C79" s="2">
        <v>13000</v>
      </c>
      <c r="D79" s="13">
        <f>C79*0.2</f>
        <v>2600</v>
      </c>
      <c r="E79" s="13"/>
      <c r="F79" s="3" t="s">
        <v>76</v>
      </c>
      <c r="G79" t="s">
        <v>77</v>
      </c>
    </row>
    <row r="80" spans="1:7" x14ac:dyDescent="0.25">
      <c r="A80" s="22"/>
      <c r="B80" s="23"/>
      <c r="C80" s="26"/>
      <c r="D80" s="13"/>
      <c r="E80" s="13"/>
      <c r="F80" s="11"/>
      <c r="G80" s="12"/>
    </row>
    <row r="81" spans="1:7" x14ac:dyDescent="0.25">
      <c r="A81">
        <v>1268616</v>
      </c>
      <c r="B81" s="10" t="s">
        <v>50</v>
      </c>
      <c r="C81" s="13">
        <v>2400</v>
      </c>
      <c r="D81" s="13"/>
      <c r="E81" s="13">
        <f>C81*0.2</f>
        <v>480</v>
      </c>
      <c r="F81" s="11" t="s">
        <v>71</v>
      </c>
      <c r="G81" s="12" t="s">
        <v>51</v>
      </c>
    </row>
    <row r="82" spans="1:7" x14ac:dyDescent="0.25">
      <c r="A82">
        <v>1268616</v>
      </c>
      <c r="B82" s="10" t="s">
        <v>50</v>
      </c>
      <c r="C82" s="13">
        <v>2400</v>
      </c>
      <c r="D82" s="13"/>
      <c r="E82" s="13">
        <f>C82*0.2</f>
        <v>480</v>
      </c>
      <c r="F82" s="11" t="s">
        <v>52</v>
      </c>
      <c r="G82" s="12" t="s">
        <v>53</v>
      </c>
    </row>
    <row r="83" spans="1:7" x14ac:dyDescent="0.25">
      <c r="A83">
        <v>1268616</v>
      </c>
      <c r="B83" s="10" t="s">
        <v>56</v>
      </c>
      <c r="C83" s="13">
        <v>10000</v>
      </c>
      <c r="D83" s="13"/>
      <c r="E83" s="13">
        <f>C83*0.2</f>
        <v>2000</v>
      </c>
      <c r="F83" s="11" t="s">
        <v>57</v>
      </c>
      <c r="G83" s="12" t="s">
        <v>58</v>
      </c>
    </row>
    <row r="84" spans="1:7" x14ac:dyDescent="0.25">
      <c r="A84">
        <v>1268616</v>
      </c>
      <c r="B84" s="1" t="s">
        <v>61</v>
      </c>
      <c r="C84" s="2">
        <v>6000</v>
      </c>
      <c r="D84" s="2"/>
      <c r="E84" s="13">
        <f>C84*0.2</f>
        <v>1200</v>
      </c>
      <c r="F84" s="3" t="s">
        <v>62</v>
      </c>
      <c r="G84" t="s">
        <v>63</v>
      </c>
    </row>
    <row r="85" spans="1:7" x14ac:dyDescent="0.25">
      <c r="A85">
        <v>1268616</v>
      </c>
      <c r="B85" s="1" t="s">
        <v>72</v>
      </c>
      <c r="C85" s="2">
        <v>10000</v>
      </c>
      <c r="D85" s="13"/>
      <c r="E85" s="13">
        <f>C85*0.2</f>
        <v>2000</v>
      </c>
      <c r="F85" s="3" t="s">
        <v>73</v>
      </c>
      <c r="G85" t="s">
        <v>74</v>
      </c>
    </row>
    <row r="86" spans="1:7" x14ac:dyDescent="0.25">
      <c r="D86" t="s">
        <v>96</v>
      </c>
      <c r="E86" t="s">
        <v>97</v>
      </c>
    </row>
    <row r="87" spans="1:7" x14ac:dyDescent="0.25">
      <c r="B87" s="1" t="s">
        <v>94</v>
      </c>
      <c r="D87" s="2">
        <f>SUM(D75:D86)</f>
        <v>36600</v>
      </c>
      <c r="E87" s="2">
        <f>SUM(E81:E86)</f>
        <v>6160</v>
      </c>
    </row>
    <row r="88" spans="1:7" x14ac:dyDescent="0.25">
      <c r="B88" s="1" t="s">
        <v>95</v>
      </c>
    </row>
    <row r="89" spans="1:7" x14ac:dyDescent="0.25">
      <c r="E89" s="4">
        <f>E87+D87</f>
        <v>42760</v>
      </c>
    </row>
    <row r="92" spans="1:7" x14ac:dyDescent="0.25">
      <c r="B92" s="10"/>
      <c r="C92" s="13"/>
      <c r="D92" s="13"/>
      <c r="E92" s="13"/>
      <c r="F92" s="11"/>
      <c r="G92" s="12"/>
    </row>
    <row r="93" spans="1:7" x14ac:dyDescent="0.25">
      <c r="C93" s="14">
        <f>SUM(C75:C90)</f>
        <v>213800</v>
      </c>
      <c r="D93" s="17">
        <f>D87</f>
        <v>36600</v>
      </c>
      <c r="E93" s="17"/>
      <c r="F93" s="18" t="s">
        <v>68</v>
      </c>
    </row>
    <row r="94" spans="1:7" x14ac:dyDescent="0.25">
      <c r="B94" s="19" t="s">
        <v>67</v>
      </c>
      <c r="C94" s="9">
        <f>B73*0.2</f>
        <v>42760</v>
      </c>
      <c r="D94" s="20">
        <f>D93-C94</f>
        <v>-6160</v>
      </c>
      <c r="E94" s="20"/>
      <c r="F94" s="21" t="s">
        <v>66</v>
      </c>
    </row>
    <row r="95" spans="1:7" x14ac:dyDescent="0.25">
      <c r="D95" s="30"/>
      <c r="E95" s="2"/>
    </row>
    <row r="96" spans="1:7" x14ac:dyDescent="0.25">
      <c r="A96" s="1"/>
    </row>
    <row r="97" spans="1:1" x14ac:dyDescent="0.25">
      <c r="A97" s="1"/>
    </row>
  </sheetData>
  <sortState xmlns:xlrd2="http://schemas.microsoft.com/office/spreadsheetml/2017/richdata2" ref="A15:G88">
    <sortCondition ref="A15:A88"/>
    <sortCondition ref="C15:C88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2024-01-23T06:39:56Z</dcterms:created>
  <dcterms:modified xsi:type="dcterms:W3CDTF">2024-01-26T10:54:19Z</dcterms:modified>
</cp:coreProperties>
</file>