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2023-SOZL\2_sny\snB-22_12_SnyB_karo\"/>
    </mc:Choice>
  </mc:AlternateContent>
  <xr:revisionPtr revIDLastSave="0" documentId="13_ncr:40009_{0D5092DF-862D-499E-9234-F42CB4E1610B}" xr6:coauthVersionLast="47" xr6:coauthVersionMax="47" xr10:uidLastSave="{00000000-0000-0000-0000-000000000000}"/>
  <bookViews>
    <workbookView xWindow="12660" yWindow="330" windowWidth="15105" windowHeight="14835"/>
  </bookViews>
  <sheets>
    <sheet name="Sheet4" sheetId="1" r:id="rId1"/>
    <sheet name="Senet_Borçlu_Alacaklı_Giriş" sheetId="2" r:id="rId2"/>
    <sheet name="Senet_Taksit_Giriş" sheetId="3" r:id="rId3"/>
    <sheet name="Senet_Önizleme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9" i="4" l="1"/>
  <c r="F115" i="4"/>
  <c r="H113" i="4"/>
  <c r="H112" i="4"/>
  <c r="H110" i="4"/>
  <c r="F106" i="4"/>
  <c r="H104" i="4"/>
  <c r="H103" i="4"/>
  <c r="C89" i="4" s="1"/>
  <c r="L91" i="4"/>
  <c r="J91" i="4"/>
  <c r="H91" i="4"/>
  <c r="F91" i="4"/>
  <c r="F94" i="4" s="1"/>
  <c r="H31" i="4"/>
  <c r="F29" i="4"/>
  <c r="H27" i="4"/>
  <c r="H26" i="4"/>
  <c r="H24" i="4"/>
  <c r="F22" i="4"/>
  <c r="H20" i="4"/>
  <c r="H19" i="4"/>
  <c r="C5" i="4" s="1"/>
  <c r="L7" i="4"/>
  <c r="J7" i="4"/>
  <c r="H7" i="4"/>
  <c r="F7" i="4"/>
  <c r="F119" i="4"/>
  <c r="F110" i="4"/>
  <c r="F31" i="4"/>
  <c r="F24" i="4"/>
  <c r="F3" i="3"/>
  <c r="F10" i="4" s="1"/>
  <c r="C37" i="1"/>
  <c r="D37" i="1" s="1"/>
  <c r="D38" i="1" s="1"/>
  <c r="D39" i="1" s="1"/>
  <c r="D40" i="1" s="1"/>
  <c r="C14" i="1"/>
  <c r="D14" i="1" s="1"/>
  <c r="D15" i="1" s="1"/>
  <c r="D16" i="1" s="1"/>
  <c r="D17" i="1" s="1"/>
</calcChain>
</file>

<file path=xl/sharedStrings.xml><?xml version="1.0" encoding="utf-8"?>
<sst xmlns="http://schemas.openxmlformats.org/spreadsheetml/2006/main" count="91" uniqueCount="54">
  <si>
    <t>Sanayi_B_160m2_karo</t>
  </si>
  <si>
    <t>Salih Ant</t>
  </si>
  <si>
    <t>01 Ocak 2024 – 31 Aralık 2025</t>
  </si>
  <si>
    <t>yıllık ücret</t>
  </si>
  <si>
    <t>16 asgari ücret * 11402 (2023 asgari ücreti uygulandı)</t>
  </si>
  <si>
    <t>sonraki yıl 16 asgari ücret * (2025 asgari ücreti uygulanacak)</t>
  </si>
  <si>
    <t>KİRA HESAP ÖZETİ</t>
  </si>
  <si>
    <t>tutar</t>
  </si>
  <si>
    <t>bakiye</t>
  </si>
  <si>
    <t>2021-22 kira bedeli</t>
  </si>
  <si>
    <t>indirim</t>
  </si>
  <si>
    <t>ödeme</t>
  </si>
  <si>
    <t>01 Ocak 2023 – 31 Aralık 2023</t>
  </si>
  <si>
    <t>7-11-22 anlaşma sağlandı</t>
  </si>
  <si>
    <t>ocak başı kira başlangıcı</t>
  </si>
  <si>
    <t>Ödeme şekli – senet ile vadesinde</t>
  </si>
  <si>
    <t>Tedaş – su Teminat (çıkışta iade edilecek)</t>
  </si>
  <si>
    <t>84000 TL senet yapıldı  10-12-2022 de ödenecek</t>
  </si>
  <si>
    <t>Alacaklı Adı Soyadı / Unvanı</t>
  </si>
  <si>
    <t>İl</t>
  </si>
  <si>
    <t>TOKAT</t>
  </si>
  <si>
    <t>BORÇLU</t>
  </si>
  <si>
    <t>Kişilik</t>
  </si>
  <si>
    <t>Gerçek Kişi</t>
  </si>
  <si>
    <t>Adı Soyadı / Unvanı</t>
  </si>
  <si>
    <t>Salih ANT</t>
  </si>
  <si>
    <t>Adresi</t>
  </si>
  <si>
    <t>İsmail Altıngövde Cad. No:21-B TOKAT</t>
  </si>
  <si>
    <t>Vergi Dairesi</t>
  </si>
  <si>
    <t>Tokat</t>
  </si>
  <si>
    <t>Vergi No/TC Kimlik No</t>
  </si>
  <si>
    <t>20669125944</t>
  </si>
  <si>
    <t>KEFİL</t>
  </si>
  <si>
    <t xml:space="preserve"> </t>
  </si>
  <si>
    <t>Senet No</t>
  </si>
  <si>
    <t>Düzenleme Tarihi</t>
  </si>
  <si>
    <t>Vade Tarihi</t>
  </si>
  <si>
    <t>Tutarı Rakamla</t>
  </si>
  <si>
    <t>Tutarı Yazıyla</t>
  </si>
  <si>
    <t>Borcun Nedeni</t>
  </si>
  <si>
    <t>Senet  Mühteviyatı</t>
  </si>
  <si>
    <t>nakden</t>
  </si>
  <si>
    <t>1. Taksit</t>
  </si>
  <si>
    <t>VADE</t>
  </si>
  <si>
    <t>TÜRK LIRASI</t>
  </si>
  <si>
    <t>No</t>
  </si>
  <si>
    <t>DÜZENLEME TARIHI</t>
  </si>
  <si>
    <t>Borçlu İsim-Unvan</t>
  </si>
  <si>
    <t>:</t>
  </si>
  <si>
    <t>Tc Kimlik No</t>
  </si>
  <si>
    <t>Adres</t>
  </si>
  <si>
    <t>İmza</t>
  </si>
  <si>
    <t>KEFİL İsim Unvan</t>
  </si>
  <si>
    <t>TC Kimlik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</si>
</sst>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&quot;.&quot;mm&quot;.&quot;yyyy"/>
    <numFmt numFmtId="165" formatCode="#"/>
    <numFmt numFmtId="166" formatCode="d&quot;.&quot;mmm"/>
    <numFmt numFmtId="167" formatCode="&quot; &quot;* #,##0.00&quot;    &quot;;&quot;-&quot;* #,##0.00&quot;    &quot;;&quot; &quot;* &quot;-&quot;#&quot;    &quot;;&quot; &quot;@&quot; &quot;"/>
    <numFmt numFmtId="168" formatCode="&quot; &quot;* #,##0.00&quot; ₺ &quot;;&quot;-&quot;* #,##0.00&quot; ₺ &quot;;&quot; &quot;* &quot;-&quot;#&quot; ₺ &quot;;&quot; &quot;@&quot; &quot;"/>
  </numFmts>
  <fonts count="35">
    <font>
      <sz val="11"/>
      <color rgb="FF000000"/>
      <name val="Calibri"/>
      <family val="2"/>
      <charset val="162"/>
    </font>
    <font>
      <sz val="11"/>
      <color rgb="FF000000"/>
      <name val="Calibri"/>
      <family val="2"/>
      <charset val="162"/>
    </font>
    <font>
      <b/>
      <sz val="10"/>
      <color rgb="FF000000"/>
      <name val="Calibri"/>
      <family val="2"/>
      <charset val="162"/>
    </font>
    <font>
      <sz val="10"/>
      <color rgb="FFFFFFFF"/>
      <name val="Calibri"/>
      <family val="2"/>
      <charset val="162"/>
    </font>
    <font>
      <sz val="10"/>
      <color rgb="FFCC0000"/>
      <name val="Calibri"/>
      <family val="2"/>
      <charset val="162"/>
    </font>
    <font>
      <b/>
      <sz val="10"/>
      <color rgb="FFFFFFFF"/>
      <name val="Calibri"/>
      <family val="2"/>
      <charset val="162"/>
    </font>
    <font>
      <i/>
      <sz val="10"/>
      <color rgb="FF808080"/>
      <name val="Calibri"/>
      <family val="2"/>
      <charset val="162"/>
    </font>
    <font>
      <sz val="10"/>
      <color rgb="FF006600"/>
      <name val="Calibri"/>
      <family val="2"/>
      <charset val="162"/>
    </font>
    <font>
      <b/>
      <sz val="24"/>
      <color rgb="FF000000"/>
      <name val="Calibri"/>
      <family val="2"/>
      <charset val="162"/>
    </font>
    <font>
      <sz val="18"/>
      <color rgb="FF000000"/>
      <name val="Calibri"/>
      <family val="2"/>
      <charset val="162"/>
    </font>
    <font>
      <sz val="12"/>
      <color rgb="FF000000"/>
      <name val="Calibri"/>
      <family val="2"/>
      <charset val="162"/>
    </font>
    <font>
      <u/>
      <sz val="10"/>
      <color rgb="FF0000EE"/>
      <name val="Calibri"/>
      <family val="2"/>
      <charset val="162"/>
    </font>
    <font>
      <sz val="10"/>
      <color rgb="FF996600"/>
      <name val="Calibri"/>
      <family val="2"/>
      <charset val="162"/>
    </font>
    <font>
      <sz val="10"/>
      <color rgb="FF333333"/>
      <name val="Calibri"/>
      <family val="2"/>
      <charset val="162"/>
    </font>
    <font>
      <b/>
      <i/>
      <u/>
      <sz val="10"/>
      <color rgb="FF000000"/>
      <name val="Calibri"/>
      <family val="2"/>
      <charset val="162"/>
    </font>
    <font>
      <b/>
      <sz val="12"/>
      <color rgb="FF000000"/>
      <name val="Calibri"/>
      <family val="2"/>
      <charset val="162"/>
    </font>
    <font>
      <i/>
      <u val="double"/>
      <sz val="12"/>
      <color rgb="FF000000"/>
      <name val="Calibri"/>
      <family val="2"/>
      <charset val="162"/>
    </font>
    <font>
      <i/>
      <sz val="12"/>
      <color rgb="FF000000"/>
      <name val="Calibri"/>
      <family val="2"/>
      <charset val="162"/>
    </font>
    <font>
      <b/>
      <sz val="18"/>
      <color rgb="FF000000"/>
      <name val="C059"/>
      <charset val="162"/>
    </font>
    <font>
      <b/>
      <sz val="20"/>
      <color rgb="FF000000"/>
      <name val="C059"/>
      <charset val="162"/>
    </font>
    <font>
      <sz val="18"/>
      <color rgb="FF000000"/>
      <name val="C059"/>
      <charset val="162"/>
    </font>
    <font>
      <sz val="20"/>
      <color rgb="FF000000"/>
      <name val="C059"/>
      <charset val="162"/>
    </font>
    <font>
      <i/>
      <sz val="14"/>
      <color rgb="FF000000"/>
      <name val="Calibri"/>
      <family val="2"/>
      <charset val="162"/>
    </font>
    <font>
      <b/>
      <i/>
      <sz val="18"/>
      <color rgb="FF000000"/>
      <name val="Calibri"/>
      <family val="2"/>
      <charset val="162"/>
    </font>
    <font>
      <b/>
      <sz val="18"/>
      <color rgb="FF000000"/>
      <name val="Calibri"/>
      <family val="2"/>
      <charset val="162"/>
    </font>
    <font>
      <i/>
      <sz val="18"/>
      <color rgb="FF000000"/>
      <name val="Calibri"/>
      <family val="2"/>
      <charset val="162"/>
    </font>
    <font>
      <b/>
      <sz val="16"/>
      <color rgb="FF000000"/>
      <name val="Calibri"/>
      <family val="2"/>
      <charset val="162"/>
    </font>
    <font>
      <i/>
      <u/>
      <sz val="18"/>
      <color rgb="FF000000"/>
      <name val="Calibri"/>
      <family val="2"/>
      <charset val="162"/>
    </font>
    <font>
      <sz val="12"/>
      <color rgb="FF999999"/>
      <name val="Calibri"/>
      <family val="2"/>
      <charset val="162"/>
    </font>
    <font>
      <i/>
      <sz val="15"/>
      <color rgb="FF000000"/>
      <name val="Calibri"/>
      <family val="2"/>
      <charset val="162"/>
    </font>
    <font>
      <b/>
      <i/>
      <sz val="14"/>
      <color rgb="FF000000"/>
      <name val="Calibri"/>
      <family val="2"/>
      <charset val="162"/>
    </font>
    <font>
      <i/>
      <u/>
      <sz val="14"/>
      <color rgb="FF000000"/>
      <name val="Calibri"/>
      <family val="2"/>
      <charset val="162"/>
    </font>
    <font>
      <b/>
      <sz val="14"/>
      <color rgb="FF000000"/>
      <name val="Calibri"/>
      <family val="2"/>
      <charset val="162"/>
    </font>
    <font>
      <b/>
      <i/>
      <sz val="12"/>
      <color rgb="FF000000"/>
      <name val="Calibri"/>
      <family val="2"/>
      <charset val="162"/>
    </font>
    <font>
      <i/>
      <u/>
      <sz val="12"/>
      <color rgb="FF000000"/>
      <name val="Calibri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21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167" fontId="1" fillId="0" borderId="0" applyFont="0" applyBorder="0" applyProtection="0"/>
    <xf numFmtId="168" fontId="1" fillId="0" borderId="0" applyFon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17">
    <xf numFmtId="0" fontId="0" fillId="0" borderId="0" xfId="0"/>
    <xf numFmtId="0" fontId="10" fillId="0" borderId="0" xfId="0" applyFont="1"/>
    <xf numFmtId="4" fontId="10" fillId="0" borderId="0" xfId="0" applyNumberFormat="1" applyFont="1"/>
    <xf numFmtId="0" fontId="15" fillId="0" borderId="0" xfId="0" applyFont="1"/>
    <xf numFmtId="164" fontId="10" fillId="0" borderId="0" xfId="0" applyNumberFormat="1" applyFont="1"/>
    <xf numFmtId="0" fontId="15" fillId="0" borderId="0" xfId="0" applyFont="1" applyAlignment="1">
      <alignment horizontal="right"/>
    </xf>
    <xf numFmtId="4" fontId="15" fillId="0" borderId="0" xfId="0" applyNumberFormat="1" applyFont="1" applyAlignment="1">
      <alignment horizontal="right"/>
    </xf>
    <xf numFmtId="166" fontId="0" fillId="0" borderId="0" xfId="0" applyNumberFormat="1"/>
    <xf numFmtId="164" fontId="0" fillId="0" borderId="0" xfId="0" applyNumberFormat="1"/>
    <xf numFmtId="0" fontId="0" fillId="0" borderId="2" xfId="0" applyBorder="1"/>
    <xf numFmtId="0" fontId="15" fillId="0" borderId="2" xfId="0" applyFont="1" applyBorder="1"/>
    <xf numFmtId="0" fontId="10" fillId="0" borderId="2" xfId="0" applyFont="1" applyBorder="1"/>
    <xf numFmtId="4" fontId="10" fillId="0" borderId="2" xfId="0" applyNumberFormat="1" applyFont="1" applyBorder="1"/>
    <xf numFmtId="0" fontId="15" fillId="0" borderId="3" xfId="0" applyFont="1" applyBorder="1" applyAlignment="1" applyProtection="1">
      <alignment vertical="center"/>
      <protection hidden="1"/>
    </xf>
    <xf numFmtId="49" fontId="10" fillId="0" borderId="3" xfId="0" applyNumberFormat="1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vertical="center"/>
      <protection hidden="1"/>
    </xf>
    <xf numFmtId="49" fontId="10" fillId="0" borderId="0" xfId="0" applyNumberFormat="1" applyFont="1" applyAlignment="1" applyProtection="1">
      <alignment vertical="center"/>
      <protection hidden="1"/>
    </xf>
    <xf numFmtId="49" fontId="10" fillId="0" borderId="3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Alignment="1">
      <alignment horizontal="justify"/>
    </xf>
    <xf numFmtId="49" fontId="10" fillId="0" borderId="0" xfId="0" applyNumberFormat="1" applyFont="1"/>
    <xf numFmtId="0" fontId="0" fillId="0" borderId="3" xfId="0" applyFill="1" applyBorder="1"/>
    <xf numFmtId="0" fontId="15" fillId="0" borderId="3" xfId="0" applyFont="1" applyFill="1" applyBorder="1" applyAlignment="1" applyProtection="1">
      <alignment horizontal="center" vertical="center" textRotation="90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hidden="1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5" fillId="0" borderId="0" xfId="0" applyFont="1" applyAlignment="1" applyProtection="1">
      <alignment horizontal="right" vertical="center"/>
      <protection hidden="1"/>
    </xf>
    <xf numFmtId="164" fontId="10" fillId="0" borderId="0" xfId="0" applyNumberFormat="1" applyFont="1" applyAlignment="1" applyProtection="1">
      <alignment horizontal="center" vertical="center"/>
      <protection locked="0"/>
    </xf>
    <xf numFmtId="4" fontId="10" fillId="0" borderId="0" xfId="8" applyNumberFormat="1" applyFont="1" applyFill="1" applyAlignment="1" applyProtection="1">
      <alignment horizontal="right" vertical="center"/>
      <protection locked="0"/>
    </xf>
    <xf numFmtId="4" fontId="10" fillId="0" borderId="0" xfId="0" applyNumberFormat="1" applyFont="1" applyAlignment="1" applyProtection="1">
      <alignment vertical="center"/>
      <protection hidden="1"/>
    </xf>
    <xf numFmtId="0" fontId="10" fillId="0" borderId="0" xfId="0" applyFont="1" applyAlignment="1" applyProtection="1">
      <alignment horizontal="right" vertical="center"/>
      <protection hidden="1"/>
    </xf>
    <xf numFmtId="0" fontId="0" fillId="0" borderId="0" xfId="0" applyFill="1"/>
    <xf numFmtId="0" fontId="15" fillId="0" borderId="0" xfId="0" applyFont="1" applyFill="1" applyAlignment="1" applyProtection="1">
      <alignment horizontal="center" vertical="center" textRotation="90"/>
      <protection hidden="1"/>
    </xf>
    <xf numFmtId="0" fontId="10" fillId="0" borderId="0" xfId="0" applyFont="1" applyProtection="1">
      <protection hidden="1"/>
    </xf>
    <xf numFmtId="0" fontId="10" fillId="0" borderId="4" xfId="0" applyFont="1" applyBorder="1" applyProtection="1">
      <protection hidden="1"/>
    </xf>
    <xf numFmtId="0" fontId="10" fillId="0" borderId="5" xfId="0" applyFont="1" applyBorder="1" applyProtection="1">
      <protection hidden="1"/>
    </xf>
    <xf numFmtId="0" fontId="10" fillId="0" borderId="6" xfId="0" applyFont="1" applyBorder="1" applyProtection="1"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left" vertical="center" textRotation="90" wrapText="1"/>
      <protection hidden="1"/>
    </xf>
    <xf numFmtId="0" fontId="10" fillId="0" borderId="8" xfId="0" applyFont="1" applyBorder="1" applyProtection="1">
      <protection hidden="1"/>
    </xf>
    <xf numFmtId="0" fontId="10" fillId="0" borderId="2" xfId="0" applyFont="1" applyBorder="1" applyProtection="1">
      <protection hidden="1"/>
    </xf>
    <xf numFmtId="0" fontId="10" fillId="0" borderId="9" xfId="0" applyFont="1" applyBorder="1" applyProtection="1">
      <protection hidden="1"/>
    </xf>
    <xf numFmtId="0" fontId="10" fillId="0" borderId="10" xfId="0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 vertical="center" textRotation="90" wrapText="1"/>
      <protection hidden="1"/>
    </xf>
    <xf numFmtId="0" fontId="16" fillId="0" borderId="11" xfId="0" applyFont="1" applyBorder="1" applyAlignment="1" applyProtection="1">
      <alignment horizontal="center" vertical="top"/>
      <protection hidden="1"/>
    </xf>
    <xf numFmtId="0" fontId="17" fillId="0" borderId="0" xfId="0" applyFont="1" applyAlignment="1" applyProtection="1">
      <alignment horizontal="center" vertical="top"/>
      <protection hidden="1"/>
    </xf>
    <xf numFmtId="0" fontId="16" fillId="0" borderId="0" xfId="0" applyFont="1" applyAlignment="1" applyProtection="1">
      <alignment horizontal="center" vertical="top"/>
      <protection hidden="1"/>
    </xf>
    <xf numFmtId="0" fontId="17" fillId="0" borderId="0" xfId="0" applyFont="1" applyAlignment="1">
      <alignment horizontal="center" vertical="top"/>
    </xf>
    <xf numFmtId="0" fontId="16" fillId="0" borderId="12" xfId="0" applyFont="1" applyBorder="1" applyAlignment="1" applyProtection="1">
      <alignment horizontal="center" vertical="top"/>
      <protection hidden="1"/>
    </xf>
    <xf numFmtId="0" fontId="10" fillId="0" borderId="10" xfId="0" applyFont="1" applyBorder="1" applyProtection="1">
      <protection hidden="1"/>
    </xf>
    <xf numFmtId="0" fontId="18" fillId="0" borderId="0" xfId="0" applyFont="1" applyProtection="1">
      <protection hidden="1"/>
    </xf>
    <xf numFmtId="1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/>
    <xf numFmtId="0" fontId="10" fillId="0" borderId="13" xfId="0" applyFont="1" applyBorder="1" applyProtection="1">
      <protection hidden="1"/>
    </xf>
    <xf numFmtId="0" fontId="10" fillId="0" borderId="14" xfId="0" applyFont="1" applyBorder="1" applyProtection="1">
      <protection hidden="1"/>
    </xf>
    <xf numFmtId="0" fontId="10" fillId="0" borderId="15" xfId="0" applyFont="1" applyBorder="1" applyProtection="1">
      <protection hidden="1"/>
    </xf>
    <xf numFmtId="0" fontId="10" fillId="0" borderId="7" xfId="0" applyFont="1" applyBorder="1" applyProtection="1">
      <protection hidden="1"/>
    </xf>
    <xf numFmtId="0" fontId="10" fillId="0" borderId="8" xfId="0" applyFont="1" applyBorder="1" applyAlignment="1" applyProtection="1">
      <alignment horizontal="center" vertical="center" textRotation="90" wrapText="1"/>
      <protection hidden="1"/>
    </xf>
    <xf numFmtId="0" fontId="23" fillId="0" borderId="2" xfId="0" applyFont="1" applyBorder="1" applyAlignment="1" applyProtection="1">
      <alignment horizontal="left" vertical="center" readingOrder="1"/>
      <protection hidden="1"/>
    </xf>
    <xf numFmtId="0" fontId="24" fillId="0" borderId="2" xfId="0" applyFont="1" applyBorder="1" applyAlignment="1" applyProtection="1">
      <alignment horizontal="left" vertical="center" readingOrder="1"/>
      <protection hidden="1"/>
    </xf>
    <xf numFmtId="0" fontId="10" fillId="0" borderId="11" xfId="0" applyFont="1" applyBorder="1" applyAlignment="1" applyProtection="1">
      <alignment horizontal="center" vertical="center" textRotation="90" wrapText="1"/>
      <protection hidden="1"/>
    </xf>
    <xf numFmtId="0" fontId="25" fillId="0" borderId="0" xfId="0" applyFont="1" applyAlignment="1" applyProtection="1">
      <alignment horizontal="left" readingOrder="1"/>
      <protection hidden="1"/>
    </xf>
    <xf numFmtId="0" fontId="24" fillId="0" borderId="0" xfId="0" applyFont="1" applyAlignment="1" applyProtection="1">
      <alignment horizontal="left" readingOrder="1"/>
      <protection hidden="1"/>
    </xf>
    <xf numFmtId="0" fontId="24" fillId="0" borderId="0" xfId="0" applyFont="1" applyAlignment="1" applyProtection="1">
      <alignment horizontal="left" vertical="center" readingOrder="1"/>
      <protection hidden="1"/>
    </xf>
    <xf numFmtId="0" fontId="26" fillId="0" borderId="0" xfId="0" applyFont="1" applyAlignment="1" applyProtection="1">
      <alignment horizontal="left" vertical="center" readingOrder="1"/>
      <protection hidden="1"/>
    </xf>
    <xf numFmtId="0" fontId="26" fillId="0" borderId="12" xfId="0" applyFont="1" applyBorder="1" applyAlignment="1" applyProtection="1">
      <alignment horizontal="left" vertical="center" readingOrder="1"/>
      <protection hidden="1"/>
    </xf>
    <xf numFmtId="0" fontId="10" fillId="0" borderId="7" xfId="0" applyFont="1" applyBorder="1" applyAlignment="1" applyProtection="1">
      <alignment horizontal="left" vertical="top"/>
      <protection hidden="1"/>
    </xf>
    <xf numFmtId="0" fontId="27" fillId="0" borderId="0" xfId="0" applyFont="1" applyAlignment="1" applyProtection="1">
      <alignment horizontal="left" vertical="top" wrapText="1"/>
      <protection hidden="1"/>
    </xf>
    <xf numFmtId="0" fontId="9" fillId="0" borderId="0" xfId="0" applyFont="1" applyAlignment="1" applyProtection="1">
      <alignment horizontal="left" vertical="top" wrapText="1"/>
      <protection hidden="1"/>
    </xf>
    <xf numFmtId="0" fontId="9" fillId="0" borderId="0" xfId="0" applyFont="1"/>
    <xf numFmtId="0" fontId="28" fillId="0" borderId="0" xfId="0" applyFont="1" applyAlignment="1" applyProtection="1">
      <alignment horizontal="right" vertical="top" wrapText="1"/>
      <protection hidden="1"/>
    </xf>
    <xf numFmtId="0" fontId="10" fillId="0" borderId="12" xfId="0" applyFont="1" applyBorder="1" applyProtection="1">
      <protection hidden="1"/>
    </xf>
    <xf numFmtId="0" fontId="10" fillId="0" borderId="0" xfId="0" applyFont="1" applyAlignment="1" applyProtection="1">
      <alignment horizontal="left" vertical="top" wrapText="1"/>
      <protection hidden="1"/>
    </xf>
    <xf numFmtId="0" fontId="10" fillId="0" borderId="13" xfId="0" applyFont="1" applyBorder="1" applyAlignment="1" applyProtection="1">
      <alignment horizontal="center" vertical="center" textRotation="90" wrapText="1"/>
      <protection hidden="1"/>
    </xf>
    <xf numFmtId="0" fontId="25" fillId="0" borderId="14" xfId="0" applyFont="1" applyBorder="1" applyAlignment="1" applyProtection="1">
      <alignment horizontal="left"/>
      <protection hidden="1"/>
    </xf>
    <xf numFmtId="0" fontId="9" fillId="0" borderId="14" xfId="0" applyFont="1" applyBorder="1" applyAlignment="1" applyProtection="1">
      <alignment horizontal="left"/>
      <protection hidden="1"/>
    </xf>
    <xf numFmtId="0" fontId="10" fillId="0" borderId="14" xfId="0" applyFont="1" applyBorder="1" applyAlignment="1" applyProtection="1">
      <alignment horizontal="left"/>
      <protection hidden="1"/>
    </xf>
    <xf numFmtId="0" fontId="25" fillId="0" borderId="0" xfId="0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left"/>
      <protection hidden="1"/>
    </xf>
    <xf numFmtId="0" fontId="10" fillId="0" borderId="0" xfId="0" applyFont="1" applyAlignment="1" applyProtection="1">
      <alignment horizontal="left"/>
      <protection hidden="1"/>
    </xf>
    <xf numFmtId="0" fontId="23" fillId="0" borderId="2" xfId="0" applyFont="1" applyBorder="1" applyAlignment="1" applyProtection="1">
      <alignment horizontal="left"/>
      <protection hidden="1"/>
    </xf>
    <xf numFmtId="0" fontId="24" fillId="0" borderId="2" xfId="0" applyFont="1" applyBorder="1" applyAlignment="1" applyProtection="1">
      <alignment horizontal="left"/>
      <protection hidden="1"/>
    </xf>
    <xf numFmtId="0" fontId="15" fillId="0" borderId="2" xfId="0" applyFont="1" applyBorder="1" applyAlignment="1" applyProtection="1">
      <alignment horizontal="left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24" fillId="0" borderId="0" xfId="0" applyFont="1" applyAlignment="1" applyProtection="1">
      <alignment horizontal="left"/>
      <protection hidden="1"/>
    </xf>
    <xf numFmtId="0" fontId="15" fillId="0" borderId="0" xfId="0" applyFont="1" applyAlignment="1" applyProtection="1">
      <alignment horizontal="left"/>
      <protection hidden="1"/>
    </xf>
    <xf numFmtId="0" fontId="10" fillId="0" borderId="0" xfId="0" applyFont="1" applyAlignment="1" applyProtection="1">
      <alignment horizontal="center"/>
      <protection hidden="1"/>
    </xf>
    <xf numFmtId="0" fontId="10" fillId="0" borderId="17" xfId="0" applyFont="1" applyBorder="1" applyProtection="1">
      <protection hidden="1"/>
    </xf>
    <xf numFmtId="0" fontId="10" fillId="0" borderId="18" xfId="0" applyFont="1" applyBorder="1" applyProtection="1">
      <protection hidden="1"/>
    </xf>
    <xf numFmtId="0" fontId="10" fillId="0" borderId="19" xfId="0" applyFont="1" applyBorder="1" applyProtection="1">
      <protection hidden="1"/>
    </xf>
    <xf numFmtId="0" fontId="30" fillId="0" borderId="2" xfId="0" applyFont="1" applyBorder="1" applyAlignment="1" applyProtection="1">
      <alignment horizontal="left" vertical="center" readingOrder="1"/>
      <protection hidden="1"/>
    </xf>
    <xf numFmtId="0" fontId="15" fillId="0" borderId="2" xfId="0" applyFont="1" applyBorder="1" applyAlignment="1" applyProtection="1">
      <alignment horizontal="left" vertical="center" readingOrder="1"/>
      <protection hidden="1"/>
    </xf>
    <xf numFmtId="0" fontId="22" fillId="0" borderId="0" xfId="0" applyFont="1" applyAlignment="1" applyProtection="1">
      <alignment horizontal="left" readingOrder="1"/>
      <protection hidden="1"/>
    </xf>
    <xf numFmtId="0" fontId="15" fillId="0" borderId="0" xfId="0" applyFont="1" applyAlignment="1" applyProtection="1">
      <alignment horizontal="left" readingOrder="1"/>
      <protection hidden="1"/>
    </xf>
    <xf numFmtId="0" fontId="31" fillId="0" borderId="0" xfId="0" applyFont="1" applyAlignment="1" applyProtection="1">
      <alignment horizontal="left" vertical="top" wrapText="1"/>
      <protection hidden="1"/>
    </xf>
    <xf numFmtId="0" fontId="22" fillId="0" borderId="14" xfId="0" applyFont="1" applyBorder="1" applyAlignment="1" applyProtection="1">
      <alignment horizontal="left"/>
      <protection hidden="1"/>
    </xf>
    <xf numFmtId="0" fontId="17" fillId="0" borderId="0" xfId="0" applyFont="1" applyAlignment="1" applyProtection="1">
      <alignment horizontal="left"/>
      <protection hidden="1"/>
    </xf>
    <xf numFmtId="0" fontId="33" fillId="0" borderId="2" xfId="0" applyFont="1" applyBorder="1" applyAlignment="1" applyProtection="1">
      <alignment horizontal="left"/>
      <protection hidden="1"/>
    </xf>
    <xf numFmtId="0" fontId="17" fillId="0" borderId="0" xfId="0" applyFont="1" applyAlignment="1" applyProtection="1">
      <alignment horizontal="left" readingOrder="1"/>
      <protection hidden="1"/>
    </xf>
    <xf numFmtId="0" fontId="34" fillId="0" borderId="0" xfId="0" applyFont="1" applyAlignment="1" applyProtection="1">
      <alignment horizontal="left" vertical="top" wrapText="1"/>
      <protection hidden="1"/>
    </xf>
    <xf numFmtId="0" fontId="10" fillId="0" borderId="0" xfId="0" applyFont="1" applyFill="1" applyAlignment="1" applyProtection="1">
      <alignment horizontal="center" vertical="center" textRotation="90" wrapText="1"/>
      <protection hidden="1"/>
    </xf>
    <xf numFmtId="164" fontId="18" fillId="0" borderId="11" xfId="0" applyNumberFormat="1" applyFont="1" applyFill="1" applyBorder="1" applyAlignment="1" applyProtection="1">
      <alignment horizontal="center" vertical="center"/>
      <protection hidden="1"/>
    </xf>
    <xf numFmtId="165" fontId="19" fillId="0" borderId="0" xfId="7" applyNumberFormat="1" applyFont="1" applyFill="1" applyAlignment="1" applyProtection="1">
      <alignment horizontal="center" vertical="center"/>
      <protection hidden="1"/>
    </xf>
    <xf numFmtId="0" fontId="20" fillId="0" borderId="0" xfId="0" applyFont="1" applyFill="1" applyAlignment="1" applyProtection="1">
      <alignment horizontal="center" vertical="center"/>
      <protection hidden="1"/>
    </xf>
    <xf numFmtId="164" fontId="21" fillId="0" borderId="12" xfId="0" applyNumberFormat="1" applyFont="1" applyFill="1" applyBorder="1" applyAlignment="1" applyProtection="1">
      <alignment horizontal="center" vertical="center"/>
      <protection hidden="1"/>
    </xf>
    <xf numFmtId="0" fontId="22" fillId="0" borderId="16" xfId="0" applyFont="1" applyFill="1" applyBorder="1" applyAlignment="1" applyProtection="1">
      <alignment horizontal="justify" vertical="center" wrapText="1"/>
      <protection hidden="1"/>
    </xf>
    <xf numFmtId="0" fontId="24" fillId="0" borderId="9" xfId="0" applyFont="1" applyFill="1" applyBorder="1" applyAlignment="1" applyProtection="1">
      <alignment horizontal="left" vertical="center" readingOrder="1"/>
      <protection hidden="1"/>
    </xf>
    <xf numFmtId="0" fontId="24" fillId="0" borderId="0" xfId="0" applyFont="1" applyFill="1" applyAlignment="1" applyProtection="1">
      <alignment horizontal="left" vertical="top" wrapText="1"/>
      <protection hidden="1"/>
    </xf>
    <xf numFmtId="165" fontId="18" fillId="0" borderId="0" xfId="7" applyNumberFormat="1" applyFont="1" applyFill="1" applyAlignment="1" applyProtection="1">
      <alignment horizontal="center" vertical="center"/>
      <protection hidden="1"/>
    </xf>
    <xf numFmtId="164" fontId="20" fillId="0" borderId="12" xfId="0" applyNumberFormat="1" applyFont="1" applyFill="1" applyBorder="1" applyAlignment="1" applyProtection="1">
      <alignment horizontal="center" vertical="center"/>
      <protection hidden="1"/>
    </xf>
    <xf numFmtId="0" fontId="29" fillId="0" borderId="16" xfId="0" applyFont="1" applyFill="1" applyBorder="1" applyAlignment="1" applyProtection="1">
      <alignment horizontal="justify" vertical="center" wrapText="1"/>
      <protection hidden="1"/>
    </xf>
    <xf numFmtId="0" fontId="26" fillId="0" borderId="9" xfId="0" applyFont="1" applyFill="1" applyBorder="1" applyAlignment="1" applyProtection="1">
      <alignment horizontal="left" vertical="center" readingOrder="1"/>
      <protection hidden="1"/>
    </xf>
    <xf numFmtId="0" fontId="32" fillId="0" borderId="0" xfId="0" applyFont="1" applyFill="1" applyAlignment="1" applyProtection="1">
      <alignment horizontal="left" vertical="top" wrapText="1"/>
      <protection hidden="1"/>
    </xf>
    <xf numFmtId="0" fontId="15" fillId="0" borderId="0" xfId="0" applyFont="1" applyFill="1" applyAlignment="1" applyProtection="1">
      <alignment horizontal="left" vertical="top" wrapText="1"/>
      <protection hidden="1"/>
    </xf>
  </cellXfs>
  <cellStyles count="21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Comma" xfId="7"/>
    <cellStyle name="Excel Built-in Currency" xfId="8"/>
    <cellStyle name="Footnote" xfId="9"/>
    <cellStyle name="Good" xfId="10"/>
    <cellStyle name="Heading" xfId="11"/>
    <cellStyle name="Heading 1" xfId="12"/>
    <cellStyle name="Heading 2" xfId="13"/>
    <cellStyle name="Hyperlink" xfId="14"/>
    <cellStyle name="Neutral" xfId="15"/>
    <cellStyle name="Normal" xfId="0" builtinId="0" customBuiltin="1"/>
    <cellStyle name="Note" xfId="16"/>
    <cellStyle name="Result" xfId="17"/>
    <cellStyle name="Status" xfId="18"/>
    <cellStyle name="Text" xfId="19"/>
    <cellStyle name="Warning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41"/>
  <sheetViews>
    <sheetView tabSelected="1" workbookViewId="0">
      <selection activeCell="E21" sqref="E21"/>
    </sheetView>
  </sheetViews>
  <sheetFormatPr defaultRowHeight="15"/>
  <cols>
    <col min="1" max="1" width="13.85546875" customWidth="1"/>
    <col min="2" max="2" width="51.28515625" style="1" customWidth="1"/>
    <col min="3" max="3" width="11.85546875" style="1" customWidth="1"/>
    <col min="4" max="4" width="13.85546875" style="2" customWidth="1"/>
    <col min="5" max="1022" width="13.85546875" style="1" customWidth="1"/>
    <col min="1023" max="1023" width="12.140625" customWidth="1"/>
    <col min="1024" max="1024" width="9.140625" customWidth="1"/>
  </cols>
  <sheetData>
    <row r="1" spans="1:4" ht="15.75">
      <c r="B1" s="1" t="s">
        <v>0</v>
      </c>
    </row>
    <row r="2" spans="1:4" ht="15.75" customHeight="1">
      <c r="B2" s="3" t="s">
        <v>1</v>
      </c>
    </row>
    <row r="4" spans="1:4" ht="15.75" customHeight="1">
      <c r="B4" s="3" t="s">
        <v>2</v>
      </c>
    </row>
    <row r="5" spans="1:4" ht="15.75" customHeight="1">
      <c r="B5" s="3"/>
    </row>
    <row r="6" spans="1:4" ht="15.75" customHeight="1">
      <c r="B6" s="1" t="s">
        <v>3</v>
      </c>
      <c r="C6" s="1">
        <v>182437</v>
      </c>
    </row>
    <row r="7" spans="1:4" ht="15.75" customHeight="1">
      <c r="B7" s="1" t="s">
        <v>4</v>
      </c>
      <c r="C7" s="4"/>
    </row>
    <row r="8" spans="1:4" ht="15.75" customHeight="1">
      <c r="B8" s="1" t="s">
        <v>5</v>
      </c>
    </row>
    <row r="11" spans="1:4" ht="15.75" customHeight="1">
      <c r="B11" s="1" t="s">
        <v>6</v>
      </c>
    </row>
    <row r="12" spans="1:4" ht="15.75" customHeight="1">
      <c r="B12"/>
      <c r="C12" s="5" t="s">
        <v>7</v>
      </c>
      <c r="D12" s="6" t="s">
        <v>8</v>
      </c>
    </row>
    <row r="13" spans="1:4" ht="15.75" customHeight="1">
      <c r="C13" s="5"/>
      <c r="D13" s="6"/>
    </row>
    <row r="14" spans="1:4" ht="15.75" customHeight="1">
      <c r="A14" s="7">
        <v>45292</v>
      </c>
      <c r="B14" s="1" t="s">
        <v>9</v>
      </c>
      <c r="C14" s="1">
        <f>C6</f>
        <v>182437</v>
      </c>
      <c r="D14" s="2">
        <f>C14</f>
        <v>182437</v>
      </c>
    </row>
    <row r="15" spans="1:4" ht="15.75" customHeight="1">
      <c r="A15" s="7">
        <v>45295</v>
      </c>
      <c r="B15" s="1" t="s">
        <v>10</v>
      </c>
      <c r="C15" s="1">
        <v>-12437</v>
      </c>
      <c r="D15" s="2">
        <f>D14+C15</f>
        <v>170000</v>
      </c>
    </row>
    <row r="16" spans="1:4" ht="15.75" customHeight="1">
      <c r="A16" s="7">
        <v>45295</v>
      </c>
      <c r="B16" s="1" t="s">
        <v>11</v>
      </c>
      <c r="C16" s="1">
        <v>-120000</v>
      </c>
      <c r="D16" s="2">
        <f>D15+C16</f>
        <v>50000</v>
      </c>
    </row>
    <row r="17" spans="1:4" ht="15.75" customHeight="1">
      <c r="D17" s="2">
        <f>D16+C17</f>
        <v>50000</v>
      </c>
    </row>
    <row r="18" spans="1:4" ht="15.75" customHeight="1">
      <c r="A18" s="8"/>
    </row>
    <row r="19" spans="1:4" ht="15.75" customHeight="1">
      <c r="C19" s="2"/>
    </row>
    <row r="20" spans="1:4" ht="15.75" customHeight="1">
      <c r="C20" s="2"/>
    </row>
    <row r="21" spans="1:4" ht="15.75" customHeight="1">
      <c r="C21" s="2"/>
    </row>
    <row r="22" spans="1:4" ht="15.75" customHeight="1">
      <c r="C22" s="2"/>
    </row>
    <row r="23" spans="1:4" ht="15.75" customHeight="1">
      <c r="A23" s="9"/>
      <c r="B23" s="10" t="s">
        <v>12</v>
      </c>
      <c r="C23" s="11"/>
      <c r="D23" s="12"/>
    </row>
    <row r="24" spans="1:4" ht="15.75" customHeight="1">
      <c r="B24" s="3"/>
    </row>
    <row r="25" spans="1:4" ht="15.75" customHeight="1">
      <c r="B25" s="3" t="s">
        <v>13</v>
      </c>
    </row>
    <row r="26" spans="1:4" ht="15.75" customHeight="1">
      <c r="B26" s="3" t="s">
        <v>14</v>
      </c>
    </row>
    <row r="27" spans="1:4" ht="15.75" customHeight="1">
      <c r="B27" s="1" t="s">
        <v>3</v>
      </c>
      <c r="C27" s="1">
        <v>84000</v>
      </c>
    </row>
    <row r="28" spans="1:4" ht="15.75" customHeight="1">
      <c r="B28" s="1" t="s">
        <v>15</v>
      </c>
      <c r="C28" s="4">
        <v>44905</v>
      </c>
    </row>
    <row r="29" spans="1:4" ht="15.75" customHeight="1">
      <c r="B29" s="1" t="s">
        <v>16</v>
      </c>
      <c r="C29" s="1">
        <v>1500</v>
      </c>
    </row>
    <row r="30" spans="1:4" ht="15.75" customHeight="1"/>
    <row r="31" spans="1:4" ht="15.75" customHeight="1"/>
    <row r="32" spans="1:4" ht="15.75" customHeight="1">
      <c r="B32" s="1" t="s">
        <v>6</v>
      </c>
    </row>
    <row r="33" spans="1:4" ht="15.75" customHeight="1">
      <c r="B33" s="1" t="s">
        <v>17</v>
      </c>
    </row>
    <row r="34" spans="1:4" ht="15.75" customHeight="1"/>
    <row r="35" spans="1:4" ht="15.75" customHeight="1">
      <c r="B35"/>
      <c r="C35" s="5" t="s">
        <v>7</v>
      </c>
      <c r="D35" s="6" t="s">
        <v>8</v>
      </c>
    </row>
    <row r="36" spans="1:4" ht="15.75" customHeight="1">
      <c r="C36" s="5"/>
      <c r="D36" s="6"/>
    </row>
    <row r="37" spans="1:4" ht="15.75">
      <c r="A37" s="8">
        <v>44872</v>
      </c>
      <c r="B37" s="1" t="s">
        <v>9</v>
      </c>
      <c r="C37" s="1">
        <f>C27</f>
        <v>84000</v>
      </c>
      <c r="D37" s="2">
        <f>C37</f>
        <v>84000</v>
      </c>
    </row>
    <row r="38" spans="1:4" ht="15.75">
      <c r="A38" s="8"/>
      <c r="B38" s="1" t="s">
        <v>11</v>
      </c>
      <c r="C38" s="1">
        <v>-84000</v>
      </c>
      <c r="D38" s="2">
        <f>D37+C38</f>
        <v>0</v>
      </c>
    </row>
    <row r="39" spans="1:4" ht="15.75" customHeight="1">
      <c r="A39" s="8"/>
      <c r="D39" s="2">
        <f>D38+C39</f>
        <v>0</v>
      </c>
    </row>
    <row r="40" spans="1:4" ht="15.75">
      <c r="A40" s="8"/>
      <c r="D40" s="2">
        <f>D39+C40</f>
        <v>0</v>
      </c>
    </row>
    <row r="41" spans="1:4" ht="15.75"/>
  </sheetData>
  <pageMargins left="0.78740157480314998" right="0.78740157480314998" top="1.1511811023622052" bottom="1.1511811023622052" header="0.78740157480314998" footer="0.78740157480314998"/>
  <pageSetup paperSize="0" fitToWidth="0" fitToHeight="0" orientation="portrait" horizontalDpi="0" verticalDpi="0" copies="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"/>
  <sheetViews>
    <sheetView workbookViewId="0"/>
  </sheetViews>
  <sheetFormatPr defaultRowHeight="15"/>
  <cols>
    <col min="1" max="1" width="4.42578125" style="15" customWidth="1"/>
    <col min="2" max="2" width="43.85546875" style="16" customWidth="1"/>
    <col min="3" max="3" width="47" style="17" customWidth="1"/>
    <col min="4" max="1024" width="11" style="15" customWidth="1"/>
    <col min="1025" max="1025" width="9.140625" customWidth="1"/>
  </cols>
  <sheetData>
    <row r="1" spans="1:3" ht="15.75" customHeight="1">
      <c r="A1" s="21"/>
      <c r="B1" s="13" t="s">
        <v>18</v>
      </c>
      <c r="C1" s="14"/>
    </row>
    <row r="2" spans="1:3" ht="15.75" customHeight="1">
      <c r="A2" s="21"/>
      <c r="B2" s="13" t="s">
        <v>19</v>
      </c>
      <c r="C2" s="14" t="s">
        <v>20</v>
      </c>
    </row>
    <row r="4" spans="1:3" ht="15.75" customHeight="1">
      <c r="A4" s="22" t="s">
        <v>21</v>
      </c>
      <c r="B4" s="13" t="s">
        <v>22</v>
      </c>
      <c r="C4" s="18" t="s">
        <v>23</v>
      </c>
    </row>
    <row r="5" spans="1:3" ht="15.75" customHeight="1">
      <c r="A5" s="22"/>
      <c r="B5" s="13" t="s">
        <v>24</v>
      </c>
      <c r="C5" s="18" t="s">
        <v>25</v>
      </c>
    </row>
    <row r="6" spans="1:3" ht="15.75" customHeight="1">
      <c r="A6" s="22"/>
      <c r="B6" s="13" t="s">
        <v>26</v>
      </c>
      <c r="C6" s="18" t="s">
        <v>27</v>
      </c>
    </row>
    <row r="7" spans="1:3" ht="15.75" customHeight="1">
      <c r="A7" s="22"/>
      <c r="B7" s="13" t="s">
        <v>28</v>
      </c>
      <c r="C7" s="18" t="s">
        <v>29</v>
      </c>
    </row>
    <row r="8" spans="1:3" ht="15.75" customHeight="1">
      <c r="A8" s="22"/>
      <c r="B8" s="13" t="s">
        <v>30</v>
      </c>
      <c r="C8" s="18" t="s">
        <v>31</v>
      </c>
    </row>
    <row r="9" spans="1:3" ht="15.75" customHeight="1">
      <c r="A9" s="22" t="s">
        <v>32</v>
      </c>
      <c r="B9" s="13" t="s">
        <v>24</v>
      </c>
      <c r="C9" s="18" t="s">
        <v>33</v>
      </c>
    </row>
    <row r="10" spans="1:3" ht="15.75" customHeight="1">
      <c r="A10" s="22"/>
      <c r="B10" s="13" t="s">
        <v>26</v>
      </c>
      <c r="C10" s="19" t="s">
        <v>33</v>
      </c>
    </row>
    <row r="11" spans="1:3" ht="15.75" customHeight="1">
      <c r="A11" s="22"/>
      <c r="B11" s="13" t="s">
        <v>28</v>
      </c>
      <c r="C11" s="18" t="s">
        <v>33</v>
      </c>
    </row>
    <row r="12" spans="1:3" ht="15.75" customHeight="1">
      <c r="A12" s="22"/>
      <c r="B12" s="13" t="s">
        <v>30</v>
      </c>
      <c r="C12" s="20" t="s">
        <v>33</v>
      </c>
    </row>
  </sheetData>
  <mergeCells count="3">
    <mergeCell ref="A1:A2"/>
    <mergeCell ref="A4:A8"/>
    <mergeCell ref="A9:A12"/>
  </mergeCells>
  <dataValidations count="1">
    <dataValidation type="list" allowBlank="1" showInputMessage="1" showErrorMessage="1" sqref="C4">
      <formula1>"Gerçek Kişi,Tüzel Kişi"</formula1>
    </dataValidation>
  </dataValidations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2"/>
  <sheetViews>
    <sheetView workbookViewId="0"/>
  </sheetViews>
  <sheetFormatPr defaultRowHeight="15"/>
  <cols>
    <col min="1" max="1" width="4.42578125" style="1" customWidth="1"/>
    <col min="2" max="2" width="11" style="27" customWidth="1"/>
    <col min="3" max="3" width="26.85546875" style="27" customWidth="1"/>
    <col min="4" max="4" width="16" style="27" customWidth="1"/>
    <col min="5" max="5" width="16.7109375" style="1" customWidth="1"/>
    <col min="6" max="6" width="37.7109375" style="26" customWidth="1"/>
    <col min="7" max="7" width="20.7109375" style="27" customWidth="1"/>
    <col min="8" max="8" width="26" style="27" customWidth="1"/>
    <col min="9" max="1024" width="13.85546875" style="1" customWidth="1"/>
    <col min="1025" max="1025" width="9.140625" customWidth="1"/>
  </cols>
  <sheetData>
    <row r="1" spans="1:8" ht="15.75" customHeight="1">
      <c r="A1" s="33"/>
      <c r="B1" s="23"/>
      <c r="C1" s="24"/>
      <c r="D1" s="25"/>
      <c r="E1" s="15"/>
    </row>
    <row r="2" spans="1:8" ht="15.75" customHeight="1">
      <c r="A2" s="33"/>
      <c r="B2" s="23" t="s">
        <v>34</v>
      </c>
      <c r="C2" s="23" t="s">
        <v>35</v>
      </c>
      <c r="D2" s="23" t="s">
        <v>36</v>
      </c>
      <c r="E2" s="16" t="s">
        <v>37</v>
      </c>
      <c r="F2" s="28" t="s">
        <v>38</v>
      </c>
      <c r="G2" s="23" t="s">
        <v>39</v>
      </c>
      <c r="H2" s="23" t="s">
        <v>40</v>
      </c>
    </row>
    <row r="3" spans="1:8" ht="15.75" customHeight="1">
      <c r="A3" s="34">
        <v>3</v>
      </c>
      <c r="B3" s="24">
        <v>1</v>
      </c>
      <c r="C3" s="29">
        <v>44872</v>
      </c>
      <c r="D3" s="29" t="s">
        <v>33</v>
      </c>
      <c r="E3" s="30">
        <v>84000</v>
      </c>
      <c r="F3" s="28" t="str">
        <f>PROPER(IF(IF(LEN(SUBSTITUTE(ROUND(E3,2), ",", ""))=LEN(ROUND(E3,2)),ROUND(E3,2),TRIM(LEFT(ROUND(E3,2),FIND(",",ROUND(E3,2))-1)))*1&gt;=10^6,CHOOSE(LEFT(RIGHT(IF(LEN(SUBSTITUTE(ROUND(E3,2), ",", ""))=LEN(ROUND(E3,2)),ROUND(E3,2),TRIM(LEFT(ROUND(E3,2),FIND(",",ROUND(E3,2))-1)))*1,7),1)+1,"","birmilyon","ikimilyon","üçmilyon","dörtmilyon","beşmilyon","altımilyon","yedimilyon","sekizmilyon","dokuzmilyon"),"")&amp;IF(IF(LEN(SUBSTITUTE(ROUND(E3,2), ",", ""))=LEN(ROUND(E3,2)),ROUND(E3,2),TRIM(LEFT(ROUND(E3,2),FIND(",",ROUND(E3,2))-1)))*1&gt;=10^5,CHOOSE(LEFT(RIGHT(IF(LEN(SUBSTITUTE(ROUND(E3,2), ",", ""))=LEN(ROUND(E3,2)),ROUND(E3,2),TRIM(LEFT(ROUND(E3,2),FIND(",",ROUND(E3,2))-1)))*1,6),1)+1,"","yüz","ikiyüz","üçyüz","dörtyüz","beşyüz","altıyüz","yediyüz","sekizyüz","dokuzyüz"),"")&amp;IF(IF(LEN(SUBSTITUTE(ROUND(E3,2), ",", ""))=LEN(ROUND(E3,2)),ROUND(E3,2),TRIM(LEFT(ROUND(E3,2),FIND(",",ROUND(E3,2))-1)))*1&gt;=10^4,CHOOSE(LEFT(RIGHT(IF(LEN(SUBSTITUTE(ROUND(E3,2), ",", ""))=LEN(ROUND(E3,2)),ROUND(E3,2),TRIM(LEFT(ROUND(E3,2),FIND(",",ROUND(E3,2))-1)))*1,5),1)+1,"","on","yirmi","otuz","kırk","elli","altmış","yetmiş","seksen","doksan"),"")&amp;IF(IF(LEN(SUBSTITUTE(ROUND(E3,2), ",", ""))=LEN(ROUND(E3,2)),ROUND(E3,2),TRIM(LEFT(ROUND(E3,2),FIND(",",ROUND(E3,2))-1)))*1&gt;=10^3,CHOOSE(LEFT(RIGHT(IF(LEN(SUBSTITUTE(ROUND(E3,2), ",", ""))=LEN(ROUND(E3,2)),ROUND(E3,2),TRIM(LEFT(ROUND(E3,2),FIND(",",ROUND(E3,2))-1)))*1,4),1)+1,"","","iki","üç","dört","beş","altı","yedi","sekiz","dokuz"),"")&amp;IF(AND(IF(LEN(SUBSTITUTE(ROUND(E3,2), ",", ""))=LEN(ROUND(E3,2)),ROUND(E3,2),TRIM(LEFT(ROUND(E3,2),FIND(",",ROUND(E3,2))-1)))*1&gt;=10^3,VALUE(LEFT(RIGHT(IF(LEN(SUBSTITUTE(ROUND(E3,2), ",", ""))=LEN(ROUND(E3,2)),ROUND(E3,2),TRIM(LEFT(ROUND(E3,2),FIND(",",ROUND(E3,2))-1)))*1,6),3))&gt;0),IF(AND(IF(LEN(SUBSTITUTE(ROUND(E3,2), ",", ""))=LEN(ROUND(E3,2)),ROUND(E3,2),TRIM(LEFT(ROUND(E3,2),FIND(",",ROUND(E3,2))-1)))*1&gt;1999,LEFT(RIGHT(IF(LEN(SUBSTITUTE(ROUND(E3,2), ",", ""))=LEN(ROUND(E3,2)),ROUND(E3,2),TRIM(LEFT(ROUND(E3,2),FIND(",",ROUND(E3,2))-1)))*1,4),1)="1",LEFT(RIGHT(IF(LEN(SUBSTITUTE(ROUND(E3,2), ",", ""))=LEN(ROUND(E3,2)),ROUND(E3,2),TRIM(LEFT(ROUND(E3,2),FIND(",",ROUND(E3,2))-1)))*1,6),2)&lt;&gt;"00"),"birbin","bin"),"")&amp;IF(IF(LEN(SUBSTITUTE(ROUND(E3,2), ",", ""))=LEN(ROUND(E3,2)),ROUND(E3,2),TRIM(LEFT(ROUND(E3,2),FIND(",",ROUND(E3,2))-1)))*1&gt;=100,CHOOSE(LEFT(RIGHT(IF(LEN(SUBSTITUTE(ROUND(E3,2), ",", ""))=LEN(ROUND(E3,2)),ROUND(E3,2),TRIM(LEFT(ROUND(E3,2),FIND(",",ROUND(E3,2))-1)))*1,3),1)+1,"","yüz","ikiyüz","üçyüz","dörtyüz","beşyüz","altıyüz","yediyüz","sekizyüz","dokuzyüz"),"")&amp;IF(IF(LEN(SUBSTITUTE(ROUND(E3,2), ",", ""))=LEN(ROUND(E3,2)),ROUND(E3,2),TRIM(LEFT(ROUND(E3,2),FIND(",",ROUND(E3,2))-1)))*1&gt;=10,CHOOSE(LEFT(RIGHT(IF(LEN(SUBSTITUTE(ROUND(E3,2), ",", ""))=LEN(ROUND(E3,2)),ROUND(E3,2),TRIM(LEFT(ROUND(E3,2),FIND(",",ROUND(E3,2))-1)))*1,2),1)+1,"","on","yirmi","otuz","kırk","elli","altmış","yetmiş","seksen","doksan"),"")&amp;CHOOSE(MOD(IF(LEN(SUBSTITUTE(ROUND(E3,2), ",", ""))=LEN(ROUND(E3,2)),ROUND(E3,2),TRIM(LEFT(ROUND(E3,2),FIND(",",ROUND(E3,2))-1)))*1,10)+1,"","bir","iki","üç","dört","beş","altı","yedi","sekiz","dokuz")) &amp; " TL " &amp; IF(OR(LEN(SUBSTITUTE(E3, ",", ""))=LEN(E3),LEN(SUBSTITUTE(ROUND(E3,2), ",", ""))=LEN(ROUND(E3,2))),"", PROPER(IF(IF(LEN(TRIM(RIGHT(ROUND(E3,2),LEN(ROUND(E3,2))-FIND(",",ROUND(E3,2)))))&lt;2,TRIM(RIGHT(ROUND(E3,2),LEN(ROUND(E3,2))-FIND(",",ROUND(E3,2))))*10,TRIM(RIGHT(ROUND(E3,2),LEN(ROUND(E3,2))-FIND(",",ROUND(E3,2))))*1)&gt;=10^5,CHOOSE(LEFT(RIGHT(IF(LEN(TRIM(RIGHT(ROUND(E3,2),LEN(ROUND(E3,2))-FIND(",",ROUND(E3,2)))))&lt;2,TRIM(RIGHT(ROUND(E3,2),LEN(ROUND(E3,2))-FIND(",",ROUND(E3,2))))*10,TRIM(RIGHT(ROUND(E3,2),LEN(ROUND(E3,2))-FIND(",",ROUND(E3,2))))*1),6),1)+1,"","yüz","ikiyüz","üçyüz","dörtyüz","beşyüz","altıyüz","yediyüz","sekizyüz","dokuzyüz"),"")&amp;IF(IF(LEN(TRIM(RIGHT(ROUND(E3,2),LEN(ROUND(E3,2))-FIND(",",ROUND(E3,2)))))&lt;2,TRIM(RIGHT(ROUND(E3,2),LEN(ROUND(E3,2))-FIND(",",ROUND(E3,2))))*10,TRIM(RIGHT(ROUND(E3,2),LEN(ROUND(E3,2))-FIND(",",ROUND(E3,2))))*1)&gt;=10^4,CHOOSE(LEFT(RIGHT(IF(LEN(TRIM(RIGHT(ROUND(E3,2),LEN(ROUND(E3,2))-FIND(",",ROUND(E3,2)))))&lt;2,TRIM(RIGHT(ROUND(E3,2),LEN(ROUND(E3,2))-FIND(",",ROUND(E3,2))))*10,TRIM(RIGHT(ROUND(E3,2),LEN(ROUND(E3,2))-FIND(",",ROUND(E3,2))))*1),5),1)+1,"","on","yirmi","otuz","kırk","elli","altmış","yetmiş","seksen","doksan"),"")&amp;IF(IF(LEN(TRIM(RIGHT(ROUND(E3,2),LEN(ROUND(E3,2))-FIND(",",ROUND(E3,2)))))&lt;2,TRIM(RIGHT(ROUND(E3,2),LEN(ROUND(E3,2))-FIND(",",ROUND(E3,2))))*10,TRIM(RIGHT(ROUND(E3,2),LEN(ROUND(E3,2))-FIND(",",ROUND(E3,2))))*1)&gt;=10^3,CHOOSE(LEFT(RIGHT(IF(LEN(TRIM(RIGHT(ROUND(E3,2),LEN(ROUND(E3,2))-FIND(",",ROUND(E3,2)))))&lt;2,TRIM(RIGHT(ROUND(E3,2),LEN(ROUND(E3,2))-FIND(",",ROUND(E3,2))))*10,TRIM(RIGHT(ROUND(E3,2),LEN(ROUND(E3,2))-FIND(",",ROUND(E3,2))))*1),4),1)+1,"","","iki","üç","dört","beş","altı","yedi","sekiz","dokuz"),"")&amp;IF(IF(LEN(TRIM(RIGHT(ROUND(E3,2),LEN(ROUND(E3,2))-FIND(",",ROUND(E3,2)))))&lt;2,TRIM(RIGHT(ROUND(E3,2),LEN(ROUND(E3,2))-FIND(",",ROUND(E3,2))))*10,TRIM(RIGHT(ROUND(E3,2),LEN(ROUND(E3,2))-FIND(",",ROUND(E3,2))))*1)&gt;=10,CHOOSE(LEFT(RIGHT(IF(LEN(TRIM(RIGHT(ROUND(E3,2),LEN(ROUND(E3,2))-FIND(",",ROUND(E3,2)))))&lt;2,TRIM(RIGHT(ROUND(E3,2),LEN(ROUND(E3,2))-FIND(",",ROUND(E3,2))))*10,TRIM(RIGHT(ROUND(E3,2),LEN(ROUND(E3,2))-FIND(",",ROUND(E3,2))))*1),2),1)+1,"","on","yirmi","otuz","kırk","elli","altmış","yetmiş","seksen","doksan"),"")&amp;CHOOSE(MOD(IF(LEN(TRIM(RIGHT(ROUND(E3,2),LEN(ROUND(E3,2))-FIND(",",ROUND(E3,2)))))&lt;2,TRIM(RIGHT(ROUND(E3,2),LEN(ROUND(E3,2))-FIND(",",ROUND(E3,2))))*10,TRIM(RIGHT(ROUND(E3,2),LEN(ROUND(E3,2))-FIND(",",ROUND(E3,2))))*1),10)+1,"","bir","iki","üç","dört","beş","altı","yedi","sekiz","dokuz")) &amp; " Krş")</f>
        <v xml:space="preserve">Seksendörtbin TL </v>
      </c>
      <c r="G3" s="24" t="s">
        <v>41</v>
      </c>
      <c r="H3" s="24" t="s">
        <v>42</v>
      </c>
    </row>
    <row r="4" spans="1:8" ht="15.75" customHeight="1">
      <c r="A4" s="34"/>
      <c r="B4" s="27">
        <v>2</v>
      </c>
      <c r="C4" s="29">
        <v>44252</v>
      </c>
      <c r="D4" s="29">
        <v>44316</v>
      </c>
      <c r="E4" s="31"/>
      <c r="F4" s="32"/>
      <c r="H4" s="24"/>
    </row>
    <row r="5" spans="1:8" ht="15.75" customHeight="1">
      <c r="A5" s="34"/>
      <c r="C5" s="29"/>
      <c r="D5" s="29"/>
      <c r="E5" s="31"/>
      <c r="F5" s="32"/>
      <c r="H5" s="24"/>
    </row>
    <row r="6" spans="1:8" ht="15.75" customHeight="1">
      <c r="A6" s="34"/>
      <c r="C6" s="29"/>
      <c r="D6" s="29"/>
      <c r="E6" s="31"/>
      <c r="F6" s="32"/>
      <c r="H6" s="24"/>
    </row>
    <row r="7" spans="1:8" ht="15.75" customHeight="1">
      <c r="A7" s="34"/>
      <c r="C7" s="29"/>
      <c r="D7" s="29"/>
      <c r="E7" s="31"/>
      <c r="F7" s="32"/>
      <c r="H7" s="24"/>
    </row>
    <row r="8" spans="1:8" ht="15.75" customHeight="1">
      <c r="A8" s="34"/>
      <c r="C8" s="29"/>
      <c r="D8" s="29"/>
      <c r="E8" s="31"/>
      <c r="F8" s="32"/>
      <c r="H8" s="24"/>
    </row>
    <row r="9" spans="1:8" ht="15.75" customHeight="1">
      <c r="A9" s="34"/>
      <c r="C9" s="29"/>
      <c r="D9" s="29"/>
      <c r="E9" s="31"/>
      <c r="F9" s="32"/>
      <c r="H9" s="24"/>
    </row>
    <row r="10" spans="1:8" ht="15.75" customHeight="1">
      <c r="A10" s="15"/>
      <c r="C10" s="29"/>
      <c r="D10" s="29"/>
      <c r="E10" s="31"/>
      <c r="F10" s="32"/>
      <c r="H10" s="24"/>
    </row>
    <row r="11" spans="1:8" ht="15.75" customHeight="1">
      <c r="A11" s="33"/>
      <c r="C11" s="29"/>
      <c r="D11" s="29"/>
      <c r="E11" s="31"/>
      <c r="F11" s="32"/>
      <c r="H11" s="24"/>
    </row>
    <row r="12" spans="1:8" ht="15.75" customHeight="1">
      <c r="A12" s="33"/>
      <c r="C12" s="29"/>
      <c r="D12" s="29"/>
      <c r="E12" s="31"/>
      <c r="F12" s="32"/>
      <c r="H12" s="24"/>
    </row>
    <row r="13" spans="1:8" ht="15.75" customHeight="1">
      <c r="A13" s="33"/>
      <c r="C13" s="29"/>
      <c r="D13" s="29"/>
      <c r="E13" s="31"/>
      <c r="F13" s="32"/>
      <c r="H13" s="24"/>
    </row>
    <row r="14" spans="1:8" ht="15.75" customHeight="1">
      <c r="A14" s="33"/>
      <c r="C14" s="29"/>
      <c r="D14" s="29"/>
      <c r="E14" s="31"/>
      <c r="F14" s="32"/>
      <c r="H14" s="24"/>
    </row>
    <row r="15" spans="1:8" ht="15.75" customHeight="1">
      <c r="A15" s="33"/>
      <c r="B15" s="23"/>
      <c r="C15" s="29"/>
      <c r="D15" s="25"/>
      <c r="E15" s="15"/>
    </row>
    <row r="16" spans="1:8" ht="15.75" customHeight="1">
      <c r="A16" s="33"/>
      <c r="B16" s="23"/>
      <c r="C16" s="29"/>
      <c r="D16" s="25"/>
      <c r="E16" s="15"/>
    </row>
    <row r="17" spans="1:5" ht="15.75" customHeight="1">
      <c r="A17" s="33"/>
      <c r="B17" s="23"/>
      <c r="C17" s="29"/>
      <c r="D17" s="25"/>
      <c r="E17" s="15"/>
    </row>
    <row r="18" spans="1:5" ht="15.75" customHeight="1">
      <c r="A18" s="33"/>
      <c r="B18" s="23"/>
      <c r="C18" s="24"/>
      <c r="D18" s="25"/>
      <c r="E18" s="15"/>
    </row>
    <row r="19" spans="1:5" ht="15.75" customHeight="1">
      <c r="A19" s="33"/>
      <c r="B19" s="23"/>
      <c r="D19" s="25"/>
      <c r="E19" s="15"/>
    </row>
    <row r="20" spans="1:5" ht="15.75" customHeight="1">
      <c r="A20" s="15"/>
      <c r="B20" s="23"/>
      <c r="C20" s="25"/>
      <c r="D20" s="25"/>
      <c r="E20" s="15"/>
    </row>
    <row r="21" spans="1:5" ht="15.75" customHeight="1">
      <c r="A21" s="15"/>
      <c r="B21" s="23"/>
      <c r="C21" s="25"/>
      <c r="D21" s="25"/>
      <c r="E21" s="15"/>
    </row>
    <row r="22" spans="1:5" ht="15.75" customHeight="1">
      <c r="A22" s="15"/>
      <c r="B22" s="23"/>
      <c r="C22" s="25"/>
      <c r="D22" s="25"/>
      <c r="E22" s="15"/>
    </row>
  </sheetData>
  <mergeCells count="4">
    <mergeCell ref="A1:A2"/>
    <mergeCell ref="A3:A9"/>
    <mergeCell ref="A11:A15"/>
    <mergeCell ref="A16:A19"/>
  </mergeCells>
  <dataValidations count="1">
    <dataValidation type="list" allowBlank="1" showInputMessage="1" showErrorMessage="1" sqref="G3">
      <formula1>"Malen,Nakden"</formula1>
    </dataValidation>
  </dataValidations>
  <pageMargins left="0.78740157480314998" right="0.78740157480314998" top="1.1511811023622052" bottom="1.1511811023622052" header="0.78740157480314998" footer="0.78740157480314998"/>
  <pageSetup paperSize="0" fitToWidth="0" fitToHeight="0" orientation="portrait" horizontalDpi="0" verticalDpi="0" copies="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G1048576"/>
  <sheetViews>
    <sheetView workbookViewId="0"/>
  </sheetViews>
  <sheetFormatPr defaultRowHeight="17.649999999999999" customHeight="1"/>
  <cols>
    <col min="1" max="1" width="22.28515625" style="35" customWidth="1"/>
    <col min="2" max="2" width="4.85546875" style="35" customWidth="1"/>
    <col min="3" max="3" width="11.28515625" style="35" customWidth="1"/>
    <col min="4" max="4" width="2.140625" style="35" customWidth="1"/>
    <col min="5" max="5" width="2.28515625" style="35" customWidth="1"/>
    <col min="6" max="6" width="37.140625" style="35" customWidth="1"/>
    <col min="7" max="7" width="2.28515625" style="35" customWidth="1"/>
    <col min="8" max="8" width="37" style="35" customWidth="1"/>
    <col min="9" max="9" width="3.140625" style="35" customWidth="1"/>
    <col min="10" max="10" width="25.5703125" style="35" customWidth="1"/>
    <col min="11" max="11" width="6.140625" style="35" customWidth="1"/>
    <col min="12" max="12" width="34.140625" style="35" customWidth="1"/>
    <col min="13" max="13" width="2" style="35" customWidth="1"/>
    <col min="14" max="1021" width="11" style="35" customWidth="1"/>
    <col min="1022" max="1022" width="12.140625" customWidth="1"/>
    <col min="1023" max="1023" width="9.140625" customWidth="1"/>
  </cols>
  <sheetData>
    <row r="1" spans="1:1021" ht="15.75"/>
    <row r="2" spans="1:1021" ht="15.75"/>
    <row r="3" spans="1:1021" ht="16.5" thickBot="1"/>
    <row r="4" spans="1:1021" ht="16.5" thickTop="1"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8"/>
    </row>
    <row r="5" spans="1:1021" ht="15.75">
      <c r="A5" s="25"/>
      <c r="B5" s="39"/>
      <c r="C5" s="103" t="str">
        <f>$H19 &amp;"    - Taksit No: " &amp; $J7&amp;"  "</f>
        <v xml:space="preserve">Salih ANT    - Taksit No: - 1 -  </v>
      </c>
      <c r="D5" s="40"/>
      <c r="E5" s="40"/>
      <c r="F5" s="41"/>
      <c r="G5" s="42"/>
      <c r="H5" s="42"/>
      <c r="I5" s="42"/>
      <c r="J5" s="42"/>
      <c r="K5" s="42"/>
      <c r="L5" s="43"/>
      <c r="M5" s="4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5"/>
      <c r="KD5" s="25"/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5"/>
      <c r="LN5" s="25"/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5"/>
      <c r="MX5" s="25"/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5"/>
      <c r="OH5" s="25"/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5"/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5"/>
      <c r="RB5" s="25"/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5"/>
      <c r="SL5" s="25"/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5"/>
      <c r="TV5" s="25"/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5"/>
      <c r="VF5" s="25"/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  <c r="WI5" s="25"/>
      <c r="WJ5" s="25"/>
      <c r="WK5" s="25"/>
      <c r="WL5" s="25"/>
      <c r="WM5" s="25"/>
      <c r="WN5" s="25"/>
      <c r="WO5" s="25"/>
      <c r="WP5" s="25"/>
      <c r="WQ5" s="25"/>
      <c r="WR5" s="25"/>
      <c r="WS5" s="25"/>
      <c r="WT5" s="25"/>
      <c r="WU5" s="25"/>
      <c r="WV5" s="25"/>
      <c r="WW5" s="25"/>
      <c r="WX5" s="25"/>
      <c r="WY5" s="25"/>
      <c r="WZ5" s="25"/>
      <c r="XA5" s="25"/>
      <c r="XB5" s="25"/>
      <c r="XC5" s="25"/>
      <c r="XD5" s="25"/>
      <c r="XE5" s="25"/>
      <c r="XF5" s="25"/>
      <c r="XG5" s="25"/>
      <c r="XH5" s="25"/>
      <c r="XI5" s="25"/>
      <c r="XJ5" s="25"/>
      <c r="XK5" s="25"/>
      <c r="XL5" s="25"/>
      <c r="XM5" s="25"/>
      <c r="XN5" s="25"/>
      <c r="XO5" s="25"/>
      <c r="XP5" s="25"/>
      <c r="XQ5" s="25"/>
      <c r="XR5" s="25"/>
      <c r="XS5" s="25"/>
      <c r="XT5" s="25"/>
      <c r="XU5" s="25"/>
      <c r="XV5" s="25"/>
      <c r="XW5" s="25"/>
      <c r="XX5" s="25"/>
      <c r="XY5" s="25"/>
      <c r="XZ5" s="25"/>
      <c r="YA5" s="25"/>
      <c r="YB5" s="25"/>
      <c r="YC5" s="25"/>
      <c r="YD5" s="25"/>
      <c r="YE5" s="25"/>
      <c r="YF5" s="25"/>
      <c r="YG5" s="25"/>
      <c r="YH5" s="25"/>
      <c r="YI5" s="25"/>
      <c r="YJ5" s="25"/>
      <c r="YK5" s="25"/>
      <c r="YL5" s="25"/>
      <c r="YM5" s="25"/>
      <c r="YN5" s="25"/>
      <c r="YO5" s="25"/>
      <c r="YP5" s="25"/>
      <c r="YQ5" s="25"/>
      <c r="YR5" s="25"/>
      <c r="YS5" s="25"/>
      <c r="YT5" s="25"/>
      <c r="YU5" s="25"/>
      <c r="YV5" s="25"/>
      <c r="YW5" s="25"/>
      <c r="YX5" s="25"/>
      <c r="YY5" s="25"/>
      <c r="YZ5" s="25"/>
      <c r="ZA5" s="25"/>
      <c r="ZB5" s="25"/>
      <c r="ZC5" s="25"/>
      <c r="ZD5" s="25"/>
      <c r="ZE5" s="25"/>
      <c r="ZF5" s="25"/>
      <c r="ZG5" s="25"/>
      <c r="ZH5" s="25"/>
      <c r="ZI5" s="25"/>
      <c r="ZJ5" s="25"/>
      <c r="ZK5" s="25"/>
      <c r="ZL5" s="25"/>
      <c r="ZM5" s="25"/>
      <c r="ZN5" s="25"/>
      <c r="ZO5" s="25"/>
      <c r="ZP5" s="25"/>
      <c r="ZQ5" s="25"/>
      <c r="ZR5" s="25"/>
      <c r="ZS5" s="25"/>
      <c r="ZT5" s="25"/>
      <c r="ZU5" s="25"/>
      <c r="ZV5" s="25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/>
      <c r="AAH5" s="25"/>
      <c r="AAI5" s="25"/>
      <c r="AAJ5" s="25"/>
      <c r="AAK5" s="25"/>
      <c r="AAL5" s="25"/>
      <c r="AAM5" s="25"/>
      <c r="AAN5" s="25"/>
      <c r="AAO5" s="25"/>
      <c r="AAP5" s="25"/>
      <c r="AAQ5" s="25"/>
      <c r="AAR5" s="25"/>
      <c r="AAS5" s="25"/>
      <c r="AAT5" s="25"/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5"/>
      <c r="ACD5" s="25"/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5"/>
      <c r="ADN5" s="25"/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5"/>
      <c r="AEX5" s="25"/>
      <c r="AEY5" s="25"/>
      <c r="AEZ5" s="25"/>
      <c r="AFA5" s="25"/>
      <c r="AFB5" s="25"/>
      <c r="AFC5" s="25"/>
      <c r="AFD5" s="25"/>
      <c r="AFE5" s="25"/>
      <c r="AFF5" s="25"/>
      <c r="AFG5" s="25"/>
      <c r="AFH5" s="25"/>
      <c r="AFI5" s="25"/>
      <c r="AFJ5" s="25"/>
      <c r="AFK5" s="25"/>
      <c r="AFL5" s="25"/>
      <c r="AFM5" s="25"/>
      <c r="AFN5" s="25"/>
      <c r="AFO5" s="25"/>
      <c r="AFP5" s="25"/>
      <c r="AFQ5" s="25"/>
      <c r="AFR5" s="25"/>
      <c r="AFS5" s="25"/>
      <c r="AFT5" s="25"/>
      <c r="AFU5" s="25"/>
      <c r="AFV5" s="25"/>
      <c r="AFW5" s="25"/>
      <c r="AFX5" s="25"/>
      <c r="AFY5" s="25"/>
      <c r="AFZ5" s="25"/>
      <c r="AGA5" s="25"/>
      <c r="AGB5" s="25"/>
      <c r="AGC5" s="25"/>
      <c r="AGD5" s="25"/>
      <c r="AGE5" s="25"/>
      <c r="AGF5" s="25"/>
      <c r="AGG5" s="25"/>
      <c r="AGH5" s="25"/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5"/>
      <c r="AHR5" s="25"/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5"/>
      <c r="AJB5" s="25"/>
      <c r="AJC5" s="25"/>
      <c r="AJD5" s="25"/>
      <c r="AJE5" s="25"/>
      <c r="AJF5" s="25"/>
      <c r="AJG5" s="25"/>
      <c r="AJH5" s="25"/>
      <c r="AJI5" s="25"/>
      <c r="AJJ5" s="25"/>
      <c r="AJK5" s="25"/>
      <c r="AJL5" s="25"/>
      <c r="AJM5" s="25"/>
      <c r="AJN5" s="25"/>
      <c r="AJO5" s="25"/>
      <c r="AJP5" s="25"/>
      <c r="AJQ5" s="25"/>
      <c r="AJR5" s="25"/>
      <c r="AJS5" s="25"/>
      <c r="AJT5" s="25"/>
      <c r="AJU5" s="25"/>
      <c r="AJV5" s="25"/>
      <c r="AJW5" s="25"/>
      <c r="AJX5" s="25"/>
      <c r="AJY5" s="25"/>
      <c r="AJZ5" s="25"/>
      <c r="AKA5" s="25"/>
      <c r="AKB5" s="25"/>
      <c r="AKC5" s="25"/>
      <c r="AKD5" s="25"/>
      <c r="AKE5" s="25"/>
      <c r="AKF5" s="25"/>
      <c r="AKG5" s="25"/>
      <c r="AKH5" s="25"/>
      <c r="AKI5" s="25"/>
      <c r="AKJ5" s="25"/>
      <c r="AKK5" s="25"/>
      <c r="AKL5" s="25"/>
      <c r="AKM5" s="25"/>
      <c r="AKN5" s="25"/>
      <c r="AKO5" s="25"/>
      <c r="AKP5" s="25"/>
      <c r="AKQ5" s="25"/>
      <c r="AKR5" s="25"/>
      <c r="AKS5" s="25"/>
      <c r="AKT5" s="25"/>
      <c r="AKU5" s="25"/>
      <c r="AKV5" s="25"/>
      <c r="AKW5" s="25"/>
      <c r="AKX5" s="25"/>
      <c r="AKY5" s="25"/>
      <c r="AKZ5" s="25"/>
      <c r="ALA5" s="25"/>
      <c r="ALB5" s="25"/>
      <c r="ALC5" s="25"/>
      <c r="ALD5" s="25"/>
      <c r="ALE5" s="25"/>
      <c r="ALF5" s="25"/>
      <c r="ALG5" s="25"/>
      <c r="ALH5" s="25"/>
      <c r="ALI5" s="25"/>
      <c r="ALJ5" s="25"/>
      <c r="ALK5" s="25"/>
      <c r="ALL5" s="25"/>
      <c r="ALM5" s="25"/>
      <c r="ALN5" s="25"/>
      <c r="ALO5" s="25"/>
      <c r="ALP5" s="25"/>
      <c r="ALQ5" s="25"/>
      <c r="ALR5" s="25"/>
      <c r="ALS5" s="25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</row>
    <row r="6" spans="1:1021" ht="15.75">
      <c r="B6" s="45"/>
      <c r="C6" s="103"/>
      <c r="D6" s="46"/>
      <c r="E6" s="46"/>
      <c r="F6" s="47" t="s">
        <v>43</v>
      </c>
      <c r="G6" s="48"/>
      <c r="H6" s="49" t="s">
        <v>44</v>
      </c>
      <c r="I6" s="49"/>
      <c r="J6" s="49" t="s">
        <v>45</v>
      </c>
      <c r="K6" s="50"/>
      <c r="L6" s="51" t="s">
        <v>46</v>
      </c>
      <c r="M6" s="52"/>
    </row>
    <row r="7" spans="1:1021" ht="23.25">
      <c r="B7" s="45"/>
      <c r="C7" s="103"/>
      <c r="D7" s="46"/>
      <c r="E7" s="46"/>
      <c r="F7" s="104" t="str">
        <f>Senet_Taksit_Giriş!D3</f>
        <v xml:space="preserve"> </v>
      </c>
      <c r="G7" s="53"/>
      <c r="H7" s="105" t="str">
        <f>"# "&amp;TEXT((Senet_Taksit_Giriş!E3),"#.##0,00")&amp;" TL #"</f>
        <v># 84.000,00 TL #</v>
      </c>
      <c r="I7" s="54"/>
      <c r="J7" s="106" t="str">
        <f>"- "&amp;TEXT(INT(Senet_Taksit_Giriş!B3),"##.##0")&amp;" -"</f>
        <v>- 1 -</v>
      </c>
      <c r="K7" s="55"/>
      <c r="L7" s="107">
        <f>Senet_Taksit_Giriş!C3</f>
        <v>44872</v>
      </c>
      <c r="M7" s="52"/>
    </row>
    <row r="8" spans="1:1021" ht="23.25">
      <c r="B8" s="45"/>
      <c r="C8" s="103"/>
      <c r="D8" s="46"/>
      <c r="E8" s="46"/>
      <c r="F8" s="104"/>
      <c r="G8" s="53"/>
      <c r="H8" s="105"/>
      <c r="I8" s="54"/>
      <c r="J8" s="106"/>
      <c r="K8" s="55"/>
      <c r="L8" s="107"/>
      <c r="M8" s="52"/>
    </row>
    <row r="9" spans="1:1021" ht="15.75">
      <c r="B9" s="45"/>
      <c r="C9" s="103"/>
      <c r="D9" s="46"/>
      <c r="E9" s="46"/>
      <c r="F9" s="56"/>
      <c r="G9" s="57"/>
      <c r="H9" s="57"/>
      <c r="I9" s="57"/>
      <c r="J9" s="57"/>
      <c r="K9" s="57"/>
      <c r="L9" s="58"/>
      <c r="M9" s="52"/>
    </row>
    <row r="10" spans="1:1021" ht="15.75">
      <c r="B10" s="45"/>
      <c r="C10" s="103"/>
      <c r="D10" s="46"/>
      <c r="E10" s="46"/>
      <c r="F10" s="108" t="str">
        <f>"                       İş bu emre muharrer senedim"&amp;IF(Senet_Borçlu_Alacaklı_Giriş!$C$4="Gerçek Kişi","in","izin")&amp;" mükabilinde "&amp;IF(TEXT(F7,"dd mmmm yyyy")=" ","                                                            ",TEXT(F7,"dd mmmm yyyy"))&amp;" tarihinde; Sayın : "&amp;IF(Senet_Borçlu_Alacaklı_Giriş!$C$1="","                                                                                                                        ",Senet_Borçlu_Alacaklı_Giriş!$C$1)&amp;"  veyahut emruhavalesine yukarıda yazılı Yalnız # "&amp;Senet_Taksit_Giriş!F3&amp;" #  kayıtsız ve şartsız ödemeyi vaadederi"&amp;IF(Senet_Borçlu_Alacaklı_Giriş!$C$4="Gerçek Kişi","m.","z.")&amp;" Bedeli "&amp;Senet_Taksit_Giriş!G3&amp;" ahzolunmuştur. İş bu bono vadesinde ödenmediği taktirde; iş bu bononun düzenleme tarihinin temerrüt başlangıç tarihi olarak kabul edileceğini, müteakip bonolarında muacceliyet kesbedeceğini,"&amp;" ihtilaf vukuunda "&amp;Senet_Borçlu_Alacaklı_Giriş!$C$2&amp;" mahkeme ve  icra dairelerinin selahiyetini şimdiden kabul eyleri"&amp;IF(Senet_Borçlu_Alacaklı_Giriş!$C$4="Gerçek Kişi","m.","z.")</f>
        <v xml:space="preserve">                       İş bu emre muharrer senedimin mükabilinde                                                              tarihinde; Sayın :                                                                                                                           veyahut emruhavalesine yukarıda yazılı Yalnız # Seksendörtbin TL  #  kayıtsız ve şartsız ödemeyi vaadederim. Bedeli nakden ahzolunmuştur. İş bu bono vadesinde ödenmediği taktirde; iş bu bononun düzenleme tarihinin temerrüt başlangıç tarihi olarak kabul edileceğini, müteakip bonolarında muacceliyet kesbedeceğini, ihtilaf vukuunda TOKAT mahkeme ve  icra dairelerinin selahiyetini şimdiden kabul eylerim.</v>
      </c>
      <c r="G10" s="108"/>
      <c r="H10" s="108"/>
      <c r="I10" s="108"/>
      <c r="J10" s="108"/>
      <c r="K10" s="108"/>
      <c r="L10" s="108"/>
      <c r="M10" s="52"/>
    </row>
    <row r="11" spans="1:1021" ht="15.75">
      <c r="B11" s="45"/>
      <c r="C11" s="103"/>
      <c r="D11" s="46"/>
      <c r="E11" s="46"/>
      <c r="F11" s="108"/>
      <c r="G11" s="108"/>
      <c r="H11" s="108"/>
      <c r="I11" s="108"/>
      <c r="J11" s="108"/>
      <c r="K11" s="108"/>
      <c r="L11" s="108"/>
      <c r="M11" s="52"/>
    </row>
    <row r="12" spans="1:1021" ht="15.75">
      <c r="B12" s="59"/>
      <c r="C12" s="103"/>
      <c r="D12" s="46"/>
      <c r="E12" s="46"/>
      <c r="F12" s="108"/>
      <c r="G12" s="108"/>
      <c r="H12" s="108"/>
      <c r="I12" s="108"/>
      <c r="J12" s="108"/>
      <c r="K12" s="108"/>
      <c r="L12" s="108"/>
      <c r="M12" s="52"/>
    </row>
    <row r="13" spans="1:1021" ht="15.75">
      <c r="B13" s="59"/>
      <c r="C13" s="103"/>
      <c r="D13" s="46"/>
      <c r="E13" s="46"/>
      <c r="F13" s="108"/>
      <c r="G13" s="108"/>
      <c r="H13" s="108"/>
      <c r="I13" s="108"/>
      <c r="J13" s="108"/>
      <c r="K13" s="108"/>
      <c r="L13" s="108"/>
      <c r="M13" s="52"/>
    </row>
    <row r="14" spans="1:1021" ht="15.75">
      <c r="B14" s="59"/>
      <c r="C14" s="103"/>
      <c r="D14" s="46"/>
      <c r="E14" s="46"/>
      <c r="F14" s="108"/>
      <c r="G14" s="108"/>
      <c r="H14" s="108"/>
      <c r="I14" s="108"/>
      <c r="J14" s="108"/>
      <c r="K14" s="108"/>
      <c r="L14" s="108"/>
      <c r="M14" s="52"/>
    </row>
    <row r="15" spans="1:1021" ht="15.75">
      <c r="B15" s="59"/>
      <c r="C15" s="103"/>
      <c r="D15" s="46"/>
      <c r="E15" s="46"/>
      <c r="F15" s="108"/>
      <c r="G15" s="108"/>
      <c r="H15" s="108"/>
      <c r="I15" s="108"/>
      <c r="J15" s="108"/>
      <c r="K15" s="108"/>
      <c r="L15" s="108"/>
      <c r="M15" s="52"/>
    </row>
    <row r="16" spans="1:1021" ht="15.75">
      <c r="B16" s="59"/>
      <c r="C16" s="103"/>
      <c r="D16" s="46"/>
      <c r="E16" s="46"/>
      <c r="F16" s="108"/>
      <c r="G16" s="108"/>
      <c r="H16" s="108"/>
      <c r="I16" s="108"/>
      <c r="J16" s="108"/>
      <c r="K16" s="108"/>
      <c r="L16" s="108"/>
      <c r="M16" s="52"/>
    </row>
    <row r="17" spans="2:13" ht="15.75">
      <c r="B17" s="59"/>
      <c r="C17" s="103"/>
      <c r="D17" s="46"/>
      <c r="E17" s="46"/>
      <c r="F17" s="108"/>
      <c r="G17" s="108"/>
      <c r="H17" s="108"/>
      <c r="I17" s="108"/>
      <c r="J17" s="108"/>
      <c r="K17" s="108"/>
      <c r="L17" s="108"/>
      <c r="M17" s="52"/>
    </row>
    <row r="18" spans="2:13" ht="15.75">
      <c r="B18" s="59"/>
      <c r="C18" s="103"/>
      <c r="D18" s="46"/>
      <c r="E18" s="46"/>
      <c r="F18" s="108"/>
      <c r="G18" s="108"/>
      <c r="H18" s="108"/>
      <c r="I18" s="108"/>
      <c r="J18" s="108"/>
      <c r="K18" s="108"/>
      <c r="L18" s="108"/>
      <c r="M18" s="52"/>
    </row>
    <row r="19" spans="2:13" ht="23.25">
      <c r="B19" s="59"/>
      <c r="C19" s="103"/>
      <c r="D19" s="46"/>
      <c r="E19" s="60"/>
      <c r="F19" s="61" t="s">
        <v>47</v>
      </c>
      <c r="G19" s="62" t="s">
        <v>48</v>
      </c>
      <c r="H19" s="109" t="str">
        <f>Senet_Borçlu_Alacaklı_Giriş!C5</f>
        <v>Salih ANT</v>
      </c>
      <c r="I19" s="109"/>
      <c r="J19" s="109"/>
      <c r="K19" s="109"/>
      <c r="L19" s="109"/>
      <c r="M19" s="52"/>
    </row>
    <row r="20" spans="2:13" ht="23.25">
      <c r="B20" s="59"/>
      <c r="C20" s="103"/>
      <c r="D20" s="46"/>
      <c r="E20" s="63"/>
      <c r="F20" s="64" t="s">
        <v>49</v>
      </c>
      <c r="G20" s="65" t="s">
        <v>48</v>
      </c>
      <c r="H20" s="66" t="str">
        <f>Senet_Borçlu_Alacaklı_Giriş!$C$8</f>
        <v>20669125944</v>
      </c>
      <c r="I20" s="66"/>
      <c r="J20" s="67"/>
      <c r="K20" s="67"/>
      <c r="L20" s="68"/>
      <c r="M20" s="52"/>
    </row>
    <row r="21" spans="2:13" ht="23.25">
      <c r="B21" s="69"/>
      <c r="C21" s="103"/>
      <c r="D21" s="46"/>
      <c r="E21" s="63"/>
      <c r="F21" s="70" t="s">
        <v>50</v>
      </c>
      <c r="G21" s="71"/>
      <c r="H21" s="71"/>
      <c r="I21" s="72"/>
      <c r="J21" s="73" t="s">
        <v>51</v>
      </c>
      <c r="L21" s="74"/>
      <c r="M21" s="52"/>
    </row>
    <row r="22" spans="2:13" ht="15.75">
      <c r="B22" s="69"/>
      <c r="C22" s="103"/>
      <c r="D22" s="46"/>
      <c r="E22" s="63"/>
      <c r="F22" s="110" t="str">
        <f>Senet_Borçlu_Alacaklı_Giriş!$C$6</f>
        <v>İsmail Altıngövde Cad. No:21-B TOKAT</v>
      </c>
      <c r="G22" s="110"/>
      <c r="H22" s="110"/>
      <c r="I22" s="110"/>
      <c r="J22" s="75"/>
      <c r="L22" s="74"/>
      <c r="M22" s="52"/>
    </row>
    <row r="23" spans="2:13" ht="15.75">
      <c r="B23" s="69"/>
      <c r="C23" s="103"/>
      <c r="D23" s="46"/>
      <c r="E23" s="63"/>
      <c r="F23" s="110"/>
      <c r="G23" s="110"/>
      <c r="H23" s="110"/>
      <c r="I23" s="110"/>
      <c r="J23" s="75"/>
      <c r="L23" s="74"/>
      <c r="M23" s="52"/>
    </row>
    <row r="24" spans="2:13" ht="23.25">
      <c r="B24" s="69"/>
      <c r="C24" s="103"/>
      <c r="D24" s="46"/>
      <c r="E24" s="76"/>
      <c r="F24" s="77" t="str">
        <f>"Vergi Dairesi  "</f>
        <v xml:space="preserve">Vergi Dairesi  </v>
      </c>
      <c r="G24" s="78" t="s">
        <v>48</v>
      </c>
      <c r="H24" s="78" t="str">
        <f>Senet_Borçlu_Alacaklı_Giriş!$C$7</f>
        <v>Tokat</v>
      </c>
      <c r="I24" s="79"/>
      <c r="J24" s="57"/>
      <c r="K24" s="57"/>
      <c r="L24" s="58"/>
      <c r="M24" s="52"/>
    </row>
    <row r="25" spans="2:13" ht="23.25">
      <c r="B25" s="69"/>
      <c r="C25" s="103"/>
      <c r="D25" s="46"/>
      <c r="E25" s="46"/>
      <c r="F25" s="80"/>
      <c r="G25" s="81"/>
      <c r="H25" s="81"/>
      <c r="I25" s="82"/>
      <c r="M25" s="52"/>
    </row>
    <row r="26" spans="2:13" ht="23.25">
      <c r="B26" s="59"/>
      <c r="C26" s="103"/>
      <c r="D26" s="46"/>
      <c r="E26" s="60"/>
      <c r="F26" s="83" t="s">
        <v>52</v>
      </c>
      <c r="G26" s="84" t="s">
        <v>48</v>
      </c>
      <c r="H26" s="84" t="str">
        <f>Senet_Borçlu_Alacaklı_Giriş!$C$9</f>
        <v xml:space="preserve"> </v>
      </c>
      <c r="I26" s="85"/>
      <c r="J26" s="86"/>
      <c r="K26" s="42"/>
      <c r="L26" s="43"/>
      <c r="M26" s="52"/>
    </row>
    <row r="27" spans="2:13" ht="23.25">
      <c r="B27" s="59"/>
      <c r="C27" s="103"/>
      <c r="D27" s="46"/>
      <c r="E27" s="63"/>
      <c r="F27" s="64" t="s">
        <v>53</v>
      </c>
      <c r="G27" s="87" t="s">
        <v>48</v>
      </c>
      <c r="H27" s="81" t="str">
        <f>Senet_Borçlu_Alacaklı_Giriş!$C$12</f>
        <v xml:space="preserve"> </v>
      </c>
      <c r="I27" s="88"/>
      <c r="J27" s="89"/>
      <c r="L27" s="74"/>
      <c r="M27" s="52"/>
    </row>
    <row r="28" spans="2:13" ht="23.25">
      <c r="B28" s="59"/>
      <c r="C28" s="103"/>
      <c r="D28" s="46"/>
      <c r="E28" s="63"/>
      <c r="F28" s="70" t="s">
        <v>50</v>
      </c>
      <c r="G28" s="71"/>
      <c r="H28" s="71"/>
      <c r="I28"/>
      <c r="J28" s="73" t="s">
        <v>51</v>
      </c>
      <c r="L28" s="74"/>
      <c r="M28" s="52"/>
    </row>
    <row r="29" spans="2:13" ht="15.75">
      <c r="B29" s="59"/>
      <c r="C29" s="103"/>
      <c r="D29" s="46"/>
      <c r="E29" s="63"/>
      <c r="F29" s="110" t="str">
        <f>Senet_Borçlu_Alacaklı_Giriş!$C$10</f>
        <v xml:space="preserve"> </v>
      </c>
      <c r="G29" s="110"/>
      <c r="H29" s="110"/>
      <c r="I29" s="110"/>
      <c r="L29" s="74"/>
      <c r="M29" s="52"/>
    </row>
    <row r="30" spans="2:13" ht="15.75">
      <c r="B30" s="59"/>
      <c r="C30" s="103"/>
      <c r="D30" s="46"/>
      <c r="E30" s="63"/>
      <c r="F30" s="110"/>
      <c r="G30" s="110"/>
      <c r="H30" s="110"/>
      <c r="I30" s="110"/>
      <c r="L30" s="74"/>
      <c r="M30" s="52"/>
    </row>
    <row r="31" spans="2:13" ht="23.25">
      <c r="B31" s="59"/>
      <c r="C31" s="103"/>
      <c r="D31" s="46"/>
      <c r="E31" s="76"/>
      <c r="F31" s="78" t="str">
        <f>"Vergi Dairesi  "</f>
        <v xml:space="preserve">Vergi Dairesi  </v>
      </c>
      <c r="G31" s="78"/>
      <c r="H31" s="78" t="str">
        <f>Senet_Borçlu_Alacaklı_Giriş!$C$11</f>
        <v xml:space="preserve"> </v>
      </c>
      <c r="I31" s="79"/>
      <c r="J31" s="57"/>
      <c r="K31" s="57"/>
      <c r="L31" s="58"/>
      <c r="M31" s="52"/>
    </row>
    <row r="32" spans="2:13" ht="16.5" thickBot="1">
      <c r="B32" s="90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2"/>
    </row>
    <row r="33" ht="16.5" thickTop="1"/>
    <row r="34" ht="15.75"/>
    <row r="35" ht="15.75"/>
    <row r="36" ht="15.75"/>
    <row r="37" ht="15.75"/>
    <row r="38" ht="15.75"/>
    <row r="39" ht="15.75"/>
    <row r="40" ht="15.75"/>
    <row r="41" ht="15.75"/>
    <row r="42" ht="15.75"/>
    <row r="43" ht="15.75"/>
    <row r="44" ht="15.75"/>
    <row r="45" ht="15.75"/>
    <row r="46" ht="15.75"/>
    <row r="47" ht="15.75"/>
    <row r="48" ht="15.75"/>
    <row r="49" ht="15.75"/>
    <row r="50" ht="15.75"/>
    <row r="51" ht="15.75"/>
    <row r="52" ht="15.75"/>
    <row r="53" ht="15.75"/>
    <row r="54" ht="15.75"/>
    <row r="55" ht="15.75"/>
    <row r="56" ht="15.75"/>
    <row r="57" ht="15.75"/>
    <row r="58" ht="15.75"/>
    <row r="59" ht="15.75"/>
    <row r="60" ht="15.75"/>
    <row r="61" ht="15.75"/>
    <row r="62" ht="15.75"/>
    <row r="63" ht="15.75"/>
    <row r="64" ht="15.75"/>
    <row r="65" ht="15.75"/>
    <row r="66" ht="15.75"/>
    <row r="67" ht="15.75"/>
    <row r="68" ht="15.75"/>
    <row r="69" ht="15.75"/>
    <row r="70" ht="15.75"/>
    <row r="71" ht="15.75"/>
    <row r="72" ht="15.75"/>
    <row r="73" ht="15.75"/>
    <row r="74" ht="15.75"/>
    <row r="75" ht="15.75"/>
    <row r="76" ht="15.75"/>
    <row r="77" ht="15.75"/>
    <row r="78" ht="15.75"/>
    <row r="79" ht="15.75"/>
    <row r="80" ht="15.75"/>
    <row r="81" spans="1:13" ht="15.75"/>
    <row r="82" spans="1:13" ht="15.75"/>
    <row r="83" spans="1:13" ht="15.75"/>
    <row r="87" spans="1:13" ht="17.649999999999999" customHeight="1" thickBot="1"/>
    <row r="88" spans="1:13" ht="17.649999999999999" customHeight="1" thickTop="1">
      <c r="B88" s="36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8"/>
    </row>
    <row r="89" spans="1:13" ht="17.649999999999999" customHeight="1">
      <c r="A89" s="25"/>
      <c r="B89" s="39"/>
      <c r="C89" s="103" t="str">
        <f>$H103 &amp;"    - Taksit No: " &amp; $J91&amp;"  "</f>
        <v xml:space="preserve">0    - Taksit No: 2  </v>
      </c>
      <c r="D89" s="40"/>
      <c r="E89" s="40"/>
      <c r="F89" s="41"/>
      <c r="G89" s="42"/>
      <c r="H89" s="42"/>
      <c r="I89" s="42"/>
      <c r="J89" s="42"/>
      <c r="K89" s="42"/>
      <c r="L89" s="43"/>
      <c r="M89" s="44"/>
    </row>
    <row r="90" spans="1:13" ht="17.649999999999999" customHeight="1">
      <c r="B90" s="45"/>
      <c r="C90" s="103"/>
      <c r="D90" s="46"/>
      <c r="E90" s="46"/>
      <c r="F90" s="47" t="s">
        <v>43</v>
      </c>
      <c r="G90" s="48"/>
      <c r="H90" s="49" t="s">
        <v>44</v>
      </c>
      <c r="I90" s="49"/>
      <c r="J90" s="49" t="s">
        <v>45</v>
      </c>
      <c r="K90" s="50"/>
      <c r="L90" s="51" t="s">
        <v>46</v>
      </c>
      <c r="M90" s="52"/>
    </row>
    <row r="91" spans="1:13" ht="17.649999999999999" customHeight="1">
      <c r="B91" s="45"/>
      <c r="C91" s="103"/>
      <c r="D91" s="46"/>
      <c r="E91" s="46"/>
      <c r="F91" s="104">
        <f>Senet_Taksit_Giriş!D4</f>
        <v>44316</v>
      </c>
      <c r="G91" s="53"/>
      <c r="H91" s="111">
        <f>Senet_Taksit_Giriş!E4</f>
        <v>0</v>
      </c>
      <c r="I91" s="54"/>
      <c r="J91" s="106">
        <f>Senet_Taksit_Giriş!B4</f>
        <v>2</v>
      </c>
      <c r="K91" s="55"/>
      <c r="L91" s="112">
        <f>Senet_Taksit_Giriş!C4</f>
        <v>44252</v>
      </c>
      <c r="M91" s="52"/>
    </row>
    <row r="92" spans="1:13" ht="17.649999999999999" customHeight="1">
      <c r="B92" s="45"/>
      <c r="C92" s="103"/>
      <c r="D92" s="46"/>
      <c r="E92" s="46"/>
      <c r="F92" s="104"/>
      <c r="G92" s="53"/>
      <c r="H92" s="111"/>
      <c r="I92" s="54"/>
      <c r="J92" s="106"/>
      <c r="K92" s="55"/>
      <c r="L92" s="112"/>
      <c r="M92" s="52"/>
    </row>
    <row r="93" spans="1:13" ht="17.649999999999999" customHeight="1">
      <c r="B93" s="45"/>
      <c r="C93" s="103"/>
      <c r="D93" s="46"/>
      <c r="E93" s="46"/>
      <c r="F93" s="56"/>
      <c r="G93" s="57"/>
      <c r="H93" s="57"/>
      <c r="I93" s="57"/>
      <c r="J93" s="57"/>
      <c r="K93" s="57"/>
      <c r="L93" s="58"/>
      <c r="M93" s="52"/>
    </row>
    <row r="94" spans="1:13" ht="17.649999999999999" customHeight="1">
      <c r="B94" s="45"/>
      <c r="C94" s="103"/>
      <c r="D94" s="46"/>
      <c r="E94" s="46"/>
      <c r="F94" s="113" t="str">
        <f>"                       İş bu emre muharrer senedim"&amp;IF(Senet_Borçlu_Alacaklı_Giriş!$C$4="Gerçek Kişi","in","izin")&amp;" mükabilinde "&amp;IF(TEXT(F91,"dd mmmm yyyy")=" ","                                                            ",TEXT(F91,"dd mmmm yyyy"))&amp;" tarihinde; Sayın : "&amp;IF(Senet_Borçlu_Alacaklı_Giriş!$C$1="","                                                                                                                        ",Senet_Borçlu_Alacaklı_Giriş!$C$1)&amp;"  veyahut emruhavalesine yukarıda yazılı Yalnız # "&amp;Senet_Taksit_Giriş!F40&amp;" #  kayıtsız ve şartsız ödemeyi vaadederi"&amp;IF(Senet_Borçlu_Alacaklı_Giriş!$C$4="Gerçek Kişi","m.","z.")&amp;" Bedeli "&amp;Senet_Taksit_Giriş!G40&amp;" ahzolunmuştur. İş bu bono vadesinde ödenmediği taktirde; iş bu bononun düzenleme tarihinin temerrüt başlangıç tarihi olarak kabul edileceğini, müteakip bonolarında muacceliyet kesbedeceğini,"&amp;" ihtilaf vukuunda "&amp;Senet_Borçlu_Alacaklı_Giriş!$C$2&amp;" mahkemelerinin selahiyetini şimdiden kabul eyleri"&amp;IF(Senet_Borçlu_Alacaklı_Giriş!$C$4="Gerçek Kişi","m.","z.")</f>
        <v xml:space="preserve">                       İş bu emre muharrer senedimin mükabilinde 00 mmmm 2021 tarihinde; Sayın :                                                                                                                           veyahut emruhavalesine yukarıda yazılı Yalnız #  #  kayıtsız ve şartsız ödemeyi vaadederim. Bedeli 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eylerim.</v>
      </c>
      <c r="G94" s="113"/>
      <c r="H94" s="113"/>
      <c r="I94" s="113"/>
      <c r="J94" s="113"/>
      <c r="K94" s="113"/>
      <c r="L94" s="113"/>
      <c r="M94" s="52"/>
    </row>
    <row r="95" spans="1:13" ht="17.649999999999999" customHeight="1">
      <c r="B95" s="45"/>
      <c r="C95" s="103"/>
      <c r="D95" s="46"/>
      <c r="E95" s="46"/>
      <c r="F95" s="113"/>
      <c r="G95" s="113"/>
      <c r="H95" s="113"/>
      <c r="I95" s="113"/>
      <c r="J95" s="113"/>
      <c r="K95" s="113"/>
      <c r="L95" s="113"/>
      <c r="M95" s="52"/>
    </row>
    <row r="96" spans="1:13" ht="17.649999999999999" customHeight="1">
      <c r="B96" s="59"/>
      <c r="C96" s="103"/>
      <c r="D96" s="46"/>
      <c r="E96" s="46"/>
      <c r="F96" s="113"/>
      <c r="G96" s="113"/>
      <c r="H96" s="113"/>
      <c r="I96" s="113"/>
      <c r="J96" s="113"/>
      <c r="K96" s="113"/>
      <c r="L96" s="113"/>
      <c r="M96" s="52"/>
    </row>
    <row r="97" spans="2:13" ht="17.649999999999999" customHeight="1">
      <c r="B97" s="59"/>
      <c r="C97" s="103"/>
      <c r="D97" s="46"/>
      <c r="E97" s="46"/>
      <c r="F97" s="113"/>
      <c r="G97" s="113"/>
      <c r="H97" s="113"/>
      <c r="I97" s="113"/>
      <c r="J97" s="113"/>
      <c r="K97" s="113"/>
      <c r="L97" s="113"/>
      <c r="M97" s="52"/>
    </row>
    <row r="98" spans="2:13" ht="17.649999999999999" customHeight="1">
      <c r="B98" s="59"/>
      <c r="C98" s="103"/>
      <c r="D98" s="46"/>
      <c r="E98" s="46"/>
      <c r="F98" s="113"/>
      <c r="G98" s="113"/>
      <c r="H98" s="113"/>
      <c r="I98" s="113"/>
      <c r="J98" s="113"/>
      <c r="K98" s="113"/>
      <c r="L98" s="113"/>
      <c r="M98" s="52"/>
    </row>
    <row r="99" spans="2:13" ht="17.649999999999999" customHeight="1">
      <c r="B99" s="59"/>
      <c r="C99" s="103"/>
      <c r="D99" s="46"/>
      <c r="E99" s="46"/>
      <c r="F99" s="113"/>
      <c r="G99" s="113"/>
      <c r="H99" s="113"/>
      <c r="I99" s="113"/>
      <c r="J99" s="113"/>
      <c r="K99" s="113"/>
      <c r="L99" s="113"/>
      <c r="M99" s="52"/>
    </row>
    <row r="100" spans="2:13" ht="17.649999999999999" customHeight="1">
      <c r="B100" s="59"/>
      <c r="C100" s="103"/>
      <c r="D100" s="46"/>
      <c r="E100" s="46"/>
      <c r="F100" s="113"/>
      <c r="G100" s="113"/>
      <c r="H100" s="113"/>
      <c r="I100" s="113"/>
      <c r="J100" s="113"/>
      <c r="K100" s="113"/>
      <c r="L100" s="113"/>
      <c r="M100" s="52"/>
    </row>
    <row r="101" spans="2:13" ht="17.649999999999999" customHeight="1">
      <c r="B101" s="59"/>
      <c r="C101" s="103"/>
      <c r="D101" s="46"/>
      <c r="E101" s="46"/>
      <c r="F101" s="113"/>
      <c r="G101" s="113"/>
      <c r="H101" s="113"/>
      <c r="I101" s="113"/>
      <c r="J101" s="113"/>
      <c r="K101" s="113"/>
      <c r="L101" s="113"/>
      <c r="M101" s="52"/>
    </row>
    <row r="102" spans="2:13" ht="17.649999999999999" customHeight="1">
      <c r="B102" s="59"/>
      <c r="C102" s="103"/>
      <c r="D102" s="46"/>
      <c r="E102" s="46"/>
      <c r="F102" s="113"/>
      <c r="G102" s="113"/>
      <c r="H102" s="113"/>
      <c r="I102" s="113"/>
      <c r="J102" s="113"/>
      <c r="K102" s="113"/>
      <c r="L102" s="113"/>
      <c r="M102" s="52"/>
    </row>
    <row r="103" spans="2:13" ht="17.649999999999999" customHeight="1">
      <c r="B103" s="59"/>
      <c r="C103" s="103"/>
      <c r="D103" s="46"/>
      <c r="E103" s="60"/>
      <c r="F103" s="93" t="s">
        <v>47</v>
      </c>
      <c r="G103" s="94" t="s">
        <v>48</v>
      </c>
      <c r="H103" s="114">
        <f>Senet_Borçlu_Alacaklı_Giriş!C42</f>
        <v>0</v>
      </c>
      <c r="I103" s="114"/>
      <c r="J103" s="114"/>
      <c r="K103" s="114"/>
      <c r="L103" s="114"/>
      <c r="M103" s="52"/>
    </row>
    <row r="104" spans="2:13" ht="17.649999999999999" customHeight="1">
      <c r="B104" s="59"/>
      <c r="C104" s="103"/>
      <c r="D104" s="46"/>
      <c r="E104" s="63"/>
      <c r="F104" s="95" t="s">
        <v>49</v>
      </c>
      <c r="G104" s="96" t="s">
        <v>48</v>
      </c>
      <c r="H104" s="67" t="str">
        <f>Senet_Borçlu_Alacaklı_Giriş!$C$8</f>
        <v>20669125944</v>
      </c>
      <c r="I104" s="67"/>
      <c r="J104" s="67"/>
      <c r="K104" s="67"/>
      <c r="L104" s="68"/>
      <c r="M104" s="52"/>
    </row>
    <row r="105" spans="2:13" ht="17.649999999999999" customHeight="1">
      <c r="B105" s="69"/>
      <c r="C105" s="103"/>
      <c r="D105" s="46"/>
      <c r="E105" s="63"/>
      <c r="F105" s="97" t="s">
        <v>50</v>
      </c>
      <c r="G105" s="75"/>
      <c r="H105" s="75"/>
      <c r="I105"/>
      <c r="J105" s="73" t="s">
        <v>51</v>
      </c>
      <c r="L105" s="74"/>
      <c r="M105" s="52"/>
    </row>
    <row r="106" spans="2:13" ht="17.649999999999999" customHeight="1">
      <c r="B106" s="69"/>
      <c r="C106" s="103"/>
      <c r="D106" s="46"/>
      <c r="E106" s="63"/>
      <c r="F106" s="115" t="str">
        <f>Senet_Borçlu_Alacaklı_Giriş!$C$6</f>
        <v>İsmail Altıngövde Cad. No:21-B TOKAT</v>
      </c>
      <c r="G106" s="115"/>
      <c r="H106" s="115"/>
      <c r="I106" s="115"/>
      <c r="J106" s="75"/>
      <c r="L106" s="74"/>
      <c r="M106" s="52"/>
    </row>
    <row r="107" spans="2:13" ht="17.649999999999999" customHeight="1">
      <c r="B107" s="69"/>
      <c r="C107" s="103"/>
      <c r="D107" s="46"/>
      <c r="E107" s="63"/>
      <c r="F107" s="115"/>
      <c r="G107" s="115"/>
      <c r="H107" s="115"/>
      <c r="I107" s="115"/>
      <c r="J107" s="75"/>
      <c r="L107" s="74"/>
      <c r="M107" s="52"/>
    </row>
    <row r="108" spans="2:13" ht="17.649999999999999" customHeight="1">
      <c r="B108" s="69"/>
      <c r="C108" s="103"/>
      <c r="D108" s="46"/>
      <c r="E108" s="63"/>
      <c r="F108" s="115"/>
      <c r="G108" s="115"/>
      <c r="H108" s="115"/>
      <c r="I108" s="115"/>
      <c r="J108" s="75"/>
      <c r="L108" s="74"/>
      <c r="M108" s="52"/>
    </row>
    <row r="109" spans="2:13" ht="17.649999999999999" customHeight="1">
      <c r="B109" s="69"/>
      <c r="C109" s="103"/>
      <c r="D109" s="46"/>
      <c r="E109" s="63"/>
      <c r="F109" s="115"/>
      <c r="G109" s="115"/>
      <c r="H109" s="115"/>
      <c r="I109" s="115"/>
      <c r="J109" s="75"/>
      <c r="K109" s="89"/>
      <c r="L109" s="74"/>
      <c r="M109" s="52"/>
    </row>
    <row r="110" spans="2:13" ht="17.649999999999999" customHeight="1">
      <c r="B110" s="69"/>
      <c r="C110" s="103"/>
      <c r="D110" s="46"/>
      <c r="E110" s="76"/>
      <c r="F110" s="98" t="str">
        <f>"Vergi Dairesi  "</f>
        <v xml:space="preserve">Vergi Dairesi  </v>
      </c>
      <c r="G110" s="79" t="s">
        <v>48</v>
      </c>
      <c r="H110" s="79" t="str">
        <f>Senet_Borçlu_Alacaklı_Giriş!$C$7</f>
        <v>Tokat</v>
      </c>
      <c r="I110" s="79"/>
      <c r="J110" s="57"/>
      <c r="K110" s="57"/>
      <c r="L110" s="58"/>
      <c r="M110" s="52"/>
    </row>
    <row r="111" spans="2:13" ht="17.649999999999999" customHeight="1">
      <c r="B111" s="69"/>
      <c r="C111" s="103"/>
      <c r="D111" s="46"/>
      <c r="E111" s="46"/>
      <c r="F111" s="99"/>
      <c r="G111" s="82"/>
      <c r="H111" s="82"/>
      <c r="I111" s="82"/>
      <c r="M111" s="52"/>
    </row>
    <row r="112" spans="2:13" ht="17.649999999999999" customHeight="1">
      <c r="B112" s="59"/>
      <c r="C112" s="103"/>
      <c r="D112" s="46"/>
      <c r="E112" s="60"/>
      <c r="F112" s="100" t="s">
        <v>52</v>
      </c>
      <c r="G112" s="85" t="s">
        <v>48</v>
      </c>
      <c r="H112" s="85" t="str">
        <f>Senet_Borçlu_Alacaklı_Giriş!$C$9</f>
        <v xml:space="preserve"> </v>
      </c>
      <c r="I112" s="85"/>
      <c r="J112" s="86"/>
      <c r="K112" s="42"/>
      <c r="L112" s="43"/>
      <c r="M112" s="52"/>
    </row>
    <row r="113" spans="2:13" ht="17.649999999999999" customHeight="1">
      <c r="B113" s="59"/>
      <c r="C113" s="103"/>
      <c r="D113" s="46"/>
      <c r="E113" s="63"/>
      <c r="F113" s="101" t="s">
        <v>53</v>
      </c>
      <c r="G113" s="88" t="s">
        <v>48</v>
      </c>
      <c r="H113" s="82" t="str">
        <f>Senet_Borçlu_Alacaklı_Giriş!$C$12</f>
        <v xml:space="preserve"> </v>
      </c>
      <c r="I113" s="88"/>
      <c r="J113" s="89"/>
      <c r="L113" s="74"/>
      <c r="M113" s="52"/>
    </row>
    <row r="114" spans="2:13" ht="17.649999999999999" customHeight="1">
      <c r="B114" s="59"/>
      <c r="C114" s="103"/>
      <c r="D114" s="46"/>
      <c r="E114" s="63"/>
      <c r="F114" s="102" t="s">
        <v>50</v>
      </c>
      <c r="G114" s="75"/>
      <c r="H114" s="75"/>
      <c r="I114"/>
      <c r="J114" s="73" t="s">
        <v>51</v>
      </c>
      <c r="L114" s="74"/>
      <c r="M114" s="52"/>
    </row>
    <row r="115" spans="2:13" ht="17.649999999999999" customHeight="1">
      <c r="B115" s="59"/>
      <c r="C115" s="103"/>
      <c r="D115" s="46"/>
      <c r="E115" s="63"/>
      <c r="F115" s="116" t="str">
        <f>Senet_Borçlu_Alacaklı_Giriş!$C$10</f>
        <v xml:space="preserve"> </v>
      </c>
      <c r="G115" s="116"/>
      <c r="H115" s="116"/>
      <c r="I115" s="116"/>
      <c r="L115" s="74"/>
      <c r="M115" s="52"/>
    </row>
    <row r="116" spans="2:13" ht="17.649999999999999" customHeight="1">
      <c r="B116" s="59"/>
      <c r="C116" s="103"/>
      <c r="D116" s="46"/>
      <c r="E116" s="63"/>
      <c r="F116" s="116"/>
      <c r="G116" s="116"/>
      <c r="H116" s="116"/>
      <c r="I116" s="116"/>
      <c r="L116" s="74"/>
      <c r="M116" s="52"/>
    </row>
    <row r="117" spans="2:13" ht="17.649999999999999" customHeight="1">
      <c r="B117" s="59"/>
      <c r="C117" s="103"/>
      <c r="D117" s="46"/>
      <c r="E117" s="63"/>
      <c r="F117" s="116"/>
      <c r="G117" s="116"/>
      <c r="H117" s="116"/>
      <c r="I117" s="116"/>
      <c r="L117" s="74"/>
      <c r="M117" s="52"/>
    </row>
    <row r="118" spans="2:13" ht="17.649999999999999" customHeight="1">
      <c r="B118" s="59"/>
      <c r="C118" s="103"/>
      <c r="D118" s="46"/>
      <c r="E118" s="63"/>
      <c r="F118" s="116"/>
      <c r="G118" s="116"/>
      <c r="H118" s="116"/>
      <c r="I118" s="116"/>
      <c r="L118" s="74"/>
      <c r="M118" s="52"/>
    </row>
    <row r="119" spans="2:13" ht="17.649999999999999" customHeight="1">
      <c r="B119" s="59"/>
      <c r="C119" s="103"/>
      <c r="D119" s="46"/>
      <c r="E119" s="76"/>
      <c r="F119" s="79" t="str">
        <f>"Vergi Dairesi  "</f>
        <v xml:space="preserve">Vergi Dairesi  </v>
      </c>
      <c r="G119" s="79"/>
      <c r="H119" s="79" t="str">
        <f>Senet_Borçlu_Alacaklı_Giriş!$C$11</f>
        <v xml:space="preserve"> </v>
      </c>
      <c r="I119" s="79"/>
      <c r="J119" s="57"/>
      <c r="K119" s="57"/>
      <c r="L119" s="58"/>
      <c r="M119" s="52"/>
    </row>
    <row r="120" spans="2:13" ht="17.649999999999999" customHeight="1" thickBot="1">
      <c r="B120" s="90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2"/>
    </row>
    <row r="121" spans="2:13" ht="17.649999999999999" customHeight="1" thickTop="1">
      <c r="B121"/>
      <c r="C121"/>
      <c r="D121"/>
      <c r="E121"/>
      <c r="F121"/>
      <c r="G121"/>
      <c r="H121"/>
      <c r="I121"/>
      <c r="J121"/>
      <c r="K121"/>
      <c r="L121"/>
      <c r="M121"/>
    </row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8">
    <mergeCell ref="C89:C119"/>
    <mergeCell ref="F91:F92"/>
    <mergeCell ref="H91:H92"/>
    <mergeCell ref="J91:J92"/>
    <mergeCell ref="L91:L92"/>
    <mergeCell ref="F94:L102"/>
    <mergeCell ref="H103:L103"/>
    <mergeCell ref="F106:I109"/>
    <mergeCell ref="F115:I118"/>
    <mergeCell ref="C5:C31"/>
    <mergeCell ref="F7:F8"/>
    <mergeCell ref="H7:H8"/>
    <mergeCell ref="J7:J8"/>
    <mergeCell ref="L7:L8"/>
    <mergeCell ref="F10:L18"/>
    <mergeCell ref="H19:L19"/>
    <mergeCell ref="F22:I23"/>
    <mergeCell ref="F29:I30"/>
  </mergeCells>
  <printOptions horizontalCentered="1"/>
  <pageMargins left="0.23622047244094502" right="0.23622047244094502" top="0.59015748031496107" bottom="1.1417322834645671" header="0.19645669291338602" footer="0.74803149606299213"/>
  <pageSetup paperSize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787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Sheet4</vt:lpstr>
      <vt:lpstr>Senet_Borçlu_Alacaklı_Giriş</vt:lpstr>
      <vt:lpstr>Senet_Taksit_Giriş</vt:lpstr>
      <vt:lpstr>Senet_Önizleme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m</cp:lastModifiedBy>
  <cp:revision>41</cp:revision>
  <cp:lastPrinted>2022-11-07T16:51:19Z</cp:lastPrinted>
  <dcterms:created xsi:type="dcterms:W3CDTF">2018-01-01T13:28:37Z</dcterms:created>
  <dcterms:modified xsi:type="dcterms:W3CDTF">2024-01-05T12:54:09Z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