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aaGitMe\tdy\"/>
    </mc:Choice>
  </mc:AlternateContent>
  <xr:revisionPtr revIDLastSave="0" documentId="13_ncr:1_{01CC4098-3422-4079-AAD7-1B02589C55C1}" xr6:coauthVersionLast="47" xr6:coauthVersionMax="47" xr10:uidLastSave="{00000000-0000-0000-0000-000000000000}"/>
  <bookViews>
    <workbookView xWindow="0" yWindow="4365" windowWidth="22545" windowHeight="11115" tabRatio="500" activeTab="1" xr2:uid="{00000000-000D-0000-FFFF-FFFF00000000}"/>
  </bookViews>
  <sheets>
    <sheet name="Sayfa2" sheetId="2" r:id="rId1"/>
    <sheet name="Sayfa4" sheetId="6" r:id="rId2"/>
    <sheet name="TTE" sheetId="4" r:id="rId3"/>
    <sheet name="801" sheetId="5" r:id="rId4"/>
    <sheet name="Sayfa3" sheetId="3" r:id="rId5"/>
    <sheet name="Sayfa1" sheetId="1" r:id="rId6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M22" i="6" l="1"/>
  <c r="P6" i="6" l="1"/>
  <c r="J35" i="2"/>
  <c r="K35" i="2" s="1"/>
  <c r="L35" i="2"/>
  <c r="E35" i="2"/>
  <c r="M35" i="2" l="1"/>
  <c r="N35" i="2" s="1"/>
  <c r="I35" i="2"/>
  <c r="P7" i="6" l="1"/>
  <c r="F13" i="2" l="1"/>
  <c r="F14" i="2" s="1"/>
  <c r="F15" i="2" s="1"/>
  <c r="F16" i="2" s="1"/>
  <c r="F17" i="2" s="1"/>
  <c r="F20" i="2" s="1"/>
  <c r="F21" i="2" s="1"/>
  <c r="F22" i="2" s="1"/>
  <c r="F23" i="2" s="1"/>
  <c r="F24" i="2" s="1"/>
  <c r="F25" i="2" s="1"/>
  <c r="F26" i="2" s="1"/>
  <c r="F27" i="2" s="1"/>
  <c r="L36" i="2"/>
  <c r="E36" i="2"/>
  <c r="P8" i="6"/>
  <c r="L37" i="2"/>
  <c r="E37" i="2"/>
  <c r="R5" i="6"/>
  <c r="P9" i="6"/>
  <c r="P5" i="6" s="1"/>
  <c r="N10" i="6"/>
  <c r="L11" i="6"/>
  <c r="L10" i="6"/>
  <c r="J13" i="6"/>
  <c r="T13" i="6" s="1"/>
  <c r="T12" i="6"/>
  <c r="J11" i="6"/>
  <c r="J10" i="6"/>
  <c r="J6" i="6" s="1"/>
  <c r="H10" i="6"/>
  <c r="H6" i="6" s="1"/>
  <c r="F10" i="6"/>
  <c r="F6" i="6" s="1"/>
  <c r="D10" i="6"/>
  <c r="D6" i="6" s="1"/>
  <c r="T14" i="6"/>
  <c r="T15" i="6"/>
  <c r="T16" i="6"/>
  <c r="A2" i="6"/>
  <c r="H20" i="2"/>
  <c r="I2" i="6"/>
  <c r="S2" i="6"/>
  <c r="Q2" i="6"/>
  <c r="H14" i="2" s="1"/>
  <c r="O2" i="6"/>
  <c r="H15" i="2" s="1"/>
  <c r="M2" i="6"/>
  <c r="K2" i="6"/>
  <c r="H16" i="2" s="1"/>
  <c r="H17" i="2" s="1"/>
  <c r="G2" i="6"/>
  <c r="H26" i="2" s="1"/>
  <c r="E2" i="6"/>
  <c r="H27" i="2" s="1"/>
  <c r="C2" i="6"/>
  <c r="H9" i="4"/>
  <c r="I9" i="4" s="1"/>
  <c r="D9" i="4"/>
  <c r="E9" i="4" s="1"/>
  <c r="J9" i="4" s="1"/>
  <c r="K9" i="4" s="1"/>
  <c r="L8" i="6" l="1"/>
  <c r="L6" i="6"/>
  <c r="T6" i="6" s="1"/>
  <c r="D9" i="6"/>
  <c r="D5" i="6" s="1"/>
  <c r="D7" i="6"/>
  <c r="H9" i="6"/>
  <c r="H5" i="6" s="1"/>
  <c r="H7" i="6"/>
  <c r="F9" i="6"/>
  <c r="F5" i="6" s="1"/>
  <c r="F7" i="6"/>
  <c r="J9" i="6"/>
  <c r="J7" i="6"/>
  <c r="L9" i="6"/>
  <c r="L5" i="6" s="1"/>
  <c r="L7" i="6"/>
  <c r="H8" i="6"/>
  <c r="N8" i="6"/>
  <c r="N7" i="6"/>
  <c r="F8" i="6"/>
  <c r="N9" i="6"/>
  <c r="D8" i="6"/>
  <c r="J8" i="6"/>
  <c r="T11" i="6"/>
  <c r="J5" i="6"/>
  <c r="T5" i="6" s="1"/>
  <c r="T10" i="6"/>
  <c r="E9" i="5"/>
  <c r="E10" i="5"/>
  <c r="E11" i="5" s="1"/>
  <c r="E12" i="5" s="1"/>
  <c r="E13" i="5" s="1"/>
  <c r="E14" i="5" s="1"/>
  <c r="E15" i="5" s="1"/>
  <c r="E16" i="5" s="1"/>
  <c r="E17" i="5" s="1"/>
  <c r="E18" i="5" s="1"/>
  <c r="E19" i="5" s="1"/>
  <c r="E20" i="5" s="1"/>
  <c r="E21" i="5" s="1"/>
  <c r="E22" i="5" s="1"/>
  <c r="E23" i="5" s="1"/>
  <c r="E24" i="5" s="1"/>
  <c r="E25" i="5" s="1"/>
  <c r="E26" i="5" s="1"/>
  <c r="E27" i="5" s="1"/>
  <c r="E28" i="5" s="1"/>
  <c r="E29" i="5" s="1"/>
  <c r="E30" i="5" s="1"/>
  <c r="E31" i="5" s="1"/>
  <c r="E32" i="5" s="1"/>
  <c r="E33" i="5" s="1"/>
  <c r="E34" i="5" s="1"/>
  <c r="E35" i="5" s="1"/>
  <c r="E36" i="5" s="1"/>
  <c r="E37" i="5" s="1"/>
  <c r="E38" i="5" s="1"/>
  <c r="E39" i="5" s="1"/>
  <c r="E40" i="5" s="1"/>
  <c r="E41" i="5" s="1"/>
  <c r="E42" i="5" s="1"/>
  <c r="E43" i="5" s="1"/>
  <c r="E7" i="5"/>
  <c r="E8" i="5"/>
  <c r="E6" i="5"/>
  <c r="E5" i="5"/>
  <c r="E4" i="5"/>
  <c r="E3" i="5"/>
  <c r="K12" i="4"/>
  <c r="K13" i="4"/>
  <c r="K10" i="4"/>
  <c r="K11" i="4"/>
  <c r="K14" i="4"/>
  <c r="H10" i="4"/>
  <c r="I10" i="4" s="1"/>
  <c r="D10" i="4"/>
  <c r="E10" i="4" s="1"/>
  <c r="J10" i="4" s="1"/>
  <c r="H11" i="4"/>
  <c r="H12" i="4"/>
  <c r="I11" i="4"/>
  <c r="I12" i="4"/>
  <c r="D11" i="4"/>
  <c r="E11" i="4" s="1"/>
  <c r="J11" i="4" s="1"/>
  <c r="D12" i="4"/>
  <c r="E12" i="4" s="1"/>
  <c r="J12" i="4" s="1"/>
  <c r="D13" i="4"/>
  <c r="E13" i="4" s="1"/>
  <c r="J13" i="4" s="1"/>
  <c r="D14" i="4"/>
  <c r="E14" i="4" s="1"/>
  <c r="J14" i="4" s="1"/>
  <c r="B4" i="2"/>
  <c r="K51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5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J33" i="2"/>
  <c r="K33" i="2" s="1"/>
  <c r="I33" i="2"/>
  <c r="L33" i="2"/>
  <c r="E33" i="2"/>
  <c r="L38" i="2"/>
  <c r="J38" i="2"/>
  <c r="K38" i="2" s="1"/>
  <c r="I38" i="2"/>
  <c r="E38" i="2"/>
  <c r="L13" i="2"/>
  <c r="J13" i="2"/>
  <c r="K13" i="2" s="1"/>
  <c r="I13" i="2"/>
  <c r="E13" i="2"/>
  <c r="I62" i="3"/>
  <c r="F62" i="3"/>
  <c r="I61" i="3"/>
  <c r="F61" i="3"/>
  <c r="F58" i="3"/>
  <c r="F54" i="3"/>
  <c r="F44" i="3"/>
  <c r="F43" i="3"/>
  <c r="F35" i="3"/>
  <c r="F33" i="3"/>
  <c r="F29" i="3"/>
  <c r="F27" i="3"/>
  <c r="F21" i="3"/>
  <c r="F19" i="3"/>
  <c r="F9" i="3"/>
  <c r="I6" i="3"/>
  <c r="I7" i="3" s="1"/>
  <c r="I8" i="3" s="1"/>
  <c r="I16" i="3" s="1"/>
  <c r="I17" i="3" s="1"/>
  <c r="I18" i="3" s="1"/>
  <c r="I19" i="3" s="1"/>
  <c r="I20" i="3" s="1"/>
  <c r="I21" i="3" s="1"/>
  <c r="I22" i="3" s="1"/>
  <c r="I25" i="3" s="1"/>
  <c r="I26" i="3" s="1"/>
  <c r="I28" i="3" s="1"/>
  <c r="I30" i="3" s="1"/>
  <c r="I31" i="3" s="1"/>
  <c r="I32" i="3" s="1"/>
  <c r="I33" i="3" s="1"/>
  <c r="I34" i="3" s="1"/>
  <c r="I36" i="3" s="1"/>
  <c r="I37" i="3" s="1"/>
  <c r="I38" i="3" s="1"/>
  <c r="I40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7" i="3" s="1"/>
  <c r="L65" i="2"/>
  <c r="J65" i="2"/>
  <c r="K65" i="2" s="1"/>
  <c r="L64" i="2"/>
  <c r="H64" i="2"/>
  <c r="I64" i="2" s="1"/>
  <c r="L63" i="2"/>
  <c r="J63" i="2"/>
  <c r="K63" i="2" s="1"/>
  <c r="L62" i="2"/>
  <c r="J62" i="2"/>
  <c r="K62" i="2" s="1"/>
  <c r="L61" i="2"/>
  <c r="J61" i="2"/>
  <c r="K61" i="2" s="1"/>
  <c r="J60" i="2"/>
  <c r="K60" i="2" s="1"/>
  <c r="L59" i="2"/>
  <c r="J59" i="2"/>
  <c r="K59" i="2" s="1"/>
  <c r="L58" i="2"/>
  <c r="J58" i="2"/>
  <c r="K58" i="2" s="1"/>
  <c r="L57" i="2"/>
  <c r="J57" i="2"/>
  <c r="K57" i="2" s="1"/>
  <c r="L56" i="2"/>
  <c r="J56" i="2"/>
  <c r="K56" i="2" s="1"/>
  <c r="L55" i="2"/>
  <c r="J55" i="2"/>
  <c r="K55" i="2" s="1"/>
  <c r="L54" i="2"/>
  <c r="J54" i="2"/>
  <c r="K54" i="2" s="1"/>
  <c r="L53" i="2"/>
  <c r="J53" i="2"/>
  <c r="K53" i="2" s="1"/>
  <c r="L52" i="2"/>
  <c r="J52" i="2"/>
  <c r="K52" i="2" s="1"/>
  <c r="L50" i="2"/>
  <c r="J50" i="2"/>
  <c r="K50" i="2" s="1"/>
  <c r="L49" i="2"/>
  <c r="J49" i="2"/>
  <c r="K49" i="2" s="1"/>
  <c r="L48" i="2"/>
  <c r="J48" i="2"/>
  <c r="K48" i="2" s="1"/>
  <c r="L47" i="2"/>
  <c r="J47" i="2"/>
  <c r="K47" i="2" s="1"/>
  <c r="L46" i="2"/>
  <c r="J46" i="2"/>
  <c r="K46" i="2" s="1"/>
  <c r="J45" i="2"/>
  <c r="K45" i="2" s="1"/>
  <c r="J44" i="2"/>
  <c r="K44" i="2" s="1"/>
  <c r="J43" i="2"/>
  <c r="K43" i="2" s="1"/>
  <c r="J42" i="2"/>
  <c r="K42" i="2" s="1"/>
  <c r="I42" i="2"/>
  <c r="E42" i="2"/>
  <c r="E25" i="2"/>
  <c r="E24" i="2"/>
  <c r="E23" i="2"/>
  <c r="E22" i="2"/>
  <c r="H21" i="2"/>
  <c r="J21" i="2" s="1"/>
  <c r="K21" i="2" s="1"/>
  <c r="E21" i="2"/>
  <c r="J20" i="2"/>
  <c r="K20" i="2" s="1"/>
  <c r="I20" i="2"/>
  <c r="E20" i="2"/>
  <c r="J27" i="2"/>
  <c r="K27" i="2" s="1"/>
  <c r="I27" i="2"/>
  <c r="E27" i="2"/>
  <c r="J26" i="2"/>
  <c r="K26" i="2" s="1"/>
  <c r="I26" i="2"/>
  <c r="E26" i="2"/>
  <c r="J39" i="2"/>
  <c r="K39" i="2" s="1"/>
  <c r="I39" i="2"/>
  <c r="E39" i="2"/>
  <c r="J40" i="2"/>
  <c r="K40" i="2" s="1"/>
  <c r="I40" i="2"/>
  <c r="E40" i="2"/>
  <c r="J34" i="2"/>
  <c r="K34" i="2" s="1"/>
  <c r="I34" i="2"/>
  <c r="E34" i="2"/>
  <c r="J17" i="2"/>
  <c r="K17" i="2" s="1"/>
  <c r="I17" i="2"/>
  <c r="E17" i="2"/>
  <c r="J15" i="2"/>
  <c r="K15" i="2" s="1"/>
  <c r="I15" i="2"/>
  <c r="E15" i="2"/>
  <c r="L14" i="2"/>
  <c r="J14" i="2"/>
  <c r="K14" i="2" s="1"/>
  <c r="I14" i="2"/>
  <c r="E14" i="2"/>
  <c r="L16" i="2"/>
  <c r="J16" i="2"/>
  <c r="K16" i="2" s="1"/>
  <c r="I16" i="2"/>
  <c r="E16" i="2"/>
  <c r="M63" i="2" l="1"/>
  <c r="M65" i="2"/>
  <c r="T9" i="6"/>
  <c r="T7" i="6"/>
  <c r="T8" i="6"/>
  <c r="J37" i="2"/>
  <c r="K37" i="2" s="1"/>
  <c r="M37" i="2" s="1"/>
  <c r="N37" i="2" s="1"/>
  <c r="M60" i="2"/>
  <c r="I37" i="2"/>
  <c r="M59" i="2"/>
  <c r="M58" i="2"/>
  <c r="N58" i="2" s="1"/>
  <c r="M50" i="2"/>
  <c r="N50" i="2" s="1"/>
  <c r="M52" i="2"/>
  <c r="M57" i="2"/>
  <c r="N57" i="2" s="1"/>
  <c r="M54" i="2"/>
  <c r="M61" i="2"/>
  <c r="N61" i="2" s="1"/>
  <c r="M53" i="2"/>
  <c r="M56" i="2"/>
  <c r="N56" i="2" s="1"/>
  <c r="M55" i="2"/>
  <c r="M48" i="2"/>
  <c r="N48" i="2" s="1"/>
  <c r="M62" i="2"/>
  <c r="N62" i="2" s="1"/>
  <c r="M47" i="2"/>
  <c r="N47" i="2" s="1"/>
  <c r="M49" i="2"/>
  <c r="N49" i="2" s="1"/>
  <c r="M38" i="2"/>
  <c r="N38" i="2" s="1"/>
  <c r="M33" i="2"/>
  <c r="N33" i="2" s="1"/>
  <c r="M45" i="2"/>
  <c r="M21" i="2"/>
  <c r="M44" i="2"/>
  <c r="N53" i="2"/>
  <c r="N55" i="2"/>
  <c r="H22" i="2"/>
  <c r="J22" i="2" s="1"/>
  <c r="K22" i="2" s="1"/>
  <c r="M22" i="2" s="1"/>
  <c r="E5" i="2"/>
  <c r="E6" i="2"/>
  <c r="M42" i="2"/>
  <c r="M43" i="2"/>
  <c r="M13" i="2"/>
  <c r="N13" i="2" s="1"/>
  <c r="N59" i="2"/>
  <c r="M17" i="2"/>
  <c r="M26" i="2"/>
  <c r="M27" i="2"/>
  <c r="M20" i="2"/>
  <c r="M34" i="2"/>
  <c r="M14" i="2"/>
  <c r="N14" i="2" s="1"/>
  <c r="N65" i="2"/>
  <c r="M40" i="2"/>
  <c r="M20" i="6" s="1"/>
  <c r="N54" i="2"/>
  <c r="M39" i="2"/>
  <c r="N63" i="2"/>
  <c r="J64" i="2"/>
  <c r="M15" i="2"/>
  <c r="N52" i="2"/>
  <c r="M16" i="2"/>
  <c r="L17" i="2"/>
  <c r="L42" i="2"/>
  <c r="M46" i="2"/>
  <c r="N46" i="2" s="1"/>
  <c r="I21" i="2"/>
  <c r="L15" i="2"/>
  <c r="J36" i="2" l="1"/>
  <c r="K36" i="2" s="1"/>
  <c r="M36" i="2" s="1"/>
  <c r="N36" i="2" s="1"/>
  <c r="I36" i="2"/>
  <c r="I6" i="2" s="1"/>
  <c r="N42" i="2"/>
  <c r="H23" i="2"/>
  <c r="I22" i="2"/>
  <c r="K64" i="2"/>
  <c r="N15" i="2"/>
  <c r="N17" i="2"/>
  <c r="H24" i="2"/>
  <c r="I23" i="2"/>
  <c r="J23" i="2"/>
  <c r="K23" i="2" s="1"/>
  <c r="L44" i="2"/>
  <c r="N44" i="2" s="1"/>
  <c r="M5" i="2"/>
  <c r="N16" i="2"/>
  <c r="L43" i="2"/>
  <c r="N43" i="2" s="1"/>
  <c r="L34" i="2"/>
  <c r="N34" i="2" s="1"/>
  <c r="M64" i="2" l="1"/>
  <c r="N64" i="2" s="1"/>
  <c r="K6" i="2"/>
  <c r="L6" i="2" s="1"/>
  <c r="L45" i="2"/>
  <c r="N45" i="2" s="1"/>
  <c r="M23" i="2"/>
  <c r="I24" i="2"/>
  <c r="H25" i="2"/>
  <c r="J24" i="2"/>
  <c r="K24" i="2" s="1"/>
  <c r="M24" i="2" s="1"/>
  <c r="L40" i="2" l="1"/>
  <c r="N40" i="2" s="1"/>
  <c r="J25" i="2"/>
  <c r="K25" i="2" s="1"/>
  <c r="M25" i="2" s="1"/>
  <c r="I25" i="2"/>
  <c r="I5" i="2" s="1"/>
  <c r="K5" i="2"/>
  <c r="K2" i="2" s="1"/>
  <c r="L5" i="2" l="1"/>
  <c r="B5" i="2"/>
  <c r="L39" i="2"/>
  <c r="N39" i="2" s="1"/>
  <c r="L26" i="2" l="1"/>
  <c r="N26" i="2" s="1"/>
  <c r="L27" i="2" l="1"/>
  <c r="N27" i="2" s="1"/>
  <c r="L20" i="2" l="1"/>
  <c r="N20" i="2" s="1"/>
  <c r="N5" i="2" s="1"/>
  <c r="L21" i="2" l="1"/>
  <c r="N21" i="2" s="1"/>
  <c r="L22" i="2" l="1"/>
  <c r="N22" i="2" s="1"/>
  <c r="L23" i="2" l="1"/>
  <c r="N23" i="2" s="1"/>
  <c r="L24" i="2" l="1"/>
  <c r="N24" i="2" s="1"/>
  <c r="L25" i="2"/>
  <c r="N25" i="2" s="1"/>
</calcChain>
</file>

<file path=xl/sharedStrings.xml><?xml version="1.0" encoding="utf-8"?>
<sst xmlns="http://schemas.openxmlformats.org/spreadsheetml/2006/main" count="406" uniqueCount="229">
  <si>
    <t>ev elektrik</t>
  </si>
  <si>
    <t>umut</t>
  </si>
  <si>
    <t>yasemin</t>
  </si>
  <si>
    <t>peri</t>
  </si>
  <si>
    <t>hmb</t>
  </si>
  <si>
    <t>kr a</t>
  </si>
  <si>
    <t>kr b</t>
  </si>
  <si>
    <t>kr c</t>
  </si>
  <si>
    <t>kr d</t>
  </si>
  <si>
    <t>kr e</t>
  </si>
  <si>
    <t>kr f</t>
  </si>
  <si>
    <t>kr g</t>
  </si>
  <si>
    <t>kr h</t>
  </si>
  <si>
    <t>100 KASA</t>
  </si>
  <si>
    <t>101 ALINAN ÇEKLER</t>
  </si>
  <si>
    <t>102 BANKALAR</t>
  </si>
  <si>
    <t>110 Hisse Senetleri</t>
  </si>
  <si>
    <t>645 Menkul Kıymet Satış Karları</t>
  </si>
  <si>
    <t>110.20 MEGMT - 745 MEGA METAL</t>
  </si>
  <si>
    <t>110.21 SURGY- 744 SUR GYO</t>
  </si>
  <si>
    <t>110.02 İŞ 808</t>
  </si>
  <si>
    <t>110.22 AVPGY - 747 AVRUPAKENT GYO</t>
  </si>
  <si>
    <t>110.01 İŞ 801</t>
  </si>
  <si>
    <t>110.23 TABGD</t>
  </si>
  <si>
    <t>Toplam Yatırım</t>
  </si>
  <si>
    <t>Satış</t>
  </si>
  <si>
    <t>NET TL</t>
  </si>
  <si>
    <t>Satılan</t>
  </si>
  <si>
    <t>Mevcut</t>
  </si>
  <si>
    <t>ALIŞ</t>
  </si>
  <si>
    <t>SATIŞ</t>
  </si>
  <si>
    <t>FARK</t>
  </si>
  <si>
    <t>GÜN</t>
  </si>
  <si>
    <t xml:space="preserve">AY </t>
  </si>
  <si>
    <t>Açıklama</t>
  </si>
  <si>
    <t>tarih</t>
  </si>
  <si>
    <t>adet</t>
  </si>
  <si>
    <t>birim fiyat</t>
  </si>
  <si>
    <t>Tutar</t>
  </si>
  <si>
    <t>Tarih2</t>
  </si>
  <si>
    <t>Miktar</t>
  </si>
  <si>
    <t>Fiyat</t>
  </si>
  <si>
    <t>Tutar3</t>
  </si>
  <si>
    <t>Miktar3</t>
  </si>
  <si>
    <t>Tutar2</t>
  </si>
  <si>
    <t>Mktr</t>
  </si>
  <si>
    <t>%</t>
  </si>
  <si>
    <t>OBAMS halkaarz</t>
  </si>
  <si>
    <t>ALVES halkaarz</t>
  </si>
  <si>
    <t>İŞ Fon 801 alış</t>
  </si>
  <si>
    <t>LMKDC halkaarz</t>
  </si>
  <si>
    <t>Euro satış LMKDC için</t>
  </si>
  <si>
    <t xml:space="preserve">Euro </t>
  </si>
  <si>
    <t>USD</t>
  </si>
  <si>
    <t>XAU</t>
  </si>
  <si>
    <t>İŞ Fon 801 obams için</t>
  </si>
  <si>
    <t>İŞ Fon 801 alves için</t>
  </si>
  <si>
    <t>İŞ Fon 801 tte için</t>
  </si>
  <si>
    <t>İŞ Fon 801</t>
  </si>
  <si>
    <t>GUBRF alış</t>
  </si>
  <si>
    <t>komisyon</t>
  </si>
  <si>
    <t>TABGD ALIŞ</t>
  </si>
  <si>
    <t>SURGY Halka Arz</t>
  </si>
  <si>
    <t>Mega Metal Halka Arz</t>
  </si>
  <si>
    <t>Avrupakent GYO Halka Arz</t>
  </si>
  <si>
    <t>Avrupakent GYO Alış</t>
  </si>
  <si>
    <t>İŞ Fon 808 alış</t>
  </si>
  <si>
    <t>İŞ Fon 801 satış</t>
  </si>
  <si>
    <t xml:space="preserve">İŞLEM   </t>
  </si>
  <si>
    <t xml:space="preserve">KYMT  </t>
  </si>
  <si>
    <t xml:space="preserve">FAİZ ORANI </t>
  </si>
  <si>
    <t xml:space="preserve">KIYMET           </t>
  </si>
  <si>
    <t>TL</t>
  </si>
  <si>
    <t xml:space="preserve">TL  TUTAR         </t>
  </si>
  <si>
    <t xml:space="preserve">TL-KIYMET /     </t>
  </si>
  <si>
    <t xml:space="preserve"> AÇIKLAMA</t>
  </si>
  <si>
    <t xml:space="preserve"> ŞUBE</t>
  </si>
  <si>
    <t xml:space="preserve">FİŞ NO  </t>
  </si>
  <si>
    <t>İŞL</t>
  </si>
  <si>
    <t xml:space="preserve">TARİHİ  </t>
  </si>
  <si>
    <t xml:space="preserve">ADI   </t>
  </si>
  <si>
    <t xml:space="preserve">BİRİM FİAT </t>
  </si>
  <si>
    <t xml:space="preserve">ADEDİ            </t>
  </si>
  <si>
    <t>MALİYET</t>
  </si>
  <si>
    <t>MASRAF</t>
  </si>
  <si>
    <t xml:space="preserve">                  </t>
  </si>
  <si>
    <t xml:space="preserve"> BAKİYE</t>
  </si>
  <si>
    <t xml:space="preserve">     </t>
  </si>
  <si>
    <t xml:space="preserve">        </t>
  </si>
  <si>
    <t>KOD</t>
  </si>
  <si>
    <t>========</t>
  </si>
  <si>
    <t>======</t>
  </si>
  <si>
    <t>===========</t>
  </si>
  <si>
    <t>==========</t>
  </si>
  <si>
    <t>=========</t>
  </si>
  <si>
    <t>======================</t>
  </si>
  <si>
    <t xml:space="preserve"> ====</t>
  </si>
  <si>
    <t xml:space="preserve"> ==</t>
  </si>
  <si>
    <t xml:space="preserve">      </t>
  </si>
  <si>
    <t xml:space="preserve">          -</t>
  </si>
  <si>
    <t xml:space="preserve">                -</t>
  </si>
  <si>
    <t>CARİ/YATIRIM VİRMANI</t>
  </si>
  <si>
    <t xml:space="preserve"> QC</t>
  </si>
  <si>
    <t xml:space="preserve">TABGD </t>
  </si>
  <si>
    <t>HALKA ARZ TALEP GİRİŞİ</t>
  </si>
  <si>
    <t xml:space="preserve"> HF</t>
  </si>
  <si>
    <t>HALKA ARZ  +0.000 ALIM TALEP SONUCU</t>
  </si>
  <si>
    <t xml:space="preserve"> HX</t>
  </si>
  <si>
    <t>HALKA ARZ SENET 9</t>
  </si>
  <si>
    <t>30000025400 NOLU ALIŞ TALİMATI</t>
  </si>
  <si>
    <t xml:space="preserve"> QX</t>
  </si>
  <si>
    <t>30000025506 NOLU ALIŞ TALİMATI</t>
  </si>
  <si>
    <t>30000281703 NOLU ALIŞ TALİMATI</t>
  </si>
  <si>
    <t>030000281703 NOLU TALİMAT İPTALİ</t>
  </si>
  <si>
    <t xml:space="preserve"> QT</t>
  </si>
  <si>
    <t>030000025506 NOLU TALİMAT İPTALİ</t>
  </si>
  <si>
    <t>030000025400 NOLU TALİMAT İPTALİ</t>
  </si>
  <si>
    <t xml:space="preserve">MEGMT </t>
  </si>
  <si>
    <t xml:space="preserve">SURGY </t>
  </si>
  <si>
    <t>YATIRIM FONU ALIŞI 300</t>
  </si>
  <si>
    <t>YATIRIM FONU ALIŞI 10</t>
  </si>
  <si>
    <t>207000086784 NOLU ALIŞ TALİMATI</t>
  </si>
  <si>
    <t>207000086784 NOLU TLM.EMİR İYİLEŞT</t>
  </si>
  <si>
    <t xml:space="preserve"> QU</t>
  </si>
  <si>
    <t>TAKAS KOM: 2.87 - 19 - ALIŞ BSMV: 0.14</t>
  </si>
  <si>
    <t xml:space="preserve"> QA</t>
  </si>
  <si>
    <t>HALKA ARZ ALIM TALEP SONUCU</t>
  </si>
  <si>
    <t>HALKA ARZ SENET 10 GİRİŞİ,SIRANO:</t>
  </si>
  <si>
    <t>HALKA ARZ SENET 13 GİRİŞİ,SIRANO:</t>
  </si>
  <si>
    <t xml:space="preserve">          - </t>
  </si>
  <si>
    <t xml:space="preserve">           - </t>
  </si>
  <si>
    <t>QC</t>
  </si>
  <si>
    <t>AVPGY</t>
  </si>
  <si>
    <t>HF</t>
  </si>
  <si>
    <t>YATIRIM FONU ALIŞI 50</t>
  </si>
  <si>
    <t>HX</t>
  </si>
  <si>
    <t>HALKA ARZ SENET 26 GİRİŞİ,SIRANO:</t>
  </si>
  <si>
    <t>YATIRIM FONU SATIŞI</t>
  </si>
  <si>
    <t>YATIRIM/CARİ VİRMANI</t>
  </si>
  <si>
    <t>QP</t>
  </si>
  <si>
    <t>TABGD</t>
  </si>
  <si>
    <t>228000154978 NOLU ALIŞ TALİMATI</t>
  </si>
  <si>
    <t>QX</t>
  </si>
  <si>
    <t>228000162133 NOLU ALIŞ TALİMATI</t>
  </si>
  <si>
    <t xml:space="preserve">TABGD  </t>
  </si>
  <si>
    <t>TAKAS KOM: 4.60  - 39 - ALIŞ BSMV: 0.23</t>
  </si>
  <si>
    <t>QA</t>
  </si>
  <si>
    <t xml:space="preserve">AVPGY  </t>
  </si>
  <si>
    <t>TAKAS KOM: 7.90 -126 - ALIŞ BSMV: 0.40</t>
  </si>
  <si>
    <t>YATIRIM FONU SATIŞI 22</t>
  </si>
  <si>
    <t xml:space="preserve">       </t>
  </si>
  <si>
    <t xml:space="preserve">           -</t>
  </si>
  <si>
    <t>YAT.HS.SAKLAMA ÜCRETİ</t>
  </si>
  <si>
    <t>QM</t>
  </si>
  <si>
    <t>BSMV TUTARI</t>
  </si>
  <si>
    <t>ST</t>
  </si>
  <si>
    <t>YATIRIM FONU ALIŞI 110</t>
  </si>
  <si>
    <t xml:space="preserve">  +0.0</t>
  </si>
  <si>
    <t>TALİMAT</t>
  </si>
  <si>
    <t>IZ</t>
  </si>
  <si>
    <t>YATIRIM FONU -160 - TALİMAT SONUCU - ALIM</t>
  </si>
  <si>
    <t>MN</t>
  </si>
  <si>
    <t>122000524210 NOLU SATIŞ TALİMATI - 126</t>
  </si>
  <si>
    <t>QY</t>
  </si>
  <si>
    <t xml:space="preserve">MEGMT  </t>
  </si>
  <si>
    <t>122000524730 NOLU SATIŞ TALİMATI -13</t>
  </si>
  <si>
    <t>TAKAS KOM: 12.95 - 0- SATIŞ BSMV: 0.65</t>
  </si>
  <si>
    <t>QZ</t>
  </si>
  <si>
    <t>TAKAS KOM: 1.08 - SATIŞ BSMV: 0.05</t>
  </si>
  <si>
    <t>MOGAN halkaarz</t>
  </si>
  <si>
    <t>Euro satış MOGAN</t>
  </si>
  <si>
    <t>TTE</t>
  </si>
  <si>
    <t>Tarih</t>
  </si>
  <si>
    <t>Adet</t>
  </si>
  <si>
    <t>Kar</t>
  </si>
  <si>
    <t>Alış</t>
  </si>
  <si>
    <t>Toplam Kar</t>
  </si>
  <si>
    <t>Kar %</t>
  </si>
  <si>
    <t>Değişim</t>
  </si>
  <si>
    <t>Değişim Oranı (%)</t>
  </si>
  <si>
    <t>Küm.Oran (%)</t>
  </si>
  <si>
    <t>0.000000</t>
  </si>
  <si>
    <t>0.00</t>
  </si>
  <si>
    <t>0.616584</t>
  </si>
  <si>
    <t>0.593753</t>
  </si>
  <si>
    <t>0.601064</t>
  </si>
  <si>
    <t>0.608605</t>
  </si>
  <si>
    <t>0.604285</t>
  </si>
  <si>
    <t>0.604500</t>
  </si>
  <si>
    <t>0.600845</t>
  </si>
  <si>
    <t>0.599500</t>
  </si>
  <si>
    <t>0.597470</t>
  </si>
  <si>
    <t>0.605467</t>
  </si>
  <si>
    <t>0.608884</t>
  </si>
  <si>
    <t>0.629702</t>
  </si>
  <si>
    <t>0.625502</t>
  </si>
  <si>
    <t>0.625781</t>
  </si>
  <si>
    <t>0.614817</t>
  </si>
  <si>
    <t>0.634786</t>
  </si>
  <si>
    <t>0.631570</t>
  </si>
  <si>
    <t>0.629156</t>
  </si>
  <si>
    <t>0.641710</t>
  </si>
  <si>
    <t>0.665196</t>
  </si>
  <si>
    <t>0.658159</t>
  </si>
  <si>
    <t>0.658668</t>
  </si>
  <si>
    <t>0.658434</t>
  </si>
  <si>
    <t>0.662731</t>
  </si>
  <si>
    <t>0.645802</t>
  </si>
  <si>
    <t>0.657615</t>
  </si>
  <si>
    <t>0.666105</t>
  </si>
  <si>
    <t>0.670066</t>
  </si>
  <si>
    <t>0.667361</t>
  </si>
  <si>
    <t>0.675217</t>
  </si>
  <si>
    <t>0.681558</t>
  </si>
  <si>
    <t>0.689368</t>
  </si>
  <si>
    <t>0.690072</t>
  </si>
  <si>
    <t>GAU</t>
  </si>
  <si>
    <t>LMKDC</t>
  </si>
  <si>
    <t>ALVES</t>
  </si>
  <si>
    <t>OBAMS</t>
  </si>
  <si>
    <t>MOGAN</t>
  </si>
  <si>
    <t>EUR</t>
  </si>
  <si>
    <t>XU100</t>
  </si>
  <si>
    <t>TPL</t>
  </si>
  <si>
    <t>satış</t>
  </si>
  <si>
    <t>LMKDC komisyon</t>
  </si>
  <si>
    <t>alış</t>
  </si>
  <si>
    <t xml:space="preserve"> + </t>
  </si>
  <si>
    <t>TTE Fon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</si>
</sst>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64" formatCode="dd/mm/yy;@"/>
    <numFmt numFmtId="165" formatCode="#,##0.000000"/>
    <numFmt numFmtId="166" formatCode="#,##0.00_ ;[Red]\-#,##0.00\ "/>
    <numFmt numFmtId="167" formatCode="%0"/>
    <numFmt numFmtId="168" formatCode="0.0"/>
    <numFmt numFmtId="169" formatCode="%0.00"/>
    <numFmt numFmtId="170" formatCode="0_ ;[Red]\-0\ "/>
    <numFmt numFmtId="171" formatCode="0.000000"/>
    <numFmt numFmtId="172" formatCode="0.000"/>
    <numFmt numFmtId="173" formatCode="dd/mm/yyyy"/>
    <numFmt numFmtId="174" formatCode="0.0000%"/>
  </numFmts>
  <fonts count="21">
    <font>
      <sz val="10"/>
      <color rgb="FF000000"/>
      <name val="Liberation Sans1"/>
      <charset val="162"/>
    </font>
    <font>
      <sz val="10"/>
      <color rgb="FFFFFFFF"/>
      <name val="Liberation Sans1"/>
      <charset val="162"/>
    </font>
    <font>
      <b/>
      <sz val="10"/>
      <color rgb="FF000000"/>
      <name val="Liberation Sans1"/>
      <charset val="162"/>
    </font>
    <font>
      <sz val="10"/>
      <color rgb="FFCC0000"/>
      <name val="Liberation Sans1"/>
      <charset val="162"/>
    </font>
    <font>
      <b/>
      <sz val="10"/>
      <color rgb="FFFFFFFF"/>
      <name val="Liberation Sans1"/>
      <charset val="162"/>
    </font>
    <font>
      <i/>
      <sz val="10"/>
      <color rgb="FF808080"/>
      <name val="Liberation Sans1"/>
      <charset val="162"/>
    </font>
    <font>
      <sz val="10"/>
      <color rgb="FF006600"/>
      <name val="Liberation Sans1"/>
      <charset val="162"/>
    </font>
    <font>
      <sz val="18"/>
      <color rgb="FF000000"/>
      <name val="Liberation Sans1"/>
      <charset val="162"/>
    </font>
    <font>
      <b/>
      <sz val="24"/>
      <color rgb="FF000000"/>
      <name val="Liberation Sans1"/>
      <charset val="162"/>
    </font>
    <font>
      <sz val="12"/>
      <color rgb="FF000000"/>
      <name val="Liberation Sans1"/>
      <charset val="162"/>
    </font>
    <font>
      <u/>
      <sz val="10"/>
      <color rgb="FF0000EE"/>
      <name val="Liberation Sans1"/>
      <charset val="162"/>
    </font>
    <font>
      <sz val="10"/>
      <color rgb="FF996600"/>
      <name val="Liberation Sans1"/>
      <charset val="162"/>
    </font>
    <font>
      <sz val="10"/>
      <color rgb="FF333333"/>
      <name val="Liberation Sans1"/>
      <charset val="162"/>
    </font>
    <font>
      <b/>
      <i/>
      <u/>
      <sz val="10"/>
      <color rgb="FF000000"/>
      <name val="Liberation Sans1"/>
      <charset val="162"/>
    </font>
    <font>
      <b/>
      <u/>
      <sz val="10"/>
      <color rgb="FF000000"/>
      <name val="Liberation Sans1"/>
      <charset val="162"/>
    </font>
    <font>
      <sz val="10"/>
      <color rgb="FFFFFF00"/>
      <name val="Liberation Sans1"/>
      <charset val="162"/>
    </font>
    <font>
      <sz val="10"/>
      <color rgb="FFFF0000"/>
      <name val="Liberation Sans1"/>
      <charset val="162"/>
    </font>
    <font>
      <b/>
      <sz val="10"/>
      <color rgb="FFFF0000"/>
      <name val="Liberation Sans1"/>
      <charset val="162"/>
    </font>
    <font>
      <b/>
      <sz val="12"/>
      <color rgb="FF000000"/>
      <name val="Arial Rounded MT Bold"/>
      <family val="2"/>
      <charset val="1"/>
    </font>
    <font>
      <sz val="10"/>
      <color rgb="FF000000"/>
      <name val="Liberation Sans1"/>
      <charset val="162"/>
    </font>
    <font>
      <b/>
      <sz val="10"/>
      <color theme="9" tint="-0.249977111117893"/>
      <name val="Liberation Sans1"/>
      <charset val="162"/>
    </font>
  </fonts>
  <fills count="30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666699"/>
      </patternFill>
    </fill>
    <fill>
      <patternFill patternType="solid">
        <fgColor rgb="FFDDDDDD"/>
        <bgColor rgb="FFDEEBF7"/>
      </patternFill>
    </fill>
    <fill>
      <patternFill patternType="solid">
        <fgColor rgb="FFFFCCCC"/>
        <bgColor rgb="FFFBE5D6"/>
      </patternFill>
    </fill>
    <fill>
      <patternFill patternType="solid">
        <fgColor rgb="FFCC0000"/>
        <bgColor rgb="FFFF0000"/>
      </patternFill>
    </fill>
    <fill>
      <patternFill patternType="solid">
        <fgColor rgb="FFCCFFCC"/>
        <bgColor rgb="FFE2F0D9"/>
      </patternFill>
    </fill>
    <fill>
      <patternFill patternType="solid">
        <fgColor rgb="FFFFFFCC"/>
        <bgColor rgb="FFFFF2CC"/>
      </patternFill>
    </fill>
    <fill>
      <patternFill patternType="solid">
        <fgColor rgb="FF1F4E79"/>
        <bgColor rgb="FF003366"/>
      </patternFill>
    </fill>
    <fill>
      <patternFill patternType="solid">
        <fgColor rgb="FFFBE5D6"/>
        <bgColor rgb="FFFFF2CC"/>
      </patternFill>
    </fill>
    <fill>
      <patternFill patternType="solid">
        <fgColor rgb="FFE2F0D9"/>
        <bgColor rgb="FFDEEBF7"/>
      </patternFill>
    </fill>
    <fill>
      <patternFill patternType="solid">
        <fgColor rgb="FFDEEBF7"/>
        <bgColor rgb="FFE2F0D9"/>
      </patternFill>
    </fill>
    <fill>
      <patternFill patternType="solid">
        <fgColor rgb="FFFFFF00"/>
        <bgColor rgb="FFFFFF00"/>
      </patternFill>
    </fill>
    <fill>
      <patternFill patternType="solid">
        <fgColor rgb="FFFFF2CC"/>
        <bgColor rgb="FFFFFFCC"/>
      </patternFill>
    </fill>
    <fill>
      <patternFill patternType="solid">
        <fgColor rgb="FFC5E0B4"/>
        <bgColor rgb="FFD0CECE"/>
      </patternFill>
    </fill>
    <fill>
      <patternFill patternType="solid">
        <fgColor rgb="FFD0CECE"/>
        <bgColor rgb="FFDDDDDD"/>
      </patternFill>
    </fill>
    <fill>
      <patternFill patternType="solid">
        <fgColor rgb="FFFFC000"/>
        <bgColor rgb="FFFF9900"/>
      </patternFill>
    </fill>
    <fill>
      <patternFill patternType="solid">
        <fgColor rgb="FFED7D31"/>
        <bgColor rgb="FFFF8080"/>
      </patternFill>
    </fill>
    <fill>
      <patternFill patternType="solid">
        <fgColor rgb="FFA9D18E"/>
        <bgColor rgb="FFC5E0B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DEEBF7"/>
      </patternFill>
    </fill>
    <fill>
      <patternFill patternType="solid">
        <fgColor rgb="FFFFFF00"/>
        <bgColor rgb="FFFFF2CC"/>
      </patternFill>
    </fill>
    <fill>
      <patternFill patternType="solid">
        <fgColor rgb="FFFFFF00"/>
        <bgColor rgb="FFE2F0D9"/>
      </patternFill>
    </fill>
    <fill>
      <patternFill patternType="solid">
        <fgColor theme="5" tint="0.39997558519241921"/>
        <bgColor rgb="FFFFFFCC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79998168889431442"/>
        <bgColor rgb="FFFFF2CC"/>
      </patternFill>
    </fill>
  </fills>
  <borders count="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20">
    <xf numFmtId="0" fontId="0" fillId="0" borderId="0"/>
    <xf numFmtId="167" fontId="19" fillId="0" borderId="0" applyBorder="0" applyProtection="0"/>
    <xf numFmtId="0" fontId="1" fillId="2" borderId="0" applyBorder="0" applyProtection="0"/>
    <xf numFmtId="0" fontId="1" fillId="3" borderId="0" applyBorder="0" applyProtection="0"/>
    <xf numFmtId="0" fontId="2" fillId="4" borderId="0" applyBorder="0" applyProtection="0"/>
    <xf numFmtId="0" fontId="2" fillId="0" borderId="0" applyBorder="0" applyProtection="0"/>
    <xf numFmtId="0" fontId="3" fillId="5" borderId="0" applyBorder="0" applyProtection="0"/>
    <xf numFmtId="0" fontId="4" fillId="6" borderId="0" applyBorder="0" applyProtection="0"/>
    <xf numFmtId="0" fontId="5" fillId="0" borderId="0" applyBorder="0" applyProtection="0"/>
    <xf numFmtId="0" fontId="6" fillId="7" borderId="0" applyBorder="0" applyProtection="0"/>
    <xf numFmtId="0" fontId="7" fillId="0" borderId="0" applyBorder="0" applyProtection="0"/>
    <xf numFmtId="0" fontId="8" fillId="0" borderId="0" applyBorder="0" applyProtection="0"/>
    <xf numFmtId="0" fontId="9" fillId="0" borderId="0" applyBorder="0" applyProtection="0"/>
    <xf numFmtId="0" fontId="10" fillId="0" borderId="0" applyBorder="0" applyProtection="0"/>
    <xf numFmtId="0" fontId="11" fillId="8" borderId="0" applyBorder="0" applyProtection="0"/>
    <xf numFmtId="0" fontId="12" fillId="8" borderId="1" applyProtection="0"/>
    <xf numFmtId="0" fontId="13" fillId="0" borderId="0" applyBorder="0" applyProtection="0"/>
    <xf numFmtId="0" fontId="19" fillId="0" borderId="0" applyBorder="0" applyProtection="0"/>
    <xf numFmtId="0" fontId="19" fillId="0" borderId="0" applyBorder="0" applyProtection="0"/>
    <xf numFmtId="0" fontId="3" fillId="0" borderId="0" applyBorder="0" applyProtection="0"/>
  </cellStyleXfs>
  <cellXfs count="146">
    <xf numFmtId="0" fontId="0" fillId="0" borderId="0" xfId="0"/>
    <xf numFmtId="0" fontId="0" fillId="0" borderId="0" xfId="0" applyBorder="1"/>
    <xf numFmtId="164" fontId="0" fillId="0" borderId="0" xfId="0" applyNumberFormat="1" applyBorder="1"/>
    <xf numFmtId="2" fontId="0" fillId="0" borderId="0" xfId="0" applyNumberFormat="1" applyBorder="1"/>
    <xf numFmtId="4" fontId="0" fillId="0" borderId="0" xfId="0" applyNumberFormat="1" applyBorder="1"/>
    <xf numFmtId="165" fontId="0" fillId="0" borderId="0" xfId="0" applyNumberFormat="1" applyBorder="1"/>
    <xf numFmtId="166" fontId="0" fillId="0" borderId="0" xfId="0" applyNumberFormat="1" applyBorder="1"/>
    <xf numFmtId="4" fontId="14" fillId="0" borderId="0" xfId="0" applyNumberFormat="1" applyFont="1" applyBorder="1" applyAlignment="1">
      <alignment horizontal="right"/>
    </xf>
    <xf numFmtId="164" fontId="14" fillId="0" borderId="0" xfId="0" applyNumberFormat="1" applyFont="1" applyBorder="1" applyAlignment="1">
      <alignment horizontal="right"/>
    </xf>
    <xf numFmtId="2" fontId="14" fillId="0" borderId="0" xfId="0" applyNumberFormat="1" applyFont="1" applyBorder="1" applyAlignment="1">
      <alignment horizontal="right"/>
    </xf>
    <xf numFmtId="165" fontId="14" fillId="0" borderId="0" xfId="0" applyNumberFormat="1" applyFont="1" applyBorder="1" applyAlignment="1">
      <alignment horizontal="right"/>
    </xf>
    <xf numFmtId="166" fontId="14" fillId="0" borderId="0" xfId="0" applyNumberFormat="1" applyFont="1" applyBorder="1" applyAlignment="1">
      <alignment horizontal="right"/>
    </xf>
    <xf numFmtId="4" fontId="15" fillId="9" borderId="0" xfId="0" applyNumberFormat="1" applyFont="1" applyFill="1" applyBorder="1"/>
    <xf numFmtId="168" fontId="16" fillId="0" borderId="0" xfId="1" applyNumberFormat="1" applyFont="1" applyBorder="1" applyAlignment="1" applyProtection="1"/>
    <xf numFmtId="0" fontId="0" fillId="10" borderId="0" xfId="0" applyFont="1" applyFill="1" applyBorder="1" applyAlignment="1">
      <alignment horizontal="center"/>
    </xf>
    <xf numFmtId="166" fontId="0" fillId="11" borderId="0" xfId="0" applyNumberFormat="1" applyFill="1" applyBorder="1"/>
    <xf numFmtId="164" fontId="0" fillId="10" borderId="0" xfId="0" applyNumberFormat="1" applyFill="1" applyBorder="1"/>
    <xf numFmtId="2" fontId="0" fillId="10" borderId="0" xfId="0" applyNumberFormat="1" applyFill="1" applyBorder="1"/>
    <xf numFmtId="165" fontId="0" fillId="10" borderId="0" xfId="0" applyNumberFormat="1" applyFill="1" applyBorder="1"/>
    <xf numFmtId="166" fontId="0" fillId="10" borderId="0" xfId="0" applyNumberFormat="1" applyFill="1" applyBorder="1"/>
    <xf numFmtId="169" fontId="14" fillId="10" borderId="0" xfId="1" applyNumberFormat="1" applyFont="1" applyFill="1" applyBorder="1" applyAlignment="1" applyProtection="1"/>
    <xf numFmtId="0" fontId="0" fillId="0" borderId="0" xfId="0" applyFont="1" applyBorder="1" applyAlignment="1">
      <alignment horizontal="center"/>
    </xf>
    <xf numFmtId="166" fontId="2" fillId="0" borderId="0" xfId="0" applyNumberFormat="1" applyFont="1" applyBorder="1"/>
    <xf numFmtId="166" fontId="2" fillId="0" borderId="0" xfId="0" applyNumberFormat="1" applyFont="1" applyBorder="1"/>
    <xf numFmtId="166" fontId="2" fillId="11" borderId="0" xfId="0" applyNumberFormat="1" applyFont="1" applyFill="1" applyBorder="1"/>
    <xf numFmtId="169" fontId="0" fillId="0" borderId="0" xfId="1" applyNumberFormat="1" applyFont="1" applyBorder="1" applyAlignment="1" applyProtection="1"/>
    <xf numFmtId="169" fontId="17" fillId="12" borderId="0" xfId="1" applyNumberFormat="1" applyFont="1" applyFill="1" applyBorder="1" applyAlignment="1" applyProtection="1"/>
    <xf numFmtId="169" fontId="17" fillId="0" borderId="0" xfId="1" applyNumberFormat="1" applyFont="1" applyBorder="1" applyAlignment="1" applyProtection="1"/>
    <xf numFmtId="2" fontId="0" fillId="11" borderId="0" xfId="0" applyNumberFormat="1" applyFont="1" applyFill="1" applyBorder="1"/>
    <xf numFmtId="0" fontId="0" fillId="11" borderId="0" xfId="0" applyFont="1" applyFill="1" applyBorder="1"/>
    <xf numFmtId="164" fontId="0" fillId="0" borderId="0" xfId="0" applyNumberFormat="1" applyFont="1" applyBorder="1"/>
    <xf numFmtId="4" fontId="0" fillId="10" borderId="0" xfId="0" applyNumberFormat="1" applyFont="1" applyFill="1" applyBorder="1"/>
    <xf numFmtId="2" fontId="0" fillId="0" borderId="0" xfId="0" applyNumberFormat="1" applyFont="1" applyBorder="1"/>
    <xf numFmtId="4" fontId="0" fillId="0" borderId="0" xfId="0" applyNumberFormat="1" applyFont="1" applyBorder="1"/>
    <xf numFmtId="4" fontId="0" fillId="12" borderId="0" xfId="0" applyNumberFormat="1" applyFont="1" applyFill="1" applyBorder="1"/>
    <xf numFmtId="0" fontId="0" fillId="0" borderId="0" xfId="0" applyFont="1" applyBorder="1"/>
    <xf numFmtId="164" fontId="0" fillId="0" borderId="0" xfId="0" applyNumberFormat="1" applyFont="1" applyBorder="1"/>
    <xf numFmtId="4" fontId="0" fillId="11" borderId="0" xfId="0" applyNumberFormat="1" applyFont="1" applyFill="1" applyBorder="1"/>
    <xf numFmtId="2" fontId="0" fillId="10" borderId="0" xfId="0" applyNumberFormat="1" applyFont="1" applyFill="1" applyBorder="1"/>
    <xf numFmtId="165" fontId="0" fillId="10" borderId="0" xfId="0" applyNumberFormat="1" applyFont="1" applyFill="1" applyBorder="1"/>
    <xf numFmtId="166" fontId="0" fillId="10" borderId="0" xfId="0" applyNumberFormat="1" applyFont="1" applyFill="1" applyBorder="1"/>
    <xf numFmtId="2" fontId="0" fillId="0" borderId="0" xfId="0" applyNumberFormat="1" applyFont="1" applyBorder="1"/>
    <xf numFmtId="0" fontId="0" fillId="12" borderId="0" xfId="0" applyFont="1" applyFill="1" applyBorder="1"/>
    <xf numFmtId="0" fontId="0" fillId="0" borderId="0" xfId="0" applyBorder="1"/>
    <xf numFmtId="165" fontId="0" fillId="0" borderId="0" xfId="0" applyNumberFormat="1" applyBorder="1"/>
    <xf numFmtId="166" fontId="0" fillId="0" borderId="0" xfId="0" applyNumberFormat="1" applyBorder="1"/>
    <xf numFmtId="4" fontId="0" fillId="11" borderId="0" xfId="0" applyNumberFormat="1" applyFill="1" applyBorder="1"/>
    <xf numFmtId="4" fontId="2" fillId="11" borderId="0" xfId="0" applyNumberFormat="1" applyFont="1" applyFill="1" applyBorder="1"/>
    <xf numFmtId="170" fontId="0" fillId="0" borderId="0" xfId="0" applyNumberFormat="1" applyBorder="1"/>
    <xf numFmtId="164" fontId="2" fillId="0" borderId="0" xfId="0" applyNumberFormat="1" applyFont="1" applyBorder="1"/>
    <xf numFmtId="2" fontId="2" fillId="10" borderId="0" xfId="0" applyNumberFormat="1" applyFont="1" applyFill="1" applyBorder="1"/>
    <xf numFmtId="165" fontId="2" fillId="10" borderId="0" xfId="0" applyNumberFormat="1" applyFont="1" applyFill="1" applyBorder="1"/>
    <xf numFmtId="0" fontId="0" fillId="13" borderId="0" xfId="0" applyFill="1" applyBorder="1"/>
    <xf numFmtId="164" fontId="0" fillId="13" borderId="0" xfId="0" applyNumberFormat="1" applyFill="1" applyBorder="1"/>
    <xf numFmtId="2" fontId="0" fillId="13" borderId="0" xfId="0" applyNumberFormat="1" applyFill="1" applyBorder="1"/>
    <xf numFmtId="4" fontId="2" fillId="13" borderId="0" xfId="0" applyNumberFormat="1" applyFont="1" applyFill="1" applyBorder="1"/>
    <xf numFmtId="164" fontId="2" fillId="13" borderId="0" xfId="0" applyNumberFormat="1" applyFont="1" applyFill="1" applyBorder="1"/>
    <xf numFmtId="2" fontId="2" fillId="13" borderId="0" xfId="0" applyNumberFormat="1" applyFont="1" applyFill="1" applyBorder="1"/>
    <xf numFmtId="165" fontId="2" fillId="13" borderId="0" xfId="0" applyNumberFormat="1" applyFont="1" applyFill="1" applyBorder="1"/>
    <xf numFmtId="4" fontId="2" fillId="0" borderId="0" xfId="0" applyNumberFormat="1" applyFont="1" applyBorder="1"/>
    <xf numFmtId="2" fontId="2" fillId="0" borderId="0" xfId="0" applyNumberFormat="1" applyFont="1" applyBorder="1"/>
    <xf numFmtId="165" fontId="2" fillId="0" borderId="0" xfId="0" applyNumberFormat="1" applyFont="1" applyBorder="1"/>
    <xf numFmtId="169" fontId="17" fillId="14" borderId="0" xfId="1" applyNumberFormat="1" applyFont="1" applyFill="1" applyBorder="1" applyAlignment="1" applyProtection="1"/>
    <xf numFmtId="164" fontId="16" fillId="0" borderId="0" xfId="0" applyNumberFormat="1" applyFont="1" applyBorder="1"/>
    <xf numFmtId="0" fontId="16" fillId="0" borderId="0" xfId="0" applyFont="1" applyBorder="1"/>
    <xf numFmtId="0" fontId="0" fillId="0" borderId="0" xfId="0" applyFont="1" applyBorder="1"/>
    <xf numFmtId="1" fontId="0" fillId="0" borderId="0" xfId="0" applyNumberFormat="1" applyBorder="1"/>
    <xf numFmtId="166" fontId="0" fillId="0" borderId="0" xfId="0" applyNumberFormat="1" applyFont="1" applyBorder="1"/>
    <xf numFmtId="0" fontId="18" fillId="0" borderId="0" xfId="0" applyFont="1"/>
    <xf numFmtId="171" fontId="18" fillId="0" borderId="0" xfId="0" applyNumberFormat="1" applyFont="1"/>
    <xf numFmtId="172" fontId="18" fillId="0" borderId="0" xfId="0" applyNumberFormat="1" applyFont="1"/>
    <xf numFmtId="4" fontId="18" fillId="0" borderId="0" xfId="0" applyNumberFormat="1" applyFont="1"/>
    <xf numFmtId="173" fontId="18" fillId="0" borderId="0" xfId="0" applyNumberFormat="1" applyFont="1"/>
    <xf numFmtId="4" fontId="18" fillId="15" borderId="0" xfId="0" applyNumberFormat="1" applyFont="1" applyFill="1"/>
    <xf numFmtId="0" fontId="18" fillId="16" borderId="0" xfId="0" applyFont="1" applyFill="1"/>
    <xf numFmtId="171" fontId="18" fillId="16" borderId="0" xfId="0" applyNumberFormat="1" applyFont="1" applyFill="1"/>
    <xf numFmtId="172" fontId="18" fillId="16" borderId="0" xfId="0" applyNumberFormat="1" applyFont="1" applyFill="1"/>
    <xf numFmtId="0" fontId="18" fillId="15" borderId="0" xfId="0" applyFont="1" applyFill="1"/>
    <xf numFmtId="0" fontId="18" fillId="17" borderId="0" xfId="0" applyFont="1" applyFill="1"/>
    <xf numFmtId="171" fontId="18" fillId="17" borderId="0" xfId="0" applyNumberFormat="1" applyFont="1" applyFill="1"/>
    <xf numFmtId="172" fontId="18" fillId="17" borderId="0" xfId="0" applyNumberFormat="1" applyFont="1" applyFill="1"/>
    <xf numFmtId="4" fontId="18" fillId="17" borderId="0" xfId="0" applyNumberFormat="1" applyFont="1" applyFill="1"/>
    <xf numFmtId="4" fontId="18" fillId="14" borderId="0" xfId="0" applyNumberFormat="1" applyFont="1" applyFill="1"/>
    <xf numFmtId="0" fontId="18" fillId="14" borderId="0" xfId="0" applyFont="1" applyFill="1"/>
    <xf numFmtId="0" fontId="18" fillId="16" borderId="0" xfId="0" applyFont="1" applyFill="1" applyBorder="1"/>
    <xf numFmtId="4" fontId="18" fillId="18" borderId="0" xfId="0" applyNumberFormat="1" applyFont="1" applyFill="1"/>
    <xf numFmtId="0" fontId="18" fillId="18" borderId="0" xfId="0" applyFont="1" applyFill="1"/>
    <xf numFmtId="171" fontId="18" fillId="18" borderId="0" xfId="0" applyNumberFormat="1" applyFont="1" applyFill="1"/>
    <xf numFmtId="172" fontId="18" fillId="18" borderId="0" xfId="0" applyNumberFormat="1" applyFont="1" applyFill="1"/>
    <xf numFmtId="0" fontId="18" fillId="19" borderId="0" xfId="0" applyFont="1" applyFill="1"/>
    <xf numFmtId="171" fontId="18" fillId="19" borderId="0" xfId="0" applyNumberFormat="1" applyFont="1" applyFill="1"/>
    <xf numFmtId="172" fontId="18" fillId="19" borderId="0" xfId="0" applyNumberFormat="1" applyFont="1" applyFill="1"/>
    <xf numFmtId="4" fontId="18" fillId="19" borderId="0" xfId="0" applyNumberFormat="1" applyFont="1" applyFill="1"/>
    <xf numFmtId="171" fontId="18" fillId="14" borderId="0" xfId="0" applyNumberFormat="1" applyFont="1" applyFill="1"/>
    <xf numFmtId="172" fontId="18" fillId="14" borderId="0" xfId="0" applyNumberFormat="1" applyFont="1" applyFill="1"/>
    <xf numFmtId="171" fontId="18" fillId="15" borderId="0" xfId="0" applyNumberFormat="1" applyFont="1" applyFill="1"/>
    <xf numFmtId="172" fontId="18" fillId="15" borderId="0" xfId="0" applyNumberFormat="1" applyFont="1" applyFill="1"/>
    <xf numFmtId="0" fontId="0" fillId="20" borderId="0" xfId="0" applyFill="1" applyBorder="1"/>
    <xf numFmtId="164" fontId="0" fillId="20" borderId="0" xfId="0" applyNumberFormat="1" applyFill="1" applyBorder="1"/>
    <xf numFmtId="2" fontId="0" fillId="21" borderId="0" xfId="0" applyNumberFormat="1" applyFont="1" applyFill="1" applyBorder="1"/>
    <xf numFmtId="0" fontId="0" fillId="21" borderId="0" xfId="0" applyFont="1" applyFill="1" applyBorder="1"/>
    <xf numFmtId="4" fontId="0" fillId="21" borderId="0" xfId="0" applyNumberFormat="1" applyFill="1" applyBorder="1"/>
    <xf numFmtId="2" fontId="0" fillId="22" borderId="0" xfId="0" applyNumberFormat="1" applyFill="1" applyBorder="1"/>
    <xf numFmtId="165" fontId="0" fillId="22" borderId="0" xfId="0" applyNumberFormat="1" applyFill="1" applyBorder="1"/>
    <xf numFmtId="166" fontId="0" fillId="22" borderId="0" xfId="0" applyNumberFormat="1" applyFill="1" applyBorder="1"/>
    <xf numFmtId="4" fontId="2" fillId="21" borderId="0" xfId="0" applyNumberFormat="1" applyFont="1" applyFill="1" applyBorder="1"/>
    <xf numFmtId="170" fontId="0" fillId="20" borderId="0" xfId="0" applyNumberFormat="1" applyFill="1" applyBorder="1"/>
    <xf numFmtId="169" fontId="17" fillId="23" borderId="0" xfId="1" applyNumberFormat="1" applyFont="1" applyFill="1" applyBorder="1" applyAlignment="1" applyProtection="1"/>
    <xf numFmtId="169" fontId="20" fillId="24" borderId="0" xfId="1" applyNumberFormat="1" applyFont="1" applyFill="1" applyBorder="1" applyAlignment="1" applyProtection="1"/>
    <xf numFmtId="16" fontId="0" fillId="0" borderId="0" xfId="0" applyNumberFormat="1"/>
    <xf numFmtId="171" fontId="0" fillId="0" borderId="0" xfId="0" applyNumberFormat="1"/>
    <xf numFmtId="1" fontId="0" fillId="0" borderId="0" xfId="0" applyNumberFormat="1"/>
    <xf numFmtId="2" fontId="0" fillId="0" borderId="0" xfId="0" applyNumberFormat="1"/>
    <xf numFmtId="174" fontId="19" fillId="0" borderId="0" xfId="1" applyNumberFormat="1"/>
    <xf numFmtId="0" fontId="0" fillId="0" borderId="0" xfId="0" applyAlignment="1">
      <alignment vertical="top" wrapText="1"/>
    </xf>
    <xf numFmtId="14" fontId="0" fillId="0" borderId="0" xfId="0" applyNumberFormat="1" applyAlignment="1">
      <alignment vertical="top" wrapText="1"/>
    </xf>
    <xf numFmtId="10" fontId="19" fillId="0" borderId="0" xfId="1" applyNumberFormat="1"/>
    <xf numFmtId="4" fontId="0" fillId="0" borderId="0" xfId="0" applyNumberFormat="1"/>
    <xf numFmtId="4" fontId="19" fillId="0" borderId="0" xfId="1" applyNumberFormat="1"/>
    <xf numFmtId="0" fontId="0" fillId="0" borderId="0" xfId="0" applyAlignment="1">
      <alignment horizontal="center" vertical="top" wrapText="1"/>
    </xf>
    <xf numFmtId="4" fontId="0" fillId="0" borderId="0" xfId="0" applyNumberFormat="1" applyAlignment="1">
      <alignment horizontal="center"/>
    </xf>
    <xf numFmtId="0" fontId="0" fillId="0" borderId="0" xfId="0" applyAlignment="1">
      <alignment horizontal="right" vertical="top" wrapText="1"/>
    </xf>
    <xf numFmtId="3" fontId="0" fillId="0" borderId="0" xfId="0" applyNumberFormat="1" applyAlignment="1">
      <alignment horizontal="right" vertical="top" wrapText="1"/>
    </xf>
    <xf numFmtId="4" fontId="0" fillId="0" borderId="0" xfId="0" applyNumberFormat="1" applyAlignment="1">
      <alignment horizontal="right"/>
    </xf>
    <xf numFmtId="2" fontId="0" fillId="0" borderId="0" xfId="0" applyNumberFormat="1" applyAlignment="1">
      <alignment horizontal="center" vertical="top" wrapText="1"/>
    </xf>
    <xf numFmtId="2" fontId="0" fillId="0" borderId="0" xfId="0" applyNumberFormat="1" applyAlignment="1">
      <alignment horizontal="center"/>
    </xf>
    <xf numFmtId="165" fontId="0" fillId="0" borderId="0" xfId="0" applyNumberFormat="1" applyAlignment="1" applyProtection="1">
      <alignment vertical="top" wrapText="1"/>
      <protection locked="0"/>
    </xf>
    <xf numFmtId="165" fontId="0" fillId="0" borderId="0" xfId="0" applyNumberFormat="1" applyAlignment="1" applyProtection="1">
      <alignment vertical="top"/>
      <protection locked="0"/>
    </xf>
    <xf numFmtId="165" fontId="0" fillId="0" borderId="0" xfId="0" applyNumberFormat="1" applyProtection="1">
      <protection locked="0"/>
    </xf>
    <xf numFmtId="10" fontId="0" fillId="0" borderId="0" xfId="0" applyNumberFormat="1" applyAlignment="1">
      <alignment horizontal="center" vertical="top" wrapText="1"/>
    </xf>
    <xf numFmtId="0" fontId="0" fillId="20" borderId="0" xfId="0" applyFill="1"/>
    <xf numFmtId="0" fontId="0" fillId="20" borderId="0" xfId="0" applyFill="1" applyAlignment="1">
      <alignment horizontal="center"/>
    </xf>
    <xf numFmtId="1" fontId="0" fillId="20" borderId="0" xfId="0" applyNumberFormat="1" applyFill="1"/>
    <xf numFmtId="166" fontId="0" fillId="0" borderId="0" xfId="0" applyNumberFormat="1"/>
    <xf numFmtId="166" fontId="0" fillId="20" borderId="0" xfId="0" applyNumberFormat="1" applyFill="1" applyAlignment="1">
      <alignment horizontal="center"/>
    </xf>
    <xf numFmtId="2" fontId="2" fillId="11" borderId="0" xfId="0" applyNumberFormat="1" applyFont="1" applyFill="1" applyBorder="1"/>
    <xf numFmtId="0" fontId="2" fillId="11" borderId="0" xfId="0" applyFont="1" applyFill="1" applyBorder="1"/>
    <xf numFmtId="164" fontId="0" fillId="25" borderId="0" xfId="0" applyNumberFormat="1" applyFill="1" applyBorder="1"/>
    <xf numFmtId="169" fontId="19" fillId="0" borderId="0" xfId="1" applyNumberFormat="1"/>
    <xf numFmtId="0" fontId="0" fillId="25" borderId="0" xfId="0" applyFill="1"/>
    <xf numFmtId="0" fontId="0" fillId="26" borderId="0" xfId="0" applyFill="1"/>
    <xf numFmtId="0" fontId="0" fillId="27" borderId="0" xfId="0" applyFill="1"/>
    <xf numFmtId="0" fontId="0" fillId="28" borderId="0" xfId="0" applyFill="1"/>
    <xf numFmtId="164" fontId="0" fillId="28" borderId="0" xfId="0" applyNumberFormat="1" applyFill="1" applyBorder="1"/>
    <xf numFmtId="2" fontId="0" fillId="29" borderId="0" xfId="0" applyNumberFormat="1" applyFill="1" applyBorder="1"/>
    <xf numFmtId="165" fontId="0" fillId="29" borderId="0" xfId="0" applyNumberFormat="1" applyFill="1" applyBorder="1"/>
  </cellXfs>
  <cellStyles count="20">
    <cellStyle name="Accent 1 5" xfId="2" xr:uid="{00000000-0005-0000-0000-000006000000}"/>
    <cellStyle name="Accent 2 6" xfId="3" xr:uid="{00000000-0005-0000-0000-000007000000}"/>
    <cellStyle name="Accent 3 7" xfId="4" xr:uid="{00000000-0005-0000-0000-000008000000}"/>
    <cellStyle name="Accent 4" xfId="5" xr:uid="{00000000-0005-0000-0000-000009000000}"/>
    <cellStyle name="Bad 8" xfId="6" xr:uid="{00000000-0005-0000-0000-00000A000000}"/>
    <cellStyle name="Error 9" xfId="7" xr:uid="{00000000-0005-0000-0000-00000B000000}"/>
    <cellStyle name="Footnote 10" xfId="8" xr:uid="{00000000-0005-0000-0000-00000C000000}"/>
    <cellStyle name="Good 11" xfId="9" xr:uid="{00000000-0005-0000-0000-00000D000000}"/>
    <cellStyle name="Heading 1 13" xfId="10" xr:uid="{00000000-0005-0000-0000-00000E000000}"/>
    <cellStyle name="Heading 12" xfId="11" xr:uid="{00000000-0005-0000-0000-00000F000000}"/>
    <cellStyle name="Heading 2 14" xfId="12" xr:uid="{00000000-0005-0000-0000-000010000000}"/>
    <cellStyle name="Hyperlink 15" xfId="13" xr:uid="{00000000-0005-0000-0000-000011000000}"/>
    <cellStyle name="Neutral 16" xfId="14" xr:uid="{00000000-0005-0000-0000-000012000000}"/>
    <cellStyle name="Normal" xfId="0" builtinId="0"/>
    <cellStyle name="Note 17" xfId="15" xr:uid="{00000000-0005-0000-0000-000013000000}"/>
    <cellStyle name="Result 18" xfId="16" xr:uid="{00000000-0005-0000-0000-000014000000}"/>
    <cellStyle name="Status 19" xfId="17" xr:uid="{00000000-0005-0000-0000-000015000000}"/>
    <cellStyle name="Text 20" xfId="18" xr:uid="{00000000-0005-0000-0000-000016000000}"/>
    <cellStyle name="Warning 21" xfId="19" xr:uid="{00000000-0005-0000-0000-000017000000}"/>
    <cellStyle name="Yüzde" xfId="1" builtinId="5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EE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D0CECE"/>
      <rgbColor rgb="FF808080"/>
      <rgbColor rgb="FF9999FF"/>
      <rgbColor rgb="FF993366"/>
      <rgbColor rgb="FFFFFFCC"/>
      <rgbColor rgb="FFDEEBF7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2F0D9"/>
      <rgbColor rgb="FFCCFFCC"/>
      <rgbColor rgb="FFFFF2CC"/>
      <rgbColor rgb="FFC5E0B4"/>
      <rgbColor rgb="FFFBE5D6"/>
      <rgbColor rgb="FFCC99FF"/>
      <rgbColor rgb="FFFFCCCC"/>
      <rgbColor rgb="FF3366FF"/>
      <rgbColor rgb="FF33CCCC"/>
      <rgbColor rgb="FF99CC00"/>
      <rgbColor rgb="FFFFC000"/>
      <rgbColor rgb="FFFF9900"/>
      <rgbColor rgb="FFED7D31"/>
      <rgbColor rgb="FF666699"/>
      <rgbColor rgb="FFA9D18E"/>
      <rgbColor rgb="FF003366"/>
      <rgbColor rgb="FF339966"/>
      <rgbColor rgb="FF003300"/>
      <rgbColor rgb="FF333300"/>
      <rgbColor rgb="FF993300"/>
      <rgbColor rgb="FF993366"/>
      <rgbColor rgb="FF1F4E7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o2" displayName="Tablo2" ref="A9:M68" totalsRowShown="0">
  <autoFilter ref="A9:M68" xr:uid="{00000000-0009-0000-0100-000001000000}"/>
  <tableColumns count="13">
    <tableColumn id="1" xr3:uid="{00000000-0010-0000-0000-000001000000}" name="Açıklama"/>
    <tableColumn id="2" xr3:uid="{00000000-0010-0000-0000-000002000000}" name="tarih"/>
    <tableColumn id="3" xr3:uid="{00000000-0010-0000-0000-000003000000}" name="adet"/>
    <tableColumn id="4" xr3:uid="{00000000-0010-0000-0000-000004000000}" name="birim fiyat"/>
    <tableColumn id="5" xr3:uid="{00000000-0010-0000-0000-000005000000}" name="Tutar"/>
    <tableColumn id="6" xr3:uid="{00000000-0010-0000-0000-000006000000}" name="Tarih2"/>
    <tableColumn id="7" xr3:uid="{00000000-0010-0000-0000-000007000000}" name="Miktar"/>
    <tableColumn id="8" xr3:uid="{00000000-0010-0000-0000-000008000000}" name="Fiyat"/>
    <tableColumn id="9" xr3:uid="{00000000-0010-0000-0000-000009000000}" name="Tutar3"/>
    <tableColumn id="10" xr3:uid="{00000000-0010-0000-0000-00000A000000}" name="Miktar3"/>
    <tableColumn id="11" xr3:uid="{00000000-0010-0000-0000-00000B000000}" name="Tutar2"/>
    <tableColumn id="12" xr3:uid="{00000000-0010-0000-0000-00000C000000}" name="Mktr"/>
    <tableColumn id="13" xr3:uid="{00000000-0010-0000-0000-00000D000000}" name="%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79"/>
  <sheetViews>
    <sheetView zoomScale="160" zoomScaleNormal="160" workbookViewId="0">
      <selection activeCell="A18" sqref="A18"/>
    </sheetView>
  </sheetViews>
  <sheetFormatPr defaultColWidth="8.5703125" defaultRowHeight="12.75"/>
  <cols>
    <col min="1" max="1" width="17.42578125" style="1" customWidth="1"/>
    <col min="2" max="2" width="8.28515625" style="2" customWidth="1"/>
    <col min="3" max="3" width="8.85546875" style="3" customWidth="1"/>
    <col min="4" max="4" width="11.5703125" style="1" customWidth="1"/>
    <col min="5" max="5" width="15" style="4" bestFit="1" customWidth="1"/>
    <col min="6" max="6" width="8.28515625" style="2" customWidth="1"/>
    <col min="7" max="7" width="8.85546875" style="3" customWidth="1"/>
    <col min="8" max="8" width="12.5703125" style="5" customWidth="1"/>
    <col min="9" max="9" width="11" style="6" customWidth="1"/>
    <col min="10" max="10" width="8" style="3" customWidth="1"/>
    <col min="11" max="11" width="10.85546875" style="1" customWidth="1"/>
    <col min="12" max="12" width="7.28515625" style="1" customWidth="1"/>
    <col min="13" max="13" width="8.28515625" style="1" customWidth="1"/>
    <col min="14" max="14" width="8.28515625" style="1" bestFit="1" customWidth="1"/>
    <col min="15" max="15" width="9.5703125" style="1" bestFit="1" customWidth="1"/>
    <col min="16" max="1024" width="8.5703125" style="1"/>
  </cols>
  <sheetData>
    <row r="1" spans="1:1024">
      <c r="E1" s="7" t="s">
        <v>24</v>
      </c>
      <c r="F1" s="8"/>
      <c r="G1" s="9"/>
      <c r="H1" s="10"/>
      <c r="I1" s="11" t="s">
        <v>25</v>
      </c>
      <c r="J1"/>
      <c r="K1" s="9" t="s">
        <v>26</v>
      </c>
    </row>
    <row r="2" spans="1:1024">
      <c r="B2" s="137">
        <v>45358</v>
      </c>
      <c r="K2" s="12">
        <f>SUM(K5:K6)</f>
        <v>242306.72558699999</v>
      </c>
    </row>
    <row r="3" spans="1:1024">
      <c r="B3" s="2">
        <v>43803</v>
      </c>
      <c r="K3"/>
      <c r="L3" s="13"/>
    </row>
    <row r="4" spans="1:1024">
      <c r="B4" s="3">
        <f>B2-B3</f>
        <v>1555</v>
      </c>
    </row>
    <row r="5" spans="1:1024">
      <c r="B5" s="3">
        <f>K2/B4</f>
        <v>155.82426082765272</v>
      </c>
      <c r="D5" s="21" t="s">
        <v>28</v>
      </c>
      <c r="E5" s="22">
        <f>SUBTOTAL(109,E10:E28)</f>
        <v>289827.70908</v>
      </c>
      <c r="I5" s="23">
        <f>SUBTOTAL(109,I10:I28)</f>
        <v>0</v>
      </c>
      <c r="K5" s="24">
        <f>SUBTOTAL(109,K10:K28)</f>
        <v>227211.44819999998</v>
      </c>
      <c r="L5" s="25">
        <f>K5/E5</f>
        <v>0.78395350438105871</v>
      </c>
      <c r="M5" s="26">
        <f>SUBTOTAL(101,M10:M20)</f>
        <v>0.24984704980840153</v>
      </c>
      <c r="N5" s="26">
        <f>SUBTOTAL(101,N10:N20)</f>
        <v>0.48239612971846291</v>
      </c>
    </row>
    <row r="6" spans="1:1024">
      <c r="A6" s="43"/>
      <c r="B6" s="3"/>
      <c r="D6" s="14" t="s">
        <v>27</v>
      </c>
      <c r="E6" s="15">
        <f>SUBTOTAL(109,E31:E67)</f>
        <v>461392.56808399997</v>
      </c>
      <c r="F6" s="16"/>
      <c r="G6" s="17"/>
      <c r="H6" s="18"/>
      <c r="I6" s="19">
        <f>SUBTOTAL(109,I31:I67)</f>
        <v>469530.01449499995</v>
      </c>
      <c r="J6" s="17"/>
      <c r="K6" s="15">
        <f>SUBTOTAL(109,K31:K66)</f>
        <v>15095.277387000016</v>
      </c>
      <c r="L6" s="20">
        <f>K6/E6</f>
        <v>3.2716776192744851E-2</v>
      </c>
      <c r="M6" s="26"/>
      <c r="N6" s="26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  <c r="AA6" s="43"/>
      <c r="AB6" s="43"/>
      <c r="AC6" s="43"/>
      <c r="AD6" s="43"/>
      <c r="AE6" s="43"/>
      <c r="AF6" s="43"/>
      <c r="AG6" s="43"/>
      <c r="AH6" s="43"/>
      <c r="AI6" s="43"/>
      <c r="AJ6" s="43"/>
      <c r="AK6" s="43"/>
      <c r="AL6" s="43"/>
      <c r="AM6" s="43"/>
      <c r="AN6" s="43"/>
      <c r="AO6" s="43"/>
      <c r="AP6" s="43"/>
      <c r="AQ6" s="43"/>
      <c r="AR6" s="43"/>
      <c r="AS6" s="43"/>
      <c r="AT6" s="43"/>
      <c r="AU6" s="43"/>
      <c r="AV6" s="43"/>
      <c r="AW6" s="43"/>
      <c r="AX6" s="43"/>
      <c r="AY6" s="43"/>
      <c r="AZ6" s="43"/>
      <c r="BA6" s="43"/>
      <c r="BB6" s="43"/>
      <c r="BC6" s="43"/>
      <c r="BD6" s="43"/>
      <c r="BE6" s="43"/>
      <c r="BF6" s="43"/>
      <c r="BG6" s="43"/>
      <c r="BH6" s="43"/>
      <c r="BI6" s="43"/>
      <c r="BJ6" s="43"/>
      <c r="BK6" s="43"/>
      <c r="BL6" s="43"/>
      <c r="BM6" s="43"/>
      <c r="BN6" s="43"/>
      <c r="BO6" s="43"/>
      <c r="BP6" s="43"/>
      <c r="BQ6" s="43"/>
      <c r="BR6" s="43"/>
      <c r="BS6" s="43"/>
      <c r="BT6" s="43"/>
      <c r="BU6" s="43"/>
      <c r="BV6" s="43"/>
      <c r="BW6" s="43"/>
      <c r="BX6" s="43"/>
      <c r="BY6" s="43"/>
      <c r="BZ6" s="43"/>
      <c r="CA6" s="43"/>
      <c r="CB6" s="43"/>
      <c r="CC6" s="43"/>
      <c r="CD6" s="43"/>
      <c r="CE6" s="43"/>
      <c r="CF6" s="43"/>
      <c r="CG6" s="43"/>
      <c r="CH6" s="43"/>
      <c r="CI6" s="43"/>
      <c r="CJ6" s="43"/>
      <c r="CK6" s="43"/>
      <c r="CL6" s="43"/>
      <c r="CM6" s="43"/>
      <c r="CN6" s="43"/>
      <c r="CO6" s="43"/>
      <c r="CP6" s="43"/>
      <c r="CQ6" s="43"/>
      <c r="CR6" s="43"/>
      <c r="CS6" s="43"/>
      <c r="CT6" s="43"/>
      <c r="CU6" s="43"/>
      <c r="CV6" s="43"/>
      <c r="CW6" s="43"/>
      <c r="CX6" s="43"/>
      <c r="CY6" s="43"/>
      <c r="CZ6" s="43"/>
      <c r="DA6" s="43"/>
      <c r="DB6" s="43"/>
      <c r="DC6" s="43"/>
      <c r="DD6" s="43"/>
      <c r="DE6" s="43"/>
      <c r="DF6" s="43"/>
      <c r="DG6" s="43"/>
      <c r="DH6" s="43"/>
      <c r="DI6" s="43"/>
      <c r="DJ6" s="43"/>
      <c r="DK6" s="43"/>
      <c r="DL6" s="43"/>
      <c r="DM6" s="43"/>
      <c r="DN6" s="43"/>
      <c r="DO6" s="43"/>
      <c r="DP6" s="43"/>
      <c r="DQ6" s="43"/>
      <c r="DR6" s="43"/>
      <c r="DS6" s="43"/>
      <c r="DT6" s="43"/>
      <c r="DU6" s="43"/>
      <c r="DV6" s="43"/>
      <c r="DW6" s="43"/>
      <c r="DX6" s="43"/>
      <c r="DY6" s="43"/>
      <c r="DZ6" s="43"/>
      <c r="EA6" s="43"/>
      <c r="EB6" s="43"/>
      <c r="EC6" s="43"/>
      <c r="ED6" s="43"/>
      <c r="EE6" s="43"/>
      <c r="EF6" s="43"/>
      <c r="EG6" s="43"/>
      <c r="EH6" s="43"/>
      <c r="EI6" s="43"/>
      <c r="EJ6" s="43"/>
      <c r="EK6" s="43"/>
      <c r="EL6" s="43"/>
      <c r="EM6" s="43"/>
      <c r="EN6" s="43"/>
      <c r="EO6" s="43"/>
      <c r="EP6" s="43"/>
      <c r="EQ6" s="43"/>
      <c r="ER6" s="43"/>
      <c r="ES6" s="43"/>
      <c r="ET6" s="43"/>
      <c r="EU6" s="43"/>
      <c r="EV6" s="43"/>
      <c r="EW6" s="43"/>
      <c r="EX6" s="43"/>
      <c r="EY6" s="43"/>
      <c r="EZ6" s="43"/>
      <c r="FA6" s="43"/>
      <c r="FB6" s="43"/>
      <c r="FC6" s="43"/>
      <c r="FD6" s="43"/>
      <c r="FE6" s="43"/>
      <c r="FF6" s="43"/>
      <c r="FG6" s="43"/>
      <c r="FH6" s="43"/>
      <c r="FI6" s="43"/>
      <c r="FJ6" s="43"/>
      <c r="FK6" s="43"/>
      <c r="FL6" s="43"/>
      <c r="FM6" s="43"/>
      <c r="FN6" s="43"/>
      <c r="FO6" s="43"/>
      <c r="FP6" s="43"/>
      <c r="FQ6" s="43"/>
      <c r="FR6" s="43"/>
      <c r="FS6" s="43"/>
      <c r="FT6" s="43"/>
      <c r="FU6" s="43"/>
      <c r="FV6" s="43"/>
      <c r="FW6" s="43"/>
      <c r="FX6" s="43"/>
      <c r="FY6" s="43"/>
      <c r="FZ6" s="43"/>
      <c r="GA6" s="43"/>
      <c r="GB6" s="43"/>
      <c r="GC6" s="43"/>
      <c r="GD6" s="43"/>
      <c r="GE6" s="43"/>
      <c r="GF6" s="43"/>
      <c r="GG6" s="43"/>
      <c r="GH6" s="43"/>
      <c r="GI6" s="43"/>
      <c r="GJ6" s="43"/>
      <c r="GK6" s="43"/>
      <c r="GL6" s="43"/>
      <c r="GM6" s="43"/>
      <c r="GN6" s="43"/>
      <c r="GO6" s="43"/>
      <c r="GP6" s="43"/>
      <c r="GQ6" s="43"/>
      <c r="GR6" s="43"/>
      <c r="GS6" s="43"/>
      <c r="GT6" s="43"/>
      <c r="GU6" s="43"/>
      <c r="GV6" s="43"/>
      <c r="GW6" s="43"/>
      <c r="GX6" s="43"/>
      <c r="GY6" s="43"/>
      <c r="GZ6" s="43"/>
      <c r="HA6" s="43"/>
      <c r="HB6" s="43"/>
      <c r="HC6" s="43"/>
      <c r="HD6" s="43"/>
      <c r="HE6" s="43"/>
      <c r="HF6" s="43"/>
      <c r="HG6" s="43"/>
      <c r="HH6" s="43"/>
      <c r="HI6" s="43"/>
      <c r="HJ6" s="43"/>
      <c r="HK6" s="43"/>
      <c r="HL6" s="43"/>
      <c r="HM6" s="43"/>
      <c r="HN6" s="43"/>
      <c r="HO6" s="43"/>
      <c r="HP6" s="43"/>
      <c r="HQ6" s="43"/>
      <c r="HR6" s="43"/>
      <c r="HS6" s="43"/>
      <c r="HT6" s="43"/>
      <c r="HU6" s="43"/>
      <c r="HV6" s="43"/>
      <c r="HW6" s="43"/>
      <c r="HX6" s="43"/>
      <c r="HY6" s="43"/>
      <c r="HZ6" s="43"/>
      <c r="IA6" s="43"/>
      <c r="IB6" s="43"/>
      <c r="IC6" s="43"/>
      <c r="ID6" s="43"/>
      <c r="IE6" s="43"/>
      <c r="IF6" s="43"/>
      <c r="IG6" s="43"/>
      <c r="IH6" s="43"/>
      <c r="II6" s="43"/>
      <c r="IJ6" s="43"/>
      <c r="IK6" s="43"/>
      <c r="IL6" s="43"/>
      <c r="IM6" s="43"/>
      <c r="IN6" s="43"/>
      <c r="IO6" s="43"/>
      <c r="IP6" s="43"/>
      <c r="IQ6" s="43"/>
      <c r="IR6" s="43"/>
      <c r="IS6" s="43"/>
      <c r="IT6" s="43"/>
      <c r="IU6" s="43"/>
      <c r="IV6" s="43"/>
      <c r="IW6" s="43"/>
      <c r="IX6" s="43"/>
      <c r="IY6" s="43"/>
      <c r="IZ6" s="43"/>
      <c r="JA6" s="43"/>
      <c r="JB6" s="43"/>
      <c r="JC6" s="43"/>
      <c r="JD6" s="43"/>
      <c r="JE6" s="43"/>
      <c r="JF6" s="43"/>
      <c r="JG6" s="43"/>
      <c r="JH6" s="43"/>
      <c r="JI6" s="43"/>
      <c r="JJ6" s="43"/>
      <c r="JK6" s="43"/>
      <c r="JL6" s="43"/>
      <c r="JM6" s="43"/>
      <c r="JN6" s="43"/>
      <c r="JO6" s="43"/>
      <c r="JP6" s="43"/>
      <c r="JQ6" s="43"/>
      <c r="JR6" s="43"/>
      <c r="JS6" s="43"/>
      <c r="JT6" s="43"/>
      <c r="JU6" s="43"/>
      <c r="JV6" s="43"/>
      <c r="JW6" s="43"/>
      <c r="JX6" s="43"/>
      <c r="JY6" s="43"/>
      <c r="JZ6" s="43"/>
      <c r="KA6" s="43"/>
      <c r="KB6" s="43"/>
      <c r="KC6" s="43"/>
      <c r="KD6" s="43"/>
      <c r="KE6" s="43"/>
      <c r="KF6" s="43"/>
      <c r="KG6" s="43"/>
      <c r="KH6" s="43"/>
      <c r="KI6" s="43"/>
      <c r="KJ6" s="43"/>
      <c r="KK6" s="43"/>
      <c r="KL6" s="43"/>
      <c r="KM6" s="43"/>
      <c r="KN6" s="43"/>
      <c r="KO6" s="43"/>
      <c r="KP6" s="43"/>
      <c r="KQ6" s="43"/>
      <c r="KR6" s="43"/>
      <c r="KS6" s="43"/>
      <c r="KT6" s="43"/>
      <c r="KU6" s="43"/>
      <c r="KV6" s="43"/>
      <c r="KW6" s="43"/>
      <c r="KX6" s="43"/>
      <c r="KY6" s="43"/>
      <c r="KZ6" s="43"/>
      <c r="LA6" s="43"/>
      <c r="LB6" s="43"/>
      <c r="LC6" s="43"/>
      <c r="LD6" s="43"/>
      <c r="LE6" s="43"/>
      <c r="LF6" s="43"/>
      <c r="LG6" s="43"/>
      <c r="LH6" s="43"/>
      <c r="LI6" s="43"/>
      <c r="LJ6" s="43"/>
      <c r="LK6" s="43"/>
      <c r="LL6" s="43"/>
      <c r="LM6" s="43"/>
      <c r="LN6" s="43"/>
      <c r="LO6" s="43"/>
      <c r="LP6" s="43"/>
      <c r="LQ6" s="43"/>
      <c r="LR6" s="43"/>
      <c r="LS6" s="43"/>
      <c r="LT6" s="43"/>
      <c r="LU6" s="43"/>
      <c r="LV6" s="43"/>
      <c r="LW6" s="43"/>
      <c r="LX6" s="43"/>
      <c r="LY6" s="43"/>
      <c r="LZ6" s="43"/>
      <c r="MA6" s="43"/>
      <c r="MB6" s="43"/>
      <c r="MC6" s="43"/>
      <c r="MD6" s="43"/>
      <c r="ME6" s="43"/>
      <c r="MF6" s="43"/>
      <c r="MG6" s="43"/>
      <c r="MH6" s="43"/>
      <c r="MI6" s="43"/>
      <c r="MJ6" s="43"/>
      <c r="MK6" s="43"/>
      <c r="ML6" s="43"/>
      <c r="MM6" s="43"/>
      <c r="MN6" s="43"/>
      <c r="MO6" s="43"/>
      <c r="MP6" s="43"/>
      <c r="MQ6" s="43"/>
      <c r="MR6" s="43"/>
      <c r="MS6" s="43"/>
      <c r="MT6" s="43"/>
      <c r="MU6" s="43"/>
      <c r="MV6" s="43"/>
      <c r="MW6" s="43"/>
      <c r="MX6" s="43"/>
      <c r="MY6" s="43"/>
      <c r="MZ6" s="43"/>
      <c r="NA6" s="43"/>
      <c r="NB6" s="43"/>
      <c r="NC6" s="43"/>
      <c r="ND6" s="43"/>
      <c r="NE6" s="43"/>
      <c r="NF6" s="43"/>
      <c r="NG6" s="43"/>
      <c r="NH6" s="43"/>
      <c r="NI6" s="43"/>
      <c r="NJ6" s="43"/>
      <c r="NK6" s="43"/>
      <c r="NL6" s="43"/>
      <c r="NM6" s="43"/>
      <c r="NN6" s="43"/>
      <c r="NO6" s="43"/>
      <c r="NP6" s="43"/>
      <c r="NQ6" s="43"/>
      <c r="NR6" s="43"/>
      <c r="NS6" s="43"/>
      <c r="NT6" s="43"/>
      <c r="NU6" s="43"/>
      <c r="NV6" s="43"/>
      <c r="NW6" s="43"/>
      <c r="NX6" s="43"/>
      <c r="NY6" s="43"/>
      <c r="NZ6" s="43"/>
      <c r="OA6" s="43"/>
      <c r="OB6" s="43"/>
      <c r="OC6" s="43"/>
      <c r="OD6" s="43"/>
      <c r="OE6" s="43"/>
      <c r="OF6" s="43"/>
      <c r="OG6" s="43"/>
      <c r="OH6" s="43"/>
      <c r="OI6" s="43"/>
      <c r="OJ6" s="43"/>
      <c r="OK6" s="43"/>
      <c r="OL6" s="43"/>
      <c r="OM6" s="43"/>
      <c r="ON6" s="43"/>
      <c r="OO6" s="43"/>
      <c r="OP6" s="43"/>
      <c r="OQ6" s="43"/>
      <c r="OR6" s="43"/>
      <c r="OS6" s="43"/>
      <c r="OT6" s="43"/>
      <c r="OU6" s="43"/>
      <c r="OV6" s="43"/>
      <c r="OW6" s="43"/>
      <c r="OX6" s="43"/>
      <c r="OY6" s="43"/>
      <c r="OZ6" s="43"/>
      <c r="PA6" s="43"/>
      <c r="PB6" s="43"/>
      <c r="PC6" s="43"/>
      <c r="PD6" s="43"/>
      <c r="PE6" s="43"/>
      <c r="PF6" s="43"/>
      <c r="PG6" s="43"/>
      <c r="PH6" s="43"/>
      <c r="PI6" s="43"/>
      <c r="PJ6" s="43"/>
      <c r="PK6" s="43"/>
      <c r="PL6" s="43"/>
      <c r="PM6" s="43"/>
      <c r="PN6" s="43"/>
      <c r="PO6" s="43"/>
      <c r="PP6" s="43"/>
      <c r="PQ6" s="43"/>
      <c r="PR6" s="43"/>
      <c r="PS6" s="43"/>
      <c r="PT6" s="43"/>
      <c r="PU6" s="43"/>
      <c r="PV6" s="43"/>
      <c r="PW6" s="43"/>
      <c r="PX6" s="43"/>
      <c r="PY6" s="43"/>
      <c r="PZ6" s="43"/>
      <c r="QA6" s="43"/>
      <c r="QB6" s="43"/>
      <c r="QC6" s="43"/>
      <c r="QD6" s="43"/>
      <c r="QE6" s="43"/>
      <c r="QF6" s="43"/>
      <c r="QG6" s="43"/>
      <c r="QH6" s="43"/>
      <c r="QI6" s="43"/>
      <c r="QJ6" s="43"/>
      <c r="QK6" s="43"/>
      <c r="QL6" s="43"/>
      <c r="QM6" s="43"/>
      <c r="QN6" s="43"/>
      <c r="QO6" s="43"/>
      <c r="QP6" s="43"/>
      <c r="QQ6" s="43"/>
      <c r="QR6" s="43"/>
      <c r="QS6" s="43"/>
      <c r="QT6" s="43"/>
      <c r="QU6" s="43"/>
      <c r="QV6" s="43"/>
      <c r="QW6" s="43"/>
      <c r="QX6" s="43"/>
      <c r="QY6" s="43"/>
      <c r="QZ6" s="43"/>
      <c r="RA6" s="43"/>
      <c r="RB6" s="43"/>
      <c r="RC6" s="43"/>
      <c r="RD6" s="43"/>
      <c r="RE6" s="43"/>
      <c r="RF6" s="43"/>
      <c r="RG6" s="43"/>
      <c r="RH6" s="43"/>
      <c r="RI6" s="43"/>
      <c r="RJ6" s="43"/>
      <c r="RK6" s="43"/>
      <c r="RL6" s="43"/>
      <c r="RM6" s="43"/>
      <c r="RN6" s="43"/>
      <c r="RO6" s="43"/>
      <c r="RP6" s="43"/>
      <c r="RQ6" s="43"/>
      <c r="RR6" s="43"/>
      <c r="RS6" s="43"/>
      <c r="RT6" s="43"/>
      <c r="RU6" s="43"/>
      <c r="RV6" s="43"/>
      <c r="RW6" s="43"/>
      <c r="RX6" s="43"/>
      <c r="RY6" s="43"/>
      <c r="RZ6" s="43"/>
      <c r="SA6" s="43"/>
      <c r="SB6" s="43"/>
      <c r="SC6" s="43"/>
      <c r="SD6" s="43"/>
      <c r="SE6" s="43"/>
      <c r="SF6" s="43"/>
      <c r="SG6" s="43"/>
      <c r="SH6" s="43"/>
      <c r="SI6" s="43"/>
      <c r="SJ6" s="43"/>
      <c r="SK6" s="43"/>
      <c r="SL6" s="43"/>
      <c r="SM6" s="43"/>
      <c r="SN6" s="43"/>
      <c r="SO6" s="43"/>
      <c r="SP6" s="43"/>
      <c r="SQ6" s="43"/>
      <c r="SR6" s="43"/>
      <c r="SS6" s="43"/>
      <c r="ST6" s="43"/>
      <c r="SU6" s="43"/>
      <c r="SV6" s="43"/>
      <c r="SW6" s="43"/>
      <c r="SX6" s="43"/>
      <c r="SY6" s="43"/>
      <c r="SZ6" s="43"/>
      <c r="TA6" s="43"/>
      <c r="TB6" s="43"/>
      <c r="TC6" s="43"/>
      <c r="TD6" s="43"/>
      <c r="TE6" s="43"/>
      <c r="TF6" s="43"/>
      <c r="TG6" s="43"/>
      <c r="TH6" s="43"/>
      <c r="TI6" s="43"/>
      <c r="TJ6" s="43"/>
      <c r="TK6" s="43"/>
      <c r="TL6" s="43"/>
      <c r="TM6" s="43"/>
      <c r="TN6" s="43"/>
      <c r="TO6" s="43"/>
      <c r="TP6" s="43"/>
      <c r="TQ6" s="43"/>
      <c r="TR6" s="43"/>
      <c r="TS6" s="43"/>
      <c r="TT6" s="43"/>
      <c r="TU6" s="43"/>
      <c r="TV6" s="43"/>
      <c r="TW6" s="43"/>
      <c r="TX6" s="43"/>
      <c r="TY6" s="43"/>
      <c r="TZ6" s="43"/>
      <c r="UA6" s="43"/>
      <c r="UB6" s="43"/>
      <c r="UC6" s="43"/>
      <c r="UD6" s="43"/>
      <c r="UE6" s="43"/>
      <c r="UF6" s="43"/>
      <c r="UG6" s="43"/>
      <c r="UH6" s="43"/>
      <c r="UI6" s="43"/>
      <c r="UJ6" s="43"/>
      <c r="UK6" s="43"/>
      <c r="UL6" s="43"/>
      <c r="UM6" s="43"/>
      <c r="UN6" s="43"/>
      <c r="UO6" s="43"/>
      <c r="UP6" s="43"/>
      <c r="UQ6" s="43"/>
      <c r="UR6" s="43"/>
      <c r="US6" s="43"/>
      <c r="UT6" s="43"/>
      <c r="UU6" s="43"/>
      <c r="UV6" s="43"/>
      <c r="UW6" s="43"/>
      <c r="UX6" s="43"/>
      <c r="UY6" s="43"/>
      <c r="UZ6" s="43"/>
      <c r="VA6" s="43"/>
      <c r="VB6" s="43"/>
      <c r="VC6" s="43"/>
      <c r="VD6" s="43"/>
      <c r="VE6" s="43"/>
      <c r="VF6" s="43"/>
      <c r="VG6" s="43"/>
      <c r="VH6" s="43"/>
      <c r="VI6" s="43"/>
      <c r="VJ6" s="43"/>
      <c r="VK6" s="43"/>
      <c r="VL6" s="43"/>
      <c r="VM6" s="43"/>
      <c r="VN6" s="43"/>
      <c r="VO6" s="43"/>
      <c r="VP6" s="43"/>
      <c r="VQ6" s="43"/>
      <c r="VR6" s="43"/>
      <c r="VS6" s="43"/>
      <c r="VT6" s="43"/>
      <c r="VU6" s="43"/>
      <c r="VV6" s="43"/>
      <c r="VW6" s="43"/>
      <c r="VX6" s="43"/>
      <c r="VY6" s="43"/>
      <c r="VZ6" s="43"/>
      <c r="WA6" s="43"/>
      <c r="WB6" s="43"/>
      <c r="WC6" s="43"/>
      <c r="WD6" s="43"/>
      <c r="WE6" s="43"/>
      <c r="WF6" s="43"/>
      <c r="WG6" s="43"/>
      <c r="WH6" s="43"/>
      <c r="WI6" s="43"/>
      <c r="WJ6" s="43"/>
      <c r="WK6" s="43"/>
      <c r="WL6" s="43"/>
      <c r="WM6" s="43"/>
      <c r="WN6" s="43"/>
      <c r="WO6" s="43"/>
      <c r="WP6" s="43"/>
      <c r="WQ6" s="43"/>
      <c r="WR6" s="43"/>
      <c r="WS6" s="43"/>
      <c r="WT6" s="43"/>
      <c r="WU6" s="43"/>
      <c r="WV6" s="43"/>
      <c r="WW6" s="43"/>
      <c r="WX6" s="43"/>
      <c r="WY6" s="43"/>
      <c r="WZ6" s="43"/>
      <c r="XA6" s="43"/>
      <c r="XB6" s="43"/>
      <c r="XC6" s="43"/>
      <c r="XD6" s="43"/>
      <c r="XE6" s="43"/>
      <c r="XF6" s="43"/>
      <c r="XG6" s="43"/>
      <c r="XH6" s="43"/>
      <c r="XI6" s="43"/>
      <c r="XJ6" s="43"/>
      <c r="XK6" s="43"/>
      <c r="XL6" s="43"/>
      <c r="XM6" s="43"/>
      <c r="XN6" s="43"/>
      <c r="XO6" s="43"/>
      <c r="XP6" s="43"/>
      <c r="XQ6" s="43"/>
      <c r="XR6" s="43"/>
      <c r="XS6" s="43"/>
      <c r="XT6" s="43"/>
      <c r="XU6" s="43"/>
      <c r="XV6" s="43"/>
      <c r="XW6" s="43"/>
      <c r="XX6" s="43"/>
      <c r="XY6" s="43"/>
      <c r="XZ6" s="43"/>
      <c r="YA6" s="43"/>
      <c r="YB6" s="43"/>
      <c r="YC6" s="43"/>
      <c r="YD6" s="43"/>
      <c r="YE6" s="43"/>
      <c r="YF6" s="43"/>
      <c r="YG6" s="43"/>
      <c r="YH6" s="43"/>
      <c r="YI6" s="43"/>
      <c r="YJ6" s="43"/>
      <c r="YK6" s="43"/>
      <c r="YL6" s="43"/>
      <c r="YM6" s="43"/>
      <c r="YN6" s="43"/>
      <c r="YO6" s="43"/>
      <c r="YP6" s="43"/>
      <c r="YQ6" s="43"/>
      <c r="YR6" s="43"/>
      <c r="YS6" s="43"/>
      <c r="YT6" s="43"/>
      <c r="YU6" s="43"/>
      <c r="YV6" s="43"/>
      <c r="YW6" s="43"/>
      <c r="YX6" s="43"/>
      <c r="YY6" s="43"/>
      <c r="YZ6" s="43"/>
      <c r="ZA6" s="43"/>
      <c r="ZB6" s="43"/>
      <c r="ZC6" s="43"/>
      <c r="ZD6" s="43"/>
      <c r="ZE6" s="43"/>
      <c r="ZF6" s="43"/>
      <c r="ZG6" s="43"/>
      <c r="ZH6" s="43"/>
      <c r="ZI6" s="43"/>
      <c r="ZJ6" s="43"/>
      <c r="ZK6" s="43"/>
      <c r="ZL6" s="43"/>
      <c r="ZM6" s="43"/>
      <c r="ZN6" s="43"/>
      <c r="ZO6" s="43"/>
      <c r="ZP6" s="43"/>
      <c r="ZQ6" s="43"/>
      <c r="ZR6" s="43"/>
      <c r="ZS6" s="43"/>
      <c r="ZT6" s="43"/>
      <c r="ZU6" s="43"/>
      <c r="ZV6" s="43"/>
      <c r="ZW6" s="43"/>
      <c r="ZX6" s="43"/>
      <c r="ZY6" s="43"/>
      <c r="ZZ6" s="43"/>
      <c r="AAA6" s="43"/>
      <c r="AAB6" s="43"/>
      <c r="AAC6" s="43"/>
      <c r="AAD6" s="43"/>
      <c r="AAE6" s="43"/>
      <c r="AAF6" s="43"/>
      <c r="AAG6" s="43"/>
      <c r="AAH6" s="43"/>
      <c r="AAI6" s="43"/>
      <c r="AAJ6" s="43"/>
      <c r="AAK6" s="43"/>
      <c r="AAL6" s="43"/>
      <c r="AAM6" s="43"/>
      <c r="AAN6" s="43"/>
      <c r="AAO6" s="43"/>
      <c r="AAP6" s="43"/>
      <c r="AAQ6" s="43"/>
      <c r="AAR6" s="43"/>
      <c r="AAS6" s="43"/>
      <c r="AAT6" s="43"/>
      <c r="AAU6" s="43"/>
      <c r="AAV6" s="43"/>
      <c r="AAW6" s="43"/>
      <c r="AAX6" s="43"/>
      <c r="AAY6" s="43"/>
      <c r="AAZ6" s="43"/>
      <c r="ABA6" s="43"/>
      <c r="ABB6" s="43"/>
      <c r="ABC6" s="43"/>
      <c r="ABD6" s="43"/>
      <c r="ABE6" s="43"/>
      <c r="ABF6" s="43"/>
      <c r="ABG6" s="43"/>
      <c r="ABH6" s="43"/>
      <c r="ABI6" s="43"/>
      <c r="ABJ6" s="43"/>
      <c r="ABK6" s="43"/>
      <c r="ABL6" s="43"/>
      <c r="ABM6" s="43"/>
      <c r="ABN6" s="43"/>
      <c r="ABO6" s="43"/>
      <c r="ABP6" s="43"/>
      <c r="ABQ6" s="43"/>
      <c r="ABR6" s="43"/>
      <c r="ABS6" s="43"/>
      <c r="ABT6" s="43"/>
      <c r="ABU6" s="43"/>
      <c r="ABV6" s="43"/>
      <c r="ABW6" s="43"/>
      <c r="ABX6" s="43"/>
      <c r="ABY6" s="43"/>
      <c r="ABZ6" s="43"/>
      <c r="ACA6" s="43"/>
      <c r="ACB6" s="43"/>
      <c r="ACC6" s="43"/>
      <c r="ACD6" s="43"/>
      <c r="ACE6" s="43"/>
      <c r="ACF6" s="43"/>
      <c r="ACG6" s="43"/>
      <c r="ACH6" s="43"/>
      <c r="ACI6" s="43"/>
      <c r="ACJ6" s="43"/>
      <c r="ACK6" s="43"/>
      <c r="ACL6" s="43"/>
      <c r="ACM6" s="43"/>
      <c r="ACN6" s="43"/>
      <c r="ACO6" s="43"/>
      <c r="ACP6" s="43"/>
      <c r="ACQ6" s="43"/>
      <c r="ACR6" s="43"/>
      <c r="ACS6" s="43"/>
      <c r="ACT6" s="43"/>
      <c r="ACU6" s="43"/>
      <c r="ACV6" s="43"/>
      <c r="ACW6" s="43"/>
      <c r="ACX6" s="43"/>
      <c r="ACY6" s="43"/>
      <c r="ACZ6" s="43"/>
      <c r="ADA6" s="43"/>
      <c r="ADB6" s="43"/>
      <c r="ADC6" s="43"/>
      <c r="ADD6" s="43"/>
      <c r="ADE6" s="43"/>
      <c r="ADF6" s="43"/>
      <c r="ADG6" s="43"/>
      <c r="ADH6" s="43"/>
      <c r="ADI6" s="43"/>
      <c r="ADJ6" s="43"/>
      <c r="ADK6" s="43"/>
      <c r="ADL6" s="43"/>
      <c r="ADM6" s="43"/>
      <c r="ADN6" s="43"/>
      <c r="ADO6" s="43"/>
      <c r="ADP6" s="43"/>
      <c r="ADQ6" s="43"/>
      <c r="ADR6" s="43"/>
      <c r="ADS6" s="43"/>
      <c r="ADT6" s="43"/>
      <c r="ADU6" s="43"/>
      <c r="ADV6" s="43"/>
      <c r="ADW6" s="43"/>
      <c r="ADX6" s="43"/>
      <c r="ADY6" s="43"/>
      <c r="ADZ6" s="43"/>
      <c r="AEA6" s="43"/>
      <c r="AEB6" s="43"/>
      <c r="AEC6" s="43"/>
      <c r="AED6" s="43"/>
      <c r="AEE6" s="43"/>
      <c r="AEF6" s="43"/>
      <c r="AEG6" s="43"/>
      <c r="AEH6" s="43"/>
      <c r="AEI6" s="43"/>
      <c r="AEJ6" s="43"/>
      <c r="AEK6" s="43"/>
      <c r="AEL6" s="43"/>
      <c r="AEM6" s="43"/>
      <c r="AEN6" s="43"/>
      <c r="AEO6" s="43"/>
      <c r="AEP6" s="43"/>
      <c r="AEQ6" s="43"/>
      <c r="AER6" s="43"/>
      <c r="AES6" s="43"/>
      <c r="AET6" s="43"/>
      <c r="AEU6" s="43"/>
      <c r="AEV6" s="43"/>
      <c r="AEW6" s="43"/>
      <c r="AEX6" s="43"/>
      <c r="AEY6" s="43"/>
      <c r="AEZ6" s="43"/>
      <c r="AFA6" s="43"/>
      <c r="AFB6" s="43"/>
      <c r="AFC6" s="43"/>
      <c r="AFD6" s="43"/>
      <c r="AFE6" s="43"/>
      <c r="AFF6" s="43"/>
      <c r="AFG6" s="43"/>
      <c r="AFH6" s="43"/>
      <c r="AFI6" s="43"/>
      <c r="AFJ6" s="43"/>
      <c r="AFK6" s="43"/>
      <c r="AFL6" s="43"/>
      <c r="AFM6" s="43"/>
      <c r="AFN6" s="43"/>
      <c r="AFO6" s="43"/>
      <c r="AFP6" s="43"/>
      <c r="AFQ6" s="43"/>
      <c r="AFR6" s="43"/>
      <c r="AFS6" s="43"/>
      <c r="AFT6" s="43"/>
      <c r="AFU6" s="43"/>
      <c r="AFV6" s="43"/>
      <c r="AFW6" s="43"/>
      <c r="AFX6" s="43"/>
      <c r="AFY6" s="43"/>
      <c r="AFZ6" s="43"/>
      <c r="AGA6" s="43"/>
      <c r="AGB6" s="43"/>
      <c r="AGC6" s="43"/>
      <c r="AGD6" s="43"/>
      <c r="AGE6" s="43"/>
      <c r="AGF6" s="43"/>
      <c r="AGG6" s="43"/>
      <c r="AGH6" s="43"/>
      <c r="AGI6" s="43"/>
      <c r="AGJ6" s="43"/>
      <c r="AGK6" s="43"/>
      <c r="AGL6" s="43"/>
      <c r="AGM6" s="43"/>
      <c r="AGN6" s="43"/>
      <c r="AGO6" s="43"/>
      <c r="AGP6" s="43"/>
      <c r="AGQ6" s="43"/>
      <c r="AGR6" s="43"/>
      <c r="AGS6" s="43"/>
      <c r="AGT6" s="43"/>
      <c r="AGU6" s="43"/>
      <c r="AGV6" s="43"/>
      <c r="AGW6" s="43"/>
      <c r="AGX6" s="43"/>
      <c r="AGY6" s="43"/>
      <c r="AGZ6" s="43"/>
      <c r="AHA6" s="43"/>
      <c r="AHB6" s="43"/>
      <c r="AHC6" s="43"/>
      <c r="AHD6" s="43"/>
      <c r="AHE6" s="43"/>
      <c r="AHF6" s="43"/>
      <c r="AHG6" s="43"/>
      <c r="AHH6" s="43"/>
      <c r="AHI6" s="43"/>
      <c r="AHJ6" s="43"/>
      <c r="AHK6" s="43"/>
      <c r="AHL6" s="43"/>
      <c r="AHM6" s="43"/>
      <c r="AHN6" s="43"/>
      <c r="AHO6" s="43"/>
      <c r="AHP6" s="43"/>
      <c r="AHQ6" s="43"/>
      <c r="AHR6" s="43"/>
      <c r="AHS6" s="43"/>
      <c r="AHT6" s="43"/>
      <c r="AHU6" s="43"/>
      <c r="AHV6" s="43"/>
      <c r="AHW6" s="43"/>
      <c r="AHX6" s="43"/>
      <c r="AHY6" s="43"/>
      <c r="AHZ6" s="43"/>
      <c r="AIA6" s="43"/>
      <c r="AIB6" s="43"/>
      <c r="AIC6" s="43"/>
      <c r="AID6" s="43"/>
      <c r="AIE6" s="43"/>
      <c r="AIF6" s="43"/>
      <c r="AIG6" s="43"/>
      <c r="AIH6" s="43"/>
      <c r="AII6" s="43"/>
      <c r="AIJ6" s="43"/>
      <c r="AIK6" s="43"/>
      <c r="AIL6" s="43"/>
      <c r="AIM6" s="43"/>
      <c r="AIN6" s="43"/>
      <c r="AIO6" s="43"/>
      <c r="AIP6" s="43"/>
      <c r="AIQ6" s="43"/>
      <c r="AIR6" s="43"/>
      <c r="AIS6" s="43"/>
      <c r="AIT6" s="43"/>
      <c r="AIU6" s="43"/>
      <c r="AIV6" s="43"/>
      <c r="AIW6" s="43"/>
      <c r="AIX6" s="43"/>
      <c r="AIY6" s="43"/>
      <c r="AIZ6" s="43"/>
      <c r="AJA6" s="43"/>
      <c r="AJB6" s="43"/>
      <c r="AJC6" s="43"/>
      <c r="AJD6" s="43"/>
      <c r="AJE6" s="43"/>
      <c r="AJF6" s="43"/>
      <c r="AJG6" s="43"/>
      <c r="AJH6" s="43"/>
      <c r="AJI6" s="43"/>
      <c r="AJJ6" s="43"/>
      <c r="AJK6" s="43"/>
      <c r="AJL6" s="43"/>
      <c r="AJM6" s="43"/>
      <c r="AJN6" s="43"/>
      <c r="AJO6" s="43"/>
      <c r="AJP6" s="43"/>
      <c r="AJQ6" s="43"/>
      <c r="AJR6" s="43"/>
      <c r="AJS6" s="43"/>
      <c r="AJT6" s="43"/>
      <c r="AJU6" s="43"/>
      <c r="AJV6" s="43"/>
      <c r="AJW6" s="43"/>
      <c r="AJX6" s="43"/>
      <c r="AJY6" s="43"/>
      <c r="AJZ6" s="43"/>
      <c r="AKA6" s="43"/>
      <c r="AKB6" s="43"/>
      <c r="AKC6" s="43"/>
      <c r="AKD6" s="43"/>
      <c r="AKE6" s="43"/>
      <c r="AKF6" s="43"/>
      <c r="AKG6" s="43"/>
      <c r="AKH6" s="43"/>
      <c r="AKI6" s="43"/>
      <c r="AKJ6" s="43"/>
      <c r="AKK6" s="43"/>
      <c r="AKL6" s="43"/>
      <c r="AKM6" s="43"/>
      <c r="AKN6" s="43"/>
      <c r="AKO6" s="43"/>
      <c r="AKP6" s="43"/>
      <c r="AKQ6" s="43"/>
      <c r="AKR6" s="43"/>
      <c r="AKS6" s="43"/>
      <c r="AKT6" s="43"/>
      <c r="AKU6" s="43"/>
      <c r="AKV6" s="43"/>
      <c r="AKW6" s="43"/>
      <c r="AKX6" s="43"/>
      <c r="AKY6" s="43"/>
      <c r="AKZ6" s="43"/>
      <c r="ALA6" s="43"/>
      <c r="ALB6" s="43"/>
      <c r="ALC6" s="43"/>
      <c r="ALD6" s="43"/>
      <c r="ALE6" s="43"/>
      <c r="ALF6" s="43"/>
      <c r="ALG6" s="43"/>
      <c r="ALH6" s="43"/>
      <c r="ALI6" s="43"/>
      <c r="ALJ6" s="43"/>
      <c r="ALK6" s="43"/>
      <c r="ALL6" s="43"/>
      <c r="ALM6" s="43"/>
      <c r="ALN6" s="43"/>
      <c r="ALO6" s="43"/>
      <c r="ALP6" s="43"/>
      <c r="ALQ6" s="43"/>
      <c r="ALR6" s="43"/>
      <c r="ALS6" s="43"/>
      <c r="ALT6" s="43"/>
      <c r="ALU6" s="43"/>
      <c r="ALV6" s="43"/>
      <c r="ALW6" s="43"/>
      <c r="ALX6" s="43"/>
      <c r="ALY6" s="43"/>
      <c r="ALZ6" s="43"/>
      <c r="AMA6" s="43"/>
      <c r="AMB6" s="43"/>
      <c r="AMC6" s="43"/>
      <c r="AMD6" s="43"/>
      <c r="AME6" s="43"/>
      <c r="AMF6" s="43"/>
      <c r="AMG6" s="43"/>
      <c r="AMH6" s="43"/>
      <c r="AMI6" s="43"/>
      <c r="AMJ6" s="43"/>
    </row>
    <row r="7" spans="1:1024">
      <c r="D7" s="21"/>
      <c r="E7" s="22"/>
      <c r="I7" s="23"/>
      <c r="K7" s="22"/>
      <c r="L7" s="25"/>
      <c r="M7" s="27"/>
      <c r="N7" s="27"/>
    </row>
    <row r="8" spans="1:1024">
      <c r="B8" s="2" t="s">
        <v>29</v>
      </c>
      <c r="C8" s="28" t="s">
        <v>29</v>
      </c>
      <c r="D8" s="29" t="s">
        <v>29</v>
      </c>
      <c r="E8" s="29" t="s">
        <v>29</v>
      </c>
      <c r="F8" s="30" t="s">
        <v>30</v>
      </c>
      <c r="G8" s="17" t="s">
        <v>30</v>
      </c>
      <c r="H8" s="31" t="s">
        <v>30</v>
      </c>
      <c r="I8" s="19" t="s">
        <v>30</v>
      </c>
      <c r="J8" s="32" t="s">
        <v>31</v>
      </c>
      <c r="K8" s="33" t="s">
        <v>31</v>
      </c>
      <c r="L8" s="33" t="s">
        <v>32</v>
      </c>
      <c r="M8" s="34" t="s">
        <v>32</v>
      </c>
      <c r="N8" s="34" t="s">
        <v>33</v>
      </c>
    </row>
    <row r="9" spans="1:1024">
      <c r="A9" s="35" t="s">
        <v>34</v>
      </c>
      <c r="B9" s="36" t="s">
        <v>35</v>
      </c>
      <c r="C9" s="28" t="s">
        <v>36</v>
      </c>
      <c r="D9" s="29" t="s">
        <v>37</v>
      </c>
      <c r="E9" s="37" t="s">
        <v>38</v>
      </c>
      <c r="F9" s="30" t="s">
        <v>39</v>
      </c>
      <c r="G9" s="38" t="s">
        <v>40</v>
      </c>
      <c r="H9" s="39" t="s">
        <v>41</v>
      </c>
      <c r="I9" s="40" t="s">
        <v>42</v>
      </c>
      <c r="J9" s="41" t="s">
        <v>43</v>
      </c>
      <c r="K9" s="35" t="s">
        <v>44</v>
      </c>
      <c r="L9" s="35" t="s">
        <v>45</v>
      </c>
      <c r="M9" s="42" t="s">
        <v>46</v>
      </c>
      <c r="N9" s="42" t="s">
        <v>46</v>
      </c>
    </row>
    <row r="10" spans="1:1024">
      <c r="C10" s="32"/>
      <c r="D10" s="43"/>
      <c r="E10" s="33"/>
      <c r="F10" s="30"/>
      <c r="G10" s="32"/>
      <c r="H10" s="44"/>
      <c r="I10" s="45"/>
      <c r="J10" s="32"/>
      <c r="M10" s="42"/>
      <c r="N10" s="42"/>
    </row>
    <row r="11" spans="1:1024">
      <c r="A11" s="21" t="s">
        <v>28</v>
      </c>
    </row>
    <row r="12" spans="1:1024">
      <c r="A12" s="43"/>
      <c r="D12" s="43"/>
      <c r="H12" s="44"/>
      <c r="I12" s="45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  <c r="AB12" s="43"/>
      <c r="AC12" s="43"/>
      <c r="AD12" s="43"/>
      <c r="AE12" s="43"/>
      <c r="AF12" s="43"/>
      <c r="AG12" s="43"/>
      <c r="AH12" s="43"/>
      <c r="AI12" s="43"/>
      <c r="AJ12" s="43"/>
      <c r="AK12" s="43"/>
      <c r="AL12" s="43"/>
      <c r="AM12" s="43"/>
      <c r="AN12" s="43"/>
      <c r="AO12" s="43"/>
      <c r="AP12" s="43"/>
      <c r="AQ12" s="43"/>
      <c r="AR12" s="43"/>
      <c r="AS12" s="43"/>
      <c r="AT12" s="43"/>
      <c r="AU12" s="43"/>
      <c r="AV12" s="43"/>
      <c r="AW12" s="43"/>
      <c r="AX12" s="43"/>
      <c r="AY12" s="43"/>
      <c r="AZ12" s="43"/>
      <c r="BA12" s="43"/>
      <c r="BB12" s="43"/>
      <c r="BC12" s="43"/>
      <c r="BD12" s="43"/>
      <c r="BE12" s="43"/>
      <c r="BF12" s="43"/>
      <c r="BG12" s="43"/>
      <c r="BH12" s="43"/>
      <c r="BI12" s="43"/>
      <c r="BJ12" s="43"/>
      <c r="BK12" s="43"/>
      <c r="BL12" s="43"/>
      <c r="BM12" s="43"/>
      <c r="BN12" s="43"/>
      <c r="BO12" s="43"/>
      <c r="BP12" s="43"/>
      <c r="BQ12" s="43"/>
      <c r="BR12" s="43"/>
      <c r="BS12" s="43"/>
      <c r="BT12" s="43"/>
      <c r="BU12" s="43"/>
      <c r="BV12" s="43"/>
      <c r="BW12" s="43"/>
      <c r="BX12" s="43"/>
      <c r="BY12" s="43"/>
      <c r="BZ12" s="43"/>
      <c r="CA12" s="43"/>
      <c r="CB12" s="43"/>
      <c r="CC12" s="43"/>
      <c r="CD12" s="43"/>
      <c r="CE12" s="43"/>
      <c r="CF12" s="43"/>
      <c r="CG12" s="43"/>
      <c r="CH12" s="43"/>
      <c r="CI12" s="43"/>
      <c r="CJ12" s="43"/>
      <c r="CK12" s="43"/>
      <c r="CL12" s="43"/>
      <c r="CM12" s="43"/>
      <c r="CN12" s="43"/>
      <c r="CO12" s="43"/>
      <c r="CP12" s="43"/>
      <c r="CQ12" s="43"/>
      <c r="CR12" s="43"/>
      <c r="CS12" s="43"/>
      <c r="CT12" s="43"/>
      <c r="CU12" s="43"/>
      <c r="CV12" s="43"/>
      <c r="CW12" s="43"/>
      <c r="CX12" s="43"/>
      <c r="CY12" s="43"/>
      <c r="CZ12" s="43"/>
      <c r="DA12" s="43"/>
      <c r="DB12" s="43"/>
      <c r="DC12" s="43"/>
      <c r="DD12" s="43"/>
      <c r="DE12" s="43"/>
      <c r="DF12" s="43"/>
      <c r="DG12" s="43"/>
      <c r="DH12" s="43"/>
      <c r="DI12" s="43"/>
      <c r="DJ12" s="43"/>
      <c r="DK12" s="43"/>
      <c r="DL12" s="43"/>
      <c r="DM12" s="43"/>
      <c r="DN12" s="43"/>
      <c r="DO12" s="43"/>
      <c r="DP12" s="43"/>
      <c r="DQ12" s="43"/>
      <c r="DR12" s="43"/>
      <c r="DS12" s="43"/>
      <c r="DT12" s="43"/>
      <c r="DU12" s="43"/>
      <c r="DV12" s="43"/>
      <c r="DW12" s="43"/>
      <c r="DX12" s="43"/>
      <c r="DY12" s="43"/>
      <c r="DZ12" s="43"/>
      <c r="EA12" s="43"/>
      <c r="EB12" s="43"/>
      <c r="EC12" s="43"/>
      <c r="ED12" s="43"/>
      <c r="EE12" s="43"/>
      <c r="EF12" s="43"/>
      <c r="EG12" s="43"/>
      <c r="EH12" s="43"/>
      <c r="EI12" s="43"/>
      <c r="EJ12" s="43"/>
      <c r="EK12" s="43"/>
      <c r="EL12" s="43"/>
      <c r="EM12" s="43"/>
      <c r="EN12" s="43"/>
      <c r="EO12" s="43"/>
      <c r="EP12" s="43"/>
      <c r="EQ12" s="43"/>
      <c r="ER12" s="43"/>
      <c r="ES12" s="43"/>
      <c r="ET12" s="43"/>
      <c r="EU12" s="43"/>
      <c r="EV12" s="43"/>
      <c r="EW12" s="43"/>
      <c r="EX12" s="43"/>
      <c r="EY12" s="43"/>
      <c r="EZ12" s="43"/>
      <c r="FA12" s="43"/>
      <c r="FB12" s="43"/>
      <c r="FC12" s="43"/>
      <c r="FD12" s="43"/>
      <c r="FE12" s="43"/>
      <c r="FF12" s="43"/>
      <c r="FG12" s="43"/>
      <c r="FH12" s="43"/>
      <c r="FI12" s="43"/>
      <c r="FJ12" s="43"/>
      <c r="FK12" s="43"/>
      <c r="FL12" s="43"/>
      <c r="FM12" s="43"/>
      <c r="FN12" s="43"/>
      <c r="FO12" s="43"/>
      <c r="FP12" s="43"/>
      <c r="FQ12" s="43"/>
      <c r="FR12" s="43"/>
      <c r="FS12" s="43"/>
      <c r="FT12" s="43"/>
      <c r="FU12" s="43"/>
      <c r="FV12" s="43"/>
      <c r="FW12" s="43"/>
      <c r="FX12" s="43"/>
      <c r="FY12" s="43"/>
      <c r="FZ12" s="43"/>
      <c r="GA12" s="43"/>
      <c r="GB12" s="43"/>
      <c r="GC12" s="43"/>
      <c r="GD12" s="43"/>
      <c r="GE12" s="43"/>
      <c r="GF12" s="43"/>
      <c r="GG12" s="43"/>
      <c r="GH12" s="43"/>
      <c r="GI12" s="43"/>
      <c r="GJ12" s="43"/>
      <c r="GK12" s="43"/>
      <c r="GL12" s="43"/>
      <c r="GM12" s="43"/>
      <c r="GN12" s="43"/>
      <c r="GO12" s="43"/>
      <c r="GP12" s="43"/>
      <c r="GQ12" s="43"/>
      <c r="GR12" s="43"/>
      <c r="GS12" s="43"/>
      <c r="GT12" s="43"/>
      <c r="GU12" s="43"/>
      <c r="GV12" s="43"/>
      <c r="GW12" s="43"/>
      <c r="GX12" s="43"/>
      <c r="GY12" s="43"/>
      <c r="GZ12" s="43"/>
      <c r="HA12" s="43"/>
      <c r="HB12" s="43"/>
      <c r="HC12" s="43"/>
      <c r="HD12" s="43"/>
      <c r="HE12" s="43"/>
      <c r="HF12" s="43"/>
      <c r="HG12" s="43"/>
      <c r="HH12" s="43"/>
      <c r="HI12" s="43"/>
      <c r="HJ12" s="43"/>
      <c r="HK12" s="43"/>
      <c r="HL12" s="43"/>
      <c r="HM12" s="43"/>
      <c r="HN12" s="43"/>
      <c r="HO12" s="43"/>
      <c r="HP12" s="43"/>
      <c r="HQ12" s="43"/>
      <c r="HR12" s="43"/>
      <c r="HS12" s="43"/>
      <c r="HT12" s="43"/>
      <c r="HU12" s="43"/>
      <c r="HV12" s="43"/>
      <c r="HW12" s="43"/>
      <c r="HX12" s="43"/>
      <c r="HY12" s="43"/>
      <c r="HZ12" s="43"/>
      <c r="IA12" s="43"/>
      <c r="IB12" s="43"/>
      <c r="IC12" s="43"/>
      <c r="ID12" s="43"/>
      <c r="IE12" s="43"/>
      <c r="IF12" s="43"/>
      <c r="IG12" s="43"/>
      <c r="IH12" s="43"/>
      <c r="II12" s="43"/>
      <c r="IJ12" s="43"/>
      <c r="IK12" s="43"/>
      <c r="IL12" s="43"/>
      <c r="IM12" s="43"/>
      <c r="IN12" s="43"/>
      <c r="IO12" s="43"/>
      <c r="IP12" s="43"/>
      <c r="IQ12" s="43"/>
      <c r="IR12" s="43"/>
      <c r="IS12" s="43"/>
      <c r="IT12" s="43"/>
      <c r="IU12" s="43"/>
      <c r="IV12" s="43"/>
      <c r="IW12" s="43"/>
      <c r="IX12" s="43"/>
      <c r="IY12" s="43"/>
      <c r="IZ12" s="43"/>
      <c r="JA12" s="43"/>
      <c r="JB12" s="43"/>
      <c r="JC12" s="43"/>
      <c r="JD12" s="43"/>
      <c r="JE12" s="43"/>
      <c r="JF12" s="43"/>
      <c r="JG12" s="43"/>
      <c r="JH12" s="43"/>
      <c r="JI12" s="43"/>
      <c r="JJ12" s="43"/>
      <c r="JK12" s="43"/>
      <c r="JL12" s="43"/>
      <c r="JM12" s="43"/>
      <c r="JN12" s="43"/>
      <c r="JO12" s="43"/>
      <c r="JP12" s="43"/>
      <c r="JQ12" s="43"/>
      <c r="JR12" s="43"/>
      <c r="JS12" s="43"/>
      <c r="JT12" s="43"/>
      <c r="JU12" s="43"/>
      <c r="JV12" s="43"/>
      <c r="JW12" s="43"/>
      <c r="JX12" s="43"/>
      <c r="JY12" s="43"/>
      <c r="JZ12" s="43"/>
      <c r="KA12" s="43"/>
      <c r="KB12" s="43"/>
      <c r="KC12" s="43"/>
      <c r="KD12" s="43"/>
      <c r="KE12" s="43"/>
      <c r="KF12" s="43"/>
      <c r="KG12" s="43"/>
      <c r="KH12" s="43"/>
      <c r="KI12" s="43"/>
      <c r="KJ12" s="43"/>
      <c r="KK12" s="43"/>
      <c r="KL12" s="43"/>
      <c r="KM12" s="43"/>
      <c r="KN12" s="43"/>
      <c r="KO12" s="43"/>
      <c r="KP12" s="43"/>
      <c r="KQ12" s="43"/>
      <c r="KR12" s="43"/>
      <c r="KS12" s="43"/>
      <c r="KT12" s="43"/>
      <c r="KU12" s="43"/>
      <c r="KV12" s="43"/>
      <c r="KW12" s="43"/>
      <c r="KX12" s="43"/>
      <c r="KY12" s="43"/>
      <c r="KZ12" s="43"/>
      <c r="LA12" s="43"/>
      <c r="LB12" s="43"/>
      <c r="LC12" s="43"/>
      <c r="LD12" s="43"/>
      <c r="LE12" s="43"/>
      <c r="LF12" s="43"/>
      <c r="LG12" s="43"/>
      <c r="LH12" s="43"/>
      <c r="LI12" s="43"/>
      <c r="LJ12" s="43"/>
      <c r="LK12" s="43"/>
      <c r="LL12" s="43"/>
      <c r="LM12" s="43"/>
      <c r="LN12" s="43"/>
      <c r="LO12" s="43"/>
      <c r="LP12" s="43"/>
      <c r="LQ12" s="43"/>
      <c r="LR12" s="43"/>
      <c r="LS12" s="43"/>
      <c r="LT12" s="43"/>
      <c r="LU12" s="43"/>
      <c r="LV12" s="43"/>
      <c r="LW12" s="43"/>
      <c r="LX12" s="43"/>
      <c r="LY12" s="43"/>
      <c r="LZ12" s="43"/>
      <c r="MA12" s="43"/>
      <c r="MB12" s="43"/>
      <c r="MC12" s="43"/>
      <c r="MD12" s="43"/>
      <c r="ME12" s="43"/>
      <c r="MF12" s="43"/>
      <c r="MG12" s="43"/>
      <c r="MH12" s="43"/>
      <c r="MI12" s="43"/>
      <c r="MJ12" s="43"/>
      <c r="MK12" s="43"/>
      <c r="ML12" s="43"/>
      <c r="MM12" s="43"/>
      <c r="MN12" s="43"/>
      <c r="MO12" s="43"/>
      <c r="MP12" s="43"/>
      <c r="MQ12" s="43"/>
      <c r="MR12" s="43"/>
      <c r="MS12" s="43"/>
      <c r="MT12" s="43"/>
      <c r="MU12" s="43"/>
      <c r="MV12" s="43"/>
      <c r="MW12" s="43"/>
      <c r="MX12" s="43"/>
      <c r="MY12" s="43"/>
      <c r="MZ12" s="43"/>
      <c r="NA12" s="43"/>
      <c r="NB12" s="43"/>
      <c r="NC12" s="43"/>
      <c r="ND12" s="43"/>
      <c r="NE12" s="43"/>
      <c r="NF12" s="43"/>
      <c r="NG12" s="43"/>
      <c r="NH12" s="43"/>
      <c r="NI12" s="43"/>
      <c r="NJ12" s="43"/>
      <c r="NK12" s="43"/>
      <c r="NL12" s="43"/>
      <c r="NM12" s="43"/>
      <c r="NN12" s="43"/>
      <c r="NO12" s="43"/>
      <c r="NP12" s="43"/>
      <c r="NQ12" s="43"/>
      <c r="NR12" s="43"/>
      <c r="NS12" s="43"/>
      <c r="NT12" s="43"/>
      <c r="NU12" s="43"/>
      <c r="NV12" s="43"/>
      <c r="NW12" s="43"/>
      <c r="NX12" s="43"/>
      <c r="NY12" s="43"/>
      <c r="NZ12" s="43"/>
      <c r="OA12" s="43"/>
      <c r="OB12" s="43"/>
      <c r="OC12" s="43"/>
      <c r="OD12" s="43"/>
      <c r="OE12" s="43"/>
      <c r="OF12" s="43"/>
      <c r="OG12" s="43"/>
      <c r="OH12" s="43"/>
      <c r="OI12" s="43"/>
      <c r="OJ12" s="43"/>
      <c r="OK12" s="43"/>
      <c r="OL12" s="43"/>
      <c r="OM12" s="43"/>
      <c r="ON12" s="43"/>
      <c r="OO12" s="43"/>
      <c r="OP12" s="43"/>
      <c r="OQ12" s="43"/>
      <c r="OR12" s="43"/>
      <c r="OS12" s="43"/>
      <c r="OT12" s="43"/>
      <c r="OU12" s="43"/>
      <c r="OV12" s="43"/>
      <c r="OW12" s="43"/>
      <c r="OX12" s="43"/>
      <c r="OY12" s="43"/>
      <c r="OZ12" s="43"/>
      <c r="PA12" s="43"/>
      <c r="PB12" s="43"/>
      <c r="PC12" s="43"/>
      <c r="PD12" s="43"/>
      <c r="PE12" s="43"/>
      <c r="PF12" s="43"/>
      <c r="PG12" s="43"/>
      <c r="PH12" s="43"/>
      <c r="PI12" s="43"/>
      <c r="PJ12" s="43"/>
      <c r="PK12" s="43"/>
      <c r="PL12" s="43"/>
      <c r="PM12" s="43"/>
      <c r="PN12" s="43"/>
      <c r="PO12" s="43"/>
      <c r="PP12" s="43"/>
      <c r="PQ12" s="43"/>
      <c r="PR12" s="43"/>
      <c r="PS12" s="43"/>
      <c r="PT12" s="43"/>
      <c r="PU12" s="43"/>
      <c r="PV12" s="43"/>
      <c r="PW12" s="43"/>
      <c r="PX12" s="43"/>
      <c r="PY12" s="43"/>
      <c r="PZ12" s="43"/>
      <c r="QA12" s="43"/>
      <c r="QB12" s="43"/>
      <c r="QC12" s="43"/>
      <c r="QD12" s="43"/>
      <c r="QE12" s="43"/>
      <c r="QF12" s="43"/>
      <c r="QG12" s="43"/>
      <c r="QH12" s="43"/>
      <c r="QI12" s="43"/>
      <c r="QJ12" s="43"/>
      <c r="QK12" s="43"/>
      <c r="QL12" s="43"/>
      <c r="QM12" s="43"/>
      <c r="QN12" s="43"/>
      <c r="QO12" s="43"/>
      <c r="QP12" s="43"/>
      <c r="QQ12" s="43"/>
      <c r="QR12" s="43"/>
      <c r="QS12" s="43"/>
      <c r="QT12" s="43"/>
      <c r="QU12" s="43"/>
      <c r="QV12" s="43"/>
      <c r="QW12" s="43"/>
      <c r="QX12" s="43"/>
      <c r="QY12" s="43"/>
      <c r="QZ12" s="43"/>
      <c r="RA12" s="43"/>
      <c r="RB12" s="43"/>
      <c r="RC12" s="43"/>
      <c r="RD12" s="43"/>
      <c r="RE12" s="43"/>
      <c r="RF12" s="43"/>
      <c r="RG12" s="43"/>
      <c r="RH12" s="43"/>
      <c r="RI12" s="43"/>
      <c r="RJ12" s="43"/>
      <c r="RK12" s="43"/>
      <c r="RL12" s="43"/>
      <c r="RM12" s="43"/>
      <c r="RN12" s="43"/>
      <c r="RO12" s="43"/>
      <c r="RP12" s="43"/>
      <c r="RQ12" s="43"/>
      <c r="RR12" s="43"/>
      <c r="RS12" s="43"/>
      <c r="RT12" s="43"/>
      <c r="RU12" s="43"/>
      <c r="RV12" s="43"/>
      <c r="RW12" s="43"/>
      <c r="RX12" s="43"/>
      <c r="RY12" s="43"/>
      <c r="RZ12" s="43"/>
      <c r="SA12" s="43"/>
      <c r="SB12" s="43"/>
      <c r="SC12" s="43"/>
      <c r="SD12" s="43"/>
      <c r="SE12" s="43"/>
      <c r="SF12" s="43"/>
      <c r="SG12" s="43"/>
      <c r="SH12" s="43"/>
      <c r="SI12" s="43"/>
      <c r="SJ12" s="43"/>
      <c r="SK12" s="43"/>
      <c r="SL12" s="43"/>
      <c r="SM12" s="43"/>
      <c r="SN12" s="43"/>
      <c r="SO12" s="43"/>
      <c r="SP12" s="43"/>
      <c r="SQ12" s="43"/>
      <c r="SR12" s="43"/>
      <c r="SS12" s="43"/>
      <c r="ST12" s="43"/>
      <c r="SU12" s="43"/>
      <c r="SV12" s="43"/>
      <c r="SW12" s="43"/>
      <c r="SX12" s="43"/>
      <c r="SY12" s="43"/>
      <c r="SZ12" s="43"/>
      <c r="TA12" s="43"/>
      <c r="TB12" s="43"/>
      <c r="TC12" s="43"/>
      <c r="TD12" s="43"/>
      <c r="TE12" s="43"/>
      <c r="TF12" s="43"/>
      <c r="TG12" s="43"/>
      <c r="TH12" s="43"/>
      <c r="TI12" s="43"/>
      <c r="TJ12" s="43"/>
      <c r="TK12" s="43"/>
      <c r="TL12" s="43"/>
      <c r="TM12" s="43"/>
      <c r="TN12" s="43"/>
      <c r="TO12" s="43"/>
      <c r="TP12" s="43"/>
      <c r="TQ12" s="43"/>
      <c r="TR12" s="43"/>
      <c r="TS12" s="43"/>
      <c r="TT12" s="43"/>
      <c r="TU12" s="43"/>
      <c r="TV12" s="43"/>
      <c r="TW12" s="43"/>
      <c r="TX12" s="43"/>
      <c r="TY12" s="43"/>
      <c r="TZ12" s="43"/>
      <c r="UA12" s="43"/>
      <c r="UB12" s="43"/>
      <c r="UC12" s="43"/>
      <c r="UD12" s="43"/>
      <c r="UE12" s="43"/>
      <c r="UF12" s="43"/>
      <c r="UG12" s="43"/>
      <c r="UH12" s="43"/>
      <c r="UI12" s="43"/>
      <c r="UJ12" s="43"/>
      <c r="UK12" s="43"/>
      <c r="UL12" s="43"/>
      <c r="UM12" s="43"/>
      <c r="UN12" s="43"/>
      <c r="UO12" s="43"/>
      <c r="UP12" s="43"/>
      <c r="UQ12" s="43"/>
      <c r="UR12" s="43"/>
      <c r="US12" s="43"/>
      <c r="UT12" s="43"/>
      <c r="UU12" s="43"/>
      <c r="UV12" s="43"/>
      <c r="UW12" s="43"/>
      <c r="UX12" s="43"/>
      <c r="UY12" s="43"/>
      <c r="UZ12" s="43"/>
      <c r="VA12" s="43"/>
      <c r="VB12" s="43"/>
      <c r="VC12" s="43"/>
      <c r="VD12" s="43"/>
      <c r="VE12" s="43"/>
      <c r="VF12" s="43"/>
      <c r="VG12" s="43"/>
      <c r="VH12" s="43"/>
      <c r="VI12" s="43"/>
      <c r="VJ12" s="43"/>
      <c r="VK12" s="43"/>
      <c r="VL12" s="43"/>
      <c r="VM12" s="43"/>
      <c r="VN12" s="43"/>
      <c r="VO12" s="43"/>
      <c r="VP12" s="43"/>
      <c r="VQ12" s="43"/>
      <c r="VR12" s="43"/>
      <c r="VS12" s="43"/>
      <c r="VT12" s="43"/>
      <c r="VU12" s="43"/>
      <c r="VV12" s="43"/>
      <c r="VW12" s="43"/>
      <c r="VX12" s="43"/>
      <c r="VY12" s="43"/>
      <c r="VZ12" s="43"/>
      <c r="WA12" s="43"/>
      <c r="WB12" s="43"/>
      <c r="WC12" s="43"/>
      <c r="WD12" s="43"/>
      <c r="WE12" s="43"/>
      <c r="WF12" s="43"/>
      <c r="WG12" s="43"/>
      <c r="WH12" s="43"/>
      <c r="WI12" s="43"/>
      <c r="WJ12" s="43"/>
      <c r="WK12" s="43"/>
      <c r="WL12" s="43"/>
      <c r="WM12" s="43"/>
      <c r="WN12" s="43"/>
      <c r="WO12" s="43"/>
      <c r="WP12" s="43"/>
      <c r="WQ12" s="43"/>
      <c r="WR12" s="43"/>
      <c r="WS12" s="43"/>
      <c r="WT12" s="43"/>
      <c r="WU12" s="43"/>
      <c r="WV12" s="43"/>
      <c r="WW12" s="43"/>
      <c r="WX12" s="43"/>
      <c r="WY12" s="43"/>
      <c r="WZ12" s="43"/>
      <c r="XA12" s="43"/>
      <c r="XB12" s="43"/>
      <c r="XC12" s="43"/>
      <c r="XD12" s="43"/>
      <c r="XE12" s="43"/>
      <c r="XF12" s="43"/>
      <c r="XG12" s="43"/>
      <c r="XH12" s="43"/>
      <c r="XI12" s="43"/>
      <c r="XJ12" s="43"/>
      <c r="XK12" s="43"/>
      <c r="XL12" s="43"/>
      <c r="XM12" s="43"/>
      <c r="XN12" s="43"/>
      <c r="XO12" s="43"/>
      <c r="XP12" s="43"/>
      <c r="XQ12" s="43"/>
      <c r="XR12" s="43"/>
      <c r="XS12" s="43"/>
      <c r="XT12" s="43"/>
      <c r="XU12" s="43"/>
      <c r="XV12" s="43"/>
      <c r="XW12" s="43"/>
      <c r="XX12" s="43"/>
      <c r="XY12" s="43"/>
      <c r="XZ12" s="43"/>
      <c r="YA12" s="43"/>
      <c r="YB12" s="43"/>
      <c r="YC12" s="43"/>
      <c r="YD12" s="43"/>
      <c r="YE12" s="43"/>
      <c r="YF12" s="43"/>
      <c r="YG12" s="43"/>
      <c r="YH12" s="43"/>
      <c r="YI12" s="43"/>
      <c r="YJ12" s="43"/>
      <c r="YK12" s="43"/>
      <c r="YL12" s="43"/>
      <c r="YM12" s="43"/>
      <c r="YN12" s="43"/>
      <c r="YO12" s="43"/>
      <c r="YP12" s="43"/>
      <c r="YQ12" s="43"/>
      <c r="YR12" s="43"/>
      <c r="YS12" s="43"/>
      <c r="YT12" s="43"/>
      <c r="YU12" s="43"/>
      <c r="YV12" s="43"/>
      <c r="YW12" s="43"/>
      <c r="YX12" s="43"/>
      <c r="YY12" s="43"/>
      <c r="YZ12" s="43"/>
      <c r="ZA12" s="43"/>
      <c r="ZB12" s="43"/>
      <c r="ZC12" s="43"/>
      <c r="ZD12" s="43"/>
      <c r="ZE12" s="43"/>
      <c r="ZF12" s="43"/>
      <c r="ZG12" s="43"/>
      <c r="ZH12" s="43"/>
      <c r="ZI12" s="43"/>
      <c r="ZJ12" s="43"/>
      <c r="ZK12" s="43"/>
      <c r="ZL12" s="43"/>
      <c r="ZM12" s="43"/>
      <c r="ZN12" s="43"/>
      <c r="ZO12" s="43"/>
      <c r="ZP12" s="43"/>
      <c r="ZQ12" s="43"/>
      <c r="ZR12" s="43"/>
      <c r="ZS12" s="43"/>
      <c r="ZT12" s="43"/>
      <c r="ZU12" s="43"/>
      <c r="ZV12" s="43"/>
      <c r="ZW12" s="43"/>
      <c r="ZX12" s="43"/>
      <c r="ZY12" s="43"/>
      <c r="ZZ12" s="43"/>
      <c r="AAA12" s="43"/>
      <c r="AAB12" s="43"/>
      <c r="AAC12" s="43"/>
      <c r="AAD12" s="43"/>
      <c r="AAE12" s="43"/>
      <c r="AAF12" s="43"/>
      <c r="AAG12" s="43"/>
      <c r="AAH12" s="43"/>
      <c r="AAI12" s="43"/>
      <c r="AAJ12" s="43"/>
      <c r="AAK12" s="43"/>
      <c r="AAL12" s="43"/>
      <c r="AAM12" s="43"/>
      <c r="AAN12" s="43"/>
      <c r="AAO12" s="43"/>
      <c r="AAP12" s="43"/>
      <c r="AAQ12" s="43"/>
      <c r="AAR12" s="43"/>
      <c r="AAS12" s="43"/>
      <c r="AAT12" s="43"/>
      <c r="AAU12" s="43"/>
      <c r="AAV12" s="43"/>
      <c r="AAW12" s="43"/>
      <c r="AAX12" s="43"/>
      <c r="AAY12" s="43"/>
      <c r="AAZ12" s="43"/>
      <c r="ABA12" s="43"/>
      <c r="ABB12" s="43"/>
      <c r="ABC12" s="43"/>
      <c r="ABD12" s="43"/>
      <c r="ABE12" s="43"/>
      <c r="ABF12" s="43"/>
      <c r="ABG12" s="43"/>
      <c r="ABH12" s="43"/>
      <c r="ABI12" s="43"/>
      <c r="ABJ12" s="43"/>
      <c r="ABK12" s="43"/>
      <c r="ABL12" s="43"/>
      <c r="ABM12" s="43"/>
      <c r="ABN12" s="43"/>
      <c r="ABO12" s="43"/>
      <c r="ABP12" s="43"/>
      <c r="ABQ12" s="43"/>
      <c r="ABR12" s="43"/>
      <c r="ABS12" s="43"/>
      <c r="ABT12" s="43"/>
      <c r="ABU12" s="43"/>
      <c r="ABV12" s="43"/>
      <c r="ABW12" s="43"/>
      <c r="ABX12" s="43"/>
      <c r="ABY12" s="43"/>
      <c r="ABZ12" s="43"/>
      <c r="ACA12" s="43"/>
      <c r="ACB12" s="43"/>
      <c r="ACC12" s="43"/>
      <c r="ACD12" s="43"/>
      <c r="ACE12" s="43"/>
      <c r="ACF12" s="43"/>
      <c r="ACG12" s="43"/>
      <c r="ACH12" s="43"/>
      <c r="ACI12" s="43"/>
      <c r="ACJ12" s="43"/>
      <c r="ACK12" s="43"/>
      <c r="ACL12" s="43"/>
      <c r="ACM12" s="43"/>
      <c r="ACN12" s="43"/>
      <c r="ACO12" s="43"/>
      <c r="ACP12" s="43"/>
      <c r="ACQ12" s="43"/>
      <c r="ACR12" s="43"/>
      <c r="ACS12" s="43"/>
      <c r="ACT12" s="43"/>
      <c r="ACU12" s="43"/>
      <c r="ACV12" s="43"/>
      <c r="ACW12" s="43"/>
      <c r="ACX12" s="43"/>
      <c r="ACY12" s="43"/>
      <c r="ACZ12" s="43"/>
      <c r="ADA12" s="43"/>
      <c r="ADB12" s="43"/>
      <c r="ADC12" s="43"/>
      <c r="ADD12" s="43"/>
      <c r="ADE12" s="43"/>
      <c r="ADF12" s="43"/>
      <c r="ADG12" s="43"/>
      <c r="ADH12" s="43"/>
      <c r="ADI12" s="43"/>
      <c r="ADJ12" s="43"/>
      <c r="ADK12" s="43"/>
      <c r="ADL12" s="43"/>
      <c r="ADM12" s="43"/>
      <c r="ADN12" s="43"/>
      <c r="ADO12" s="43"/>
      <c r="ADP12" s="43"/>
      <c r="ADQ12" s="43"/>
      <c r="ADR12" s="43"/>
      <c r="ADS12" s="43"/>
      <c r="ADT12" s="43"/>
      <c r="ADU12" s="43"/>
      <c r="ADV12" s="43"/>
      <c r="ADW12" s="43"/>
      <c r="ADX12" s="43"/>
      <c r="ADY12" s="43"/>
      <c r="ADZ12" s="43"/>
      <c r="AEA12" s="43"/>
      <c r="AEB12" s="43"/>
      <c r="AEC12" s="43"/>
      <c r="AED12" s="43"/>
      <c r="AEE12" s="43"/>
      <c r="AEF12" s="43"/>
      <c r="AEG12" s="43"/>
      <c r="AEH12" s="43"/>
      <c r="AEI12" s="43"/>
      <c r="AEJ12" s="43"/>
      <c r="AEK12" s="43"/>
      <c r="AEL12" s="43"/>
      <c r="AEM12" s="43"/>
      <c r="AEN12" s="43"/>
      <c r="AEO12" s="43"/>
      <c r="AEP12" s="43"/>
      <c r="AEQ12" s="43"/>
      <c r="AER12" s="43"/>
      <c r="AES12" s="43"/>
      <c r="AET12" s="43"/>
      <c r="AEU12" s="43"/>
      <c r="AEV12" s="43"/>
      <c r="AEW12" s="43"/>
      <c r="AEX12" s="43"/>
      <c r="AEY12" s="43"/>
      <c r="AEZ12" s="43"/>
      <c r="AFA12" s="43"/>
      <c r="AFB12" s="43"/>
      <c r="AFC12" s="43"/>
      <c r="AFD12" s="43"/>
      <c r="AFE12" s="43"/>
      <c r="AFF12" s="43"/>
      <c r="AFG12" s="43"/>
      <c r="AFH12" s="43"/>
      <c r="AFI12" s="43"/>
      <c r="AFJ12" s="43"/>
      <c r="AFK12" s="43"/>
      <c r="AFL12" s="43"/>
      <c r="AFM12" s="43"/>
      <c r="AFN12" s="43"/>
      <c r="AFO12" s="43"/>
      <c r="AFP12" s="43"/>
      <c r="AFQ12" s="43"/>
      <c r="AFR12" s="43"/>
      <c r="AFS12" s="43"/>
      <c r="AFT12" s="43"/>
      <c r="AFU12" s="43"/>
      <c r="AFV12" s="43"/>
      <c r="AFW12" s="43"/>
      <c r="AFX12" s="43"/>
      <c r="AFY12" s="43"/>
      <c r="AFZ12" s="43"/>
      <c r="AGA12" s="43"/>
      <c r="AGB12" s="43"/>
      <c r="AGC12" s="43"/>
      <c r="AGD12" s="43"/>
      <c r="AGE12" s="43"/>
      <c r="AGF12" s="43"/>
      <c r="AGG12" s="43"/>
      <c r="AGH12" s="43"/>
      <c r="AGI12" s="43"/>
      <c r="AGJ12" s="43"/>
      <c r="AGK12" s="43"/>
      <c r="AGL12" s="43"/>
      <c r="AGM12" s="43"/>
      <c r="AGN12" s="43"/>
      <c r="AGO12" s="43"/>
      <c r="AGP12" s="43"/>
      <c r="AGQ12" s="43"/>
      <c r="AGR12" s="43"/>
      <c r="AGS12" s="43"/>
      <c r="AGT12" s="43"/>
      <c r="AGU12" s="43"/>
      <c r="AGV12" s="43"/>
      <c r="AGW12" s="43"/>
      <c r="AGX12" s="43"/>
      <c r="AGY12" s="43"/>
      <c r="AGZ12" s="43"/>
      <c r="AHA12" s="43"/>
      <c r="AHB12" s="43"/>
      <c r="AHC12" s="43"/>
      <c r="AHD12" s="43"/>
      <c r="AHE12" s="43"/>
      <c r="AHF12" s="43"/>
      <c r="AHG12" s="43"/>
      <c r="AHH12" s="43"/>
      <c r="AHI12" s="43"/>
      <c r="AHJ12" s="43"/>
      <c r="AHK12" s="43"/>
      <c r="AHL12" s="43"/>
      <c r="AHM12" s="43"/>
      <c r="AHN12" s="43"/>
      <c r="AHO12" s="43"/>
      <c r="AHP12" s="43"/>
      <c r="AHQ12" s="43"/>
      <c r="AHR12" s="43"/>
      <c r="AHS12" s="43"/>
      <c r="AHT12" s="43"/>
      <c r="AHU12" s="43"/>
      <c r="AHV12" s="43"/>
      <c r="AHW12" s="43"/>
      <c r="AHX12" s="43"/>
      <c r="AHY12" s="43"/>
      <c r="AHZ12" s="43"/>
      <c r="AIA12" s="43"/>
      <c r="AIB12" s="43"/>
      <c r="AIC12" s="43"/>
      <c r="AID12" s="43"/>
      <c r="AIE12" s="43"/>
      <c r="AIF12" s="43"/>
      <c r="AIG12" s="43"/>
      <c r="AIH12" s="43"/>
      <c r="AII12" s="43"/>
      <c r="AIJ12" s="43"/>
      <c r="AIK12" s="43"/>
      <c r="AIL12" s="43"/>
      <c r="AIM12" s="43"/>
      <c r="AIN12" s="43"/>
      <c r="AIO12" s="43"/>
      <c r="AIP12" s="43"/>
      <c r="AIQ12" s="43"/>
      <c r="AIR12" s="43"/>
      <c r="AIS12" s="43"/>
      <c r="AIT12" s="43"/>
      <c r="AIU12" s="43"/>
      <c r="AIV12" s="43"/>
      <c r="AIW12" s="43"/>
      <c r="AIX12" s="43"/>
      <c r="AIY12" s="43"/>
      <c r="AIZ12" s="43"/>
      <c r="AJA12" s="43"/>
      <c r="AJB12" s="43"/>
      <c r="AJC12" s="43"/>
      <c r="AJD12" s="43"/>
      <c r="AJE12" s="43"/>
      <c r="AJF12" s="43"/>
      <c r="AJG12" s="43"/>
      <c r="AJH12" s="43"/>
      <c r="AJI12" s="43"/>
      <c r="AJJ12" s="43"/>
      <c r="AJK12" s="43"/>
      <c r="AJL12" s="43"/>
      <c r="AJM12" s="43"/>
      <c r="AJN12" s="43"/>
      <c r="AJO12" s="43"/>
      <c r="AJP12" s="43"/>
      <c r="AJQ12" s="43"/>
      <c r="AJR12" s="43"/>
      <c r="AJS12" s="43"/>
      <c r="AJT12" s="43"/>
      <c r="AJU12" s="43"/>
      <c r="AJV12" s="43"/>
      <c r="AJW12" s="43"/>
      <c r="AJX12" s="43"/>
      <c r="AJY12" s="43"/>
      <c r="AJZ12" s="43"/>
      <c r="AKA12" s="43"/>
      <c r="AKB12" s="43"/>
      <c r="AKC12" s="43"/>
      <c r="AKD12" s="43"/>
      <c r="AKE12" s="43"/>
      <c r="AKF12" s="43"/>
      <c r="AKG12" s="43"/>
      <c r="AKH12" s="43"/>
      <c r="AKI12" s="43"/>
      <c r="AKJ12" s="43"/>
      <c r="AKK12" s="43"/>
      <c r="AKL12" s="43"/>
      <c r="AKM12" s="43"/>
      <c r="AKN12" s="43"/>
      <c r="AKO12" s="43"/>
      <c r="AKP12" s="43"/>
      <c r="AKQ12" s="43"/>
      <c r="AKR12" s="43"/>
      <c r="AKS12" s="43"/>
      <c r="AKT12" s="43"/>
      <c r="AKU12" s="43"/>
      <c r="AKV12" s="43"/>
      <c r="AKW12" s="43"/>
      <c r="AKX12" s="43"/>
      <c r="AKY12" s="43"/>
      <c r="AKZ12" s="43"/>
      <c r="ALA12" s="43"/>
      <c r="ALB12" s="43"/>
      <c r="ALC12" s="43"/>
      <c r="ALD12" s="43"/>
      <c r="ALE12" s="43"/>
      <c r="ALF12" s="43"/>
      <c r="ALG12" s="43"/>
      <c r="ALH12" s="43"/>
      <c r="ALI12" s="43"/>
      <c r="ALJ12" s="43"/>
      <c r="ALK12" s="43"/>
      <c r="ALL12" s="43"/>
      <c r="ALM12" s="43"/>
      <c r="ALN12" s="43"/>
      <c r="ALO12" s="43"/>
      <c r="ALP12" s="43"/>
      <c r="ALQ12" s="43"/>
      <c r="ALR12" s="43"/>
      <c r="ALS12" s="43"/>
      <c r="ALT12" s="43"/>
      <c r="ALU12" s="43"/>
      <c r="ALV12" s="43"/>
      <c r="ALW12" s="43"/>
      <c r="ALX12" s="43"/>
      <c r="ALY12" s="43"/>
      <c r="ALZ12" s="43"/>
      <c r="AMA12" s="43"/>
      <c r="AMB12" s="43"/>
      <c r="AMC12" s="43"/>
      <c r="AMD12" s="43"/>
      <c r="AME12" s="43"/>
      <c r="AMF12" s="43"/>
      <c r="AMG12" s="43"/>
      <c r="AMH12" s="43"/>
      <c r="AMI12" s="43"/>
      <c r="AMJ12" s="43"/>
    </row>
    <row r="13" spans="1:1024">
      <c r="A13" s="43" t="s">
        <v>169</v>
      </c>
      <c r="B13" s="2">
        <v>45350</v>
      </c>
      <c r="C13" s="135">
        <v>68</v>
      </c>
      <c r="D13" s="136">
        <v>11.33</v>
      </c>
      <c r="E13" s="47">
        <f>Sayfa2!$D13*Sayfa2!$C13</f>
        <v>770.44</v>
      </c>
      <c r="F13" s="143">
        <f>B2</f>
        <v>45358</v>
      </c>
      <c r="G13" s="144"/>
      <c r="H13" s="145">
        <v>12.43</v>
      </c>
      <c r="I13" s="19">
        <f>Sayfa2!$H13*Sayfa2!$G13</f>
        <v>0</v>
      </c>
      <c r="J13" s="28">
        <f t="shared" ref="J13" si="0">H13-D13</f>
        <v>1.0999999999999996</v>
      </c>
      <c r="K13" s="47">
        <f>Sayfa2!$J13*Sayfa2!$C13</f>
        <v>74.799999999999983</v>
      </c>
      <c r="L13" s="48">
        <f t="shared" ref="L13" si="1">F13-B13</f>
        <v>8</v>
      </c>
      <c r="M13" s="26">
        <f t="shared" ref="M13" si="2">K13/E13</f>
        <v>9.708737864077667E-2</v>
      </c>
      <c r="N13" s="26">
        <f t="shared" ref="N13" si="3">M13/L13*30</f>
        <v>0.36407766990291252</v>
      </c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43"/>
      <c r="AJ13" s="43"/>
      <c r="AK13" s="43"/>
      <c r="AL13" s="43"/>
      <c r="AM13" s="43"/>
      <c r="AN13" s="43"/>
      <c r="AO13" s="43"/>
      <c r="AP13" s="43"/>
      <c r="AQ13" s="43"/>
      <c r="AR13" s="43"/>
      <c r="AS13" s="43"/>
      <c r="AT13" s="43"/>
      <c r="AU13" s="43"/>
      <c r="AV13" s="43"/>
      <c r="AW13" s="43"/>
      <c r="AX13" s="43"/>
      <c r="AY13" s="43"/>
      <c r="AZ13" s="43"/>
      <c r="BA13" s="43"/>
      <c r="BB13" s="43"/>
      <c r="BC13" s="43"/>
      <c r="BD13" s="43"/>
      <c r="BE13" s="43"/>
      <c r="BF13" s="43"/>
      <c r="BG13" s="43"/>
      <c r="BH13" s="43"/>
      <c r="BI13" s="43"/>
      <c r="BJ13" s="43"/>
      <c r="BK13" s="43"/>
      <c r="BL13" s="43"/>
      <c r="BM13" s="43"/>
      <c r="BN13" s="43"/>
      <c r="BO13" s="43"/>
      <c r="BP13" s="43"/>
      <c r="BQ13" s="43"/>
      <c r="BR13" s="43"/>
      <c r="BS13" s="43"/>
      <c r="BT13" s="43"/>
      <c r="BU13" s="43"/>
      <c r="BV13" s="43"/>
      <c r="BW13" s="43"/>
      <c r="BX13" s="43"/>
      <c r="BY13" s="43"/>
      <c r="BZ13" s="43"/>
      <c r="CA13" s="43"/>
      <c r="CB13" s="43"/>
      <c r="CC13" s="43"/>
      <c r="CD13" s="43"/>
      <c r="CE13" s="43"/>
      <c r="CF13" s="43"/>
      <c r="CG13" s="43"/>
      <c r="CH13" s="43"/>
      <c r="CI13" s="43"/>
      <c r="CJ13" s="43"/>
      <c r="CK13" s="43"/>
      <c r="CL13" s="43"/>
      <c r="CM13" s="43"/>
      <c r="CN13" s="43"/>
      <c r="CO13" s="43"/>
      <c r="CP13" s="43"/>
      <c r="CQ13" s="43"/>
      <c r="CR13" s="43"/>
      <c r="CS13" s="43"/>
      <c r="CT13" s="43"/>
      <c r="CU13" s="43"/>
      <c r="CV13" s="43"/>
      <c r="CW13" s="43"/>
      <c r="CX13" s="43"/>
      <c r="CY13" s="43"/>
      <c r="CZ13" s="43"/>
      <c r="DA13" s="43"/>
      <c r="DB13" s="43"/>
      <c r="DC13" s="43"/>
      <c r="DD13" s="43"/>
      <c r="DE13" s="43"/>
      <c r="DF13" s="43"/>
      <c r="DG13" s="43"/>
      <c r="DH13" s="43"/>
      <c r="DI13" s="43"/>
      <c r="DJ13" s="43"/>
      <c r="DK13" s="43"/>
      <c r="DL13" s="43"/>
      <c r="DM13" s="43"/>
      <c r="DN13" s="43"/>
      <c r="DO13" s="43"/>
      <c r="DP13" s="43"/>
      <c r="DQ13" s="43"/>
      <c r="DR13" s="43"/>
      <c r="DS13" s="43"/>
      <c r="DT13" s="43"/>
      <c r="DU13" s="43"/>
      <c r="DV13" s="43"/>
      <c r="DW13" s="43"/>
      <c r="DX13" s="43"/>
      <c r="DY13" s="43"/>
      <c r="DZ13" s="43"/>
      <c r="EA13" s="43"/>
      <c r="EB13" s="43"/>
      <c r="EC13" s="43"/>
      <c r="ED13" s="43"/>
      <c r="EE13" s="43"/>
      <c r="EF13" s="43"/>
      <c r="EG13" s="43"/>
      <c r="EH13" s="43"/>
      <c r="EI13" s="43"/>
      <c r="EJ13" s="43"/>
      <c r="EK13" s="43"/>
      <c r="EL13" s="43"/>
      <c r="EM13" s="43"/>
      <c r="EN13" s="43"/>
      <c r="EO13" s="43"/>
      <c r="EP13" s="43"/>
      <c r="EQ13" s="43"/>
      <c r="ER13" s="43"/>
      <c r="ES13" s="43"/>
      <c r="ET13" s="43"/>
      <c r="EU13" s="43"/>
      <c r="EV13" s="43"/>
      <c r="EW13" s="43"/>
      <c r="EX13" s="43"/>
      <c r="EY13" s="43"/>
      <c r="EZ13" s="43"/>
      <c r="FA13" s="43"/>
      <c r="FB13" s="43"/>
      <c r="FC13" s="43"/>
      <c r="FD13" s="43"/>
      <c r="FE13" s="43"/>
      <c r="FF13" s="43"/>
      <c r="FG13" s="43"/>
      <c r="FH13" s="43"/>
      <c r="FI13" s="43"/>
      <c r="FJ13" s="43"/>
      <c r="FK13" s="43"/>
      <c r="FL13" s="43"/>
      <c r="FM13" s="43"/>
      <c r="FN13" s="43"/>
      <c r="FO13" s="43"/>
      <c r="FP13" s="43"/>
      <c r="FQ13" s="43"/>
      <c r="FR13" s="43"/>
      <c r="FS13" s="43"/>
      <c r="FT13" s="43"/>
      <c r="FU13" s="43"/>
      <c r="FV13" s="43"/>
      <c r="FW13" s="43"/>
      <c r="FX13" s="43"/>
      <c r="FY13" s="43"/>
      <c r="FZ13" s="43"/>
      <c r="GA13" s="43"/>
      <c r="GB13" s="43"/>
      <c r="GC13" s="43"/>
      <c r="GD13" s="43"/>
      <c r="GE13" s="43"/>
      <c r="GF13" s="43"/>
      <c r="GG13" s="43"/>
      <c r="GH13" s="43"/>
      <c r="GI13" s="43"/>
      <c r="GJ13" s="43"/>
      <c r="GK13" s="43"/>
      <c r="GL13" s="43"/>
      <c r="GM13" s="43"/>
      <c r="GN13" s="43"/>
      <c r="GO13" s="43"/>
      <c r="GP13" s="43"/>
      <c r="GQ13" s="43"/>
      <c r="GR13" s="43"/>
      <c r="GS13" s="43"/>
      <c r="GT13" s="43"/>
      <c r="GU13" s="43"/>
      <c r="GV13" s="43"/>
      <c r="GW13" s="43"/>
      <c r="GX13" s="43"/>
      <c r="GY13" s="43"/>
      <c r="GZ13" s="43"/>
      <c r="HA13" s="43"/>
      <c r="HB13" s="43"/>
      <c r="HC13" s="43"/>
      <c r="HD13" s="43"/>
      <c r="HE13" s="43"/>
      <c r="HF13" s="43"/>
      <c r="HG13" s="43"/>
      <c r="HH13" s="43"/>
      <c r="HI13" s="43"/>
      <c r="HJ13" s="43"/>
      <c r="HK13" s="43"/>
      <c r="HL13" s="43"/>
      <c r="HM13" s="43"/>
      <c r="HN13" s="43"/>
      <c r="HO13" s="43"/>
      <c r="HP13" s="43"/>
      <c r="HQ13" s="43"/>
      <c r="HR13" s="43"/>
      <c r="HS13" s="43"/>
      <c r="HT13" s="43"/>
      <c r="HU13" s="43"/>
      <c r="HV13" s="43"/>
      <c r="HW13" s="43"/>
      <c r="HX13" s="43"/>
      <c r="HY13" s="43"/>
      <c r="HZ13" s="43"/>
      <c r="IA13" s="43"/>
      <c r="IB13" s="43"/>
      <c r="IC13" s="43"/>
      <c r="ID13" s="43"/>
      <c r="IE13" s="43"/>
      <c r="IF13" s="43"/>
      <c r="IG13" s="43"/>
      <c r="IH13" s="43"/>
      <c r="II13" s="43"/>
      <c r="IJ13" s="43"/>
      <c r="IK13" s="43"/>
      <c r="IL13" s="43"/>
      <c r="IM13" s="43"/>
      <c r="IN13" s="43"/>
      <c r="IO13" s="43"/>
      <c r="IP13" s="43"/>
      <c r="IQ13" s="43"/>
      <c r="IR13" s="43"/>
      <c r="IS13" s="43"/>
      <c r="IT13" s="43"/>
      <c r="IU13" s="43"/>
      <c r="IV13" s="43"/>
      <c r="IW13" s="43"/>
      <c r="IX13" s="43"/>
      <c r="IY13" s="43"/>
      <c r="IZ13" s="43"/>
      <c r="JA13" s="43"/>
      <c r="JB13" s="43"/>
      <c r="JC13" s="43"/>
      <c r="JD13" s="43"/>
      <c r="JE13" s="43"/>
      <c r="JF13" s="43"/>
      <c r="JG13" s="43"/>
      <c r="JH13" s="43"/>
      <c r="JI13" s="43"/>
      <c r="JJ13" s="43"/>
      <c r="JK13" s="43"/>
      <c r="JL13" s="43"/>
      <c r="JM13" s="43"/>
      <c r="JN13" s="43"/>
      <c r="JO13" s="43"/>
      <c r="JP13" s="43"/>
      <c r="JQ13" s="43"/>
      <c r="JR13" s="43"/>
      <c r="JS13" s="43"/>
      <c r="JT13" s="43"/>
      <c r="JU13" s="43"/>
      <c r="JV13" s="43"/>
      <c r="JW13" s="43"/>
      <c r="JX13" s="43"/>
      <c r="JY13" s="43"/>
      <c r="JZ13" s="43"/>
      <c r="KA13" s="43"/>
      <c r="KB13" s="43"/>
      <c r="KC13" s="43"/>
      <c r="KD13" s="43"/>
      <c r="KE13" s="43"/>
      <c r="KF13" s="43"/>
      <c r="KG13" s="43"/>
      <c r="KH13" s="43"/>
      <c r="KI13" s="43"/>
      <c r="KJ13" s="43"/>
      <c r="KK13" s="43"/>
      <c r="KL13" s="43"/>
      <c r="KM13" s="43"/>
      <c r="KN13" s="43"/>
      <c r="KO13" s="43"/>
      <c r="KP13" s="43"/>
      <c r="KQ13" s="43"/>
      <c r="KR13" s="43"/>
      <c r="KS13" s="43"/>
      <c r="KT13" s="43"/>
      <c r="KU13" s="43"/>
      <c r="KV13" s="43"/>
      <c r="KW13" s="43"/>
      <c r="KX13" s="43"/>
      <c r="KY13" s="43"/>
      <c r="KZ13" s="43"/>
      <c r="LA13" s="43"/>
      <c r="LB13" s="43"/>
      <c r="LC13" s="43"/>
      <c r="LD13" s="43"/>
      <c r="LE13" s="43"/>
      <c r="LF13" s="43"/>
      <c r="LG13" s="43"/>
      <c r="LH13" s="43"/>
      <c r="LI13" s="43"/>
      <c r="LJ13" s="43"/>
      <c r="LK13" s="43"/>
      <c r="LL13" s="43"/>
      <c r="LM13" s="43"/>
      <c r="LN13" s="43"/>
      <c r="LO13" s="43"/>
      <c r="LP13" s="43"/>
      <c r="LQ13" s="43"/>
      <c r="LR13" s="43"/>
      <c r="LS13" s="43"/>
      <c r="LT13" s="43"/>
      <c r="LU13" s="43"/>
      <c r="LV13" s="43"/>
      <c r="LW13" s="43"/>
      <c r="LX13" s="43"/>
      <c r="LY13" s="43"/>
      <c r="LZ13" s="43"/>
      <c r="MA13" s="43"/>
      <c r="MB13" s="43"/>
      <c r="MC13" s="43"/>
      <c r="MD13" s="43"/>
      <c r="ME13" s="43"/>
      <c r="MF13" s="43"/>
      <c r="MG13" s="43"/>
      <c r="MH13" s="43"/>
      <c r="MI13" s="43"/>
      <c r="MJ13" s="43"/>
      <c r="MK13" s="43"/>
      <c r="ML13" s="43"/>
      <c r="MM13" s="43"/>
      <c r="MN13" s="43"/>
      <c r="MO13" s="43"/>
      <c r="MP13" s="43"/>
      <c r="MQ13" s="43"/>
      <c r="MR13" s="43"/>
      <c r="MS13" s="43"/>
      <c r="MT13" s="43"/>
      <c r="MU13" s="43"/>
      <c r="MV13" s="43"/>
      <c r="MW13" s="43"/>
      <c r="MX13" s="43"/>
      <c r="MY13" s="43"/>
      <c r="MZ13" s="43"/>
      <c r="NA13" s="43"/>
      <c r="NB13" s="43"/>
      <c r="NC13" s="43"/>
      <c r="ND13" s="43"/>
      <c r="NE13" s="43"/>
      <c r="NF13" s="43"/>
      <c r="NG13" s="43"/>
      <c r="NH13" s="43"/>
      <c r="NI13" s="43"/>
      <c r="NJ13" s="43"/>
      <c r="NK13" s="43"/>
      <c r="NL13" s="43"/>
      <c r="NM13" s="43"/>
      <c r="NN13" s="43"/>
      <c r="NO13" s="43"/>
      <c r="NP13" s="43"/>
      <c r="NQ13" s="43"/>
      <c r="NR13" s="43"/>
      <c r="NS13" s="43"/>
      <c r="NT13" s="43"/>
      <c r="NU13" s="43"/>
      <c r="NV13" s="43"/>
      <c r="NW13" s="43"/>
      <c r="NX13" s="43"/>
      <c r="NY13" s="43"/>
      <c r="NZ13" s="43"/>
      <c r="OA13" s="43"/>
      <c r="OB13" s="43"/>
      <c r="OC13" s="43"/>
      <c r="OD13" s="43"/>
      <c r="OE13" s="43"/>
      <c r="OF13" s="43"/>
      <c r="OG13" s="43"/>
      <c r="OH13" s="43"/>
      <c r="OI13" s="43"/>
      <c r="OJ13" s="43"/>
      <c r="OK13" s="43"/>
      <c r="OL13" s="43"/>
      <c r="OM13" s="43"/>
      <c r="ON13" s="43"/>
      <c r="OO13" s="43"/>
      <c r="OP13" s="43"/>
      <c r="OQ13" s="43"/>
      <c r="OR13" s="43"/>
      <c r="OS13" s="43"/>
      <c r="OT13" s="43"/>
      <c r="OU13" s="43"/>
      <c r="OV13" s="43"/>
      <c r="OW13" s="43"/>
      <c r="OX13" s="43"/>
      <c r="OY13" s="43"/>
      <c r="OZ13" s="43"/>
      <c r="PA13" s="43"/>
      <c r="PB13" s="43"/>
      <c r="PC13" s="43"/>
      <c r="PD13" s="43"/>
      <c r="PE13" s="43"/>
      <c r="PF13" s="43"/>
      <c r="PG13" s="43"/>
      <c r="PH13" s="43"/>
      <c r="PI13" s="43"/>
      <c r="PJ13" s="43"/>
      <c r="PK13" s="43"/>
      <c r="PL13" s="43"/>
      <c r="PM13" s="43"/>
      <c r="PN13" s="43"/>
      <c r="PO13" s="43"/>
      <c r="PP13" s="43"/>
      <c r="PQ13" s="43"/>
      <c r="PR13" s="43"/>
      <c r="PS13" s="43"/>
      <c r="PT13" s="43"/>
      <c r="PU13" s="43"/>
      <c r="PV13" s="43"/>
      <c r="PW13" s="43"/>
      <c r="PX13" s="43"/>
      <c r="PY13" s="43"/>
      <c r="PZ13" s="43"/>
      <c r="QA13" s="43"/>
      <c r="QB13" s="43"/>
      <c r="QC13" s="43"/>
      <c r="QD13" s="43"/>
      <c r="QE13" s="43"/>
      <c r="QF13" s="43"/>
      <c r="QG13" s="43"/>
      <c r="QH13" s="43"/>
      <c r="QI13" s="43"/>
      <c r="QJ13" s="43"/>
      <c r="QK13" s="43"/>
      <c r="QL13" s="43"/>
      <c r="QM13" s="43"/>
      <c r="QN13" s="43"/>
      <c r="QO13" s="43"/>
      <c r="QP13" s="43"/>
      <c r="QQ13" s="43"/>
      <c r="QR13" s="43"/>
      <c r="QS13" s="43"/>
      <c r="QT13" s="43"/>
      <c r="QU13" s="43"/>
      <c r="QV13" s="43"/>
      <c r="QW13" s="43"/>
      <c r="QX13" s="43"/>
      <c r="QY13" s="43"/>
      <c r="QZ13" s="43"/>
      <c r="RA13" s="43"/>
      <c r="RB13" s="43"/>
      <c r="RC13" s="43"/>
      <c r="RD13" s="43"/>
      <c r="RE13" s="43"/>
      <c r="RF13" s="43"/>
      <c r="RG13" s="43"/>
      <c r="RH13" s="43"/>
      <c r="RI13" s="43"/>
      <c r="RJ13" s="43"/>
      <c r="RK13" s="43"/>
      <c r="RL13" s="43"/>
      <c r="RM13" s="43"/>
      <c r="RN13" s="43"/>
      <c r="RO13" s="43"/>
      <c r="RP13" s="43"/>
      <c r="RQ13" s="43"/>
      <c r="RR13" s="43"/>
      <c r="RS13" s="43"/>
      <c r="RT13" s="43"/>
      <c r="RU13" s="43"/>
      <c r="RV13" s="43"/>
      <c r="RW13" s="43"/>
      <c r="RX13" s="43"/>
      <c r="RY13" s="43"/>
      <c r="RZ13" s="43"/>
      <c r="SA13" s="43"/>
      <c r="SB13" s="43"/>
      <c r="SC13" s="43"/>
      <c r="SD13" s="43"/>
      <c r="SE13" s="43"/>
      <c r="SF13" s="43"/>
      <c r="SG13" s="43"/>
      <c r="SH13" s="43"/>
      <c r="SI13" s="43"/>
      <c r="SJ13" s="43"/>
      <c r="SK13" s="43"/>
      <c r="SL13" s="43"/>
      <c r="SM13" s="43"/>
      <c r="SN13" s="43"/>
      <c r="SO13" s="43"/>
      <c r="SP13" s="43"/>
      <c r="SQ13" s="43"/>
      <c r="SR13" s="43"/>
      <c r="SS13" s="43"/>
      <c r="ST13" s="43"/>
      <c r="SU13" s="43"/>
      <c r="SV13" s="43"/>
      <c r="SW13" s="43"/>
      <c r="SX13" s="43"/>
      <c r="SY13" s="43"/>
      <c r="SZ13" s="43"/>
      <c r="TA13" s="43"/>
      <c r="TB13" s="43"/>
      <c r="TC13" s="43"/>
      <c r="TD13" s="43"/>
      <c r="TE13" s="43"/>
      <c r="TF13" s="43"/>
      <c r="TG13" s="43"/>
      <c r="TH13" s="43"/>
      <c r="TI13" s="43"/>
      <c r="TJ13" s="43"/>
      <c r="TK13" s="43"/>
      <c r="TL13" s="43"/>
      <c r="TM13" s="43"/>
      <c r="TN13" s="43"/>
      <c r="TO13" s="43"/>
      <c r="TP13" s="43"/>
      <c r="TQ13" s="43"/>
      <c r="TR13" s="43"/>
      <c r="TS13" s="43"/>
      <c r="TT13" s="43"/>
      <c r="TU13" s="43"/>
      <c r="TV13" s="43"/>
      <c r="TW13" s="43"/>
      <c r="TX13" s="43"/>
      <c r="TY13" s="43"/>
      <c r="TZ13" s="43"/>
      <c r="UA13" s="43"/>
      <c r="UB13" s="43"/>
      <c r="UC13" s="43"/>
      <c r="UD13" s="43"/>
      <c r="UE13" s="43"/>
      <c r="UF13" s="43"/>
      <c r="UG13" s="43"/>
      <c r="UH13" s="43"/>
      <c r="UI13" s="43"/>
      <c r="UJ13" s="43"/>
      <c r="UK13" s="43"/>
      <c r="UL13" s="43"/>
      <c r="UM13" s="43"/>
      <c r="UN13" s="43"/>
      <c r="UO13" s="43"/>
      <c r="UP13" s="43"/>
      <c r="UQ13" s="43"/>
      <c r="UR13" s="43"/>
      <c r="US13" s="43"/>
      <c r="UT13" s="43"/>
      <c r="UU13" s="43"/>
      <c r="UV13" s="43"/>
      <c r="UW13" s="43"/>
      <c r="UX13" s="43"/>
      <c r="UY13" s="43"/>
      <c r="UZ13" s="43"/>
      <c r="VA13" s="43"/>
      <c r="VB13" s="43"/>
      <c r="VC13" s="43"/>
      <c r="VD13" s="43"/>
      <c r="VE13" s="43"/>
      <c r="VF13" s="43"/>
      <c r="VG13" s="43"/>
      <c r="VH13" s="43"/>
      <c r="VI13" s="43"/>
      <c r="VJ13" s="43"/>
      <c r="VK13" s="43"/>
      <c r="VL13" s="43"/>
      <c r="VM13" s="43"/>
      <c r="VN13" s="43"/>
      <c r="VO13" s="43"/>
      <c r="VP13" s="43"/>
      <c r="VQ13" s="43"/>
      <c r="VR13" s="43"/>
      <c r="VS13" s="43"/>
      <c r="VT13" s="43"/>
      <c r="VU13" s="43"/>
      <c r="VV13" s="43"/>
      <c r="VW13" s="43"/>
      <c r="VX13" s="43"/>
      <c r="VY13" s="43"/>
      <c r="VZ13" s="43"/>
      <c r="WA13" s="43"/>
      <c r="WB13" s="43"/>
      <c r="WC13" s="43"/>
      <c r="WD13" s="43"/>
      <c r="WE13" s="43"/>
      <c r="WF13" s="43"/>
      <c r="WG13" s="43"/>
      <c r="WH13" s="43"/>
      <c r="WI13" s="43"/>
      <c r="WJ13" s="43"/>
      <c r="WK13" s="43"/>
      <c r="WL13" s="43"/>
      <c r="WM13" s="43"/>
      <c r="WN13" s="43"/>
      <c r="WO13" s="43"/>
      <c r="WP13" s="43"/>
      <c r="WQ13" s="43"/>
      <c r="WR13" s="43"/>
      <c r="WS13" s="43"/>
      <c r="WT13" s="43"/>
      <c r="WU13" s="43"/>
      <c r="WV13" s="43"/>
      <c r="WW13" s="43"/>
      <c r="WX13" s="43"/>
      <c r="WY13" s="43"/>
      <c r="WZ13" s="43"/>
      <c r="XA13" s="43"/>
      <c r="XB13" s="43"/>
      <c r="XC13" s="43"/>
      <c r="XD13" s="43"/>
      <c r="XE13" s="43"/>
      <c r="XF13" s="43"/>
      <c r="XG13" s="43"/>
      <c r="XH13" s="43"/>
      <c r="XI13" s="43"/>
      <c r="XJ13" s="43"/>
      <c r="XK13" s="43"/>
      <c r="XL13" s="43"/>
      <c r="XM13" s="43"/>
      <c r="XN13" s="43"/>
      <c r="XO13" s="43"/>
      <c r="XP13" s="43"/>
      <c r="XQ13" s="43"/>
      <c r="XR13" s="43"/>
      <c r="XS13" s="43"/>
      <c r="XT13" s="43"/>
      <c r="XU13" s="43"/>
      <c r="XV13" s="43"/>
      <c r="XW13" s="43"/>
      <c r="XX13" s="43"/>
      <c r="XY13" s="43"/>
      <c r="XZ13" s="43"/>
      <c r="YA13" s="43"/>
      <c r="YB13" s="43"/>
      <c r="YC13" s="43"/>
      <c r="YD13" s="43"/>
      <c r="YE13" s="43"/>
      <c r="YF13" s="43"/>
      <c r="YG13" s="43"/>
      <c r="YH13" s="43"/>
      <c r="YI13" s="43"/>
      <c r="YJ13" s="43"/>
      <c r="YK13" s="43"/>
      <c r="YL13" s="43"/>
      <c r="YM13" s="43"/>
      <c r="YN13" s="43"/>
      <c r="YO13" s="43"/>
      <c r="YP13" s="43"/>
      <c r="YQ13" s="43"/>
      <c r="YR13" s="43"/>
      <c r="YS13" s="43"/>
      <c r="YT13" s="43"/>
      <c r="YU13" s="43"/>
      <c r="YV13" s="43"/>
      <c r="YW13" s="43"/>
      <c r="YX13" s="43"/>
      <c r="YY13" s="43"/>
      <c r="YZ13" s="43"/>
      <c r="ZA13" s="43"/>
      <c r="ZB13" s="43"/>
      <c r="ZC13" s="43"/>
      <c r="ZD13" s="43"/>
      <c r="ZE13" s="43"/>
      <c r="ZF13" s="43"/>
      <c r="ZG13" s="43"/>
      <c r="ZH13" s="43"/>
      <c r="ZI13" s="43"/>
      <c r="ZJ13" s="43"/>
      <c r="ZK13" s="43"/>
      <c r="ZL13" s="43"/>
      <c r="ZM13" s="43"/>
      <c r="ZN13" s="43"/>
      <c r="ZO13" s="43"/>
      <c r="ZP13" s="43"/>
      <c r="ZQ13" s="43"/>
      <c r="ZR13" s="43"/>
      <c r="ZS13" s="43"/>
      <c r="ZT13" s="43"/>
      <c r="ZU13" s="43"/>
      <c r="ZV13" s="43"/>
      <c r="ZW13" s="43"/>
      <c r="ZX13" s="43"/>
      <c r="ZY13" s="43"/>
      <c r="ZZ13" s="43"/>
      <c r="AAA13" s="43"/>
      <c r="AAB13" s="43"/>
      <c r="AAC13" s="43"/>
      <c r="AAD13" s="43"/>
      <c r="AAE13" s="43"/>
      <c r="AAF13" s="43"/>
      <c r="AAG13" s="43"/>
      <c r="AAH13" s="43"/>
      <c r="AAI13" s="43"/>
      <c r="AAJ13" s="43"/>
      <c r="AAK13" s="43"/>
      <c r="AAL13" s="43"/>
      <c r="AAM13" s="43"/>
      <c r="AAN13" s="43"/>
      <c r="AAO13" s="43"/>
      <c r="AAP13" s="43"/>
      <c r="AAQ13" s="43"/>
      <c r="AAR13" s="43"/>
      <c r="AAS13" s="43"/>
      <c r="AAT13" s="43"/>
      <c r="AAU13" s="43"/>
      <c r="AAV13" s="43"/>
      <c r="AAW13" s="43"/>
      <c r="AAX13" s="43"/>
      <c r="AAY13" s="43"/>
      <c r="AAZ13" s="43"/>
      <c r="ABA13" s="43"/>
      <c r="ABB13" s="43"/>
      <c r="ABC13" s="43"/>
      <c r="ABD13" s="43"/>
      <c r="ABE13" s="43"/>
      <c r="ABF13" s="43"/>
      <c r="ABG13" s="43"/>
      <c r="ABH13" s="43"/>
      <c r="ABI13" s="43"/>
      <c r="ABJ13" s="43"/>
      <c r="ABK13" s="43"/>
      <c r="ABL13" s="43"/>
      <c r="ABM13" s="43"/>
      <c r="ABN13" s="43"/>
      <c r="ABO13" s="43"/>
      <c r="ABP13" s="43"/>
      <c r="ABQ13" s="43"/>
      <c r="ABR13" s="43"/>
      <c r="ABS13" s="43"/>
      <c r="ABT13" s="43"/>
      <c r="ABU13" s="43"/>
      <c r="ABV13" s="43"/>
      <c r="ABW13" s="43"/>
      <c r="ABX13" s="43"/>
      <c r="ABY13" s="43"/>
      <c r="ABZ13" s="43"/>
      <c r="ACA13" s="43"/>
      <c r="ACB13" s="43"/>
      <c r="ACC13" s="43"/>
      <c r="ACD13" s="43"/>
      <c r="ACE13" s="43"/>
      <c r="ACF13" s="43"/>
      <c r="ACG13" s="43"/>
      <c r="ACH13" s="43"/>
      <c r="ACI13" s="43"/>
      <c r="ACJ13" s="43"/>
      <c r="ACK13" s="43"/>
      <c r="ACL13" s="43"/>
      <c r="ACM13" s="43"/>
      <c r="ACN13" s="43"/>
      <c r="ACO13" s="43"/>
      <c r="ACP13" s="43"/>
      <c r="ACQ13" s="43"/>
      <c r="ACR13" s="43"/>
      <c r="ACS13" s="43"/>
      <c r="ACT13" s="43"/>
      <c r="ACU13" s="43"/>
      <c r="ACV13" s="43"/>
      <c r="ACW13" s="43"/>
      <c r="ACX13" s="43"/>
      <c r="ACY13" s="43"/>
      <c r="ACZ13" s="43"/>
      <c r="ADA13" s="43"/>
      <c r="ADB13" s="43"/>
      <c r="ADC13" s="43"/>
      <c r="ADD13" s="43"/>
      <c r="ADE13" s="43"/>
      <c r="ADF13" s="43"/>
      <c r="ADG13" s="43"/>
      <c r="ADH13" s="43"/>
      <c r="ADI13" s="43"/>
      <c r="ADJ13" s="43"/>
      <c r="ADK13" s="43"/>
      <c r="ADL13" s="43"/>
      <c r="ADM13" s="43"/>
      <c r="ADN13" s="43"/>
      <c r="ADO13" s="43"/>
      <c r="ADP13" s="43"/>
      <c r="ADQ13" s="43"/>
      <c r="ADR13" s="43"/>
      <c r="ADS13" s="43"/>
      <c r="ADT13" s="43"/>
      <c r="ADU13" s="43"/>
      <c r="ADV13" s="43"/>
      <c r="ADW13" s="43"/>
      <c r="ADX13" s="43"/>
      <c r="ADY13" s="43"/>
      <c r="ADZ13" s="43"/>
      <c r="AEA13" s="43"/>
      <c r="AEB13" s="43"/>
      <c r="AEC13" s="43"/>
      <c r="AED13" s="43"/>
      <c r="AEE13" s="43"/>
      <c r="AEF13" s="43"/>
      <c r="AEG13" s="43"/>
      <c r="AEH13" s="43"/>
      <c r="AEI13" s="43"/>
      <c r="AEJ13" s="43"/>
      <c r="AEK13" s="43"/>
      <c r="AEL13" s="43"/>
      <c r="AEM13" s="43"/>
      <c r="AEN13" s="43"/>
      <c r="AEO13" s="43"/>
      <c r="AEP13" s="43"/>
      <c r="AEQ13" s="43"/>
      <c r="AER13" s="43"/>
      <c r="AES13" s="43"/>
      <c r="AET13" s="43"/>
      <c r="AEU13" s="43"/>
      <c r="AEV13" s="43"/>
      <c r="AEW13" s="43"/>
      <c r="AEX13" s="43"/>
      <c r="AEY13" s="43"/>
      <c r="AEZ13" s="43"/>
      <c r="AFA13" s="43"/>
      <c r="AFB13" s="43"/>
      <c r="AFC13" s="43"/>
      <c r="AFD13" s="43"/>
      <c r="AFE13" s="43"/>
      <c r="AFF13" s="43"/>
      <c r="AFG13" s="43"/>
      <c r="AFH13" s="43"/>
      <c r="AFI13" s="43"/>
      <c r="AFJ13" s="43"/>
      <c r="AFK13" s="43"/>
      <c r="AFL13" s="43"/>
      <c r="AFM13" s="43"/>
      <c r="AFN13" s="43"/>
      <c r="AFO13" s="43"/>
      <c r="AFP13" s="43"/>
      <c r="AFQ13" s="43"/>
      <c r="AFR13" s="43"/>
      <c r="AFS13" s="43"/>
      <c r="AFT13" s="43"/>
      <c r="AFU13" s="43"/>
      <c r="AFV13" s="43"/>
      <c r="AFW13" s="43"/>
      <c r="AFX13" s="43"/>
      <c r="AFY13" s="43"/>
      <c r="AFZ13" s="43"/>
      <c r="AGA13" s="43"/>
      <c r="AGB13" s="43"/>
      <c r="AGC13" s="43"/>
      <c r="AGD13" s="43"/>
      <c r="AGE13" s="43"/>
      <c r="AGF13" s="43"/>
      <c r="AGG13" s="43"/>
      <c r="AGH13" s="43"/>
      <c r="AGI13" s="43"/>
      <c r="AGJ13" s="43"/>
      <c r="AGK13" s="43"/>
      <c r="AGL13" s="43"/>
      <c r="AGM13" s="43"/>
      <c r="AGN13" s="43"/>
      <c r="AGO13" s="43"/>
      <c r="AGP13" s="43"/>
      <c r="AGQ13" s="43"/>
      <c r="AGR13" s="43"/>
      <c r="AGS13" s="43"/>
      <c r="AGT13" s="43"/>
      <c r="AGU13" s="43"/>
      <c r="AGV13" s="43"/>
      <c r="AGW13" s="43"/>
      <c r="AGX13" s="43"/>
      <c r="AGY13" s="43"/>
      <c r="AGZ13" s="43"/>
      <c r="AHA13" s="43"/>
      <c r="AHB13" s="43"/>
      <c r="AHC13" s="43"/>
      <c r="AHD13" s="43"/>
      <c r="AHE13" s="43"/>
      <c r="AHF13" s="43"/>
      <c r="AHG13" s="43"/>
      <c r="AHH13" s="43"/>
      <c r="AHI13" s="43"/>
      <c r="AHJ13" s="43"/>
      <c r="AHK13" s="43"/>
      <c r="AHL13" s="43"/>
      <c r="AHM13" s="43"/>
      <c r="AHN13" s="43"/>
      <c r="AHO13" s="43"/>
      <c r="AHP13" s="43"/>
      <c r="AHQ13" s="43"/>
      <c r="AHR13" s="43"/>
      <c r="AHS13" s="43"/>
      <c r="AHT13" s="43"/>
      <c r="AHU13" s="43"/>
      <c r="AHV13" s="43"/>
      <c r="AHW13" s="43"/>
      <c r="AHX13" s="43"/>
      <c r="AHY13" s="43"/>
      <c r="AHZ13" s="43"/>
      <c r="AIA13" s="43"/>
      <c r="AIB13" s="43"/>
      <c r="AIC13" s="43"/>
      <c r="AID13" s="43"/>
      <c r="AIE13" s="43"/>
      <c r="AIF13" s="43"/>
      <c r="AIG13" s="43"/>
      <c r="AIH13" s="43"/>
      <c r="AII13" s="43"/>
      <c r="AIJ13" s="43"/>
      <c r="AIK13" s="43"/>
      <c r="AIL13" s="43"/>
      <c r="AIM13" s="43"/>
      <c r="AIN13" s="43"/>
      <c r="AIO13" s="43"/>
      <c r="AIP13" s="43"/>
      <c r="AIQ13" s="43"/>
      <c r="AIR13" s="43"/>
      <c r="AIS13" s="43"/>
      <c r="AIT13" s="43"/>
      <c r="AIU13" s="43"/>
      <c r="AIV13" s="43"/>
      <c r="AIW13" s="43"/>
      <c r="AIX13" s="43"/>
      <c r="AIY13" s="43"/>
      <c r="AIZ13" s="43"/>
      <c r="AJA13" s="43"/>
      <c r="AJB13" s="43"/>
      <c r="AJC13" s="43"/>
      <c r="AJD13" s="43"/>
      <c r="AJE13" s="43"/>
      <c r="AJF13" s="43"/>
      <c r="AJG13" s="43"/>
      <c r="AJH13" s="43"/>
      <c r="AJI13" s="43"/>
      <c r="AJJ13" s="43"/>
      <c r="AJK13" s="43"/>
      <c r="AJL13" s="43"/>
      <c r="AJM13" s="43"/>
      <c r="AJN13" s="43"/>
      <c r="AJO13" s="43"/>
      <c r="AJP13" s="43"/>
      <c r="AJQ13" s="43"/>
      <c r="AJR13" s="43"/>
      <c r="AJS13" s="43"/>
      <c r="AJT13" s="43"/>
      <c r="AJU13" s="43"/>
      <c r="AJV13" s="43"/>
      <c r="AJW13" s="43"/>
      <c r="AJX13" s="43"/>
      <c r="AJY13" s="43"/>
      <c r="AJZ13" s="43"/>
      <c r="AKA13" s="43"/>
      <c r="AKB13" s="43"/>
      <c r="AKC13" s="43"/>
      <c r="AKD13" s="43"/>
      <c r="AKE13" s="43"/>
      <c r="AKF13" s="43"/>
      <c r="AKG13" s="43"/>
      <c r="AKH13" s="43"/>
      <c r="AKI13" s="43"/>
      <c r="AKJ13" s="43"/>
      <c r="AKK13" s="43"/>
      <c r="AKL13" s="43"/>
      <c r="AKM13" s="43"/>
      <c r="AKN13" s="43"/>
      <c r="AKO13" s="43"/>
      <c r="AKP13" s="43"/>
      <c r="AKQ13" s="43"/>
      <c r="AKR13" s="43"/>
      <c r="AKS13" s="43"/>
      <c r="AKT13" s="43"/>
      <c r="AKU13" s="43"/>
      <c r="AKV13" s="43"/>
      <c r="AKW13" s="43"/>
      <c r="AKX13" s="43"/>
      <c r="AKY13" s="43"/>
      <c r="AKZ13" s="43"/>
      <c r="ALA13" s="43"/>
      <c r="ALB13" s="43"/>
      <c r="ALC13" s="43"/>
      <c r="ALD13" s="43"/>
      <c r="ALE13" s="43"/>
      <c r="ALF13" s="43"/>
      <c r="ALG13" s="43"/>
      <c r="ALH13" s="43"/>
      <c r="ALI13" s="43"/>
      <c r="ALJ13" s="43"/>
      <c r="ALK13" s="43"/>
      <c r="ALL13" s="43"/>
      <c r="ALM13" s="43"/>
      <c r="ALN13" s="43"/>
      <c r="ALO13" s="43"/>
      <c r="ALP13" s="43"/>
      <c r="ALQ13" s="43"/>
      <c r="ALR13" s="43"/>
      <c r="ALS13" s="43"/>
      <c r="ALT13" s="43"/>
      <c r="ALU13" s="43"/>
      <c r="ALV13" s="43"/>
      <c r="ALW13" s="43"/>
      <c r="ALX13" s="43"/>
      <c r="ALY13" s="43"/>
      <c r="ALZ13" s="43"/>
      <c r="AMA13" s="43"/>
      <c r="AMB13" s="43"/>
      <c r="AMC13" s="43"/>
      <c r="AMD13" s="43"/>
      <c r="AME13" s="43"/>
      <c r="AMF13" s="43"/>
      <c r="AMG13" s="43"/>
      <c r="AMH13" s="43"/>
      <c r="AMI13" s="43"/>
      <c r="AMJ13" s="43"/>
    </row>
    <row r="14" spans="1:1024">
      <c r="A14" s="1" t="s">
        <v>47</v>
      </c>
      <c r="B14" s="2">
        <v>45344</v>
      </c>
      <c r="C14" s="28">
        <v>15</v>
      </c>
      <c r="D14" s="29">
        <v>39.24</v>
      </c>
      <c r="E14" s="46">
        <f>Sayfa2!$D14*Sayfa2!$C14</f>
        <v>588.6</v>
      </c>
      <c r="F14" s="143">
        <f>F13</f>
        <v>45358</v>
      </c>
      <c r="G14" s="144"/>
      <c r="H14" s="145">
        <f>Sayfa4!Q2</f>
        <v>63.1</v>
      </c>
      <c r="I14" s="19">
        <f>Sayfa2!$H14*Sayfa2!$G14</f>
        <v>0</v>
      </c>
      <c r="J14" s="28">
        <f t="shared" ref="J14:J25" si="4">H14-D14</f>
        <v>23.86</v>
      </c>
      <c r="K14" s="47">
        <f>Sayfa2!$J14*Sayfa2!$C14</f>
        <v>357.9</v>
      </c>
      <c r="L14" s="48">
        <f t="shared" ref="L14:L25" si="5">F14-B14</f>
        <v>14</v>
      </c>
      <c r="M14" s="26">
        <f t="shared" ref="M14:M25" si="6">K14/E14</f>
        <v>0.60805300713557586</v>
      </c>
      <c r="N14" s="26">
        <f t="shared" ref="N14:N25" si="7">M14/L14*30</f>
        <v>1.3029707295762338</v>
      </c>
    </row>
    <row r="15" spans="1:1024">
      <c r="A15" s="1" t="s">
        <v>48</v>
      </c>
      <c r="B15" s="2">
        <v>45344</v>
      </c>
      <c r="C15" s="28">
        <v>12</v>
      </c>
      <c r="D15" s="29">
        <v>19.45</v>
      </c>
      <c r="E15" s="46">
        <f>Sayfa2!$D15*Sayfa2!$C15</f>
        <v>233.39999999999998</v>
      </c>
      <c r="F15" s="143">
        <f t="shared" ref="F15:F27" si="8">F14</f>
        <v>45358</v>
      </c>
      <c r="G15" s="144"/>
      <c r="H15" s="145">
        <f>Sayfa4!O2</f>
        <v>34.380000000000003</v>
      </c>
      <c r="I15" s="19">
        <f>Sayfa2!$H15*Sayfa2!$G15</f>
        <v>0</v>
      </c>
      <c r="J15" s="28">
        <f t="shared" si="4"/>
        <v>14.930000000000003</v>
      </c>
      <c r="K15" s="47">
        <f>Sayfa2!$J15*Sayfa2!$C15</f>
        <v>179.16000000000003</v>
      </c>
      <c r="L15" s="48">
        <f t="shared" si="5"/>
        <v>14</v>
      </c>
      <c r="M15" s="26">
        <f t="shared" si="6"/>
        <v>0.76760925449871487</v>
      </c>
      <c r="N15" s="26">
        <f t="shared" si="7"/>
        <v>1.6448769739258176</v>
      </c>
    </row>
    <row r="16" spans="1:1024">
      <c r="A16" s="1" t="s">
        <v>228</v>
      </c>
      <c r="B16" s="2">
        <v>45348</v>
      </c>
      <c r="C16" s="28">
        <v>75000</v>
      </c>
      <c r="D16" s="29">
        <v>1.064435</v>
      </c>
      <c r="E16" s="46">
        <f>Sayfa2!$D16*Sayfa2!$C16</f>
        <v>79832.625</v>
      </c>
      <c r="F16" s="143">
        <f t="shared" si="8"/>
        <v>45358</v>
      </c>
      <c r="G16" s="144"/>
      <c r="H16" s="145">
        <f>Sayfa4!K2</f>
        <v>0.945214</v>
      </c>
      <c r="I16" s="19">
        <f>Sayfa2!$H16*Sayfa2!$G16</f>
        <v>0</v>
      </c>
      <c r="J16" s="28">
        <f>H16-D16</f>
        <v>-0.11922100000000002</v>
      </c>
      <c r="K16" s="47">
        <f>Sayfa2!$J16*Sayfa2!$C16</f>
        <v>-8941.5750000000007</v>
      </c>
      <c r="L16" s="48">
        <f>F16-B16</f>
        <v>10</v>
      </c>
      <c r="M16" s="26">
        <f>K16/E16</f>
        <v>-0.11200402091250289</v>
      </c>
      <c r="N16" s="26">
        <f>M16/L16*30</f>
        <v>-0.33601206273750867</v>
      </c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43"/>
      <c r="AG16" s="43"/>
      <c r="AH16" s="43"/>
      <c r="AI16" s="43"/>
      <c r="AJ16" s="43"/>
      <c r="AK16" s="43"/>
      <c r="AL16" s="43"/>
      <c r="AM16" s="43"/>
      <c r="AN16" s="43"/>
      <c r="AO16" s="43"/>
      <c r="AP16" s="43"/>
      <c r="AQ16" s="43"/>
      <c r="AR16" s="43"/>
      <c r="AS16" s="43"/>
      <c r="AT16" s="43"/>
      <c r="AU16" s="43"/>
      <c r="AV16" s="43"/>
      <c r="AW16" s="43"/>
      <c r="AX16" s="43"/>
      <c r="AY16" s="43"/>
      <c r="AZ16" s="43"/>
      <c r="BA16" s="43"/>
      <c r="BB16" s="43"/>
      <c r="BC16" s="43"/>
      <c r="BD16" s="43"/>
      <c r="BE16" s="43"/>
      <c r="BF16" s="43"/>
      <c r="BG16" s="43"/>
      <c r="BH16" s="43"/>
      <c r="BI16" s="43"/>
      <c r="BJ16" s="43"/>
      <c r="BK16" s="43"/>
      <c r="BL16" s="43"/>
      <c r="BM16" s="43"/>
      <c r="BN16" s="43"/>
      <c r="BO16" s="43"/>
      <c r="BP16" s="43"/>
      <c r="BQ16" s="43"/>
      <c r="BR16" s="43"/>
      <c r="BS16" s="43"/>
      <c r="BT16" s="43"/>
      <c r="BU16" s="43"/>
      <c r="BV16" s="43"/>
      <c r="BW16" s="43"/>
      <c r="BX16" s="43"/>
      <c r="BY16" s="43"/>
      <c r="BZ16" s="43"/>
      <c r="CA16" s="43"/>
      <c r="CB16" s="43"/>
      <c r="CC16" s="43"/>
      <c r="CD16" s="43"/>
      <c r="CE16" s="43"/>
      <c r="CF16" s="43"/>
      <c r="CG16" s="43"/>
      <c r="CH16" s="43"/>
      <c r="CI16" s="43"/>
      <c r="CJ16" s="43"/>
      <c r="CK16" s="43"/>
      <c r="CL16" s="43"/>
      <c r="CM16" s="43"/>
      <c r="CN16" s="43"/>
      <c r="CO16" s="43"/>
      <c r="CP16" s="43"/>
      <c r="CQ16" s="43"/>
      <c r="CR16" s="43"/>
      <c r="CS16" s="43"/>
      <c r="CT16" s="43"/>
      <c r="CU16" s="43"/>
      <c r="CV16" s="43"/>
      <c r="CW16" s="43"/>
      <c r="CX16" s="43"/>
      <c r="CY16" s="43"/>
      <c r="CZ16" s="43"/>
      <c r="DA16" s="43"/>
      <c r="DB16" s="43"/>
      <c r="DC16" s="43"/>
      <c r="DD16" s="43"/>
      <c r="DE16" s="43"/>
      <c r="DF16" s="43"/>
      <c r="DG16" s="43"/>
      <c r="DH16" s="43"/>
      <c r="DI16" s="43"/>
      <c r="DJ16" s="43"/>
      <c r="DK16" s="43"/>
      <c r="DL16" s="43"/>
      <c r="DM16" s="43"/>
      <c r="DN16" s="43"/>
      <c r="DO16" s="43"/>
      <c r="DP16" s="43"/>
      <c r="DQ16" s="43"/>
      <c r="DR16" s="43"/>
      <c r="DS16" s="43"/>
      <c r="DT16" s="43"/>
      <c r="DU16" s="43"/>
      <c r="DV16" s="43"/>
      <c r="DW16" s="43"/>
      <c r="DX16" s="43"/>
      <c r="DY16" s="43"/>
      <c r="DZ16" s="43"/>
      <c r="EA16" s="43"/>
      <c r="EB16" s="43"/>
      <c r="EC16" s="43"/>
      <c r="ED16" s="43"/>
      <c r="EE16" s="43"/>
      <c r="EF16" s="43"/>
      <c r="EG16" s="43"/>
      <c r="EH16" s="43"/>
      <c r="EI16" s="43"/>
      <c r="EJ16" s="43"/>
      <c r="EK16" s="43"/>
      <c r="EL16" s="43"/>
      <c r="EM16" s="43"/>
      <c r="EN16" s="43"/>
      <c r="EO16" s="43"/>
      <c r="EP16" s="43"/>
      <c r="EQ16" s="43"/>
      <c r="ER16" s="43"/>
      <c r="ES16" s="43"/>
      <c r="ET16" s="43"/>
      <c r="EU16" s="43"/>
      <c r="EV16" s="43"/>
      <c r="EW16" s="43"/>
      <c r="EX16" s="43"/>
      <c r="EY16" s="43"/>
      <c r="EZ16" s="43"/>
      <c r="FA16" s="43"/>
      <c r="FB16" s="43"/>
      <c r="FC16" s="43"/>
      <c r="FD16" s="43"/>
      <c r="FE16" s="43"/>
      <c r="FF16" s="43"/>
      <c r="FG16" s="43"/>
      <c r="FH16" s="43"/>
      <c r="FI16" s="43"/>
      <c r="FJ16" s="43"/>
      <c r="FK16" s="43"/>
      <c r="FL16" s="43"/>
      <c r="FM16" s="43"/>
      <c r="FN16" s="43"/>
      <c r="FO16" s="43"/>
      <c r="FP16" s="43"/>
      <c r="FQ16" s="43"/>
      <c r="FR16" s="43"/>
      <c r="FS16" s="43"/>
      <c r="FT16" s="43"/>
      <c r="FU16" s="43"/>
      <c r="FV16" s="43"/>
      <c r="FW16" s="43"/>
      <c r="FX16" s="43"/>
      <c r="FY16" s="43"/>
      <c r="FZ16" s="43"/>
      <c r="GA16" s="43"/>
      <c r="GB16" s="43"/>
      <c r="GC16" s="43"/>
      <c r="GD16" s="43"/>
      <c r="GE16" s="43"/>
      <c r="GF16" s="43"/>
      <c r="GG16" s="43"/>
      <c r="GH16" s="43"/>
      <c r="GI16" s="43"/>
      <c r="GJ16" s="43"/>
      <c r="GK16" s="43"/>
      <c r="GL16" s="43"/>
      <c r="GM16" s="43"/>
      <c r="GN16" s="43"/>
      <c r="GO16" s="43"/>
      <c r="GP16" s="43"/>
      <c r="GQ16" s="43"/>
      <c r="GR16" s="43"/>
      <c r="GS16" s="43"/>
      <c r="GT16" s="43"/>
      <c r="GU16" s="43"/>
      <c r="GV16" s="43"/>
      <c r="GW16" s="43"/>
      <c r="GX16" s="43"/>
      <c r="GY16" s="43"/>
      <c r="GZ16" s="43"/>
      <c r="HA16" s="43"/>
      <c r="HB16" s="43"/>
      <c r="HC16" s="43"/>
      <c r="HD16" s="43"/>
      <c r="HE16" s="43"/>
      <c r="HF16" s="43"/>
      <c r="HG16" s="43"/>
      <c r="HH16" s="43"/>
      <c r="HI16" s="43"/>
      <c r="HJ16" s="43"/>
      <c r="HK16" s="43"/>
      <c r="HL16" s="43"/>
      <c r="HM16" s="43"/>
      <c r="HN16" s="43"/>
      <c r="HO16" s="43"/>
      <c r="HP16" s="43"/>
      <c r="HQ16" s="43"/>
      <c r="HR16" s="43"/>
      <c r="HS16" s="43"/>
      <c r="HT16" s="43"/>
      <c r="HU16" s="43"/>
      <c r="HV16" s="43"/>
      <c r="HW16" s="43"/>
      <c r="HX16" s="43"/>
      <c r="HY16" s="43"/>
      <c r="HZ16" s="43"/>
      <c r="IA16" s="43"/>
      <c r="IB16" s="43"/>
      <c r="IC16" s="43"/>
      <c r="ID16" s="43"/>
      <c r="IE16" s="43"/>
      <c r="IF16" s="43"/>
      <c r="IG16" s="43"/>
      <c r="IH16" s="43"/>
      <c r="II16" s="43"/>
      <c r="IJ16" s="43"/>
      <c r="IK16" s="43"/>
      <c r="IL16" s="43"/>
      <c r="IM16" s="43"/>
      <c r="IN16" s="43"/>
      <c r="IO16" s="43"/>
      <c r="IP16" s="43"/>
      <c r="IQ16" s="43"/>
      <c r="IR16" s="43"/>
      <c r="IS16" s="43"/>
      <c r="IT16" s="43"/>
      <c r="IU16" s="43"/>
      <c r="IV16" s="43"/>
      <c r="IW16" s="43"/>
      <c r="IX16" s="43"/>
      <c r="IY16" s="43"/>
      <c r="IZ16" s="43"/>
      <c r="JA16" s="43"/>
      <c r="JB16" s="43"/>
      <c r="JC16" s="43"/>
      <c r="JD16" s="43"/>
      <c r="JE16" s="43"/>
      <c r="JF16" s="43"/>
      <c r="JG16" s="43"/>
      <c r="JH16" s="43"/>
      <c r="JI16" s="43"/>
      <c r="JJ16" s="43"/>
      <c r="JK16" s="43"/>
      <c r="JL16" s="43"/>
      <c r="JM16" s="43"/>
      <c r="JN16" s="43"/>
      <c r="JO16" s="43"/>
      <c r="JP16" s="43"/>
      <c r="JQ16" s="43"/>
      <c r="JR16" s="43"/>
      <c r="JS16" s="43"/>
      <c r="JT16" s="43"/>
      <c r="JU16" s="43"/>
      <c r="JV16" s="43"/>
      <c r="JW16" s="43"/>
      <c r="JX16" s="43"/>
      <c r="JY16" s="43"/>
      <c r="JZ16" s="43"/>
      <c r="KA16" s="43"/>
      <c r="KB16" s="43"/>
      <c r="KC16" s="43"/>
      <c r="KD16" s="43"/>
      <c r="KE16" s="43"/>
      <c r="KF16" s="43"/>
      <c r="KG16" s="43"/>
      <c r="KH16" s="43"/>
      <c r="KI16" s="43"/>
      <c r="KJ16" s="43"/>
      <c r="KK16" s="43"/>
      <c r="KL16" s="43"/>
      <c r="KM16" s="43"/>
      <c r="KN16" s="43"/>
      <c r="KO16" s="43"/>
      <c r="KP16" s="43"/>
      <c r="KQ16" s="43"/>
      <c r="KR16" s="43"/>
      <c r="KS16" s="43"/>
      <c r="KT16" s="43"/>
      <c r="KU16" s="43"/>
      <c r="KV16" s="43"/>
      <c r="KW16" s="43"/>
      <c r="KX16" s="43"/>
      <c r="KY16" s="43"/>
      <c r="KZ16" s="43"/>
      <c r="LA16" s="43"/>
      <c r="LB16" s="43"/>
      <c r="LC16" s="43"/>
      <c r="LD16" s="43"/>
      <c r="LE16" s="43"/>
      <c r="LF16" s="43"/>
      <c r="LG16" s="43"/>
      <c r="LH16" s="43"/>
      <c r="LI16" s="43"/>
      <c r="LJ16" s="43"/>
      <c r="LK16" s="43"/>
      <c r="LL16" s="43"/>
      <c r="LM16" s="43"/>
      <c r="LN16" s="43"/>
      <c r="LO16" s="43"/>
      <c r="LP16" s="43"/>
      <c r="LQ16" s="43"/>
      <c r="LR16" s="43"/>
      <c r="LS16" s="43"/>
      <c r="LT16" s="43"/>
      <c r="LU16" s="43"/>
      <c r="LV16" s="43"/>
      <c r="LW16" s="43"/>
      <c r="LX16" s="43"/>
      <c r="LY16" s="43"/>
      <c r="LZ16" s="43"/>
      <c r="MA16" s="43"/>
      <c r="MB16" s="43"/>
      <c r="MC16" s="43"/>
      <c r="MD16" s="43"/>
      <c r="ME16" s="43"/>
      <c r="MF16" s="43"/>
      <c r="MG16" s="43"/>
      <c r="MH16" s="43"/>
      <c r="MI16" s="43"/>
      <c r="MJ16" s="43"/>
      <c r="MK16" s="43"/>
      <c r="ML16" s="43"/>
      <c r="MM16" s="43"/>
      <c r="MN16" s="43"/>
      <c r="MO16" s="43"/>
      <c r="MP16" s="43"/>
      <c r="MQ16" s="43"/>
      <c r="MR16" s="43"/>
      <c r="MS16" s="43"/>
      <c r="MT16" s="43"/>
      <c r="MU16" s="43"/>
      <c r="MV16" s="43"/>
      <c r="MW16" s="43"/>
      <c r="MX16" s="43"/>
      <c r="MY16" s="43"/>
      <c r="MZ16" s="43"/>
      <c r="NA16" s="43"/>
      <c r="NB16" s="43"/>
      <c r="NC16" s="43"/>
      <c r="ND16" s="43"/>
      <c r="NE16" s="43"/>
      <c r="NF16" s="43"/>
      <c r="NG16" s="43"/>
      <c r="NH16" s="43"/>
      <c r="NI16" s="43"/>
      <c r="NJ16" s="43"/>
      <c r="NK16" s="43"/>
      <c r="NL16" s="43"/>
      <c r="NM16" s="43"/>
      <c r="NN16" s="43"/>
      <c r="NO16" s="43"/>
      <c r="NP16" s="43"/>
      <c r="NQ16" s="43"/>
      <c r="NR16" s="43"/>
      <c r="NS16" s="43"/>
      <c r="NT16" s="43"/>
      <c r="NU16" s="43"/>
      <c r="NV16" s="43"/>
      <c r="NW16" s="43"/>
      <c r="NX16" s="43"/>
      <c r="NY16" s="43"/>
      <c r="NZ16" s="43"/>
      <c r="OA16" s="43"/>
      <c r="OB16" s="43"/>
      <c r="OC16" s="43"/>
      <c r="OD16" s="43"/>
      <c r="OE16" s="43"/>
      <c r="OF16" s="43"/>
      <c r="OG16" s="43"/>
      <c r="OH16" s="43"/>
      <c r="OI16" s="43"/>
      <c r="OJ16" s="43"/>
      <c r="OK16" s="43"/>
      <c r="OL16" s="43"/>
      <c r="OM16" s="43"/>
      <c r="ON16" s="43"/>
      <c r="OO16" s="43"/>
      <c r="OP16" s="43"/>
      <c r="OQ16" s="43"/>
      <c r="OR16" s="43"/>
      <c r="OS16" s="43"/>
      <c r="OT16" s="43"/>
      <c r="OU16" s="43"/>
      <c r="OV16" s="43"/>
      <c r="OW16" s="43"/>
      <c r="OX16" s="43"/>
      <c r="OY16" s="43"/>
      <c r="OZ16" s="43"/>
      <c r="PA16" s="43"/>
      <c r="PB16" s="43"/>
      <c r="PC16" s="43"/>
      <c r="PD16" s="43"/>
      <c r="PE16" s="43"/>
      <c r="PF16" s="43"/>
      <c r="PG16" s="43"/>
      <c r="PH16" s="43"/>
      <c r="PI16" s="43"/>
      <c r="PJ16" s="43"/>
      <c r="PK16" s="43"/>
      <c r="PL16" s="43"/>
      <c r="PM16" s="43"/>
      <c r="PN16" s="43"/>
      <c r="PO16" s="43"/>
      <c r="PP16" s="43"/>
      <c r="PQ16" s="43"/>
      <c r="PR16" s="43"/>
      <c r="PS16" s="43"/>
      <c r="PT16" s="43"/>
      <c r="PU16" s="43"/>
      <c r="PV16" s="43"/>
      <c r="PW16" s="43"/>
      <c r="PX16" s="43"/>
      <c r="PY16" s="43"/>
      <c r="PZ16" s="43"/>
      <c r="QA16" s="43"/>
      <c r="QB16" s="43"/>
      <c r="QC16" s="43"/>
      <c r="QD16" s="43"/>
      <c r="QE16" s="43"/>
      <c r="QF16" s="43"/>
      <c r="QG16" s="43"/>
      <c r="QH16" s="43"/>
      <c r="QI16" s="43"/>
      <c r="QJ16" s="43"/>
      <c r="QK16" s="43"/>
      <c r="QL16" s="43"/>
      <c r="QM16" s="43"/>
      <c r="QN16" s="43"/>
      <c r="QO16" s="43"/>
      <c r="QP16" s="43"/>
      <c r="QQ16" s="43"/>
      <c r="QR16" s="43"/>
      <c r="QS16" s="43"/>
      <c r="QT16" s="43"/>
      <c r="QU16" s="43"/>
      <c r="QV16" s="43"/>
      <c r="QW16" s="43"/>
      <c r="QX16" s="43"/>
      <c r="QY16" s="43"/>
      <c r="QZ16" s="43"/>
      <c r="RA16" s="43"/>
      <c r="RB16" s="43"/>
      <c r="RC16" s="43"/>
      <c r="RD16" s="43"/>
      <c r="RE16" s="43"/>
      <c r="RF16" s="43"/>
      <c r="RG16" s="43"/>
      <c r="RH16" s="43"/>
      <c r="RI16" s="43"/>
      <c r="RJ16" s="43"/>
      <c r="RK16" s="43"/>
      <c r="RL16" s="43"/>
      <c r="RM16" s="43"/>
      <c r="RN16" s="43"/>
      <c r="RO16" s="43"/>
      <c r="RP16" s="43"/>
      <c r="RQ16" s="43"/>
      <c r="RR16" s="43"/>
      <c r="RS16" s="43"/>
      <c r="RT16" s="43"/>
      <c r="RU16" s="43"/>
      <c r="RV16" s="43"/>
      <c r="RW16" s="43"/>
      <c r="RX16" s="43"/>
      <c r="RY16" s="43"/>
      <c r="RZ16" s="43"/>
      <c r="SA16" s="43"/>
      <c r="SB16" s="43"/>
      <c r="SC16" s="43"/>
      <c r="SD16" s="43"/>
      <c r="SE16" s="43"/>
      <c r="SF16" s="43"/>
      <c r="SG16" s="43"/>
      <c r="SH16" s="43"/>
      <c r="SI16" s="43"/>
      <c r="SJ16" s="43"/>
      <c r="SK16" s="43"/>
      <c r="SL16" s="43"/>
      <c r="SM16" s="43"/>
      <c r="SN16" s="43"/>
      <c r="SO16" s="43"/>
      <c r="SP16" s="43"/>
      <c r="SQ16" s="43"/>
      <c r="SR16" s="43"/>
      <c r="SS16" s="43"/>
      <c r="ST16" s="43"/>
      <c r="SU16" s="43"/>
      <c r="SV16" s="43"/>
      <c r="SW16" s="43"/>
      <c r="SX16" s="43"/>
      <c r="SY16" s="43"/>
      <c r="SZ16" s="43"/>
      <c r="TA16" s="43"/>
      <c r="TB16" s="43"/>
      <c r="TC16" s="43"/>
      <c r="TD16" s="43"/>
      <c r="TE16" s="43"/>
      <c r="TF16" s="43"/>
      <c r="TG16" s="43"/>
      <c r="TH16" s="43"/>
      <c r="TI16" s="43"/>
      <c r="TJ16" s="43"/>
      <c r="TK16" s="43"/>
      <c r="TL16" s="43"/>
      <c r="TM16" s="43"/>
      <c r="TN16" s="43"/>
      <c r="TO16" s="43"/>
      <c r="TP16" s="43"/>
      <c r="TQ16" s="43"/>
      <c r="TR16" s="43"/>
      <c r="TS16" s="43"/>
      <c r="TT16" s="43"/>
      <c r="TU16" s="43"/>
      <c r="TV16" s="43"/>
      <c r="TW16" s="43"/>
      <c r="TX16" s="43"/>
      <c r="TY16" s="43"/>
      <c r="TZ16" s="43"/>
      <c r="UA16" s="43"/>
      <c r="UB16" s="43"/>
      <c r="UC16" s="43"/>
      <c r="UD16" s="43"/>
      <c r="UE16" s="43"/>
      <c r="UF16" s="43"/>
      <c r="UG16" s="43"/>
      <c r="UH16" s="43"/>
      <c r="UI16" s="43"/>
      <c r="UJ16" s="43"/>
      <c r="UK16" s="43"/>
      <c r="UL16" s="43"/>
      <c r="UM16" s="43"/>
      <c r="UN16" s="43"/>
      <c r="UO16" s="43"/>
      <c r="UP16" s="43"/>
      <c r="UQ16" s="43"/>
      <c r="UR16" s="43"/>
      <c r="US16" s="43"/>
      <c r="UT16" s="43"/>
      <c r="UU16" s="43"/>
      <c r="UV16" s="43"/>
      <c r="UW16" s="43"/>
      <c r="UX16" s="43"/>
      <c r="UY16" s="43"/>
      <c r="UZ16" s="43"/>
      <c r="VA16" s="43"/>
      <c r="VB16" s="43"/>
      <c r="VC16" s="43"/>
      <c r="VD16" s="43"/>
      <c r="VE16" s="43"/>
      <c r="VF16" s="43"/>
      <c r="VG16" s="43"/>
      <c r="VH16" s="43"/>
      <c r="VI16" s="43"/>
      <c r="VJ16" s="43"/>
      <c r="VK16" s="43"/>
      <c r="VL16" s="43"/>
      <c r="VM16" s="43"/>
      <c r="VN16" s="43"/>
      <c r="VO16" s="43"/>
      <c r="VP16" s="43"/>
      <c r="VQ16" s="43"/>
      <c r="VR16" s="43"/>
      <c r="VS16" s="43"/>
      <c r="VT16" s="43"/>
      <c r="VU16" s="43"/>
      <c r="VV16" s="43"/>
      <c r="VW16" s="43"/>
      <c r="VX16" s="43"/>
      <c r="VY16" s="43"/>
      <c r="VZ16" s="43"/>
      <c r="WA16" s="43"/>
      <c r="WB16" s="43"/>
      <c r="WC16" s="43"/>
      <c r="WD16" s="43"/>
      <c r="WE16" s="43"/>
      <c r="WF16" s="43"/>
      <c r="WG16" s="43"/>
      <c r="WH16" s="43"/>
      <c r="WI16" s="43"/>
      <c r="WJ16" s="43"/>
      <c r="WK16" s="43"/>
      <c r="WL16" s="43"/>
      <c r="WM16" s="43"/>
      <c r="WN16" s="43"/>
      <c r="WO16" s="43"/>
      <c r="WP16" s="43"/>
      <c r="WQ16" s="43"/>
      <c r="WR16" s="43"/>
      <c r="WS16" s="43"/>
      <c r="WT16" s="43"/>
      <c r="WU16" s="43"/>
      <c r="WV16" s="43"/>
      <c r="WW16" s="43"/>
      <c r="WX16" s="43"/>
      <c r="WY16" s="43"/>
      <c r="WZ16" s="43"/>
      <c r="XA16" s="43"/>
      <c r="XB16" s="43"/>
      <c r="XC16" s="43"/>
      <c r="XD16" s="43"/>
      <c r="XE16" s="43"/>
      <c r="XF16" s="43"/>
      <c r="XG16" s="43"/>
      <c r="XH16" s="43"/>
      <c r="XI16" s="43"/>
      <c r="XJ16" s="43"/>
      <c r="XK16" s="43"/>
      <c r="XL16" s="43"/>
      <c r="XM16" s="43"/>
      <c r="XN16" s="43"/>
      <c r="XO16" s="43"/>
      <c r="XP16" s="43"/>
      <c r="XQ16" s="43"/>
      <c r="XR16" s="43"/>
      <c r="XS16" s="43"/>
      <c r="XT16" s="43"/>
      <c r="XU16" s="43"/>
      <c r="XV16" s="43"/>
      <c r="XW16" s="43"/>
      <c r="XX16" s="43"/>
      <c r="XY16" s="43"/>
      <c r="XZ16" s="43"/>
      <c r="YA16" s="43"/>
      <c r="YB16" s="43"/>
      <c r="YC16" s="43"/>
      <c r="YD16" s="43"/>
      <c r="YE16" s="43"/>
      <c r="YF16" s="43"/>
      <c r="YG16" s="43"/>
      <c r="YH16" s="43"/>
      <c r="YI16" s="43"/>
      <c r="YJ16" s="43"/>
      <c r="YK16" s="43"/>
      <c r="YL16" s="43"/>
      <c r="YM16" s="43"/>
      <c r="YN16" s="43"/>
      <c r="YO16" s="43"/>
      <c r="YP16" s="43"/>
      <c r="YQ16" s="43"/>
      <c r="YR16" s="43"/>
      <c r="YS16" s="43"/>
      <c r="YT16" s="43"/>
      <c r="YU16" s="43"/>
      <c r="YV16" s="43"/>
      <c r="YW16" s="43"/>
      <c r="YX16" s="43"/>
      <c r="YY16" s="43"/>
      <c r="YZ16" s="43"/>
      <c r="ZA16" s="43"/>
      <c r="ZB16" s="43"/>
      <c r="ZC16" s="43"/>
      <c r="ZD16" s="43"/>
      <c r="ZE16" s="43"/>
      <c r="ZF16" s="43"/>
      <c r="ZG16" s="43"/>
      <c r="ZH16" s="43"/>
      <c r="ZI16" s="43"/>
      <c r="ZJ16" s="43"/>
      <c r="ZK16" s="43"/>
      <c r="ZL16" s="43"/>
      <c r="ZM16" s="43"/>
      <c r="ZN16" s="43"/>
      <c r="ZO16" s="43"/>
      <c r="ZP16" s="43"/>
      <c r="ZQ16" s="43"/>
      <c r="ZR16" s="43"/>
      <c r="ZS16" s="43"/>
      <c r="ZT16" s="43"/>
      <c r="ZU16" s="43"/>
      <c r="ZV16" s="43"/>
      <c r="ZW16" s="43"/>
      <c r="ZX16" s="43"/>
      <c r="ZY16" s="43"/>
      <c r="ZZ16" s="43"/>
      <c r="AAA16" s="43"/>
      <c r="AAB16" s="43"/>
      <c r="AAC16" s="43"/>
      <c r="AAD16" s="43"/>
      <c r="AAE16" s="43"/>
      <c r="AAF16" s="43"/>
      <c r="AAG16" s="43"/>
      <c r="AAH16" s="43"/>
      <c r="AAI16" s="43"/>
      <c r="AAJ16" s="43"/>
      <c r="AAK16" s="43"/>
      <c r="AAL16" s="43"/>
      <c r="AAM16" s="43"/>
      <c r="AAN16" s="43"/>
      <c r="AAO16" s="43"/>
      <c r="AAP16" s="43"/>
      <c r="AAQ16" s="43"/>
      <c r="AAR16" s="43"/>
      <c r="AAS16" s="43"/>
      <c r="AAT16" s="43"/>
      <c r="AAU16" s="43"/>
      <c r="AAV16" s="43"/>
      <c r="AAW16" s="43"/>
      <c r="AAX16" s="43"/>
      <c r="AAY16" s="43"/>
      <c r="AAZ16" s="43"/>
      <c r="ABA16" s="43"/>
      <c r="ABB16" s="43"/>
      <c r="ABC16" s="43"/>
      <c r="ABD16" s="43"/>
      <c r="ABE16" s="43"/>
      <c r="ABF16" s="43"/>
      <c r="ABG16" s="43"/>
      <c r="ABH16" s="43"/>
      <c r="ABI16" s="43"/>
      <c r="ABJ16" s="43"/>
      <c r="ABK16" s="43"/>
      <c r="ABL16" s="43"/>
      <c r="ABM16" s="43"/>
      <c r="ABN16" s="43"/>
      <c r="ABO16" s="43"/>
      <c r="ABP16" s="43"/>
      <c r="ABQ16" s="43"/>
      <c r="ABR16" s="43"/>
      <c r="ABS16" s="43"/>
      <c r="ABT16" s="43"/>
      <c r="ABU16" s="43"/>
      <c r="ABV16" s="43"/>
      <c r="ABW16" s="43"/>
      <c r="ABX16" s="43"/>
      <c r="ABY16" s="43"/>
      <c r="ABZ16" s="43"/>
      <c r="ACA16" s="43"/>
      <c r="ACB16" s="43"/>
      <c r="ACC16" s="43"/>
      <c r="ACD16" s="43"/>
      <c r="ACE16" s="43"/>
      <c r="ACF16" s="43"/>
      <c r="ACG16" s="43"/>
      <c r="ACH16" s="43"/>
      <c r="ACI16" s="43"/>
      <c r="ACJ16" s="43"/>
      <c r="ACK16" s="43"/>
      <c r="ACL16" s="43"/>
      <c r="ACM16" s="43"/>
      <c r="ACN16" s="43"/>
      <c r="ACO16" s="43"/>
      <c r="ACP16" s="43"/>
      <c r="ACQ16" s="43"/>
      <c r="ACR16" s="43"/>
      <c r="ACS16" s="43"/>
      <c r="ACT16" s="43"/>
      <c r="ACU16" s="43"/>
      <c r="ACV16" s="43"/>
      <c r="ACW16" s="43"/>
      <c r="ACX16" s="43"/>
      <c r="ACY16" s="43"/>
      <c r="ACZ16" s="43"/>
      <c r="ADA16" s="43"/>
      <c r="ADB16" s="43"/>
      <c r="ADC16" s="43"/>
      <c r="ADD16" s="43"/>
      <c r="ADE16" s="43"/>
      <c r="ADF16" s="43"/>
      <c r="ADG16" s="43"/>
      <c r="ADH16" s="43"/>
      <c r="ADI16" s="43"/>
      <c r="ADJ16" s="43"/>
      <c r="ADK16" s="43"/>
      <c r="ADL16" s="43"/>
      <c r="ADM16" s="43"/>
      <c r="ADN16" s="43"/>
      <c r="ADO16" s="43"/>
      <c r="ADP16" s="43"/>
      <c r="ADQ16" s="43"/>
      <c r="ADR16" s="43"/>
      <c r="ADS16" s="43"/>
      <c r="ADT16" s="43"/>
      <c r="ADU16" s="43"/>
      <c r="ADV16" s="43"/>
      <c r="ADW16" s="43"/>
      <c r="ADX16" s="43"/>
      <c r="ADY16" s="43"/>
      <c r="ADZ16" s="43"/>
      <c r="AEA16" s="43"/>
      <c r="AEB16" s="43"/>
      <c r="AEC16" s="43"/>
      <c r="AED16" s="43"/>
      <c r="AEE16" s="43"/>
      <c r="AEF16" s="43"/>
      <c r="AEG16" s="43"/>
      <c r="AEH16" s="43"/>
      <c r="AEI16" s="43"/>
      <c r="AEJ16" s="43"/>
      <c r="AEK16" s="43"/>
      <c r="AEL16" s="43"/>
      <c r="AEM16" s="43"/>
      <c r="AEN16" s="43"/>
      <c r="AEO16" s="43"/>
      <c r="AEP16" s="43"/>
      <c r="AEQ16" s="43"/>
      <c r="AER16" s="43"/>
      <c r="AES16" s="43"/>
      <c r="AET16" s="43"/>
      <c r="AEU16" s="43"/>
      <c r="AEV16" s="43"/>
      <c r="AEW16" s="43"/>
      <c r="AEX16" s="43"/>
      <c r="AEY16" s="43"/>
      <c r="AEZ16" s="43"/>
      <c r="AFA16" s="43"/>
      <c r="AFB16" s="43"/>
      <c r="AFC16" s="43"/>
      <c r="AFD16" s="43"/>
      <c r="AFE16" s="43"/>
      <c r="AFF16" s="43"/>
      <c r="AFG16" s="43"/>
      <c r="AFH16" s="43"/>
      <c r="AFI16" s="43"/>
      <c r="AFJ16" s="43"/>
      <c r="AFK16" s="43"/>
      <c r="AFL16" s="43"/>
      <c r="AFM16" s="43"/>
      <c r="AFN16" s="43"/>
      <c r="AFO16" s="43"/>
      <c r="AFP16" s="43"/>
      <c r="AFQ16" s="43"/>
      <c r="AFR16" s="43"/>
      <c r="AFS16" s="43"/>
      <c r="AFT16" s="43"/>
      <c r="AFU16" s="43"/>
      <c r="AFV16" s="43"/>
      <c r="AFW16" s="43"/>
      <c r="AFX16" s="43"/>
      <c r="AFY16" s="43"/>
      <c r="AFZ16" s="43"/>
      <c r="AGA16" s="43"/>
      <c r="AGB16" s="43"/>
      <c r="AGC16" s="43"/>
      <c r="AGD16" s="43"/>
      <c r="AGE16" s="43"/>
      <c r="AGF16" s="43"/>
      <c r="AGG16" s="43"/>
      <c r="AGH16" s="43"/>
      <c r="AGI16" s="43"/>
      <c r="AGJ16" s="43"/>
      <c r="AGK16" s="43"/>
      <c r="AGL16" s="43"/>
      <c r="AGM16" s="43"/>
      <c r="AGN16" s="43"/>
      <c r="AGO16" s="43"/>
      <c r="AGP16" s="43"/>
      <c r="AGQ16" s="43"/>
      <c r="AGR16" s="43"/>
      <c r="AGS16" s="43"/>
      <c r="AGT16" s="43"/>
      <c r="AGU16" s="43"/>
      <c r="AGV16" s="43"/>
      <c r="AGW16" s="43"/>
      <c r="AGX16" s="43"/>
      <c r="AGY16" s="43"/>
      <c r="AGZ16" s="43"/>
      <c r="AHA16" s="43"/>
      <c r="AHB16" s="43"/>
      <c r="AHC16" s="43"/>
      <c r="AHD16" s="43"/>
      <c r="AHE16" s="43"/>
      <c r="AHF16" s="43"/>
      <c r="AHG16" s="43"/>
      <c r="AHH16" s="43"/>
      <c r="AHI16" s="43"/>
      <c r="AHJ16" s="43"/>
      <c r="AHK16" s="43"/>
      <c r="AHL16" s="43"/>
      <c r="AHM16" s="43"/>
      <c r="AHN16" s="43"/>
      <c r="AHO16" s="43"/>
      <c r="AHP16" s="43"/>
      <c r="AHQ16" s="43"/>
      <c r="AHR16" s="43"/>
      <c r="AHS16" s="43"/>
      <c r="AHT16" s="43"/>
      <c r="AHU16" s="43"/>
      <c r="AHV16" s="43"/>
      <c r="AHW16" s="43"/>
      <c r="AHX16" s="43"/>
      <c r="AHY16" s="43"/>
      <c r="AHZ16" s="43"/>
      <c r="AIA16" s="43"/>
      <c r="AIB16" s="43"/>
      <c r="AIC16" s="43"/>
      <c r="AID16" s="43"/>
      <c r="AIE16" s="43"/>
      <c r="AIF16" s="43"/>
      <c r="AIG16" s="43"/>
      <c r="AIH16" s="43"/>
      <c r="AII16" s="43"/>
      <c r="AIJ16" s="43"/>
      <c r="AIK16" s="43"/>
      <c r="AIL16" s="43"/>
      <c r="AIM16" s="43"/>
      <c r="AIN16" s="43"/>
      <c r="AIO16" s="43"/>
      <c r="AIP16" s="43"/>
      <c r="AIQ16" s="43"/>
      <c r="AIR16" s="43"/>
      <c r="AIS16" s="43"/>
      <c r="AIT16" s="43"/>
      <c r="AIU16" s="43"/>
      <c r="AIV16" s="43"/>
      <c r="AIW16" s="43"/>
      <c r="AIX16" s="43"/>
      <c r="AIY16" s="43"/>
      <c r="AIZ16" s="43"/>
      <c r="AJA16" s="43"/>
      <c r="AJB16" s="43"/>
      <c r="AJC16" s="43"/>
      <c r="AJD16" s="43"/>
      <c r="AJE16" s="43"/>
      <c r="AJF16" s="43"/>
      <c r="AJG16" s="43"/>
      <c r="AJH16" s="43"/>
      <c r="AJI16" s="43"/>
      <c r="AJJ16" s="43"/>
      <c r="AJK16" s="43"/>
      <c r="AJL16" s="43"/>
      <c r="AJM16" s="43"/>
      <c r="AJN16" s="43"/>
      <c r="AJO16" s="43"/>
      <c r="AJP16" s="43"/>
      <c r="AJQ16" s="43"/>
      <c r="AJR16" s="43"/>
      <c r="AJS16" s="43"/>
      <c r="AJT16" s="43"/>
      <c r="AJU16" s="43"/>
      <c r="AJV16" s="43"/>
      <c r="AJW16" s="43"/>
      <c r="AJX16" s="43"/>
      <c r="AJY16" s="43"/>
      <c r="AJZ16" s="43"/>
      <c r="AKA16" s="43"/>
      <c r="AKB16" s="43"/>
      <c r="AKC16" s="43"/>
      <c r="AKD16" s="43"/>
      <c r="AKE16" s="43"/>
      <c r="AKF16" s="43"/>
      <c r="AKG16" s="43"/>
      <c r="AKH16" s="43"/>
      <c r="AKI16" s="43"/>
      <c r="AKJ16" s="43"/>
      <c r="AKK16" s="43"/>
      <c r="AKL16" s="43"/>
      <c r="AKM16" s="43"/>
      <c r="AKN16" s="43"/>
      <c r="AKO16" s="43"/>
      <c r="AKP16" s="43"/>
      <c r="AKQ16" s="43"/>
      <c r="AKR16" s="43"/>
      <c r="AKS16" s="43"/>
      <c r="AKT16" s="43"/>
      <c r="AKU16" s="43"/>
      <c r="AKV16" s="43"/>
      <c r="AKW16" s="43"/>
      <c r="AKX16" s="43"/>
      <c r="AKY16" s="43"/>
      <c r="AKZ16" s="43"/>
      <c r="ALA16" s="43"/>
      <c r="ALB16" s="43"/>
      <c r="ALC16" s="43"/>
      <c r="ALD16" s="43"/>
      <c r="ALE16" s="43"/>
      <c r="ALF16" s="43"/>
      <c r="ALG16" s="43"/>
      <c r="ALH16" s="43"/>
      <c r="ALI16" s="43"/>
      <c r="ALJ16" s="43"/>
      <c r="ALK16" s="43"/>
      <c r="ALL16" s="43"/>
      <c r="ALM16" s="43"/>
      <c r="ALN16" s="43"/>
      <c r="ALO16" s="43"/>
      <c r="ALP16" s="43"/>
      <c r="ALQ16" s="43"/>
      <c r="ALR16" s="43"/>
      <c r="ALS16" s="43"/>
      <c r="ALT16" s="43"/>
      <c r="ALU16" s="43"/>
      <c r="ALV16" s="43"/>
      <c r="ALW16" s="43"/>
      <c r="ALX16" s="43"/>
      <c r="ALY16" s="43"/>
      <c r="ALZ16" s="43"/>
      <c r="AMA16" s="43"/>
      <c r="AMB16" s="43"/>
      <c r="AMC16" s="43"/>
      <c r="AMD16" s="43"/>
      <c r="AME16" s="43"/>
      <c r="AMF16" s="43"/>
      <c r="AMG16" s="43"/>
      <c r="AMH16" s="43"/>
      <c r="AMI16" s="43"/>
      <c r="AMJ16" s="43"/>
    </row>
    <row r="17" spans="1:1024">
      <c r="A17" s="1" t="s">
        <v>228</v>
      </c>
      <c r="B17" s="2">
        <v>45344</v>
      </c>
      <c r="C17" s="28">
        <v>50000</v>
      </c>
      <c r="D17" s="29">
        <v>1.0032049999999999</v>
      </c>
      <c r="E17" s="46">
        <f>Sayfa2!$D17*Sayfa2!$C17</f>
        <v>50160.249999999993</v>
      </c>
      <c r="F17" s="143">
        <f t="shared" si="8"/>
        <v>45358</v>
      </c>
      <c r="G17" s="144"/>
      <c r="H17" s="145">
        <f>H16</f>
        <v>0.945214</v>
      </c>
      <c r="I17" s="19">
        <f>Sayfa2!$H17*Sayfa2!$G17</f>
        <v>0</v>
      </c>
      <c r="J17" s="28">
        <f t="shared" si="4"/>
        <v>-5.7990999999999904E-2</v>
      </c>
      <c r="K17" s="47">
        <f>Sayfa2!$J17*Sayfa2!$C17</f>
        <v>-2899.5499999999952</v>
      </c>
      <c r="L17" s="48">
        <f t="shared" si="5"/>
        <v>14</v>
      </c>
      <c r="M17" s="26">
        <f t="shared" si="6"/>
        <v>-5.7805732626930596E-2</v>
      </c>
      <c r="N17" s="26">
        <f t="shared" si="7"/>
        <v>-0.12386942705770841</v>
      </c>
    </row>
    <row r="19" spans="1:1024">
      <c r="A19" s="97"/>
      <c r="B19" s="98"/>
      <c r="C19" s="99"/>
      <c r="D19" s="100"/>
      <c r="E19" s="101"/>
      <c r="G19" s="102"/>
      <c r="H19" s="103"/>
      <c r="I19" s="104"/>
      <c r="J19" s="99"/>
      <c r="K19" s="105"/>
      <c r="L19" s="106"/>
      <c r="M19" s="107"/>
      <c r="N19" s="107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43"/>
      <c r="AJ19" s="43"/>
      <c r="AK19" s="43"/>
      <c r="AL19" s="43"/>
      <c r="AM19" s="43"/>
      <c r="AN19" s="43"/>
      <c r="AO19" s="43"/>
      <c r="AP19" s="43"/>
      <c r="AQ19" s="43"/>
      <c r="AR19" s="43"/>
      <c r="AS19" s="43"/>
      <c r="AT19" s="43"/>
      <c r="AU19" s="43"/>
      <c r="AV19" s="43"/>
      <c r="AW19" s="43"/>
      <c r="AX19" s="43"/>
      <c r="AY19" s="43"/>
      <c r="AZ19" s="43"/>
      <c r="BA19" s="43"/>
      <c r="BB19" s="43"/>
      <c r="BC19" s="43"/>
      <c r="BD19" s="43"/>
      <c r="BE19" s="43"/>
      <c r="BF19" s="43"/>
      <c r="BG19" s="43"/>
      <c r="BH19" s="43"/>
      <c r="BI19" s="43"/>
      <c r="BJ19" s="43"/>
      <c r="BK19" s="43"/>
      <c r="BL19" s="43"/>
      <c r="BM19" s="43"/>
      <c r="BN19" s="43"/>
      <c r="BO19" s="43"/>
      <c r="BP19" s="43"/>
      <c r="BQ19" s="43"/>
      <c r="BR19" s="43"/>
      <c r="BS19" s="43"/>
      <c r="BT19" s="43"/>
      <c r="BU19" s="43"/>
      <c r="BV19" s="43"/>
      <c r="BW19" s="43"/>
      <c r="BX19" s="43"/>
      <c r="BY19" s="43"/>
      <c r="BZ19" s="43"/>
      <c r="CA19" s="43"/>
      <c r="CB19" s="43"/>
      <c r="CC19" s="43"/>
      <c r="CD19" s="43"/>
      <c r="CE19" s="43"/>
      <c r="CF19" s="43"/>
      <c r="CG19" s="43"/>
      <c r="CH19" s="43"/>
      <c r="CI19" s="43"/>
      <c r="CJ19" s="43"/>
      <c r="CK19" s="43"/>
      <c r="CL19" s="43"/>
      <c r="CM19" s="43"/>
      <c r="CN19" s="43"/>
      <c r="CO19" s="43"/>
      <c r="CP19" s="43"/>
      <c r="CQ19" s="43"/>
      <c r="CR19" s="43"/>
      <c r="CS19" s="43"/>
      <c r="CT19" s="43"/>
      <c r="CU19" s="43"/>
      <c r="CV19" s="43"/>
      <c r="CW19" s="43"/>
      <c r="CX19" s="43"/>
      <c r="CY19" s="43"/>
      <c r="CZ19" s="43"/>
      <c r="DA19" s="43"/>
      <c r="DB19" s="43"/>
      <c r="DC19" s="43"/>
      <c r="DD19" s="43"/>
      <c r="DE19" s="43"/>
      <c r="DF19" s="43"/>
      <c r="DG19" s="43"/>
      <c r="DH19" s="43"/>
      <c r="DI19" s="43"/>
      <c r="DJ19" s="43"/>
      <c r="DK19" s="43"/>
      <c r="DL19" s="43"/>
      <c r="DM19" s="43"/>
      <c r="DN19" s="43"/>
      <c r="DO19" s="43"/>
      <c r="DP19" s="43"/>
      <c r="DQ19" s="43"/>
      <c r="DR19" s="43"/>
      <c r="DS19" s="43"/>
      <c r="DT19" s="43"/>
      <c r="DU19" s="43"/>
      <c r="DV19" s="43"/>
      <c r="DW19" s="43"/>
      <c r="DX19" s="43"/>
      <c r="DY19" s="43"/>
      <c r="DZ19" s="43"/>
      <c r="EA19" s="43"/>
      <c r="EB19" s="43"/>
      <c r="EC19" s="43"/>
      <c r="ED19" s="43"/>
      <c r="EE19" s="43"/>
      <c r="EF19" s="43"/>
      <c r="EG19" s="43"/>
      <c r="EH19" s="43"/>
      <c r="EI19" s="43"/>
      <c r="EJ19" s="43"/>
      <c r="EK19" s="43"/>
      <c r="EL19" s="43"/>
      <c r="EM19" s="43"/>
      <c r="EN19" s="43"/>
      <c r="EO19" s="43"/>
      <c r="EP19" s="43"/>
      <c r="EQ19" s="43"/>
      <c r="ER19" s="43"/>
      <c r="ES19" s="43"/>
      <c r="ET19" s="43"/>
      <c r="EU19" s="43"/>
      <c r="EV19" s="43"/>
      <c r="EW19" s="43"/>
      <c r="EX19" s="43"/>
      <c r="EY19" s="43"/>
      <c r="EZ19" s="43"/>
      <c r="FA19" s="43"/>
      <c r="FB19" s="43"/>
      <c r="FC19" s="43"/>
      <c r="FD19" s="43"/>
      <c r="FE19" s="43"/>
      <c r="FF19" s="43"/>
      <c r="FG19" s="43"/>
      <c r="FH19" s="43"/>
      <c r="FI19" s="43"/>
      <c r="FJ19" s="43"/>
      <c r="FK19" s="43"/>
      <c r="FL19" s="43"/>
      <c r="FM19" s="43"/>
      <c r="FN19" s="43"/>
      <c r="FO19" s="43"/>
      <c r="FP19" s="43"/>
      <c r="FQ19" s="43"/>
      <c r="FR19" s="43"/>
      <c r="FS19" s="43"/>
      <c r="FT19" s="43"/>
      <c r="FU19" s="43"/>
      <c r="FV19" s="43"/>
      <c r="FW19" s="43"/>
      <c r="FX19" s="43"/>
      <c r="FY19" s="43"/>
      <c r="FZ19" s="43"/>
      <c r="GA19" s="43"/>
      <c r="GB19" s="43"/>
      <c r="GC19" s="43"/>
      <c r="GD19" s="43"/>
      <c r="GE19" s="43"/>
      <c r="GF19" s="43"/>
      <c r="GG19" s="43"/>
      <c r="GH19" s="43"/>
      <c r="GI19" s="43"/>
      <c r="GJ19" s="43"/>
      <c r="GK19" s="43"/>
      <c r="GL19" s="43"/>
      <c r="GM19" s="43"/>
      <c r="GN19" s="43"/>
      <c r="GO19" s="43"/>
      <c r="GP19" s="43"/>
      <c r="GQ19" s="43"/>
      <c r="GR19" s="43"/>
      <c r="GS19" s="43"/>
      <c r="GT19" s="43"/>
      <c r="GU19" s="43"/>
      <c r="GV19" s="43"/>
      <c r="GW19" s="43"/>
      <c r="GX19" s="43"/>
      <c r="GY19" s="43"/>
      <c r="GZ19" s="43"/>
      <c r="HA19" s="43"/>
      <c r="HB19" s="43"/>
      <c r="HC19" s="43"/>
      <c r="HD19" s="43"/>
      <c r="HE19" s="43"/>
      <c r="HF19" s="43"/>
      <c r="HG19" s="43"/>
      <c r="HH19" s="43"/>
      <c r="HI19" s="43"/>
      <c r="HJ19" s="43"/>
      <c r="HK19" s="43"/>
      <c r="HL19" s="43"/>
      <c r="HM19" s="43"/>
      <c r="HN19" s="43"/>
      <c r="HO19" s="43"/>
      <c r="HP19" s="43"/>
      <c r="HQ19" s="43"/>
      <c r="HR19" s="43"/>
      <c r="HS19" s="43"/>
      <c r="HT19" s="43"/>
      <c r="HU19" s="43"/>
      <c r="HV19" s="43"/>
      <c r="HW19" s="43"/>
      <c r="HX19" s="43"/>
      <c r="HY19" s="43"/>
      <c r="HZ19" s="43"/>
      <c r="IA19" s="43"/>
      <c r="IB19" s="43"/>
      <c r="IC19" s="43"/>
      <c r="ID19" s="43"/>
      <c r="IE19" s="43"/>
      <c r="IF19" s="43"/>
      <c r="IG19" s="43"/>
      <c r="IH19" s="43"/>
      <c r="II19" s="43"/>
      <c r="IJ19" s="43"/>
      <c r="IK19" s="43"/>
      <c r="IL19" s="43"/>
      <c r="IM19" s="43"/>
      <c r="IN19" s="43"/>
      <c r="IO19" s="43"/>
      <c r="IP19" s="43"/>
      <c r="IQ19" s="43"/>
      <c r="IR19" s="43"/>
      <c r="IS19" s="43"/>
      <c r="IT19" s="43"/>
      <c r="IU19" s="43"/>
      <c r="IV19" s="43"/>
      <c r="IW19" s="43"/>
      <c r="IX19" s="43"/>
      <c r="IY19" s="43"/>
      <c r="IZ19" s="43"/>
      <c r="JA19" s="43"/>
      <c r="JB19" s="43"/>
      <c r="JC19" s="43"/>
      <c r="JD19" s="43"/>
      <c r="JE19" s="43"/>
      <c r="JF19" s="43"/>
      <c r="JG19" s="43"/>
      <c r="JH19" s="43"/>
      <c r="JI19" s="43"/>
      <c r="JJ19" s="43"/>
      <c r="JK19" s="43"/>
      <c r="JL19" s="43"/>
      <c r="JM19" s="43"/>
      <c r="JN19" s="43"/>
      <c r="JO19" s="43"/>
      <c r="JP19" s="43"/>
      <c r="JQ19" s="43"/>
      <c r="JR19" s="43"/>
      <c r="JS19" s="43"/>
      <c r="JT19" s="43"/>
      <c r="JU19" s="43"/>
      <c r="JV19" s="43"/>
      <c r="JW19" s="43"/>
      <c r="JX19" s="43"/>
      <c r="JY19" s="43"/>
      <c r="JZ19" s="43"/>
      <c r="KA19" s="43"/>
      <c r="KB19" s="43"/>
      <c r="KC19" s="43"/>
      <c r="KD19" s="43"/>
      <c r="KE19" s="43"/>
      <c r="KF19" s="43"/>
      <c r="KG19" s="43"/>
      <c r="KH19" s="43"/>
      <c r="KI19" s="43"/>
      <c r="KJ19" s="43"/>
      <c r="KK19" s="43"/>
      <c r="KL19" s="43"/>
      <c r="KM19" s="43"/>
      <c r="KN19" s="43"/>
      <c r="KO19" s="43"/>
      <c r="KP19" s="43"/>
      <c r="KQ19" s="43"/>
      <c r="KR19" s="43"/>
      <c r="KS19" s="43"/>
      <c r="KT19" s="43"/>
      <c r="KU19" s="43"/>
      <c r="KV19" s="43"/>
      <c r="KW19" s="43"/>
      <c r="KX19" s="43"/>
      <c r="KY19" s="43"/>
      <c r="KZ19" s="43"/>
      <c r="LA19" s="43"/>
      <c r="LB19" s="43"/>
      <c r="LC19" s="43"/>
      <c r="LD19" s="43"/>
      <c r="LE19" s="43"/>
      <c r="LF19" s="43"/>
      <c r="LG19" s="43"/>
      <c r="LH19" s="43"/>
      <c r="LI19" s="43"/>
      <c r="LJ19" s="43"/>
      <c r="LK19" s="43"/>
      <c r="LL19" s="43"/>
      <c r="LM19" s="43"/>
      <c r="LN19" s="43"/>
      <c r="LO19" s="43"/>
      <c r="LP19" s="43"/>
      <c r="LQ19" s="43"/>
      <c r="LR19" s="43"/>
      <c r="LS19" s="43"/>
      <c r="LT19" s="43"/>
      <c r="LU19" s="43"/>
      <c r="LV19" s="43"/>
      <c r="LW19" s="43"/>
      <c r="LX19" s="43"/>
      <c r="LY19" s="43"/>
      <c r="LZ19" s="43"/>
      <c r="MA19" s="43"/>
      <c r="MB19" s="43"/>
      <c r="MC19" s="43"/>
      <c r="MD19" s="43"/>
      <c r="ME19" s="43"/>
      <c r="MF19" s="43"/>
      <c r="MG19" s="43"/>
      <c r="MH19" s="43"/>
      <c r="MI19" s="43"/>
      <c r="MJ19" s="43"/>
      <c r="MK19" s="43"/>
      <c r="ML19" s="43"/>
      <c r="MM19" s="43"/>
      <c r="MN19" s="43"/>
      <c r="MO19" s="43"/>
      <c r="MP19" s="43"/>
      <c r="MQ19" s="43"/>
      <c r="MR19" s="43"/>
      <c r="MS19" s="43"/>
      <c r="MT19" s="43"/>
      <c r="MU19" s="43"/>
      <c r="MV19" s="43"/>
      <c r="MW19" s="43"/>
      <c r="MX19" s="43"/>
      <c r="MY19" s="43"/>
      <c r="MZ19" s="43"/>
      <c r="NA19" s="43"/>
      <c r="NB19" s="43"/>
      <c r="NC19" s="43"/>
      <c r="ND19" s="43"/>
      <c r="NE19" s="43"/>
      <c r="NF19" s="43"/>
      <c r="NG19" s="43"/>
      <c r="NH19" s="43"/>
      <c r="NI19" s="43"/>
      <c r="NJ19" s="43"/>
      <c r="NK19" s="43"/>
      <c r="NL19" s="43"/>
      <c r="NM19" s="43"/>
      <c r="NN19" s="43"/>
      <c r="NO19" s="43"/>
      <c r="NP19" s="43"/>
      <c r="NQ19" s="43"/>
      <c r="NR19" s="43"/>
      <c r="NS19" s="43"/>
      <c r="NT19" s="43"/>
      <c r="NU19" s="43"/>
      <c r="NV19" s="43"/>
      <c r="NW19" s="43"/>
      <c r="NX19" s="43"/>
      <c r="NY19" s="43"/>
      <c r="NZ19" s="43"/>
      <c r="OA19" s="43"/>
      <c r="OB19" s="43"/>
      <c r="OC19" s="43"/>
      <c r="OD19" s="43"/>
      <c r="OE19" s="43"/>
      <c r="OF19" s="43"/>
      <c r="OG19" s="43"/>
      <c r="OH19" s="43"/>
      <c r="OI19" s="43"/>
      <c r="OJ19" s="43"/>
      <c r="OK19" s="43"/>
      <c r="OL19" s="43"/>
      <c r="OM19" s="43"/>
      <c r="ON19" s="43"/>
      <c r="OO19" s="43"/>
      <c r="OP19" s="43"/>
      <c r="OQ19" s="43"/>
      <c r="OR19" s="43"/>
      <c r="OS19" s="43"/>
      <c r="OT19" s="43"/>
      <c r="OU19" s="43"/>
      <c r="OV19" s="43"/>
      <c r="OW19" s="43"/>
      <c r="OX19" s="43"/>
      <c r="OY19" s="43"/>
      <c r="OZ19" s="43"/>
      <c r="PA19" s="43"/>
      <c r="PB19" s="43"/>
      <c r="PC19" s="43"/>
      <c r="PD19" s="43"/>
      <c r="PE19" s="43"/>
      <c r="PF19" s="43"/>
      <c r="PG19" s="43"/>
      <c r="PH19" s="43"/>
      <c r="PI19" s="43"/>
      <c r="PJ19" s="43"/>
      <c r="PK19" s="43"/>
      <c r="PL19" s="43"/>
      <c r="PM19" s="43"/>
      <c r="PN19" s="43"/>
      <c r="PO19" s="43"/>
      <c r="PP19" s="43"/>
      <c r="PQ19" s="43"/>
      <c r="PR19" s="43"/>
      <c r="PS19" s="43"/>
      <c r="PT19" s="43"/>
      <c r="PU19" s="43"/>
      <c r="PV19" s="43"/>
      <c r="PW19" s="43"/>
      <c r="PX19" s="43"/>
      <c r="PY19" s="43"/>
      <c r="PZ19" s="43"/>
      <c r="QA19" s="43"/>
      <c r="QB19" s="43"/>
      <c r="QC19" s="43"/>
      <c r="QD19" s="43"/>
      <c r="QE19" s="43"/>
      <c r="QF19" s="43"/>
      <c r="QG19" s="43"/>
      <c r="QH19" s="43"/>
      <c r="QI19" s="43"/>
      <c r="QJ19" s="43"/>
      <c r="QK19" s="43"/>
      <c r="QL19" s="43"/>
      <c r="QM19" s="43"/>
      <c r="QN19" s="43"/>
      <c r="QO19" s="43"/>
      <c r="QP19" s="43"/>
      <c r="QQ19" s="43"/>
      <c r="QR19" s="43"/>
      <c r="QS19" s="43"/>
      <c r="QT19" s="43"/>
      <c r="QU19" s="43"/>
      <c r="QV19" s="43"/>
      <c r="QW19" s="43"/>
      <c r="QX19" s="43"/>
      <c r="QY19" s="43"/>
      <c r="QZ19" s="43"/>
      <c r="RA19" s="43"/>
      <c r="RB19" s="43"/>
      <c r="RC19" s="43"/>
      <c r="RD19" s="43"/>
      <c r="RE19" s="43"/>
      <c r="RF19" s="43"/>
      <c r="RG19" s="43"/>
      <c r="RH19" s="43"/>
      <c r="RI19" s="43"/>
      <c r="RJ19" s="43"/>
      <c r="RK19" s="43"/>
      <c r="RL19" s="43"/>
      <c r="RM19" s="43"/>
      <c r="RN19" s="43"/>
      <c r="RO19" s="43"/>
      <c r="RP19" s="43"/>
      <c r="RQ19" s="43"/>
      <c r="RR19" s="43"/>
      <c r="RS19" s="43"/>
      <c r="RT19" s="43"/>
      <c r="RU19" s="43"/>
      <c r="RV19" s="43"/>
      <c r="RW19" s="43"/>
      <c r="RX19" s="43"/>
      <c r="RY19" s="43"/>
      <c r="RZ19" s="43"/>
      <c r="SA19" s="43"/>
      <c r="SB19" s="43"/>
      <c r="SC19" s="43"/>
      <c r="SD19" s="43"/>
      <c r="SE19" s="43"/>
      <c r="SF19" s="43"/>
      <c r="SG19" s="43"/>
      <c r="SH19" s="43"/>
      <c r="SI19" s="43"/>
      <c r="SJ19" s="43"/>
      <c r="SK19" s="43"/>
      <c r="SL19" s="43"/>
      <c r="SM19" s="43"/>
      <c r="SN19" s="43"/>
      <c r="SO19" s="43"/>
      <c r="SP19" s="43"/>
      <c r="SQ19" s="43"/>
      <c r="SR19" s="43"/>
      <c r="SS19" s="43"/>
      <c r="ST19" s="43"/>
      <c r="SU19" s="43"/>
      <c r="SV19" s="43"/>
      <c r="SW19" s="43"/>
      <c r="SX19" s="43"/>
      <c r="SY19" s="43"/>
      <c r="SZ19" s="43"/>
      <c r="TA19" s="43"/>
      <c r="TB19" s="43"/>
      <c r="TC19" s="43"/>
      <c r="TD19" s="43"/>
      <c r="TE19" s="43"/>
      <c r="TF19" s="43"/>
      <c r="TG19" s="43"/>
      <c r="TH19" s="43"/>
      <c r="TI19" s="43"/>
      <c r="TJ19" s="43"/>
      <c r="TK19" s="43"/>
      <c r="TL19" s="43"/>
      <c r="TM19" s="43"/>
      <c r="TN19" s="43"/>
      <c r="TO19" s="43"/>
      <c r="TP19" s="43"/>
      <c r="TQ19" s="43"/>
      <c r="TR19" s="43"/>
      <c r="TS19" s="43"/>
      <c r="TT19" s="43"/>
      <c r="TU19" s="43"/>
      <c r="TV19" s="43"/>
      <c r="TW19" s="43"/>
      <c r="TX19" s="43"/>
      <c r="TY19" s="43"/>
      <c r="TZ19" s="43"/>
      <c r="UA19" s="43"/>
      <c r="UB19" s="43"/>
      <c r="UC19" s="43"/>
      <c r="UD19" s="43"/>
      <c r="UE19" s="43"/>
      <c r="UF19" s="43"/>
      <c r="UG19" s="43"/>
      <c r="UH19" s="43"/>
      <c r="UI19" s="43"/>
      <c r="UJ19" s="43"/>
      <c r="UK19" s="43"/>
      <c r="UL19" s="43"/>
      <c r="UM19" s="43"/>
      <c r="UN19" s="43"/>
      <c r="UO19" s="43"/>
      <c r="UP19" s="43"/>
      <c r="UQ19" s="43"/>
      <c r="UR19" s="43"/>
      <c r="US19" s="43"/>
      <c r="UT19" s="43"/>
      <c r="UU19" s="43"/>
      <c r="UV19" s="43"/>
      <c r="UW19" s="43"/>
      <c r="UX19" s="43"/>
      <c r="UY19" s="43"/>
      <c r="UZ19" s="43"/>
      <c r="VA19" s="43"/>
      <c r="VB19" s="43"/>
      <c r="VC19" s="43"/>
      <c r="VD19" s="43"/>
      <c r="VE19" s="43"/>
      <c r="VF19" s="43"/>
      <c r="VG19" s="43"/>
      <c r="VH19" s="43"/>
      <c r="VI19" s="43"/>
      <c r="VJ19" s="43"/>
      <c r="VK19" s="43"/>
      <c r="VL19" s="43"/>
      <c r="VM19" s="43"/>
      <c r="VN19" s="43"/>
      <c r="VO19" s="43"/>
      <c r="VP19" s="43"/>
      <c r="VQ19" s="43"/>
      <c r="VR19" s="43"/>
      <c r="VS19" s="43"/>
      <c r="VT19" s="43"/>
      <c r="VU19" s="43"/>
      <c r="VV19" s="43"/>
      <c r="VW19" s="43"/>
      <c r="VX19" s="43"/>
      <c r="VY19" s="43"/>
      <c r="VZ19" s="43"/>
      <c r="WA19" s="43"/>
      <c r="WB19" s="43"/>
      <c r="WC19" s="43"/>
      <c r="WD19" s="43"/>
      <c r="WE19" s="43"/>
      <c r="WF19" s="43"/>
      <c r="WG19" s="43"/>
      <c r="WH19" s="43"/>
      <c r="WI19" s="43"/>
      <c r="WJ19" s="43"/>
      <c r="WK19" s="43"/>
      <c r="WL19" s="43"/>
      <c r="WM19" s="43"/>
      <c r="WN19" s="43"/>
      <c r="WO19" s="43"/>
      <c r="WP19" s="43"/>
      <c r="WQ19" s="43"/>
      <c r="WR19" s="43"/>
      <c r="WS19" s="43"/>
      <c r="WT19" s="43"/>
      <c r="WU19" s="43"/>
      <c r="WV19" s="43"/>
      <c r="WW19" s="43"/>
      <c r="WX19" s="43"/>
      <c r="WY19" s="43"/>
      <c r="WZ19" s="43"/>
      <c r="XA19" s="43"/>
      <c r="XB19" s="43"/>
      <c r="XC19" s="43"/>
      <c r="XD19" s="43"/>
      <c r="XE19" s="43"/>
      <c r="XF19" s="43"/>
      <c r="XG19" s="43"/>
      <c r="XH19" s="43"/>
      <c r="XI19" s="43"/>
      <c r="XJ19" s="43"/>
      <c r="XK19" s="43"/>
      <c r="XL19" s="43"/>
      <c r="XM19" s="43"/>
      <c r="XN19" s="43"/>
      <c r="XO19" s="43"/>
      <c r="XP19" s="43"/>
      <c r="XQ19" s="43"/>
      <c r="XR19" s="43"/>
      <c r="XS19" s="43"/>
      <c r="XT19" s="43"/>
      <c r="XU19" s="43"/>
      <c r="XV19" s="43"/>
      <c r="XW19" s="43"/>
      <c r="XX19" s="43"/>
      <c r="XY19" s="43"/>
      <c r="XZ19" s="43"/>
      <c r="YA19" s="43"/>
      <c r="YB19" s="43"/>
      <c r="YC19" s="43"/>
      <c r="YD19" s="43"/>
      <c r="YE19" s="43"/>
      <c r="YF19" s="43"/>
      <c r="YG19" s="43"/>
      <c r="YH19" s="43"/>
      <c r="YI19" s="43"/>
      <c r="YJ19" s="43"/>
      <c r="YK19" s="43"/>
      <c r="YL19" s="43"/>
      <c r="YM19" s="43"/>
      <c r="YN19" s="43"/>
      <c r="YO19" s="43"/>
      <c r="YP19" s="43"/>
      <c r="YQ19" s="43"/>
      <c r="YR19" s="43"/>
      <c r="YS19" s="43"/>
      <c r="YT19" s="43"/>
      <c r="YU19" s="43"/>
      <c r="YV19" s="43"/>
      <c r="YW19" s="43"/>
      <c r="YX19" s="43"/>
      <c r="YY19" s="43"/>
      <c r="YZ19" s="43"/>
      <c r="ZA19" s="43"/>
      <c r="ZB19" s="43"/>
      <c r="ZC19" s="43"/>
      <c r="ZD19" s="43"/>
      <c r="ZE19" s="43"/>
      <c r="ZF19" s="43"/>
      <c r="ZG19" s="43"/>
      <c r="ZH19" s="43"/>
      <c r="ZI19" s="43"/>
      <c r="ZJ19" s="43"/>
      <c r="ZK19" s="43"/>
      <c r="ZL19" s="43"/>
      <c r="ZM19" s="43"/>
      <c r="ZN19" s="43"/>
      <c r="ZO19" s="43"/>
      <c r="ZP19" s="43"/>
      <c r="ZQ19" s="43"/>
      <c r="ZR19" s="43"/>
      <c r="ZS19" s="43"/>
      <c r="ZT19" s="43"/>
      <c r="ZU19" s="43"/>
      <c r="ZV19" s="43"/>
      <c r="ZW19" s="43"/>
      <c r="ZX19" s="43"/>
      <c r="ZY19" s="43"/>
      <c r="ZZ19" s="43"/>
      <c r="AAA19" s="43"/>
      <c r="AAB19" s="43"/>
      <c r="AAC19" s="43"/>
      <c r="AAD19" s="43"/>
      <c r="AAE19" s="43"/>
      <c r="AAF19" s="43"/>
      <c r="AAG19" s="43"/>
      <c r="AAH19" s="43"/>
      <c r="AAI19" s="43"/>
      <c r="AAJ19" s="43"/>
      <c r="AAK19" s="43"/>
      <c r="AAL19" s="43"/>
      <c r="AAM19" s="43"/>
      <c r="AAN19" s="43"/>
      <c r="AAO19" s="43"/>
      <c r="AAP19" s="43"/>
      <c r="AAQ19" s="43"/>
      <c r="AAR19" s="43"/>
      <c r="AAS19" s="43"/>
      <c r="AAT19" s="43"/>
      <c r="AAU19" s="43"/>
      <c r="AAV19" s="43"/>
      <c r="AAW19" s="43"/>
      <c r="AAX19" s="43"/>
      <c r="AAY19" s="43"/>
      <c r="AAZ19" s="43"/>
      <c r="ABA19" s="43"/>
      <c r="ABB19" s="43"/>
      <c r="ABC19" s="43"/>
      <c r="ABD19" s="43"/>
      <c r="ABE19" s="43"/>
      <c r="ABF19" s="43"/>
      <c r="ABG19" s="43"/>
      <c r="ABH19" s="43"/>
      <c r="ABI19" s="43"/>
      <c r="ABJ19" s="43"/>
      <c r="ABK19" s="43"/>
      <c r="ABL19" s="43"/>
      <c r="ABM19" s="43"/>
      <c r="ABN19" s="43"/>
      <c r="ABO19" s="43"/>
      <c r="ABP19" s="43"/>
      <c r="ABQ19" s="43"/>
      <c r="ABR19" s="43"/>
      <c r="ABS19" s="43"/>
      <c r="ABT19" s="43"/>
      <c r="ABU19" s="43"/>
      <c r="ABV19" s="43"/>
      <c r="ABW19" s="43"/>
      <c r="ABX19" s="43"/>
      <c r="ABY19" s="43"/>
      <c r="ABZ19" s="43"/>
      <c r="ACA19" s="43"/>
      <c r="ACB19" s="43"/>
      <c r="ACC19" s="43"/>
      <c r="ACD19" s="43"/>
      <c r="ACE19" s="43"/>
      <c r="ACF19" s="43"/>
      <c r="ACG19" s="43"/>
      <c r="ACH19" s="43"/>
      <c r="ACI19" s="43"/>
      <c r="ACJ19" s="43"/>
      <c r="ACK19" s="43"/>
      <c r="ACL19" s="43"/>
      <c r="ACM19" s="43"/>
      <c r="ACN19" s="43"/>
      <c r="ACO19" s="43"/>
      <c r="ACP19" s="43"/>
      <c r="ACQ19" s="43"/>
      <c r="ACR19" s="43"/>
      <c r="ACS19" s="43"/>
      <c r="ACT19" s="43"/>
      <c r="ACU19" s="43"/>
      <c r="ACV19" s="43"/>
      <c r="ACW19" s="43"/>
      <c r="ACX19" s="43"/>
      <c r="ACY19" s="43"/>
      <c r="ACZ19" s="43"/>
      <c r="ADA19" s="43"/>
      <c r="ADB19" s="43"/>
      <c r="ADC19" s="43"/>
      <c r="ADD19" s="43"/>
      <c r="ADE19" s="43"/>
      <c r="ADF19" s="43"/>
      <c r="ADG19" s="43"/>
      <c r="ADH19" s="43"/>
      <c r="ADI19" s="43"/>
      <c r="ADJ19" s="43"/>
      <c r="ADK19" s="43"/>
      <c r="ADL19" s="43"/>
      <c r="ADM19" s="43"/>
      <c r="ADN19" s="43"/>
      <c r="ADO19" s="43"/>
      <c r="ADP19" s="43"/>
      <c r="ADQ19" s="43"/>
      <c r="ADR19" s="43"/>
      <c r="ADS19" s="43"/>
      <c r="ADT19" s="43"/>
      <c r="ADU19" s="43"/>
      <c r="ADV19" s="43"/>
      <c r="ADW19" s="43"/>
      <c r="ADX19" s="43"/>
      <c r="ADY19" s="43"/>
      <c r="ADZ19" s="43"/>
      <c r="AEA19" s="43"/>
      <c r="AEB19" s="43"/>
      <c r="AEC19" s="43"/>
      <c r="AED19" s="43"/>
      <c r="AEE19" s="43"/>
      <c r="AEF19" s="43"/>
      <c r="AEG19" s="43"/>
      <c r="AEH19" s="43"/>
      <c r="AEI19" s="43"/>
      <c r="AEJ19" s="43"/>
      <c r="AEK19" s="43"/>
      <c r="AEL19" s="43"/>
      <c r="AEM19" s="43"/>
      <c r="AEN19" s="43"/>
      <c r="AEO19" s="43"/>
      <c r="AEP19" s="43"/>
      <c r="AEQ19" s="43"/>
      <c r="AER19" s="43"/>
      <c r="AES19" s="43"/>
      <c r="AET19" s="43"/>
      <c r="AEU19" s="43"/>
      <c r="AEV19" s="43"/>
      <c r="AEW19" s="43"/>
      <c r="AEX19" s="43"/>
      <c r="AEY19" s="43"/>
      <c r="AEZ19" s="43"/>
      <c r="AFA19" s="43"/>
      <c r="AFB19" s="43"/>
      <c r="AFC19" s="43"/>
      <c r="AFD19" s="43"/>
      <c r="AFE19" s="43"/>
      <c r="AFF19" s="43"/>
      <c r="AFG19" s="43"/>
      <c r="AFH19" s="43"/>
      <c r="AFI19" s="43"/>
      <c r="AFJ19" s="43"/>
      <c r="AFK19" s="43"/>
      <c r="AFL19" s="43"/>
      <c r="AFM19" s="43"/>
      <c r="AFN19" s="43"/>
      <c r="AFO19" s="43"/>
      <c r="AFP19" s="43"/>
      <c r="AFQ19" s="43"/>
      <c r="AFR19" s="43"/>
      <c r="AFS19" s="43"/>
      <c r="AFT19" s="43"/>
      <c r="AFU19" s="43"/>
      <c r="AFV19" s="43"/>
      <c r="AFW19" s="43"/>
      <c r="AFX19" s="43"/>
      <c r="AFY19" s="43"/>
      <c r="AFZ19" s="43"/>
      <c r="AGA19" s="43"/>
      <c r="AGB19" s="43"/>
      <c r="AGC19" s="43"/>
      <c r="AGD19" s="43"/>
      <c r="AGE19" s="43"/>
      <c r="AGF19" s="43"/>
      <c r="AGG19" s="43"/>
      <c r="AGH19" s="43"/>
      <c r="AGI19" s="43"/>
      <c r="AGJ19" s="43"/>
      <c r="AGK19" s="43"/>
      <c r="AGL19" s="43"/>
      <c r="AGM19" s="43"/>
      <c r="AGN19" s="43"/>
      <c r="AGO19" s="43"/>
      <c r="AGP19" s="43"/>
      <c r="AGQ19" s="43"/>
      <c r="AGR19" s="43"/>
      <c r="AGS19" s="43"/>
      <c r="AGT19" s="43"/>
      <c r="AGU19" s="43"/>
      <c r="AGV19" s="43"/>
      <c r="AGW19" s="43"/>
      <c r="AGX19" s="43"/>
      <c r="AGY19" s="43"/>
      <c r="AGZ19" s="43"/>
      <c r="AHA19" s="43"/>
      <c r="AHB19" s="43"/>
      <c r="AHC19" s="43"/>
      <c r="AHD19" s="43"/>
      <c r="AHE19" s="43"/>
      <c r="AHF19" s="43"/>
      <c r="AHG19" s="43"/>
      <c r="AHH19" s="43"/>
      <c r="AHI19" s="43"/>
      <c r="AHJ19" s="43"/>
      <c r="AHK19" s="43"/>
      <c r="AHL19" s="43"/>
      <c r="AHM19" s="43"/>
      <c r="AHN19" s="43"/>
      <c r="AHO19" s="43"/>
      <c r="AHP19" s="43"/>
      <c r="AHQ19" s="43"/>
      <c r="AHR19" s="43"/>
      <c r="AHS19" s="43"/>
      <c r="AHT19" s="43"/>
      <c r="AHU19" s="43"/>
      <c r="AHV19" s="43"/>
      <c r="AHW19" s="43"/>
      <c r="AHX19" s="43"/>
      <c r="AHY19" s="43"/>
      <c r="AHZ19" s="43"/>
      <c r="AIA19" s="43"/>
      <c r="AIB19" s="43"/>
      <c r="AIC19" s="43"/>
      <c r="AID19" s="43"/>
      <c r="AIE19" s="43"/>
      <c r="AIF19" s="43"/>
      <c r="AIG19" s="43"/>
      <c r="AIH19" s="43"/>
      <c r="AII19" s="43"/>
      <c r="AIJ19" s="43"/>
      <c r="AIK19" s="43"/>
      <c r="AIL19" s="43"/>
      <c r="AIM19" s="43"/>
      <c r="AIN19" s="43"/>
      <c r="AIO19" s="43"/>
      <c r="AIP19" s="43"/>
      <c r="AIQ19" s="43"/>
      <c r="AIR19" s="43"/>
      <c r="AIS19" s="43"/>
      <c r="AIT19" s="43"/>
      <c r="AIU19" s="43"/>
      <c r="AIV19" s="43"/>
      <c r="AIW19" s="43"/>
      <c r="AIX19" s="43"/>
      <c r="AIY19" s="43"/>
      <c r="AIZ19" s="43"/>
      <c r="AJA19" s="43"/>
      <c r="AJB19" s="43"/>
      <c r="AJC19" s="43"/>
      <c r="AJD19" s="43"/>
      <c r="AJE19" s="43"/>
      <c r="AJF19" s="43"/>
      <c r="AJG19" s="43"/>
      <c r="AJH19" s="43"/>
      <c r="AJI19" s="43"/>
      <c r="AJJ19" s="43"/>
      <c r="AJK19" s="43"/>
      <c r="AJL19" s="43"/>
      <c r="AJM19" s="43"/>
      <c r="AJN19" s="43"/>
      <c r="AJO19" s="43"/>
      <c r="AJP19" s="43"/>
      <c r="AJQ19" s="43"/>
      <c r="AJR19" s="43"/>
      <c r="AJS19" s="43"/>
      <c r="AJT19" s="43"/>
      <c r="AJU19" s="43"/>
      <c r="AJV19" s="43"/>
      <c r="AJW19" s="43"/>
      <c r="AJX19" s="43"/>
      <c r="AJY19" s="43"/>
      <c r="AJZ19" s="43"/>
      <c r="AKA19" s="43"/>
      <c r="AKB19" s="43"/>
      <c r="AKC19" s="43"/>
      <c r="AKD19" s="43"/>
      <c r="AKE19" s="43"/>
      <c r="AKF19" s="43"/>
      <c r="AKG19" s="43"/>
      <c r="AKH19" s="43"/>
      <c r="AKI19" s="43"/>
      <c r="AKJ19" s="43"/>
      <c r="AKK19" s="43"/>
      <c r="AKL19" s="43"/>
      <c r="AKM19" s="43"/>
      <c r="AKN19" s="43"/>
      <c r="AKO19" s="43"/>
      <c r="AKP19" s="43"/>
      <c r="AKQ19" s="43"/>
      <c r="AKR19" s="43"/>
      <c r="AKS19" s="43"/>
      <c r="AKT19" s="43"/>
      <c r="AKU19" s="43"/>
      <c r="AKV19" s="43"/>
      <c r="AKW19" s="43"/>
      <c r="AKX19" s="43"/>
      <c r="AKY19" s="43"/>
      <c r="AKZ19" s="43"/>
      <c r="ALA19" s="43"/>
      <c r="ALB19" s="43"/>
      <c r="ALC19" s="43"/>
      <c r="ALD19" s="43"/>
      <c r="ALE19" s="43"/>
      <c r="ALF19" s="43"/>
      <c r="ALG19" s="43"/>
      <c r="ALH19" s="43"/>
      <c r="ALI19" s="43"/>
      <c r="ALJ19" s="43"/>
      <c r="ALK19" s="43"/>
      <c r="ALL19" s="43"/>
      <c r="ALM19" s="43"/>
      <c r="ALN19" s="43"/>
      <c r="ALO19" s="43"/>
      <c r="ALP19" s="43"/>
      <c r="ALQ19" s="43"/>
      <c r="ALR19" s="43"/>
      <c r="ALS19" s="43"/>
      <c r="ALT19" s="43"/>
      <c r="ALU19" s="43"/>
      <c r="ALV19" s="43"/>
      <c r="ALW19" s="43"/>
      <c r="ALX19" s="43"/>
      <c r="ALY19" s="43"/>
      <c r="ALZ19" s="43"/>
      <c r="AMA19" s="43"/>
      <c r="AMB19" s="43"/>
      <c r="AMC19" s="43"/>
      <c r="AMD19" s="43"/>
      <c r="AME19" s="43"/>
      <c r="AMF19" s="43"/>
      <c r="AMG19" s="43"/>
      <c r="AMH19" s="43"/>
      <c r="AMI19" s="43"/>
      <c r="AMJ19" s="43"/>
    </row>
    <row r="20" spans="1:1024">
      <c r="A20" s="1" t="s">
        <v>54</v>
      </c>
      <c r="B20" s="2">
        <v>45219</v>
      </c>
      <c r="C20" s="28">
        <v>50</v>
      </c>
      <c r="D20" s="29">
        <v>1826.53</v>
      </c>
      <c r="E20" s="46">
        <f>Sayfa2!$D20*Sayfa2!$C20</f>
        <v>91326.5</v>
      </c>
      <c r="F20" s="143">
        <f>F17</f>
        <v>45358</v>
      </c>
      <c r="G20" s="144"/>
      <c r="H20" s="145">
        <f>Sayfa4!C5</f>
        <v>2184.79</v>
      </c>
      <c r="I20" s="19">
        <f>Sayfa2!$H20*Sayfa2!$G20</f>
        <v>0</v>
      </c>
      <c r="J20" s="28">
        <f t="shared" si="4"/>
        <v>358.26</v>
      </c>
      <c r="K20" s="47">
        <f>Sayfa2!$J20*Sayfa2!$C20</f>
        <v>17913</v>
      </c>
      <c r="L20" s="48">
        <f t="shared" si="5"/>
        <v>139</v>
      </c>
      <c r="M20" s="26">
        <f t="shared" si="6"/>
        <v>0.19614241211477501</v>
      </c>
      <c r="N20" s="26">
        <f t="shared" si="7"/>
        <v>4.2332894701030577E-2</v>
      </c>
    </row>
    <row r="21" spans="1:1024">
      <c r="A21" s="1" t="s">
        <v>54</v>
      </c>
      <c r="B21" s="2">
        <v>44244</v>
      </c>
      <c r="C21" s="28">
        <v>11</v>
      </c>
      <c r="D21" s="29">
        <v>402.1</v>
      </c>
      <c r="E21" s="46">
        <f>Sayfa2!$D21*Sayfa2!$C21</f>
        <v>4423.1000000000004</v>
      </c>
      <c r="F21" s="143">
        <f t="shared" si="8"/>
        <v>45358</v>
      </c>
      <c r="G21" s="144"/>
      <c r="H21" s="145">
        <f>H20</f>
        <v>2184.79</v>
      </c>
      <c r="I21" s="19">
        <f>Sayfa2!$H21*Sayfa2!$G21</f>
        <v>0</v>
      </c>
      <c r="J21" s="28">
        <f t="shared" si="4"/>
        <v>1782.69</v>
      </c>
      <c r="K21" s="47">
        <f>Sayfa2!$J21*Sayfa2!$C21</f>
        <v>19609.59</v>
      </c>
      <c r="L21" s="48">
        <f t="shared" si="5"/>
        <v>1114</v>
      </c>
      <c r="M21" s="26">
        <f t="shared" si="6"/>
        <v>4.433449390698831</v>
      </c>
      <c r="N21" s="26">
        <f t="shared" si="7"/>
        <v>0.11939271249637785</v>
      </c>
    </row>
    <row r="22" spans="1:1024">
      <c r="A22" s="1" t="s">
        <v>54</v>
      </c>
      <c r="B22" s="2">
        <v>44084</v>
      </c>
      <c r="C22" s="28">
        <v>50</v>
      </c>
      <c r="D22" s="29">
        <v>468.86</v>
      </c>
      <c r="E22" s="46">
        <f>Sayfa2!$D22*Sayfa2!$C22</f>
        <v>23443</v>
      </c>
      <c r="F22" s="143">
        <f t="shared" si="8"/>
        <v>45358</v>
      </c>
      <c r="G22" s="144"/>
      <c r="H22" s="145">
        <f>H21</f>
        <v>2184.79</v>
      </c>
      <c r="I22" s="19">
        <f>Sayfa2!$H22*Sayfa2!$G22</f>
        <v>0</v>
      </c>
      <c r="J22" s="28">
        <f t="shared" si="4"/>
        <v>1715.9299999999998</v>
      </c>
      <c r="K22" s="47">
        <f>Sayfa2!$J22*Sayfa2!$C22</f>
        <v>85796.499999999985</v>
      </c>
      <c r="L22" s="48">
        <f t="shared" si="5"/>
        <v>1274</v>
      </c>
      <c r="M22" s="26">
        <f t="shared" si="6"/>
        <v>3.6597918355159318</v>
      </c>
      <c r="N22" s="26">
        <f t="shared" si="7"/>
        <v>8.6180341495665586E-2</v>
      </c>
    </row>
    <row r="23" spans="1:1024">
      <c r="A23" s="1" t="s">
        <v>54</v>
      </c>
      <c r="B23" s="2">
        <v>44020</v>
      </c>
      <c r="C23" s="28">
        <v>25</v>
      </c>
      <c r="D23" s="29">
        <v>399.87</v>
      </c>
      <c r="E23" s="46">
        <f>Sayfa2!$D23*Sayfa2!$C23</f>
        <v>9996.75</v>
      </c>
      <c r="F23" s="143">
        <f t="shared" si="8"/>
        <v>45358</v>
      </c>
      <c r="G23" s="144"/>
      <c r="H23" s="145">
        <f>H22</f>
        <v>2184.79</v>
      </c>
      <c r="I23" s="19">
        <f>Sayfa2!$H23*Sayfa2!$G23</f>
        <v>0</v>
      </c>
      <c r="J23" s="28">
        <f t="shared" si="4"/>
        <v>1784.92</v>
      </c>
      <c r="K23" s="47">
        <f>Sayfa2!$J23*Sayfa2!$C23</f>
        <v>44623</v>
      </c>
      <c r="L23" s="48">
        <f t="shared" si="5"/>
        <v>1338</v>
      </c>
      <c r="M23" s="26">
        <f t="shared" si="6"/>
        <v>4.46375071898367</v>
      </c>
      <c r="N23" s="26">
        <f t="shared" si="7"/>
        <v>0.10008409683819888</v>
      </c>
    </row>
    <row r="24" spans="1:1024">
      <c r="A24" s="1" t="s">
        <v>54</v>
      </c>
      <c r="B24" s="2">
        <v>43803</v>
      </c>
      <c r="C24" s="28">
        <v>24</v>
      </c>
      <c r="D24" s="29">
        <v>273.81</v>
      </c>
      <c r="E24" s="46">
        <f>Sayfa2!$D24*Sayfa2!$C24</f>
        <v>6571.4400000000005</v>
      </c>
      <c r="F24" s="143">
        <f t="shared" si="8"/>
        <v>45358</v>
      </c>
      <c r="G24" s="144"/>
      <c r="H24" s="145">
        <f>H23</f>
        <v>2184.79</v>
      </c>
      <c r="I24" s="19">
        <f>Sayfa2!$H24*Sayfa2!$G24</f>
        <v>0</v>
      </c>
      <c r="J24" s="28">
        <f t="shared" si="4"/>
        <v>1910.98</v>
      </c>
      <c r="K24" s="47">
        <f>Sayfa2!$J24*Sayfa2!$C24</f>
        <v>45863.520000000004</v>
      </c>
      <c r="L24" s="48">
        <f t="shared" si="5"/>
        <v>1555</v>
      </c>
      <c r="M24" s="26">
        <f t="shared" si="6"/>
        <v>6.9792191665753629</v>
      </c>
      <c r="N24" s="26">
        <f t="shared" si="7"/>
        <v>0.13464731511077871</v>
      </c>
    </row>
    <row r="25" spans="1:1024">
      <c r="A25" s="1" t="s">
        <v>54</v>
      </c>
      <c r="B25" s="2">
        <v>43803</v>
      </c>
      <c r="C25" s="28">
        <v>1</v>
      </c>
      <c r="D25" s="29">
        <v>237.59</v>
      </c>
      <c r="E25" s="46">
        <f>Sayfa2!$D25*Sayfa2!$C25</f>
        <v>237.59</v>
      </c>
      <c r="F25" s="143">
        <f t="shared" si="8"/>
        <v>45358</v>
      </c>
      <c r="G25" s="144"/>
      <c r="H25" s="145">
        <f>H24</f>
        <v>2184.79</v>
      </c>
      <c r="I25" s="19">
        <f>Sayfa2!$H25*Sayfa2!$G25</f>
        <v>0</v>
      </c>
      <c r="J25" s="28">
        <f t="shared" si="4"/>
        <v>1947.2</v>
      </c>
      <c r="K25" s="47">
        <f>Sayfa2!$J25*Sayfa2!$C25</f>
        <v>1947.2</v>
      </c>
      <c r="L25" s="48">
        <f t="shared" si="5"/>
        <v>1555</v>
      </c>
      <c r="M25" s="26">
        <f t="shared" si="6"/>
        <v>8.1956311292562827</v>
      </c>
      <c r="N25" s="26">
        <f t="shared" si="7"/>
        <v>0.15811507001780609</v>
      </c>
    </row>
    <row r="26" spans="1:1024">
      <c r="A26" s="1" t="s">
        <v>52</v>
      </c>
      <c r="B26" s="2">
        <v>44784</v>
      </c>
      <c r="C26" s="28">
        <v>298.8</v>
      </c>
      <c r="D26" s="29">
        <v>18.721599999999999</v>
      </c>
      <c r="E26" s="46">
        <f>Sayfa2!$D26*Sayfa2!$C26</f>
        <v>5594.0140799999999</v>
      </c>
      <c r="F26" s="143">
        <f t="shared" si="8"/>
        <v>45358</v>
      </c>
      <c r="G26" s="144"/>
      <c r="H26" s="145">
        <f>Sayfa4!G2</f>
        <v>34.110599999999998</v>
      </c>
      <c r="I26" s="19">
        <f>Sayfa2!$H26*Sayfa2!$G26</f>
        <v>0</v>
      </c>
      <c r="J26" s="28">
        <f>H26-D26</f>
        <v>15.388999999999999</v>
      </c>
      <c r="K26" s="47">
        <f>Sayfa2!$J26*Sayfa2!$C26</f>
        <v>4598.2331999999997</v>
      </c>
      <c r="L26" s="48">
        <f>F26-B26</f>
        <v>574</v>
      </c>
      <c r="M26" s="26">
        <f>K26/E26</f>
        <v>0.82199171011024696</v>
      </c>
      <c r="N26" s="26">
        <f>M26/L26*30</f>
        <v>4.2961239204368312E-2</v>
      </c>
    </row>
    <row r="27" spans="1:1024">
      <c r="A27" s="1" t="s">
        <v>53</v>
      </c>
      <c r="B27" s="2">
        <v>44774</v>
      </c>
      <c r="C27" s="28">
        <v>1110</v>
      </c>
      <c r="D27" s="29">
        <v>15</v>
      </c>
      <c r="E27" s="46">
        <f>Sayfa2!$D27*Sayfa2!$C27</f>
        <v>16650</v>
      </c>
      <c r="F27" s="143">
        <f t="shared" si="8"/>
        <v>45358</v>
      </c>
      <c r="G27" s="144"/>
      <c r="H27" s="145">
        <f>Sayfa4!E2</f>
        <v>31.297000000000001</v>
      </c>
      <c r="I27" s="19">
        <f>Sayfa2!$H27*Sayfa2!$G27</f>
        <v>0</v>
      </c>
      <c r="J27" s="28">
        <f>H27-D27</f>
        <v>16.297000000000001</v>
      </c>
      <c r="K27" s="47">
        <f>Sayfa2!$J27*Sayfa2!$C27</f>
        <v>18089.670000000002</v>
      </c>
      <c r="L27" s="48">
        <f>F27-B27</f>
        <v>584</v>
      </c>
      <c r="M27" s="26">
        <f>K27/E27</f>
        <v>1.0864666666666667</v>
      </c>
      <c r="N27" s="26">
        <f>M27/L27*30</f>
        <v>5.5811643835616438E-2</v>
      </c>
      <c r="O27" s="4"/>
    </row>
    <row r="28" spans="1:1024">
      <c r="C28" s="28"/>
      <c r="D28" s="29"/>
      <c r="E28" s="47"/>
      <c r="F28" s="49"/>
      <c r="G28" s="50"/>
      <c r="H28" s="51"/>
      <c r="I28" s="19"/>
      <c r="J28" s="41"/>
      <c r="M28" s="42"/>
      <c r="N28" s="42"/>
    </row>
    <row r="29" spans="1:1024">
      <c r="A29" s="52"/>
      <c r="B29" s="53"/>
      <c r="C29" s="54"/>
      <c r="D29" s="52"/>
      <c r="E29" s="55"/>
      <c r="F29" s="56"/>
      <c r="G29" s="57"/>
      <c r="H29" s="58"/>
      <c r="J29" s="54"/>
      <c r="K29" s="52"/>
      <c r="L29" s="52"/>
      <c r="M29" s="52"/>
    </row>
    <row r="30" spans="1:1024">
      <c r="C30" s="32"/>
      <c r="D30" s="43"/>
      <c r="E30" s="59"/>
      <c r="F30" s="49"/>
      <c r="G30" s="60"/>
      <c r="H30" s="61"/>
      <c r="J30"/>
    </row>
    <row r="31" spans="1:1024">
      <c r="A31" s="14" t="s">
        <v>27</v>
      </c>
      <c r="C31" s="32"/>
      <c r="D31" s="43"/>
      <c r="E31" s="59"/>
      <c r="F31" s="49"/>
      <c r="G31" s="60"/>
      <c r="H31" s="61"/>
      <c r="J31"/>
      <c r="K31" s="45"/>
    </row>
    <row r="32" spans="1:1024">
      <c r="C32" s="32"/>
      <c r="D32" s="43"/>
      <c r="E32" s="59"/>
      <c r="F32" s="49"/>
      <c r="G32" s="60"/>
      <c r="H32" s="61"/>
      <c r="J32"/>
      <c r="K32" s="45"/>
    </row>
    <row r="33" spans="1:1024">
      <c r="A33" s="43" t="s">
        <v>170</v>
      </c>
      <c r="B33" s="2">
        <v>44784</v>
      </c>
      <c r="C33" s="28">
        <v>23.19</v>
      </c>
      <c r="D33" s="29">
        <v>18.721599999999999</v>
      </c>
      <c r="E33" s="46">
        <f>Sayfa2!$D33*Sayfa2!$C33</f>
        <v>434.15390400000001</v>
      </c>
      <c r="F33" s="2">
        <v>45350</v>
      </c>
      <c r="G33" s="50">
        <v>23.19</v>
      </c>
      <c r="H33" s="51">
        <v>33.222900000000003</v>
      </c>
      <c r="I33" s="19">
        <f>Sayfa2!$H33*Sayfa2!$G33</f>
        <v>770.43905100000006</v>
      </c>
      <c r="J33" s="28">
        <f>H33-D33</f>
        <v>14.501300000000004</v>
      </c>
      <c r="K33" s="47">
        <f>Sayfa2!$J33*Sayfa2!$C33</f>
        <v>336.28514700000011</v>
      </c>
      <c r="L33" s="48">
        <f>F33-B33</f>
        <v>566</v>
      </c>
      <c r="M33" s="26">
        <f>K33/E33</f>
        <v>0.77457589094949175</v>
      </c>
      <c r="N33" s="26">
        <f>M33/L33*30</f>
        <v>4.1055259237605571E-2</v>
      </c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3"/>
      <c r="AI33" s="43"/>
      <c r="AJ33" s="43"/>
      <c r="AK33" s="43"/>
      <c r="AL33" s="43"/>
      <c r="AM33" s="43"/>
      <c r="AN33" s="43"/>
      <c r="AO33" s="43"/>
      <c r="AP33" s="43"/>
      <c r="AQ33" s="43"/>
      <c r="AR33" s="43"/>
      <c r="AS33" s="43"/>
      <c r="AT33" s="43"/>
      <c r="AU33" s="43"/>
      <c r="AV33" s="43"/>
      <c r="AW33" s="43"/>
      <c r="AX33" s="43"/>
      <c r="AY33" s="43"/>
      <c r="AZ33" s="43"/>
      <c r="BA33" s="43"/>
      <c r="BB33" s="43"/>
      <c r="BC33" s="43"/>
      <c r="BD33" s="43"/>
      <c r="BE33" s="43"/>
      <c r="BF33" s="43"/>
      <c r="BG33" s="43"/>
      <c r="BH33" s="43"/>
      <c r="BI33" s="43"/>
      <c r="BJ33" s="43"/>
      <c r="BK33" s="43"/>
      <c r="BL33" s="43"/>
      <c r="BM33" s="43"/>
      <c r="BN33" s="43"/>
      <c r="BO33" s="43"/>
      <c r="BP33" s="43"/>
      <c r="BQ33" s="43"/>
      <c r="BR33" s="43"/>
      <c r="BS33" s="43"/>
      <c r="BT33" s="43"/>
      <c r="BU33" s="43"/>
      <c r="BV33" s="43"/>
      <c r="BW33" s="43"/>
      <c r="BX33" s="43"/>
      <c r="BY33" s="43"/>
      <c r="BZ33" s="43"/>
      <c r="CA33" s="43"/>
      <c r="CB33" s="43"/>
      <c r="CC33" s="43"/>
      <c r="CD33" s="43"/>
      <c r="CE33" s="43"/>
      <c r="CF33" s="43"/>
      <c r="CG33" s="43"/>
      <c r="CH33" s="43"/>
      <c r="CI33" s="43"/>
      <c r="CJ33" s="43"/>
      <c r="CK33" s="43"/>
      <c r="CL33" s="43"/>
      <c r="CM33" s="43"/>
      <c r="CN33" s="43"/>
      <c r="CO33" s="43"/>
      <c r="CP33" s="43"/>
      <c r="CQ33" s="43"/>
      <c r="CR33" s="43"/>
      <c r="CS33" s="43"/>
      <c r="CT33" s="43"/>
      <c r="CU33" s="43"/>
      <c r="CV33" s="43"/>
      <c r="CW33" s="43"/>
      <c r="CX33" s="43"/>
      <c r="CY33" s="43"/>
      <c r="CZ33" s="43"/>
      <c r="DA33" s="43"/>
      <c r="DB33" s="43"/>
      <c r="DC33" s="43"/>
      <c r="DD33" s="43"/>
      <c r="DE33" s="43"/>
      <c r="DF33" s="43"/>
      <c r="DG33" s="43"/>
      <c r="DH33" s="43"/>
      <c r="DI33" s="43"/>
      <c r="DJ33" s="43"/>
      <c r="DK33" s="43"/>
      <c r="DL33" s="43"/>
      <c r="DM33" s="43"/>
      <c r="DN33" s="43"/>
      <c r="DO33" s="43"/>
      <c r="DP33" s="43"/>
      <c r="DQ33" s="43"/>
      <c r="DR33" s="43"/>
      <c r="DS33" s="43"/>
      <c r="DT33" s="43"/>
      <c r="DU33" s="43"/>
      <c r="DV33" s="43"/>
      <c r="DW33" s="43"/>
      <c r="DX33" s="43"/>
      <c r="DY33" s="43"/>
      <c r="DZ33" s="43"/>
      <c r="EA33" s="43"/>
      <c r="EB33" s="43"/>
      <c r="EC33" s="43"/>
      <c r="ED33" s="43"/>
      <c r="EE33" s="43"/>
      <c r="EF33" s="43"/>
      <c r="EG33" s="43"/>
      <c r="EH33" s="43"/>
      <c r="EI33" s="43"/>
      <c r="EJ33" s="43"/>
      <c r="EK33" s="43"/>
      <c r="EL33" s="43"/>
      <c r="EM33" s="43"/>
      <c r="EN33" s="43"/>
      <c r="EO33" s="43"/>
      <c r="EP33" s="43"/>
      <c r="EQ33" s="43"/>
      <c r="ER33" s="43"/>
      <c r="ES33" s="43"/>
      <c r="ET33" s="43"/>
      <c r="EU33" s="43"/>
      <c r="EV33" s="43"/>
      <c r="EW33" s="43"/>
      <c r="EX33" s="43"/>
      <c r="EY33" s="43"/>
      <c r="EZ33" s="43"/>
      <c r="FA33" s="43"/>
      <c r="FB33" s="43"/>
      <c r="FC33" s="43"/>
      <c r="FD33" s="43"/>
      <c r="FE33" s="43"/>
      <c r="FF33" s="43"/>
      <c r="FG33" s="43"/>
      <c r="FH33" s="43"/>
      <c r="FI33" s="43"/>
      <c r="FJ33" s="43"/>
      <c r="FK33" s="43"/>
      <c r="FL33" s="43"/>
      <c r="FM33" s="43"/>
      <c r="FN33" s="43"/>
      <c r="FO33" s="43"/>
      <c r="FP33" s="43"/>
      <c r="FQ33" s="43"/>
      <c r="FR33" s="43"/>
      <c r="FS33" s="43"/>
      <c r="FT33" s="43"/>
      <c r="FU33" s="43"/>
      <c r="FV33" s="43"/>
      <c r="FW33" s="43"/>
      <c r="FX33" s="43"/>
      <c r="FY33" s="43"/>
      <c r="FZ33" s="43"/>
      <c r="GA33" s="43"/>
      <c r="GB33" s="43"/>
      <c r="GC33" s="43"/>
      <c r="GD33" s="43"/>
      <c r="GE33" s="43"/>
      <c r="GF33" s="43"/>
      <c r="GG33" s="43"/>
      <c r="GH33" s="43"/>
      <c r="GI33" s="43"/>
      <c r="GJ33" s="43"/>
      <c r="GK33" s="43"/>
      <c r="GL33" s="43"/>
      <c r="GM33" s="43"/>
      <c r="GN33" s="43"/>
      <c r="GO33" s="43"/>
      <c r="GP33" s="43"/>
      <c r="GQ33" s="43"/>
      <c r="GR33" s="43"/>
      <c r="GS33" s="43"/>
      <c r="GT33" s="43"/>
      <c r="GU33" s="43"/>
      <c r="GV33" s="43"/>
      <c r="GW33" s="43"/>
      <c r="GX33" s="43"/>
      <c r="GY33" s="43"/>
      <c r="GZ33" s="43"/>
      <c r="HA33" s="43"/>
      <c r="HB33" s="43"/>
      <c r="HC33" s="43"/>
      <c r="HD33" s="43"/>
      <c r="HE33" s="43"/>
      <c r="HF33" s="43"/>
      <c r="HG33" s="43"/>
      <c r="HH33" s="43"/>
      <c r="HI33" s="43"/>
      <c r="HJ33" s="43"/>
      <c r="HK33" s="43"/>
      <c r="HL33" s="43"/>
      <c r="HM33" s="43"/>
      <c r="HN33" s="43"/>
      <c r="HO33" s="43"/>
      <c r="HP33" s="43"/>
      <c r="HQ33" s="43"/>
      <c r="HR33" s="43"/>
      <c r="HS33" s="43"/>
      <c r="HT33" s="43"/>
      <c r="HU33" s="43"/>
      <c r="HV33" s="43"/>
      <c r="HW33" s="43"/>
      <c r="HX33" s="43"/>
      <c r="HY33" s="43"/>
      <c r="HZ33" s="43"/>
      <c r="IA33" s="43"/>
      <c r="IB33" s="43"/>
      <c r="IC33" s="43"/>
      <c r="ID33" s="43"/>
      <c r="IE33" s="43"/>
      <c r="IF33" s="43"/>
      <c r="IG33" s="43"/>
      <c r="IH33" s="43"/>
      <c r="II33" s="43"/>
      <c r="IJ33" s="43"/>
      <c r="IK33" s="43"/>
      <c r="IL33" s="43"/>
      <c r="IM33" s="43"/>
      <c r="IN33" s="43"/>
      <c r="IO33" s="43"/>
      <c r="IP33" s="43"/>
      <c r="IQ33" s="43"/>
      <c r="IR33" s="43"/>
      <c r="IS33" s="43"/>
      <c r="IT33" s="43"/>
      <c r="IU33" s="43"/>
      <c r="IV33" s="43"/>
      <c r="IW33" s="43"/>
      <c r="IX33" s="43"/>
      <c r="IY33" s="43"/>
      <c r="IZ33" s="43"/>
      <c r="JA33" s="43"/>
      <c r="JB33" s="43"/>
      <c r="JC33" s="43"/>
      <c r="JD33" s="43"/>
      <c r="JE33" s="43"/>
      <c r="JF33" s="43"/>
      <c r="JG33" s="43"/>
      <c r="JH33" s="43"/>
      <c r="JI33" s="43"/>
      <c r="JJ33" s="43"/>
      <c r="JK33" s="43"/>
      <c r="JL33" s="43"/>
      <c r="JM33" s="43"/>
      <c r="JN33" s="43"/>
      <c r="JO33" s="43"/>
      <c r="JP33" s="43"/>
      <c r="JQ33" s="43"/>
      <c r="JR33" s="43"/>
      <c r="JS33" s="43"/>
      <c r="JT33" s="43"/>
      <c r="JU33" s="43"/>
      <c r="JV33" s="43"/>
      <c r="JW33" s="43"/>
      <c r="JX33" s="43"/>
      <c r="JY33" s="43"/>
      <c r="JZ33" s="43"/>
      <c r="KA33" s="43"/>
      <c r="KB33" s="43"/>
      <c r="KC33" s="43"/>
      <c r="KD33" s="43"/>
      <c r="KE33" s="43"/>
      <c r="KF33" s="43"/>
      <c r="KG33" s="43"/>
      <c r="KH33" s="43"/>
      <c r="KI33" s="43"/>
      <c r="KJ33" s="43"/>
      <c r="KK33" s="43"/>
      <c r="KL33" s="43"/>
      <c r="KM33" s="43"/>
      <c r="KN33" s="43"/>
      <c r="KO33" s="43"/>
      <c r="KP33" s="43"/>
      <c r="KQ33" s="43"/>
      <c r="KR33" s="43"/>
      <c r="KS33" s="43"/>
      <c r="KT33" s="43"/>
      <c r="KU33" s="43"/>
      <c r="KV33" s="43"/>
      <c r="KW33" s="43"/>
      <c r="KX33" s="43"/>
      <c r="KY33" s="43"/>
      <c r="KZ33" s="43"/>
      <c r="LA33" s="43"/>
      <c r="LB33" s="43"/>
      <c r="LC33" s="43"/>
      <c r="LD33" s="43"/>
      <c r="LE33" s="43"/>
      <c r="LF33" s="43"/>
      <c r="LG33" s="43"/>
      <c r="LH33" s="43"/>
      <c r="LI33" s="43"/>
      <c r="LJ33" s="43"/>
      <c r="LK33" s="43"/>
      <c r="LL33" s="43"/>
      <c r="LM33" s="43"/>
      <c r="LN33" s="43"/>
      <c r="LO33" s="43"/>
      <c r="LP33" s="43"/>
      <c r="LQ33" s="43"/>
      <c r="LR33" s="43"/>
      <c r="LS33" s="43"/>
      <c r="LT33" s="43"/>
      <c r="LU33" s="43"/>
      <c r="LV33" s="43"/>
      <c r="LW33" s="43"/>
      <c r="LX33" s="43"/>
      <c r="LY33" s="43"/>
      <c r="LZ33" s="43"/>
      <c r="MA33" s="43"/>
      <c r="MB33" s="43"/>
      <c r="MC33" s="43"/>
      <c r="MD33" s="43"/>
      <c r="ME33" s="43"/>
      <c r="MF33" s="43"/>
      <c r="MG33" s="43"/>
      <c r="MH33" s="43"/>
      <c r="MI33" s="43"/>
      <c r="MJ33" s="43"/>
      <c r="MK33" s="43"/>
      <c r="ML33" s="43"/>
      <c r="MM33" s="43"/>
      <c r="MN33" s="43"/>
      <c r="MO33" s="43"/>
      <c r="MP33" s="43"/>
      <c r="MQ33" s="43"/>
      <c r="MR33" s="43"/>
      <c r="MS33" s="43"/>
      <c r="MT33" s="43"/>
      <c r="MU33" s="43"/>
      <c r="MV33" s="43"/>
      <c r="MW33" s="43"/>
      <c r="MX33" s="43"/>
      <c r="MY33" s="43"/>
      <c r="MZ33" s="43"/>
      <c r="NA33" s="43"/>
      <c r="NB33" s="43"/>
      <c r="NC33" s="43"/>
      <c r="ND33" s="43"/>
      <c r="NE33" s="43"/>
      <c r="NF33" s="43"/>
      <c r="NG33" s="43"/>
      <c r="NH33" s="43"/>
      <c r="NI33" s="43"/>
      <c r="NJ33" s="43"/>
      <c r="NK33" s="43"/>
      <c r="NL33" s="43"/>
      <c r="NM33" s="43"/>
      <c r="NN33" s="43"/>
      <c r="NO33" s="43"/>
      <c r="NP33" s="43"/>
      <c r="NQ33" s="43"/>
      <c r="NR33" s="43"/>
      <c r="NS33" s="43"/>
      <c r="NT33" s="43"/>
      <c r="NU33" s="43"/>
      <c r="NV33" s="43"/>
      <c r="NW33" s="43"/>
      <c r="NX33" s="43"/>
      <c r="NY33" s="43"/>
      <c r="NZ33" s="43"/>
      <c r="OA33" s="43"/>
      <c r="OB33" s="43"/>
      <c r="OC33" s="43"/>
      <c r="OD33" s="43"/>
      <c r="OE33" s="43"/>
      <c r="OF33" s="43"/>
      <c r="OG33" s="43"/>
      <c r="OH33" s="43"/>
      <c r="OI33" s="43"/>
      <c r="OJ33" s="43"/>
      <c r="OK33" s="43"/>
      <c r="OL33" s="43"/>
      <c r="OM33" s="43"/>
      <c r="ON33" s="43"/>
      <c r="OO33" s="43"/>
      <c r="OP33" s="43"/>
      <c r="OQ33" s="43"/>
      <c r="OR33" s="43"/>
      <c r="OS33" s="43"/>
      <c r="OT33" s="43"/>
      <c r="OU33" s="43"/>
      <c r="OV33" s="43"/>
      <c r="OW33" s="43"/>
      <c r="OX33" s="43"/>
      <c r="OY33" s="43"/>
      <c r="OZ33" s="43"/>
      <c r="PA33" s="43"/>
      <c r="PB33" s="43"/>
      <c r="PC33" s="43"/>
      <c r="PD33" s="43"/>
      <c r="PE33" s="43"/>
      <c r="PF33" s="43"/>
      <c r="PG33" s="43"/>
      <c r="PH33" s="43"/>
      <c r="PI33" s="43"/>
      <c r="PJ33" s="43"/>
      <c r="PK33" s="43"/>
      <c r="PL33" s="43"/>
      <c r="PM33" s="43"/>
      <c r="PN33" s="43"/>
      <c r="PO33" s="43"/>
      <c r="PP33" s="43"/>
      <c r="PQ33" s="43"/>
      <c r="PR33" s="43"/>
      <c r="PS33" s="43"/>
      <c r="PT33" s="43"/>
      <c r="PU33" s="43"/>
      <c r="PV33" s="43"/>
      <c r="PW33" s="43"/>
      <c r="PX33" s="43"/>
      <c r="PY33" s="43"/>
      <c r="PZ33" s="43"/>
      <c r="QA33" s="43"/>
      <c r="QB33" s="43"/>
      <c r="QC33" s="43"/>
      <c r="QD33" s="43"/>
      <c r="QE33" s="43"/>
      <c r="QF33" s="43"/>
      <c r="QG33" s="43"/>
      <c r="QH33" s="43"/>
      <c r="QI33" s="43"/>
      <c r="QJ33" s="43"/>
      <c r="QK33" s="43"/>
      <c r="QL33" s="43"/>
      <c r="QM33" s="43"/>
      <c r="QN33" s="43"/>
      <c r="QO33" s="43"/>
      <c r="QP33" s="43"/>
      <c r="QQ33" s="43"/>
      <c r="QR33" s="43"/>
      <c r="QS33" s="43"/>
      <c r="QT33" s="43"/>
      <c r="QU33" s="43"/>
      <c r="QV33" s="43"/>
      <c r="QW33" s="43"/>
      <c r="QX33" s="43"/>
      <c r="QY33" s="43"/>
      <c r="QZ33" s="43"/>
      <c r="RA33" s="43"/>
      <c r="RB33" s="43"/>
      <c r="RC33" s="43"/>
      <c r="RD33" s="43"/>
      <c r="RE33" s="43"/>
      <c r="RF33" s="43"/>
      <c r="RG33" s="43"/>
      <c r="RH33" s="43"/>
      <c r="RI33" s="43"/>
      <c r="RJ33" s="43"/>
      <c r="RK33" s="43"/>
      <c r="RL33" s="43"/>
      <c r="RM33" s="43"/>
      <c r="RN33" s="43"/>
      <c r="RO33" s="43"/>
      <c r="RP33" s="43"/>
      <c r="RQ33" s="43"/>
      <c r="RR33" s="43"/>
      <c r="RS33" s="43"/>
      <c r="RT33" s="43"/>
      <c r="RU33" s="43"/>
      <c r="RV33" s="43"/>
      <c r="RW33" s="43"/>
      <c r="RX33" s="43"/>
      <c r="RY33" s="43"/>
      <c r="RZ33" s="43"/>
      <c r="SA33" s="43"/>
      <c r="SB33" s="43"/>
      <c r="SC33" s="43"/>
      <c r="SD33" s="43"/>
      <c r="SE33" s="43"/>
      <c r="SF33" s="43"/>
      <c r="SG33" s="43"/>
      <c r="SH33" s="43"/>
      <c r="SI33" s="43"/>
      <c r="SJ33" s="43"/>
      <c r="SK33" s="43"/>
      <c r="SL33" s="43"/>
      <c r="SM33" s="43"/>
      <c r="SN33" s="43"/>
      <c r="SO33" s="43"/>
      <c r="SP33" s="43"/>
      <c r="SQ33" s="43"/>
      <c r="SR33" s="43"/>
      <c r="SS33" s="43"/>
      <c r="ST33" s="43"/>
      <c r="SU33" s="43"/>
      <c r="SV33" s="43"/>
      <c r="SW33" s="43"/>
      <c r="SX33" s="43"/>
      <c r="SY33" s="43"/>
      <c r="SZ33" s="43"/>
      <c r="TA33" s="43"/>
      <c r="TB33" s="43"/>
      <c r="TC33" s="43"/>
      <c r="TD33" s="43"/>
      <c r="TE33" s="43"/>
      <c r="TF33" s="43"/>
      <c r="TG33" s="43"/>
      <c r="TH33" s="43"/>
      <c r="TI33" s="43"/>
      <c r="TJ33" s="43"/>
      <c r="TK33" s="43"/>
      <c r="TL33" s="43"/>
      <c r="TM33" s="43"/>
      <c r="TN33" s="43"/>
      <c r="TO33" s="43"/>
      <c r="TP33" s="43"/>
      <c r="TQ33" s="43"/>
      <c r="TR33" s="43"/>
      <c r="TS33" s="43"/>
      <c r="TT33" s="43"/>
      <c r="TU33" s="43"/>
      <c r="TV33" s="43"/>
      <c r="TW33" s="43"/>
      <c r="TX33" s="43"/>
      <c r="TY33" s="43"/>
      <c r="TZ33" s="43"/>
      <c r="UA33" s="43"/>
      <c r="UB33" s="43"/>
      <c r="UC33" s="43"/>
      <c r="UD33" s="43"/>
      <c r="UE33" s="43"/>
      <c r="UF33" s="43"/>
      <c r="UG33" s="43"/>
      <c r="UH33" s="43"/>
      <c r="UI33" s="43"/>
      <c r="UJ33" s="43"/>
      <c r="UK33" s="43"/>
      <c r="UL33" s="43"/>
      <c r="UM33" s="43"/>
      <c r="UN33" s="43"/>
      <c r="UO33" s="43"/>
      <c r="UP33" s="43"/>
      <c r="UQ33" s="43"/>
      <c r="UR33" s="43"/>
      <c r="US33" s="43"/>
      <c r="UT33" s="43"/>
      <c r="UU33" s="43"/>
      <c r="UV33" s="43"/>
      <c r="UW33" s="43"/>
      <c r="UX33" s="43"/>
      <c r="UY33" s="43"/>
      <c r="UZ33" s="43"/>
      <c r="VA33" s="43"/>
      <c r="VB33" s="43"/>
      <c r="VC33" s="43"/>
      <c r="VD33" s="43"/>
      <c r="VE33" s="43"/>
      <c r="VF33" s="43"/>
      <c r="VG33" s="43"/>
      <c r="VH33" s="43"/>
      <c r="VI33" s="43"/>
      <c r="VJ33" s="43"/>
      <c r="VK33" s="43"/>
      <c r="VL33" s="43"/>
      <c r="VM33" s="43"/>
      <c r="VN33" s="43"/>
      <c r="VO33" s="43"/>
      <c r="VP33" s="43"/>
      <c r="VQ33" s="43"/>
      <c r="VR33" s="43"/>
      <c r="VS33" s="43"/>
      <c r="VT33" s="43"/>
      <c r="VU33" s="43"/>
      <c r="VV33" s="43"/>
      <c r="VW33" s="43"/>
      <c r="VX33" s="43"/>
      <c r="VY33" s="43"/>
      <c r="VZ33" s="43"/>
      <c r="WA33" s="43"/>
      <c r="WB33" s="43"/>
      <c r="WC33" s="43"/>
      <c r="WD33" s="43"/>
      <c r="WE33" s="43"/>
      <c r="WF33" s="43"/>
      <c r="WG33" s="43"/>
      <c r="WH33" s="43"/>
      <c r="WI33" s="43"/>
      <c r="WJ33" s="43"/>
      <c r="WK33" s="43"/>
      <c r="WL33" s="43"/>
      <c r="WM33" s="43"/>
      <c r="WN33" s="43"/>
      <c r="WO33" s="43"/>
      <c r="WP33" s="43"/>
      <c r="WQ33" s="43"/>
      <c r="WR33" s="43"/>
      <c r="WS33" s="43"/>
      <c r="WT33" s="43"/>
      <c r="WU33" s="43"/>
      <c r="WV33" s="43"/>
      <c r="WW33" s="43"/>
      <c r="WX33" s="43"/>
      <c r="WY33" s="43"/>
      <c r="WZ33" s="43"/>
      <c r="XA33" s="43"/>
      <c r="XB33" s="43"/>
      <c r="XC33" s="43"/>
      <c r="XD33" s="43"/>
      <c r="XE33" s="43"/>
      <c r="XF33" s="43"/>
      <c r="XG33" s="43"/>
      <c r="XH33" s="43"/>
      <c r="XI33" s="43"/>
      <c r="XJ33" s="43"/>
      <c r="XK33" s="43"/>
      <c r="XL33" s="43"/>
      <c r="XM33" s="43"/>
      <c r="XN33" s="43"/>
      <c r="XO33" s="43"/>
      <c r="XP33" s="43"/>
      <c r="XQ33" s="43"/>
      <c r="XR33" s="43"/>
      <c r="XS33" s="43"/>
      <c r="XT33" s="43"/>
      <c r="XU33" s="43"/>
      <c r="XV33" s="43"/>
      <c r="XW33" s="43"/>
      <c r="XX33" s="43"/>
      <c r="XY33" s="43"/>
      <c r="XZ33" s="43"/>
      <c r="YA33" s="43"/>
      <c r="YB33" s="43"/>
      <c r="YC33" s="43"/>
      <c r="YD33" s="43"/>
      <c r="YE33" s="43"/>
      <c r="YF33" s="43"/>
      <c r="YG33" s="43"/>
      <c r="YH33" s="43"/>
      <c r="YI33" s="43"/>
      <c r="YJ33" s="43"/>
      <c r="YK33" s="43"/>
      <c r="YL33" s="43"/>
      <c r="YM33" s="43"/>
      <c r="YN33" s="43"/>
      <c r="YO33" s="43"/>
      <c r="YP33" s="43"/>
      <c r="YQ33" s="43"/>
      <c r="YR33" s="43"/>
      <c r="YS33" s="43"/>
      <c r="YT33" s="43"/>
      <c r="YU33" s="43"/>
      <c r="YV33" s="43"/>
      <c r="YW33" s="43"/>
      <c r="YX33" s="43"/>
      <c r="YY33" s="43"/>
      <c r="YZ33" s="43"/>
      <c r="ZA33" s="43"/>
      <c r="ZB33" s="43"/>
      <c r="ZC33" s="43"/>
      <c r="ZD33" s="43"/>
      <c r="ZE33" s="43"/>
      <c r="ZF33" s="43"/>
      <c r="ZG33" s="43"/>
      <c r="ZH33" s="43"/>
      <c r="ZI33" s="43"/>
      <c r="ZJ33" s="43"/>
      <c r="ZK33" s="43"/>
      <c r="ZL33" s="43"/>
      <c r="ZM33" s="43"/>
      <c r="ZN33" s="43"/>
      <c r="ZO33" s="43"/>
      <c r="ZP33" s="43"/>
      <c r="ZQ33" s="43"/>
      <c r="ZR33" s="43"/>
      <c r="ZS33" s="43"/>
      <c r="ZT33" s="43"/>
      <c r="ZU33" s="43"/>
      <c r="ZV33" s="43"/>
      <c r="ZW33" s="43"/>
      <c r="ZX33" s="43"/>
      <c r="ZY33" s="43"/>
      <c r="ZZ33" s="43"/>
      <c r="AAA33" s="43"/>
      <c r="AAB33" s="43"/>
      <c r="AAC33" s="43"/>
      <c r="AAD33" s="43"/>
      <c r="AAE33" s="43"/>
      <c r="AAF33" s="43"/>
      <c r="AAG33" s="43"/>
      <c r="AAH33" s="43"/>
      <c r="AAI33" s="43"/>
      <c r="AAJ33" s="43"/>
      <c r="AAK33" s="43"/>
      <c r="AAL33" s="43"/>
      <c r="AAM33" s="43"/>
      <c r="AAN33" s="43"/>
      <c r="AAO33" s="43"/>
      <c r="AAP33" s="43"/>
      <c r="AAQ33" s="43"/>
      <c r="AAR33" s="43"/>
      <c r="AAS33" s="43"/>
      <c r="AAT33" s="43"/>
      <c r="AAU33" s="43"/>
      <c r="AAV33" s="43"/>
      <c r="AAW33" s="43"/>
      <c r="AAX33" s="43"/>
      <c r="AAY33" s="43"/>
      <c r="AAZ33" s="43"/>
      <c r="ABA33" s="43"/>
      <c r="ABB33" s="43"/>
      <c r="ABC33" s="43"/>
      <c r="ABD33" s="43"/>
      <c r="ABE33" s="43"/>
      <c r="ABF33" s="43"/>
      <c r="ABG33" s="43"/>
      <c r="ABH33" s="43"/>
      <c r="ABI33" s="43"/>
      <c r="ABJ33" s="43"/>
      <c r="ABK33" s="43"/>
      <c r="ABL33" s="43"/>
      <c r="ABM33" s="43"/>
      <c r="ABN33" s="43"/>
      <c r="ABO33" s="43"/>
      <c r="ABP33" s="43"/>
      <c r="ABQ33" s="43"/>
      <c r="ABR33" s="43"/>
      <c r="ABS33" s="43"/>
      <c r="ABT33" s="43"/>
      <c r="ABU33" s="43"/>
      <c r="ABV33" s="43"/>
      <c r="ABW33" s="43"/>
      <c r="ABX33" s="43"/>
      <c r="ABY33" s="43"/>
      <c r="ABZ33" s="43"/>
      <c r="ACA33" s="43"/>
      <c r="ACB33" s="43"/>
      <c r="ACC33" s="43"/>
      <c r="ACD33" s="43"/>
      <c r="ACE33" s="43"/>
      <c r="ACF33" s="43"/>
      <c r="ACG33" s="43"/>
      <c r="ACH33" s="43"/>
      <c r="ACI33" s="43"/>
      <c r="ACJ33" s="43"/>
      <c r="ACK33" s="43"/>
      <c r="ACL33" s="43"/>
      <c r="ACM33" s="43"/>
      <c r="ACN33" s="43"/>
      <c r="ACO33" s="43"/>
      <c r="ACP33" s="43"/>
      <c r="ACQ33" s="43"/>
      <c r="ACR33" s="43"/>
      <c r="ACS33" s="43"/>
      <c r="ACT33" s="43"/>
      <c r="ACU33" s="43"/>
      <c r="ACV33" s="43"/>
      <c r="ACW33" s="43"/>
      <c r="ACX33" s="43"/>
      <c r="ACY33" s="43"/>
      <c r="ACZ33" s="43"/>
      <c r="ADA33" s="43"/>
      <c r="ADB33" s="43"/>
      <c r="ADC33" s="43"/>
      <c r="ADD33" s="43"/>
      <c r="ADE33" s="43"/>
      <c r="ADF33" s="43"/>
      <c r="ADG33" s="43"/>
      <c r="ADH33" s="43"/>
      <c r="ADI33" s="43"/>
      <c r="ADJ33" s="43"/>
      <c r="ADK33" s="43"/>
      <c r="ADL33" s="43"/>
      <c r="ADM33" s="43"/>
      <c r="ADN33" s="43"/>
      <c r="ADO33" s="43"/>
      <c r="ADP33" s="43"/>
      <c r="ADQ33" s="43"/>
      <c r="ADR33" s="43"/>
      <c r="ADS33" s="43"/>
      <c r="ADT33" s="43"/>
      <c r="ADU33" s="43"/>
      <c r="ADV33" s="43"/>
      <c r="ADW33" s="43"/>
      <c r="ADX33" s="43"/>
      <c r="ADY33" s="43"/>
      <c r="ADZ33" s="43"/>
      <c r="AEA33" s="43"/>
      <c r="AEB33" s="43"/>
      <c r="AEC33" s="43"/>
      <c r="AED33" s="43"/>
      <c r="AEE33" s="43"/>
      <c r="AEF33" s="43"/>
      <c r="AEG33" s="43"/>
      <c r="AEH33" s="43"/>
      <c r="AEI33" s="43"/>
      <c r="AEJ33" s="43"/>
      <c r="AEK33" s="43"/>
      <c r="AEL33" s="43"/>
      <c r="AEM33" s="43"/>
      <c r="AEN33" s="43"/>
      <c r="AEO33" s="43"/>
      <c r="AEP33" s="43"/>
      <c r="AEQ33" s="43"/>
      <c r="AER33" s="43"/>
      <c r="AES33" s="43"/>
      <c r="AET33" s="43"/>
      <c r="AEU33" s="43"/>
      <c r="AEV33" s="43"/>
      <c r="AEW33" s="43"/>
      <c r="AEX33" s="43"/>
      <c r="AEY33" s="43"/>
      <c r="AEZ33" s="43"/>
      <c r="AFA33" s="43"/>
      <c r="AFB33" s="43"/>
      <c r="AFC33" s="43"/>
      <c r="AFD33" s="43"/>
      <c r="AFE33" s="43"/>
      <c r="AFF33" s="43"/>
      <c r="AFG33" s="43"/>
      <c r="AFH33" s="43"/>
      <c r="AFI33" s="43"/>
      <c r="AFJ33" s="43"/>
      <c r="AFK33" s="43"/>
      <c r="AFL33" s="43"/>
      <c r="AFM33" s="43"/>
      <c r="AFN33" s="43"/>
      <c r="AFO33" s="43"/>
      <c r="AFP33" s="43"/>
      <c r="AFQ33" s="43"/>
      <c r="AFR33" s="43"/>
      <c r="AFS33" s="43"/>
      <c r="AFT33" s="43"/>
      <c r="AFU33" s="43"/>
      <c r="AFV33" s="43"/>
      <c r="AFW33" s="43"/>
      <c r="AFX33" s="43"/>
      <c r="AFY33" s="43"/>
      <c r="AFZ33" s="43"/>
      <c r="AGA33" s="43"/>
      <c r="AGB33" s="43"/>
      <c r="AGC33" s="43"/>
      <c r="AGD33" s="43"/>
      <c r="AGE33" s="43"/>
      <c r="AGF33" s="43"/>
      <c r="AGG33" s="43"/>
      <c r="AGH33" s="43"/>
      <c r="AGI33" s="43"/>
      <c r="AGJ33" s="43"/>
      <c r="AGK33" s="43"/>
      <c r="AGL33" s="43"/>
      <c r="AGM33" s="43"/>
      <c r="AGN33" s="43"/>
      <c r="AGO33" s="43"/>
      <c r="AGP33" s="43"/>
      <c r="AGQ33" s="43"/>
      <c r="AGR33" s="43"/>
      <c r="AGS33" s="43"/>
      <c r="AGT33" s="43"/>
      <c r="AGU33" s="43"/>
      <c r="AGV33" s="43"/>
      <c r="AGW33" s="43"/>
      <c r="AGX33" s="43"/>
      <c r="AGY33" s="43"/>
      <c r="AGZ33" s="43"/>
      <c r="AHA33" s="43"/>
      <c r="AHB33" s="43"/>
      <c r="AHC33" s="43"/>
      <c r="AHD33" s="43"/>
      <c r="AHE33" s="43"/>
      <c r="AHF33" s="43"/>
      <c r="AHG33" s="43"/>
      <c r="AHH33" s="43"/>
      <c r="AHI33" s="43"/>
      <c r="AHJ33" s="43"/>
      <c r="AHK33" s="43"/>
      <c r="AHL33" s="43"/>
      <c r="AHM33" s="43"/>
      <c r="AHN33" s="43"/>
      <c r="AHO33" s="43"/>
      <c r="AHP33" s="43"/>
      <c r="AHQ33" s="43"/>
      <c r="AHR33" s="43"/>
      <c r="AHS33" s="43"/>
      <c r="AHT33" s="43"/>
      <c r="AHU33" s="43"/>
      <c r="AHV33" s="43"/>
      <c r="AHW33" s="43"/>
      <c r="AHX33" s="43"/>
      <c r="AHY33" s="43"/>
      <c r="AHZ33" s="43"/>
      <c r="AIA33" s="43"/>
      <c r="AIB33" s="43"/>
      <c r="AIC33" s="43"/>
      <c r="AID33" s="43"/>
      <c r="AIE33" s="43"/>
      <c r="AIF33" s="43"/>
      <c r="AIG33" s="43"/>
      <c r="AIH33" s="43"/>
      <c r="AII33" s="43"/>
      <c r="AIJ33" s="43"/>
      <c r="AIK33" s="43"/>
      <c r="AIL33" s="43"/>
      <c r="AIM33" s="43"/>
      <c r="AIN33" s="43"/>
      <c r="AIO33" s="43"/>
      <c r="AIP33" s="43"/>
      <c r="AIQ33" s="43"/>
      <c r="AIR33" s="43"/>
      <c r="AIS33" s="43"/>
      <c r="AIT33" s="43"/>
      <c r="AIU33" s="43"/>
      <c r="AIV33" s="43"/>
      <c r="AIW33" s="43"/>
      <c r="AIX33" s="43"/>
      <c r="AIY33" s="43"/>
      <c r="AIZ33" s="43"/>
      <c r="AJA33" s="43"/>
      <c r="AJB33" s="43"/>
      <c r="AJC33" s="43"/>
      <c r="AJD33" s="43"/>
      <c r="AJE33" s="43"/>
      <c r="AJF33" s="43"/>
      <c r="AJG33" s="43"/>
      <c r="AJH33" s="43"/>
      <c r="AJI33" s="43"/>
      <c r="AJJ33" s="43"/>
      <c r="AJK33" s="43"/>
      <c r="AJL33" s="43"/>
      <c r="AJM33" s="43"/>
      <c r="AJN33" s="43"/>
      <c r="AJO33" s="43"/>
      <c r="AJP33" s="43"/>
      <c r="AJQ33" s="43"/>
      <c r="AJR33" s="43"/>
      <c r="AJS33" s="43"/>
      <c r="AJT33" s="43"/>
      <c r="AJU33" s="43"/>
      <c r="AJV33" s="43"/>
      <c r="AJW33" s="43"/>
      <c r="AJX33" s="43"/>
      <c r="AJY33" s="43"/>
      <c r="AJZ33" s="43"/>
      <c r="AKA33" s="43"/>
      <c r="AKB33" s="43"/>
      <c r="AKC33" s="43"/>
      <c r="AKD33" s="43"/>
      <c r="AKE33" s="43"/>
      <c r="AKF33" s="43"/>
      <c r="AKG33" s="43"/>
      <c r="AKH33" s="43"/>
      <c r="AKI33" s="43"/>
      <c r="AKJ33" s="43"/>
      <c r="AKK33" s="43"/>
      <c r="AKL33" s="43"/>
      <c r="AKM33" s="43"/>
      <c r="AKN33" s="43"/>
      <c r="AKO33" s="43"/>
      <c r="AKP33" s="43"/>
      <c r="AKQ33" s="43"/>
      <c r="AKR33" s="43"/>
      <c r="AKS33" s="43"/>
      <c r="AKT33" s="43"/>
      <c r="AKU33" s="43"/>
      <c r="AKV33" s="43"/>
      <c r="AKW33" s="43"/>
      <c r="AKX33" s="43"/>
      <c r="AKY33" s="43"/>
      <c r="AKZ33" s="43"/>
      <c r="ALA33" s="43"/>
      <c r="ALB33" s="43"/>
      <c r="ALC33" s="43"/>
      <c r="ALD33" s="43"/>
      <c r="ALE33" s="43"/>
      <c r="ALF33" s="43"/>
      <c r="ALG33" s="43"/>
      <c r="ALH33" s="43"/>
      <c r="ALI33" s="43"/>
      <c r="ALJ33" s="43"/>
      <c r="ALK33" s="43"/>
      <c r="ALL33" s="43"/>
      <c r="ALM33" s="43"/>
      <c r="ALN33" s="43"/>
      <c r="ALO33" s="43"/>
      <c r="ALP33" s="43"/>
      <c r="ALQ33" s="43"/>
      <c r="ALR33" s="43"/>
      <c r="ALS33" s="43"/>
      <c r="ALT33" s="43"/>
      <c r="ALU33" s="43"/>
      <c r="ALV33" s="43"/>
      <c r="ALW33" s="43"/>
      <c r="ALX33" s="43"/>
      <c r="ALY33" s="43"/>
      <c r="ALZ33" s="43"/>
      <c r="AMA33" s="43"/>
      <c r="AMB33" s="43"/>
      <c r="AMC33" s="43"/>
      <c r="AMD33" s="43"/>
      <c r="AME33" s="43"/>
      <c r="AMF33" s="43"/>
      <c r="AMG33" s="43"/>
      <c r="AMH33" s="43"/>
      <c r="AMI33" s="43"/>
      <c r="AMJ33" s="43"/>
    </row>
    <row r="34" spans="1:1024">
      <c r="A34" s="1" t="s">
        <v>49</v>
      </c>
      <c r="B34" s="2">
        <v>45344</v>
      </c>
      <c r="C34" s="28">
        <v>12</v>
      </c>
      <c r="D34" s="29">
        <v>571.10522800000001</v>
      </c>
      <c r="E34" s="46">
        <f>Sayfa2!$D34*Sayfa2!$C34</f>
        <v>6853.2627360000006</v>
      </c>
      <c r="F34" s="2">
        <v>45357</v>
      </c>
      <c r="G34" s="17">
        <v>12</v>
      </c>
      <c r="H34" s="18">
        <v>580.05924800000003</v>
      </c>
      <c r="I34" s="19">
        <f>Sayfa2!$H34*Sayfa2!$G34</f>
        <v>6960.7109760000003</v>
      </c>
      <c r="J34" s="28">
        <f>H34-D34</f>
        <v>8.9540200000000141</v>
      </c>
      <c r="K34" s="47">
        <f>Sayfa2!$J34*Sayfa2!$C34</f>
        <v>107.44824000000017</v>
      </c>
      <c r="L34" s="48">
        <f>F34-B34</f>
        <v>13</v>
      </c>
      <c r="M34" s="26">
        <f>K34/E34</f>
        <v>1.5678406642076849E-2</v>
      </c>
      <c r="N34" s="26">
        <f>M34/L34*30</f>
        <v>3.618093840479273E-2</v>
      </c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  <c r="AB34" s="43"/>
      <c r="AC34" s="43"/>
      <c r="AD34" s="43"/>
      <c r="AE34" s="43"/>
      <c r="AF34" s="43"/>
      <c r="AG34" s="43"/>
      <c r="AH34" s="43"/>
      <c r="AI34" s="43"/>
      <c r="AJ34" s="43"/>
      <c r="AK34" s="43"/>
      <c r="AL34" s="43"/>
      <c r="AM34" s="43"/>
      <c r="AN34" s="43"/>
      <c r="AO34" s="43"/>
      <c r="AP34" s="43"/>
      <c r="AQ34" s="43"/>
      <c r="AR34" s="43"/>
      <c r="AS34" s="43"/>
      <c r="AT34" s="43"/>
      <c r="AU34" s="43"/>
      <c r="AV34" s="43"/>
      <c r="AW34" s="43"/>
      <c r="AX34" s="43"/>
      <c r="AY34" s="43"/>
      <c r="AZ34" s="43"/>
      <c r="BA34" s="43"/>
      <c r="BB34" s="43"/>
      <c r="BC34" s="43"/>
      <c r="BD34" s="43"/>
      <c r="BE34" s="43"/>
      <c r="BF34" s="43"/>
      <c r="BG34" s="43"/>
      <c r="BH34" s="43"/>
      <c r="BI34" s="43"/>
      <c r="BJ34" s="43"/>
      <c r="BK34" s="43"/>
      <c r="BL34" s="43"/>
      <c r="BM34" s="43"/>
      <c r="BN34" s="43"/>
      <c r="BO34" s="43"/>
      <c r="BP34" s="43"/>
      <c r="BQ34" s="43"/>
      <c r="BR34" s="43"/>
      <c r="BS34" s="43"/>
      <c r="BT34" s="43"/>
      <c r="BU34" s="43"/>
      <c r="BV34" s="43"/>
      <c r="BW34" s="43"/>
      <c r="BX34" s="43"/>
      <c r="BY34" s="43"/>
      <c r="BZ34" s="43"/>
      <c r="CA34" s="43"/>
      <c r="CB34" s="43"/>
      <c r="CC34" s="43"/>
      <c r="CD34" s="43"/>
      <c r="CE34" s="43"/>
      <c r="CF34" s="43"/>
      <c r="CG34" s="43"/>
      <c r="CH34" s="43"/>
      <c r="CI34" s="43"/>
      <c r="CJ34" s="43"/>
      <c r="CK34" s="43"/>
      <c r="CL34" s="43"/>
      <c r="CM34" s="43"/>
      <c r="CN34" s="43"/>
      <c r="CO34" s="43"/>
      <c r="CP34" s="43"/>
      <c r="CQ34" s="43"/>
      <c r="CR34" s="43"/>
      <c r="CS34" s="43"/>
      <c r="CT34" s="43"/>
      <c r="CU34" s="43"/>
      <c r="CV34" s="43"/>
      <c r="CW34" s="43"/>
      <c r="CX34" s="43"/>
      <c r="CY34" s="43"/>
      <c r="CZ34" s="43"/>
      <c r="DA34" s="43"/>
      <c r="DB34" s="43"/>
      <c r="DC34" s="43"/>
      <c r="DD34" s="43"/>
      <c r="DE34" s="43"/>
      <c r="DF34" s="43"/>
      <c r="DG34" s="43"/>
      <c r="DH34" s="43"/>
      <c r="DI34" s="43"/>
      <c r="DJ34" s="43"/>
      <c r="DK34" s="43"/>
      <c r="DL34" s="43"/>
      <c r="DM34" s="43"/>
      <c r="DN34" s="43"/>
      <c r="DO34" s="43"/>
      <c r="DP34" s="43"/>
      <c r="DQ34" s="43"/>
      <c r="DR34" s="43"/>
      <c r="DS34" s="43"/>
      <c r="DT34" s="43"/>
      <c r="DU34" s="43"/>
      <c r="DV34" s="43"/>
      <c r="DW34" s="43"/>
      <c r="DX34" s="43"/>
      <c r="DY34" s="43"/>
      <c r="DZ34" s="43"/>
      <c r="EA34" s="43"/>
      <c r="EB34" s="43"/>
      <c r="EC34" s="43"/>
      <c r="ED34" s="43"/>
      <c r="EE34" s="43"/>
      <c r="EF34" s="43"/>
      <c r="EG34" s="43"/>
      <c r="EH34" s="43"/>
      <c r="EI34" s="43"/>
      <c r="EJ34" s="43"/>
      <c r="EK34" s="43"/>
      <c r="EL34" s="43"/>
      <c r="EM34" s="43"/>
      <c r="EN34" s="43"/>
      <c r="EO34" s="43"/>
      <c r="EP34" s="43"/>
      <c r="EQ34" s="43"/>
      <c r="ER34" s="43"/>
      <c r="ES34" s="43"/>
      <c r="ET34" s="43"/>
      <c r="EU34" s="43"/>
      <c r="EV34" s="43"/>
      <c r="EW34" s="43"/>
      <c r="EX34" s="43"/>
      <c r="EY34" s="43"/>
      <c r="EZ34" s="43"/>
      <c r="FA34" s="43"/>
      <c r="FB34" s="43"/>
      <c r="FC34" s="43"/>
      <c r="FD34" s="43"/>
      <c r="FE34" s="43"/>
      <c r="FF34" s="43"/>
      <c r="FG34" s="43"/>
      <c r="FH34" s="43"/>
      <c r="FI34" s="43"/>
      <c r="FJ34" s="43"/>
      <c r="FK34" s="43"/>
      <c r="FL34" s="43"/>
      <c r="FM34" s="43"/>
      <c r="FN34" s="43"/>
      <c r="FO34" s="43"/>
      <c r="FP34" s="43"/>
      <c r="FQ34" s="43"/>
      <c r="FR34" s="43"/>
      <c r="FS34" s="43"/>
      <c r="FT34" s="43"/>
      <c r="FU34" s="43"/>
      <c r="FV34" s="43"/>
      <c r="FW34" s="43"/>
      <c r="FX34" s="43"/>
      <c r="FY34" s="43"/>
      <c r="FZ34" s="43"/>
      <c r="GA34" s="43"/>
      <c r="GB34" s="43"/>
      <c r="GC34" s="43"/>
      <c r="GD34" s="43"/>
      <c r="GE34" s="43"/>
      <c r="GF34" s="43"/>
      <c r="GG34" s="43"/>
      <c r="GH34" s="43"/>
      <c r="GI34" s="43"/>
      <c r="GJ34" s="43"/>
      <c r="GK34" s="43"/>
      <c r="GL34" s="43"/>
      <c r="GM34" s="43"/>
      <c r="GN34" s="43"/>
      <c r="GO34" s="43"/>
      <c r="GP34" s="43"/>
      <c r="GQ34" s="43"/>
      <c r="GR34" s="43"/>
      <c r="GS34" s="43"/>
      <c r="GT34" s="43"/>
      <c r="GU34" s="43"/>
      <c r="GV34" s="43"/>
      <c r="GW34" s="43"/>
      <c r="GX34" s="43"/>
      <c r="GY34" s="43"/>
      <c r="GZ34" s="43"/>
      <c r="HA34" s="43"/>
      <c r="HB34" s="43"/>
      <c r="HC34" s="43"/>
      <c r="HD34" s="43"/>
      <c r="HE34" s="43"/>
      <c r="HF34" s="43"/>
      <c r="HG34" s="43"/>
      <c r="HH34" s="43"/>
      <c r="HI34" s="43"/>
      <c r="HJ34" s="43"/>
      <c r="HK34" s="43"/>
      <c r="HL34" s="43"/>
      <c r="HM34" s="43"/>
      <c r="HN34" s="43"/>
      <c r="HO34" s="43"/>
      <c r="HP34" s="43"/>
      <c r="HQ34" s="43"/>
      <c r="HR34" s="43"/>
      <c r="HS34" s="43"/>
      <c r="HT34" s="43"/>
      <c r="HU34" s="43"/>
      <c r="HV34" s="43"/>
      <c r="HW34" s="43"/>
      <c r="HX34" s="43"/>
      <c r="HY34" s="43"/>
      <c r="HZ34" s="43"/>
      <c r="IA34" s="43"/>
      <c r="IB34" s="43"/>
      <c r="IC34" s="43"/>
      <c r="ID34" s="43"/>
      <c r="IE34" s="43"/>
      <c r="IF34" s="43"/>
      <c r="IG34" s="43"/>
      <c r="IH34" s="43"/>
      <c r="II34" s="43"/>
      <c r="IJ34" s="43"/>
      <c r="IK34" s="43"/>
      <c r="IL34" s="43"/>
      <c r="IM34" s="43"/>
      <c r="IN34" s="43"/>
      <c r="IO34" s="43"/>
      <c r="IP34" s="43"/>
      <c r="IQ34" s="43"/>
      <c r="IR34" s="43"/>
      <c r="IS34" s="43"/>
      <c r="IT34" s="43"/>
      <c r="IU34" s="43"/>
      <c r="IV34" s="43"/>
      <c r="IW34" s="43"/>
      <c r="IX34" s="43"/>
      <c r="IY34" s="43"/>
      <c r="IZ34" s="43"/>
      <c r="JA34" s="43"/>
      <c r="JB34" s="43"/>
      <c r="JC34" s="43"/>
      <c r="JD34" s="43"/>
      <c r="JE34" s="43"/>
      <c r="JF34" s="43"/>
      <c r="JG34" s="43"/>
      <c r="JH34" s="43"/>
      <c r="JI34" s="43"/>
      <c r="JJ34" s="43"/>
      <c r="JK34" s="43"/>
      <c r="JL34" s="43"/>
      <c r="JM34" s="43"/>
      <c r="JN34" s="43"/>
      <c r="JO34" s="43"/>
      <c r="JP34" s="43"/>
      <c r="JQ34" s="43"/>
      <c r="JR34" s="43"/>
      <c r="JS34" s="43"/>
      <c r="JT34" s="43"/>
      <c r="JU34" s="43"/>
      <c r="JV34" s="43"/>
      <c r="JW34" s="43"/>
      <c r="JX34" s="43"/>
      <c r="JY34" s="43"/>
      <c r="JZ34" s="43"/>
      <c r="KA34" s="43"/>
      <c r="KB34" s="43"/>
      <c r="KC34" s="43"/>
      <c r="KD34" s="43"/>
      <c r="KE34" s="43"/>
      <c r="KF34" s="43"/>
      <c r="KG34" s="43"/>
      <c r="KH34" s="43"/>
      <c r="KI34" s="43"/>
      <c r="KJ34" s="43"/>
      <c r="KK34" s="43"/>
      <c r="KL34" s="43"/>
      <c r="KM34" s="43"/>
      <c r="KN34" s="43"/>
      <c r="KO34" s="43"/>
      <c r="KP34" s="43"/>
      <c r="KQ34" s="43"/>
      <c r="KR34" s="43"/>
      <c r="KS34" s="43"/>
      <c r="KT34" s="43"/>
      <c r="KU34" s="43"/>
      <c r="KV34" s="43"/>
      <c r="KW34" s="43"/>
      <c r="KX34" s="43"/>
      <c r="KY34" s="43"/>
      <c r="KZ34" s="43"/>
      <c r="LA34" s="43"/>
      <c r="LB34" s="43"/>
      <c r="LC34" s="43"/>
      <c r="LD34" s="43"/>
      <c r="LE34" s="43"/>
      <c r="LF34" s="43"/>
      <c r="LG34" s="43"/>
      <c r="LH34" s="43"/>
      <c r="LI34" s="43"/>
      <c r="LJ34" s="43"/>
      <c r="LK34" s="43"/>
      <c r="LL34" s="43"/>
      <c r="LM34" s="43"/>
      <c r="LN34" s="43"/>
      <c r="LO34" s="43"/>
      <c r="LP34" s="43"/>
      <c r="LQ34" s="43"/>
      <c r="LR34" s="43"/>
      <c r="LS34" s="43"/>
      <c r="LT34" s="43"/>
      <c r="LU34" s="43"/>
      <c r="LV34" s="43"/>
      <c r="LW34" s="43"/>
      <c r="LX34" s="43"/>
      <c r="LY34" s="43"/>
      <c r="LZ34" s="43"/>
      <c r="MA34" s="43"/>
      <c r="MB34" s="43"/>
      <c r="MC34" s="43"/>
      <c r="MD34" s="43"/>
      <c r="ME34" s="43"/>
      <c r="MF34" s="43"/>
      <c r="MG34" s="43"/>
      <c r="MH34" s="43"/>
      <c r="MI34" s="43"/>
      <c r="MJ34" s="43"/>
      <c r="MK34" s="43"/>
      <c r="ML34" s="43"/>
      <c r="MM34" s="43"/>
      <c r="MN34" s="43"/>
      <c r="MO34" s="43"/>
      <c r="MP34" s="43"/>
      <c r="MQ34" s="43"/>
      <c r="MR34" s="43"/>
      <c r="MS34" s="43"/>
      <c r="MT34" s="43"/>
      <c r="MU34" s="43"/>
      <c r="MV34" s="43"/>
      <c r="MW34" s="43"/>
      <c r="MX34" s="43"/>
      <c r="MY34" s="43"/>
      <c r="MZ34" s="43"/>
      <c r="NA34" s="43"/>
      <c r="NB34" s="43"/>
      <c r="NC34" s="43"/>
      <c r="ND34" s="43"/>
      <c r="NE34" s="43"/>
      <c r="NF34" s="43"/>
      <c r="NG34" s="43"/>
      <c r="NH34" s="43"/>
      <c r="NI34" s="43"/>
      <c r="NJ34" s="43"/>
      <c r="NK34" s="43"/>
      <c r="NL34" s="43"/>
      <c r="NM34" s="43"/>
      <c r="NN34" s="43"/>
      <c r="NO34" s="43"/>
      <c r="NP34" s="43"/>
      <c r="NQ34" s="43"/>
      <c r="NR34" s="43"/>
      <c r="NS34" s="43"/>
      <c r="NT34" s="43"/>
      <c r="NU34" s="43"/>
      <c r="NV34" s="43"/>
      <c r="NW34" s="43"/>
      <c r="NX34" s="43"/>
      <c r="NY34" s="43"/>
      <c r="NZ34" s="43"/>
      <c r="OA34" s="43"/>
      <c r="OB34" s="43"/>
      <c r="OC34" s="43"/>
      <c r="OD34" s="43"/>
      <c r="OE34" s="43"/>
      <c r="OF34" s="43"/>
      <c r="OG34" s="43"/>
      <c r="OH34" s="43"/>
      <c r="OI34" s="43"/>
      <c r="OJ34" s="43"/>
      <c r="OK34" s="43"/>
      <c r="OL34" s="43"/>
      <c r="OM34" s="43"/>
      <c r="ON34" s="43"/>
      <c r="OO34" s="43"/>
      <c r="OP34" s="43"/>
      <c r="OQ34" s="43"/>
      <c r="OR34" s="43"/>
      <c r="OS34" s="43"/>
      <c r="OT34" s="43"/>
      <c r="OU34" s="43"/>
      <c r="OV34" s="43"/>
      <c r="OW34" s="43"/>
      <c r="OX34" s="43"/>
      <c r="OY34" s="43"/>
      <c r="OZ34" s="43"/>
      <c r="PA34" s="43"/>
      <c r="PB34" s="43"/>
      <c r="PC34" s="43"/>
      <c r="PD34" s="43"/>
      <c r="PE34" s="43"/>
      <c r="PF34" s="43"/>
      <c r="PG34" s="43"/>
      <c r="PH34" s="43"/>
      <c r="PI34" s="43"/>
      <c r="PJ34" s="43"/>
      <c r="PK34" s="43"/>
      <c r="PL34" s="43"/>
      <c r="PM34" s="43"/>
      <c r="PN34" s="43"/>
      <c r="PO34" s="43"/>
      <c r="PP34" s="43"/>
      <c r="PQ34" s="43"/>
      <c r="PR34" s="43"/>
      <c r="PS34" s="43"/>
      <c r="PT34" s="43"/>
      <c r="PU34" s="43"/>
      <c r="PV34" s="43"/>
      <c r="PW34" s="43"/>
      <c r="PX34" s="43"/>
      <c r="PY34" s="43"/>
      <c r="PZ34" s="43"/>
      <c r="QA34" s="43"/>
      <c r="QB34" s="43"/>
      <c r="QC34" s="43"/>
      <c r="QD34" s="43"/>
      <c r="QE34" s="43"/>
      <c r="QF34" s="43"/>
      <c r="QG34" s="43"/>
      <c r="QH34" s="43"/>
      <c r="QI34" s="43"/>
      <c r="QJ34" s="43"/>
      <c r="QK34" s="43"/>
      <c r="QL34" s="43"/>
      <c r="QM34" s="43"/>
      <c r="QN34" s="43"/>
      <c r="QO34" s="43"/>
      <c r="QP34" s="43"/>
      <c r="QQ34" s="43"/>
      <c r="QR34" s="43"/>
      <c r="QS34" s="43"/>
      <c r="QT34" s="43"/>
      <c r="QU34" s="43"/>
      <c r="QV34" s="43"/>
      <c r="QW34" s="43"/>
      <c r="QX34" s="43"/>
      <c r="QY34" s="43"/>
      <c r="QZ34" s="43"/>
      <c r="RA34" s="43"/>
      <c r="RB34" s="43"/>
      <c r="RC34" s="43"/>
      <c r="RD34" s="43"/>
      <c r="RE34" s="43"/>
      <c r="RF34" s="43"/>
      <c r="RG34" s="43"/>
      <c r="RH34" s="43"/>
      <c r="RI34" s="43"/>
      <c r="RJ34" s="43"/>
      <c r="RK34" s="43"/>
      <c r="RL34" s="43"/>
      <c r="RM34" s="43"/>
      <c r="RN34" s="43"/>
      <c r="RO34" s="43"/>
      <c r="RP34" s="43"/>
      <c r="RQ34" s="43"/>
      <c r="RR34" s="43"/>
      <c r="RS34" s="43"/>
      <c r="RT34" s="43"/>
      <c r="RU34" s="43"/>
      <c r="RV34" s="43"/>
      <c r="RW34" s="43"/>
      <c r="RX34" s="43"/>
      <c r="RY34" s="43"/>
      <c r="RZ34" s="43"/>
      <c r="SA34" s="43"/>
      <c r="SB34" s="43"/>
      <c r="SC34" s="43"/>
      <c r="SD34" s="43"/>
      <c r="SE34" s="43"/>
      <c r="SF34" s="43"/>
      <c r="SG34" s="43"/>
      <c r="SH34" s="43"/>
      <c r="SI34" s="43"/>
      <c r="SJ34" s="43"/>
      <c r="SK34" s="43"/>
      <c r="SL34" s="43"/>
      <c r="SM34" s="43"/>
      <c r="SN34" s="43"/>
      <c r="SO34" s="43"/>
      <c r="SP34" s="43"/>
      <c r="SQ34" s="43"/>
      <c r="SR34" s="43"/>
      <c r="SS34" s="43"/>
      <c r="ST34" s="43"/>
      <c r="SU34" s="43"/>
      <c r="SV34" s="43"/>
      <c r="SW34" s="43"/>
      <c r="SX34" s="43"/>
      <c r="SY34" s="43"/>
      <c r="SZ34" s="43"/>
      <c r="TA34" s="43"/>
      <c r="TB34" s="43"/>
      <c r="TC34" s="43"/>
      <c r="TD34" s="43"/>
      <c r="TE34" s="43"/>
      <c r="TF34" s="43"/>
      <c r="TG34" s="43"/>
      <c r="TH34" s="43"/>
      <c r="TI34" s="43"/>
      <c r="TJ34" s="43"/>
      <c r="TK34" s="43"/>
      <c r="TL34" s="43"/>
      <c r="TM34" s="43"/>
      <c r="TN34" s="43"/>
      <c r="TO34" s="43"/>
      <c r="TP34" s="43"/>
      <c r="TQ34" s="43"/>
      <c r="TR34" s="43"/>
      <c r="TS34" s="43"/>
      <c r="TT34" s="43"/>
      <c r="TU34" s="43"/>
      <c r="TV34" s="43"/>
      <c r="TW34" s="43"/>
      <c r="TX34" s="43"/>
      <c r="TY34" s="43"/>
      <c r="TZ34" s="43"/>
      <c r="UA34" s="43"/>
      <c r="UB34" s="43"/>
      <c r="UC34" s="43"/>
      <c r="UD34" s="43"/>
      <c r="UE34" s="43"/>
      <c r="UF34" s="43"/>
      <c r="UG34" s="43"/>
      <c r="UH34" s="43"/>
      <c r="UI34" s="43"/>
      <c r="UJ34" s="43"/>
      <c r="UK34" s="43"/>
      <c r="UL34" s="43"/>
      <c r="UM34" s="43"/>
      <c r="UN34" s="43"/>
      <c r="UO34" s="43"/>
      <c r="UP34" s="43"/>
      <c r="UQ34" s="43"/>
      <c r="UR34" s="43"/>
      <c r="US34" s="43"/>
      <c r="UT34" s="43"/>
      <c r="UU34" s="43"/>
      <c r="UV34" s="43"/>
      <c r="UW34" s="43"/>
      <c r="UX34" s="43"/>
      <c r="UY34" s="43"/>
      <c r="UZ34" s="43"/>
      <c r="VA34" s="43"/>
      <c r="VB34" s="43"/>
      <c r="VC34" s="43"/>
      <c r="VD34" s="43"/>
      <c r="VE34" s="43"/>
      <c r="VF34" s="43"/>
      <c r="VG34" s="43"/>
      <c r="VH34" s="43"/>
      <c r="VI34" s="43"/>
      <c r="VJ34" s="43"/>
      <c r="VK34" s="43"/>
      <c r="VL34" s="43"/>
      <c r="VM34" s="43"/>
      <c r="VN34" s="43"/>
      <c r="VO34" s="43"/>
      <c r="VP34" s="43"/>
      <c r="VQ34" s="43"/>
      <c r="VR34" s="43"/>
      <c r="VS34" s="43"/>
      <c r="VT34" s="43"/>
      <c r="VU34" s="43"/>
      <c r="VV34" s="43"/>
      <c r="VW34" s="43"/>
      <c r="VX34" s="43"/>
      <c r="VY34" s="43"/>
      <c r="VZ34" s="43"/>
      <c r="WA34" s="43"/>
      <c r="WB34" s="43"/>
      <c r="WC34" s="43"/>
      <c r="WD34" s="43"/>
      <c r="WE34" s="43"/>
      <c r="WF34" s="43"/>
      <c r="WG34" s="43"/>
      <c r="WH34" s="43"/>
      <c r="WI34" s="43"/>
      <c r="WJ34" s="43"/>
      <c r="WK34" s="43"/>
      <c r="WL34" s="43"/>
      <c r="WM34" s="43"/>
      <c r="WN34" s="43"/>
      <c r="WO34" s="43"/>
      <c r="WP34" s="43"/>
      <c r="WQ34" s="43"/>
      <c r="WR34" s="43"/>
      <c r="WS34" s="43"/>
      <c r="WT34" s="43"/>
      <c r="WU34" s="43"/>
      <c r="WV34" s="43"/>
      <c r="WW34" s="43"/>
      <c r="WX34" s="43"/>
      <c r="WY34" s="43"/>
      <c r="WZ34" s="43"/>
      <c r="XA34" s="43"/>
      <c r="XB34" s="43"/>
      <c r="XC34" s="43"/>
      <c r="XD34" s="43"/>
      <c r="XE34" s="43"/>
      <c r="XF34" s="43"/>
      <c r="XG34" s="43"/>
      <c r="XH34" s="43"/>
      <c r="XI34" s="43"/>
      <c r="XJ34" s="43"/>
      <c r="XK34" s="43"/>
      <c r="XL34" s="43"/>
      <c r="XM34" s="43"/>
      <c r="XN34" s="43"/>
      <c r="XO34" s="43"/>
      <c r="XP34" s="43"/>
      <c r="XQ34" s="43"/>
      <c r="XR34" s="43"/>
      <c r="XS34" s="43"/>
      <c r="XT34" s="43"/>
      <c r="XU34" s="43"/>
      <c r="XV34" s="43"/>
      <c r="XW34" s="43"/>
      <c r="XX34" s="43"/>
      <c r="XY34" s="43"/>
      <c r="XZ34" s="43"/>
      <c r="YA34" s="43"/>
      <c r="YB34" s="43"/>
      <c r="YC34" s="43"/>
      <c r="YD34" s="43"/>
      <c r="YE34" s="43"/>
      <c r="YF34" s="43"/>
      <c r="YG34" s="43"/>
      <c r="YH34" s="43"/>
      <c r="YI34" s="43"/>
      <c r="YJ34" s="43"/>
      <c r="YK34" s="43"/>
      <c r="YL34" s="43"/>
      <c r="YM34" s="43"/>
      <c r="YN34" s="43"/>
      <c r="YO34" s="43"/>
      <c r="YP34" s="43"/>
      <c r="YQ34" s="43"/>
      <c r="YR34" s="43"/>
      <c r="YS34" s="43"/>
      <c r="YT34" s="43"/>
      <c r="YU34" s="43"/>
      <c r="YV34" s="43"/>
      <c r="YW34" s="43"/>
      <c r="YX34" s="43"/>
      <c r="YY34" s="43"/>
      <c r="YZ34" s="43"/>
      <c r="ZA34" s="43"/>
      <c r="ZB34" s="43"/>
      <c r="ZC34" s="43"/>
      <c r="ZD34" s="43"/>
      <c r="ZE34" s="43"/>
      <c r="ZF34" s="43"/>
      <c r="ZG34" s="43"/>
      <c r="ZH34" s="43"/>
      <c r="ZI34" s="43"/>
      <c r="ZJ34" s="43"/>
      <c r="ZK34" s="43"/>
      <c r="ZL34" s="43"/>
      <c r="ZM34" s="43"/>
      <c r="ZN34" s="43"/>
      <c r="ZO34" s="43"/>
      <c r="ZP34" s="43"/>
      <c r="ZQ34" s="43"/>
      <c r="ZR34" s="43"/>
      <c r="ZS34" s="43"/>
      <c r="ZT34" s="43"/>
      <c r="ZU34" s="43"/>
      <c r="ZV34" s="43"/>
      <c r="ZW34" s="43"/>
      <c r="ZX34" s="43"/>
      <c r="ZY34" s="43"/>
      <c r="ZZ34" s="43"/>
      <c r="AAA34" s="43"/>
      <c r="AAB34" s="43"/>
      <c r="AAC34" s="43"/>
      <c r="AAD34" s="43"/>
      <c r="AAE34" s="43"/>
      <c r="AAF34" s="43"/>
      <c r="AAG34" s="43"/>
      <c r="AAH34" s="43"/>
      <c r="AAI34" s="43"/>
      <c r="AAJ34" s="43"/>
      <c r="AAK34" s="43"/>
      <c r="AAL34" s="43"/>
      <c r="AAM34" s="43"/>
      <c r="AAN34" s="43"/>
      <c r="AAO34" s="43"/>
      <c r="AAP34" s="43"/>
      <c r="AAQ34" s="43"/>
      <c r="AAR34" s="43"/>
      <c r="AAS34" s="43"/>
      <c r="AAT34" s="43"/>
      <c r="AAU34" s="43"/>
      <c r="AAV34" s="43"/>
      <c r="AAW34" s="43"/>
      <c r="AAX34" s="43"/>
      <c r="AAY34" s="43"/>
      <c r="AAZ34" s="43"/>
      <c r="ABA34" s="43"/>
      <c r="ABB34" s="43"/>
      <c r="ABC34" s="43"/>
      <c r="ABD34" s="43"/>
      <c r="ABE34" s="43"/>
      <c r="ABF34" s="43"/>
      <c r="ABG34" s="43"/>
      <c r="ABH34" s="43"/>
      <c r="ABI34" s="43"/>
      <c r="ABJ34" s="43"/>
      <c r="ABK34" s="43"/>
      <c r="ABL34" s="43"/>
      <c r="ABM34" s="43"/>
      <c r="ABN34" s="43"/>
      <c r="ABO34" s="43"/>
      <c r="ABP34" s="43"/>
      <c r="ABQ34" s="43"/>
      <c r="ABR34" s="43"/>
      <c r="ABS34" s="43"/>
      <c r="ABT34" s="43"/>
      <c r="ABU34" s="43"/>
      <c r="ABV34" s="43"/>
      <c r="ABW34" s="43"/>
      <c r="ABX34" s="43"/>
      <c r="ABY34" s="43"/>
      <c r="ABZ34" s="43"/>
      <c r="ACA34" s="43"/>
      <c r="ACB34" s="43"/>
      <c r="ACC34" s="43"/>
      <c r="ACD34" s="43"/>
      <c r="ACE34" s="43"/>
      <c r="ACF34" s="43"/>
      <c r="ACG34" s="43"/>
      <c r="ACH34" s="43"/>
      <c r="ACI34" s="43"/>
      <c r="ACJ34" s="43"/>
      <c r="ACK34" s="43"/>
      <c r="ACL34" s="43"/>
      <c r="ACM34" s="43"/>
      <c r="ACN34" s="43"/>
      <c r="ACO34" s="43"/>
      <c r="ACP34" s="43"/>
      <c r="ACQ34" s="43"/>
      <c r="ACR34" s="43"/>
      <c r="ACS34" s="43"/>
      <c r="ACT34" s="43"/>
      <c r="ACU34" s="43"/>
      <c r="ACV34" s="43"/>
      <c r="ACW34" s="43"/>
      <c r="ACX34" s="43"/>
      <c r="ACY34" s="43"/>
      <c r="ACZ34" s="43"/>
      <c r="ADA34" s="43"/>
      <c r="ADB34" s="43"/>
      <c r="ADC34" s="43"/>
      <c r="ADD34" s="43"/>
      <c r="ADE34" s="43"/>
      <c r="ADF34" s="43"/>
      <c r="ADG34" s="43"/>
      <c r="ADH34" s="43"/>
      <c r="ADI34" s="43"/>
      <c r="ADJ34" s="43"/>
      <c r="ADK34" s="43"/>
      <c r="ADL34" s="43"/>
      <c r="ADM34" s="43"/>
      <c r="ADN34" s="43"/>
      <c r="ADO34" s="43"/>
      <c r="ADP34" s="43"/>
      <c r="ADQ34" s="43"/>
      <c r="ADR34" s="43"/>
      <c r="ADS34" s="43"/>
      <c r="ADT34" s="43"/>
      <c r="ADU34" s="43"/>
      <c r="ADV34" s="43"/>
      <c r="ADW34" s="43"/>
      <c r="ADX34" s="43"/>
      <c r="ADY34" s="43"/>
      <c r="ADZ34" s="43"/>
      <c r="AEA34" s="43"/>
      <c r="AEB34" s="43"/>
      <c r="AEC34" s="43"/>
      <c r="AED34" s="43"/>
      <c r="AEE34" s="43"/>
      <c r="AEF34" s="43"/>
      <c r="AEG34" s="43"/>
      <c r="AEH34" s="43"/>
      <c r="AEI34" s="43"/>
      <c r="AEJ34" s="43"/>
      <c r="AEK34" s="43"/>
      <c r="AEL34" s="43"/>
      <c r="AEM34" s="43"/>
      <c r="AEN34" s="43"/>
      <c r="AEO34" s="43"/>
      <c r="AEP34" s="43"/>
      <c r="AEQ34" s="43"/>
      <c r="AER34" s="43"/>
      <c r="AES34" s="43"/>
      <c r="AET34" s="43"/>
      <c r="AEU34" s="43"/>
      <c r="AEV34" s="43"/>
      <c r="AEW34" s="43"/>
      <c r="AEX34" s="43"/>
      <c r="AEY34" s="43"/>
      <c r="AEZ34" s="43"/>
      <c r="AFA34" s="43"/>
      <c r="AFB34" s="43"/>
      <c r="AFC34" s="43"/>
      <c r="AFD34" s="43"/>
      <c r="AFE34" s="43"/>
      <c r="AFF34" s="43"/>
      <c r="AFG34" s="43"/>
      <c r="AFH34" s="43"/>
      <c r="AFI34" s="43"/>
      <c r="AFJ34" s="43"/>
      <c r="AFK34" s="43"/>
      <c r="AFL34" s="43"/>
      <c r="AFM34" s="43"/>
      <c r="AFN34" s="43"/>
      <c r="AFO34" s="43"/>
      <c r="AFP34" s="43"/>
      <c r="AFQ34" s="43"/>
      <c r="AFR34" s="43"/>
      <c r="AFS34" s="43"/>
      <c r="AFT34" s="43"/>
      <c r="AFU34" s="43"/>
      <c r="AFV34" s="43"/>
      <c r="AFW34" s="43"/>
      <c r="AFX34" s="43"/>
      <c r="AFY34" s="43"/>
      <c r="AFZ34" s="43"/>
      <c r="AGA34" s="43"/>
      <c r="AGB34" s="43"/>
      <c r="AGC34" s="43"/>
      <c r="AGD34" s="43"/>
      <c r="AGE34" s="43"/>
      <c r="AGF34" s="43"/>
      <c r="AGG34" s="43"/>
      <c r="AGH34" s="43"/>
      <c r="AGI34" s="43"/>
      <c r="AGJ34" s="43"/>
      <c r="AGK34" s="43"/>
      <c r="AGL34" s="43"/>
      <c r="AGM34" s="43"/>
      <c r="AGN34" s="43"/>
      <c r="AGO34" s="43"/>
      <c r="AGP34" s="43"/>
      <c r="AGQ34" s="43"/>
      <c r="AGR34" s="43"/>
      <c r="AGS34" s="43"/>
      <c r="AGT34" s="43"/>
      <c r="AGU34" s="43"/>
      <c r="AGV34" s="43"/>
      <c r="AGW34" s="43"/>
      <c r="AGX34" s="43"/>
      <c r="AGY34" s="43"/>
      <c r="AGZ34" s="43"/>
      <c r="AHA34" s="43"/>
      <c r="AHB34" s="43"/>
      <c r="AHC34" s="43"/>
      <c r="AHD34" s="43"/>
      <c r="AHE34" s="43"/>
      <c r="AHF34" s="43"/>
      <c r="AHG34" s="43"/>
      <c r="AHH34" s="43"/>
      <c r="AHI34" s="43"/>
      <c r="AHJ34" s="43"/>
      <c r="AHK34" s="43"/>
      <c r="AHL34" s="43"/>
      <c r="AHM34" s="43"/>
      <c r="AHN34" s="43"/>
      <c r="AHO34" s="43"/>
      <c r="AHP34" s="43"/>
      <c r="AHQ34" s="43"/>
      <c r="AHR34" s="43"/>
      <c r="AHS34" s="43"/>
      <c r="AHT34" s="43"/>
      <c r="AHU34" s="43"/>
      <c r="AHV34" s="43"/>
      <c r="AHW34" s="43"/>
      <c r="AHX34" s="43"/>
      <c r="AHY34" s="43"/>
      <c r="AHZ34" s="43"/>
      <c r="AIA34" s="43"/>
      <c r="AIB34" s="43"/>
      <c r="AIC34" s="43"/>
      <c r="AID34" s="43"/>
      <c r="AIE34" s="43"/>
      <c r="AIF34" s="43"/>
      <c r="AIG34" s="43"/>
      <c r="AIH34" s="43"/>
      <c r="AII34" s="43"/>
      <c r="AIJ34" s="43"/>
      <c r="AIK34" s="43"/>
      <c r="AIL34" s="43"/>
      <c r="AIM34" s="43"/>
      <c r="AIN34" s="43"/>
      <c r="AIO34" s="43"/>
      <c r="AIP34" s="43"/>
      <c r="AIQ34" s="43"/>
      <c r="AIR34" s="43"/>
      <c r="AIS34" s="43"/>
      <c r="AIT34" s="43"/>
      <c r="AIU34" s="43"/>
      <c r="AIV34" s="43"/>
      <c r="AIW34" s="43"/>
      <c r="AIX34" s="43"/>
      <c r="AIY34" s="43"/>
      <c r="AIZ34" s="43"/>
      <c r="AJA34" s="43"/>
      <c r="AJB34" s="43"/>
      <c r="AJC34" s="43"/>
      <c r="AJD34" s="43"/>
      <c r="AJE34" s="43"/>
      <c r="AJF34" s="43"/>
      <c r="AJG34" s="43"/>
      <c r="AJH34" s="43"/>
      <c r="AJI34" s="43"/>
      <c r="AJJ34" s="43"/>
      <c r="AJK34" s="43"/>
      <c r="AJL34" s="43"/>
      <c r="AJM34" s="43"/>
      <c r="AJN34" s="43"/>
      <c r="AJO34" s="43"/>
      <c r="AJP34" s="43"/>
      <c r="AJQ34" s="43"/>
      <c r="AJR34" s="43"/>
      <c r="AJS34" s="43"/>
      <c r="AJT34" s="43"/>
      <c r="AJU34" s="43"/>
      <c r="AJV34" s="43"/>
      <c r="AJW34" s="43"/>
      <c r="AJX34" s="43"/>
      <c r="AJY34" s="43"/>
      <c r="AJZ34" s="43"/>
      <c r="AKA34" s="43"/>
      <c r="AKB34" s="43"/>
      <c r="AKC34" s="43"/>
      <c r="AKD34" s="43"/>
      <c r="AKE34" s="43"/>
      <c r="AKF34" s="43"/>
      <c r="AKG34" s="43"/>
      <c r="AKH34" s="43"/>
      <c r="AKI34" s="43"/>
      <c r="AKJ34" s="43"/>
      <c r="AKK34" s="43"/>
      <c r="AKL34" s="43"/>
      <c r="AKM34" s="43"/>
      <c r="AKN34" s="43"/>
      <c r="AKO34" s="43"/>
      <c r="AKP34" s="43"/>
      <c r="AKQ34" s="43"/>
      <c r="AKR34" s="43"/>
      <c r="AKS34" s="43"/>
      <c r="AKT34" s="43"/>
      <c r="AKU34" s="43"/>
      <c r="AKV34" s="43"/>
      <c r="AKW34" s="43"/>
      <c r="AKX34" s="43"/>
      <c r="AKY34" s="43"/>
      <c r="AKZ34" s="43"/>
      <c r="ALA34" s="43"/>
      <c r="ALB34" s="43"/>
      <c r="ALC34" s="43"/>
      <c r="ALD34" s="43"/>
      <c r="ALE34" s="43"/>
      <c r="ALF34" s="43"/>
      <c r="ALG34" s="43"/>
      <c r="ALH34" s="43"/>
      <c r="ALI34" s="43"/>
      <c r="ALJ34" s="43"/>
      <c r="ALK34" s="43"/>
      <c r="ALL34" s="43"/>
      <c r="ALM34" s="43"/>
      <c r="ALN34" s="43"/>
      <c r="ALO34" s="43"/>
      <c r="ALP34" s="43"/>
      <c r="ALQ34" s="43"/>
      <c r="ALR34" s="43"/>
      <c r="ALS34" s="43"/>
      <c r="ALT34" s="43"/>
      <c r="ALU34" s="43"/>
      <c r="ALV34" s="43"/>
      <c r="ALW34" s="43"/>
      <c r="ALX34" s="43"/>
      <c r="ALY34" s="43"/>
      <c r="ALZ34" s="43"/>
      <c r="AMA34" s="43"/>
      <c r="AMB34" s="43"/>
      <c r="AMC34" s="43"/>
      <c r="AMD34" s="43"/>
      <c r="AME34" s="43"/>
      <c r="AMF34" s="43"/>
      <c r="AMG34" s="43"/>
      <c r="AMH34" s="43"/>
      <c r="AMI34" s="43"/>
      <c r="AMJ34" s="43"/>
    </row>
    <row r="35" spans="1:1024">
      <c r="A35" s="43" t="s">
        <v>49</v>
      </c>
      <c r="B35" s="2">
        <v>45344</v>
      </c>
      <c r="C35" s="28">
        <v>22</v>
      </c>
      <c r="D35" s="29">
        <v>571.10522800000001</v>
      </c>
      <c r="E35" s="46">
        <f>Sayfa2!$D35*Sayfa2!$C35</f>
        <v>12564.315016</v>
      </c>
      <c r="F35" s="2">
        <v>45357</v>
      </c>
      <c r="G35" s="17">
        <v>10</v>
      </c>
      <c r="H35" s="18">
        <v>580.05924800000003</v>
      </c>
      <c r="I35" s="19">
        <f>Sayfa2!$H35*Sayfa2!$G35</f>
        <v>5800.5924800000003</v>
      </c>
      <c r="J35" s="28">
        <f t="shared" ref="J35" si="9">H35-D35</f>
        <v>8.9540200000000141</v>
      </c>
      <c r="K35" s="47">
        <f>Sayfa2!$J35*Sayfa2!$C35</f>
        <v>196.98844000000031</v>
      </c>
      <c r="L35" s="48">
        <f t="shared" ref="L35" si="10">F35-B35</f>
        <v>13</v>
      </c>
      <c r="M35" s="26">
        <f t="shared" ref="M35" si="11">K35/E35</f>
        <v>1.5678406642076849E-2</v>
      </c>
      <c r="N35" s="26">
        <f t="shared" ref="N35" si="12">M35/L35*30</f>
        <v>3.618093840479273E-2</v>
      </c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43"/>
      <c r="AJ35" s="43"/>
      <c r="AK35" s="43"/>
      <c r="AL35" s="43"/>
      <c r="AM35" s="43"/>
      <c r="AN35" s="43"/>
      <c r="AO35" s="43"/>
      <c r="AP35" s="43"/>
      <c r="AQ35" s="43"/>
      <c r="AR35" s="43"/>
      <c r="AS35" s="43"/>
      <c r="AT35" s="43"/>
      <c r="AU35" s="43"/>
      <c r="AV35" s="43"/>
      <c r="AW35" s="43"/>
      <c r="AX35" s="43"/>
      <c r="AY35" s="43"/>
      <c r="AZ35" s="43"/>
      <c r="BA35" s="43"/>
      <c r="BB35" s="43"/>
      <c r="BC35" s="43"/>
      <c r="BD35" s="43"/>
      <c r="BE35" s="43"/>
      <c r="BF35" s="43"/>
      <c r="BG35" s="43"/>
      <c r="BH35" s="43"/>
      <c r="BI35" s="43"/>
      <c r="BJ35" s="43"/>
      <c r="BK35" s="43"/>
      <c r="BL35" s="43"/>
      <c r="BM35" s="43"/>
      <c r="BN35" s="43"/>
      <c r="BO35" s="43"/>
      <c r="BP35" s="43"/>
      <c r="BQ35" s="43"/>
      <c r="BR35" s="43"/>
      <c r="BS35" s="43"/>
      <c r="BT35" s="43"/>
      <c r="BU35" s="43"/>
      <c r="BV35" s="43"/>
      <c r="BW35" s="43"/>
      <c r="BX35" s="43"/>
      <c r="BY35" s="43"/>
      <c r="BZ35" s="43"/>
      <c r="CA35" s="43"/>
      <c r="CB35" s="43"/>
      <c r="CC35" s="43"/>
      <c r="CD35" s="43"/>
      <c r="CE35" s="43"/>
      <c r="CF35" s="43"/>
      <c r="CG35" s="43"/>
      <c r="CH35" s="43"/>
      <c r="CI35" s="43"/>
      <c r="CJ35" s="43"/>
      <c r="CK35" s="43"/>
      <c r="CL35" s="43"/>
      <c r="CM35" s="43"/>
      <c r="CN35" s="43"/>
      <c r="CO35" s="43"/>
      <c r="CP35" s="43"/>
      <c r="CQ35" s="43"/>
      <c r="CR35" s="43"/>
      <c r="CS35" s="43"/>
      <c r="CT35" s="43"/>
      <c r="CU35" s="43"/>
      <c r="CV35" s="43"/>
      <c r="CW35" s="43"/>
      <c r="CX35" s="43"/>
      <c r="CY35" s="43"/>
      <c r="CZ35" s="43"/>
      <c r="DA35" s="43"/>
      <c r="DB35" s="43"/>
      <c r="DC35" s="43"/>
      <c r="DD35" s="43"/>
      <c r="DE35" s="43"/>
      <c r="DF35" s="43"/>
      <c r="DG35" s="43"/>
      <c r="DH35" s="43"/>
      <c r="DI35" s="43"/>
      <c r="DJ35" s="43"/>
      <c r="DK35" s="43"/>
      <c r="DL35" s="43"/>
      <c r="DM35" s="43"/>
      <c r="DN35" s="43"/>
      <c r="DO35" s="43"/>
      <c r="DP35" s="43"/>
      <c r="DQ35" s="43"/>
      <c r="DR35" s="43"/>
      <c r="DS35" s="43"/>
      <c r="DT35" s="43"/>
      <c r="DU35" s="43"/>
      <c r="DV35" s="43"/>
      <c r="DW35" s="43"/>
      <c r="DX35" s="43"/>
      <c r="DY35" s="43"/>
      <c r="DZ35" s="43"/>
      <c r="EA35" s="43"/>
      <c r="EB35" s="43"/>
      <c r="EC35" s="43"/>
      <c r="ED35" s="43"/>
      <c r="EE35" s="43"/>
      <c r="EF35" s="43"/>
      <c r="EG35" s="43"/>
      <c r="EH35" s="43"/>
      <c r="EI35" s="43"/>
      <c r="EJ35" s="43"/>
      <c r="EK35" s="43"/>
      <c r="EL35" s="43"/>
      <c r="EM35" s="43"/>
      <c r="EN35" s="43"/>
      <c r="EO35" s="43"/>
      <c r="EP35" s="43"/>
      <c r="EQ35" s="43"/>
      <c r="ER35" s="43"/>
      <c r="ES35" s="43"/>
      <c r="ET35" s="43"/>
      <c r="EU35" s="43"/>
      <c r="EV35" s="43"/>
      <c r="EW35" s="43"/>
      <c r="EX35" s="43"/>
      <c r="EY35" s="43"/>
      <c r="EZ35" s="43"/>
      <c r="FA35" s="43"/>
      <c r="FB35" s="43"/>
      <c r="FC35" s="43"/>
      <c r="FD35" s="43"/>
      <c r="FE35" s="43"/>
      <c r="FF35" s="43"/>
      <c r="FG35" s="43"/>
      <c r="FH35" s="43"/>
      <c r="FI35" s="43"/>
      <c r="FJ35" s="43"/>
      <c r="FK35" s="43"/>
      <c r="FL35" s="43"/>
      <c r="FM35" s="43"/>
      <c r="FN35" s="43"/>
      <c r="FO35" s="43"/>
      <c r="FP35" s="43"/>
      <c r="FQ35" s="43"/>
      <c r="FR35" s="43"/>
      <c r="FS35" s="43"/>
      <c r="FT35" s="43"/>
      <c r="FU35" s="43"/>
      <c r="FV35" s="43"/>
      <c r="FW35" s="43"/>
      <c r="FX35" s="43"/>
      <c r="FY35" s="43"/>
      <c r="FZ35" s="43"/>
      <c r="GA35" s="43"/>
      <c r="GB35" s="43"/>
      <c r="GC35" s="43"/>
      <c r="GD35" s="43"/>
      <c r="GE35" s="43"/>
      <c r="GF35" s="43"/>
      <c r="GG35" s="43"/>
      <c r="GH35" s="43"/>
      <c r="GI35" s="43"/>
      <c r="GJ35" s="43"/>
      <c r="GK35" s="43"/>
      <c r="GL35" s="43"/>
      <c r="GM35" s="43"/>
      <c r="GN35" s="43"/>
      <c r="GO35" s="43"/>
      <c r="GP35" s="43"/>
      <c r="GQ35" s="43"/>
      <c r="GR35" s="43"/>
      <c r="GS35" s="43"/>
      <c r="GT35" s="43"/>
      <c r="GU35" s="43"/>
      <c r="GV35" s="43"/>
      <c r="GW35" s="43"/>
      <c r="GX35" s="43"/>
      <c r="GY35" s="43"/>
      <c r="GZ35" s="43"/>
      <c r="HA35" s="43"/>
      <c r="HB35" s="43"/>
      <c r="HC35" s="43"/>
      <c r="HD35" s="43"/>
      <c r="HE35" s="43"/>
      <c r="HF35" s="43"/>
      <c r="HG35" s="43"/>
      <c r="HH35" s="43"/>
      <c r="HI35" s="43"/>
      <c r="HJ35" s="43"/>
      <c r="HK35" s="43"/>
      <c r="HL35" s="43"/>
      <c r="HM35" s="43"/>
      <c r="HN35" s="43"/>
      <c r="HO35" s="43"/>
      <c r="HP35" s="43"/>
      <c r="HQ35" s="43"/>
      <c r="HR35" s="43"/>
      <c r="HS35" s="43"/>
      <c r="HT35" s="43"/>
      <c r="HU35" s="43"/>
      <c r="HV35" s="43"/>
      <c r="HW35" s="43"/>
      <c r="HX35" s="43"/>
      <c r="HY35" s="43"/>
      <c r="HZ35" s="43"/>
      <c r="IA35" s="43"/>
      <c r="IB35" s="43"/>
      <c r="IC35" s="43"/>
      <c r="ID35" s="43"/>
      <c r="IE35" s="43"/>
      <c r="IF35" s="43"/>
      <c r="IG35" s="43"/>
      <c r="IH35" s="43"/>
      <c r="II35" s="43"/>
      <c r="IJ35" s="43"/>
      <c r="IK35" s="43"/>
      <c r="IL35" s="43"/>
      <c r="IM35" s="43"/>
      <c r="IN35" s="43"/>
      <c r="IO35" s="43"/>
      <c r="IP35" s="43"/>
      <c r="IQ35" s="43"/>
      <c r="IR35" s="43"/>
      <c r="IS35" s="43"/>
      <c r="IT35" s="43"/>
      <c r="IU35" s="43"/>
      <c r="IV35" s="43"/>
      <c r="IW35" s="43"/>
      <c r="IX35" s="43"/>
      <c r="IY35" s="43"/>
      <c r="IZ35" s="43"/>
      <c r="JA35" s="43"/>
      <c r="JB35" s="43"/>
      <c r="JC35" s="43"/>
      <c r="JD35" s="43"/>
      <c r="JE35" s="43"/>
      <c r="JF35" s="43"/>
      <c r="JG35" s="43"/>
      <c r="JH35" s="43"/>
      <c r="JI35" s="43"/>
      <c r="JJ35" s="43"/>
      <c r="JK35" s="43"/>
      <c r="JL35" s="43"/>
      <c r="JM35" s="43"/>
      <c r="JN35" s="43"/>
      <c r="JO35" s="43"/>
      <c r="JP35" s="43"/>
      <c r="JQ35" s="43"/>
      <c r="JR35" s="43"/>
      <c r="JS35" s="43"/>
      <c r="JT35" s="43"/>
      <c r="JU35" s="43"/>
      <c r="JV35" s="43"/>
      <c r="JW35" s="43"/>
      <c r="JX35" s="43"/>
      <c r="JY35" s="43"/>
      <c r="JZ35" s="43"/>
      <c r="KA35" s="43"/>
      <c r="KB35" s="43"/>
      <c r="KC35" s="43"/>
      <c r="KD35" s="43"/>
      <c r="KE35" s="43"/>
      <c r="KF35" s="43"/>
      <c r="KG35" s="43"/>
      <c r="KH35" s="43"/>
      <c r="KI35" s="43"/>
      <c r="KJ35" s="43"/>
      <c r="KK35" s="43"/>
      <c r="KL35" s="43"/>
      <c r="KM35" s="43"/>
      <c r="KN35" s="43"/>
      <c r="KO35" s="43"/>
      <c r="KP35" s="43"/>
      <c r="KQ35" s="43"/>
      <c r="KR35" s="43"/>
      <c r="KS35" s="43"/>
      <c r="KT35" s="43"/>
      <c r="KU35" s="43"/>
      <c r="KV35" s="43"/>
      <c r="KW35" s="43"/>
      <c r="KX35" s="43"/>
      <c r="KY35" s="43"/>
      <c r="KZ35" s="43"/>
      <c r="LA35" s="43"/>
      <c r="LB35" s="43"/>
      <c r="LC35" s="43"/>
      <c r="LD35" s="43"/>
      <c r="LE35" s="43"/>
      <c r="LF35" s="43"/>
      <c r="LG35" s="43"/>
      <c r="LH35" s="43"/>
      <c r="LI35" s="43"/>
      <c r="LJ35" s="43"/>
      <c r="LK35" s="43"/>
      <c r="LL35" s="43"/>
      <c r="LM35" s="43"/>
      <c r="LN35" s="43"/>
      <c r="LO35" s="43"/>
      <c r="LP35" s="43"/>
      <c r="LQ35" s="43"/>
      <c r="LR35" s="43"/>
      <c r="LS35" s="43"/>
      <c r="LT35" s="43"/>
      <c r="LU35" s="43"/>
      <c r="LV35" s="43"/>
      <c r="LW35" s="43"/>
      <c r="LX35" s="43"/>
      <c r="LY35" s="43"/>
      <c r="LZ35" s="43"/>
      <c r="MA35" s="43"/>
      <c r="MB35" s="43"/>
      <c r="MC35" s="43"/>
      <c r="MD35" s="43"/>
      <c r="ME35" s="43"/>
      <c r="MF35" s="43"/>
      <c r="MG35" s="43"/>
      <c r="MH35" s="43"/>
      <c r="MI35" s="43"/>
      <c r="MJ35" s="43"/>
      <c r="MK35" s="43"/>
      <c r="ML35" s="43"/>
      <c r="MM35" s="43"/>
      <c r="MN35" s="43"/>
      <c r="MO35" s="43"/>
      <c r="MP35" s="43"/>
      <c r="MQ35" s="43"/>
      <c r="MR35" s="43"/>
      <c r="MS35" s="43"/>
      <c r="MT35" s="43"/>
      <c r="MU35" s="43"/>
      <c r="MV35" s="43"/>
      <c r="MW35" s="43"/>
      <c r="MX35" s="43"/>
      <c r="MY35" s="43"/>
      <c r="MZ35" s="43"/>
      <c r="NA35" s="43"/>
      <c r="NB35" s="43"/>
      <c r="NC35" s="43"/>
      <c r="ND35" s="43"/>
      <c r="NE35" s="43"/>
      <c r="NF35" s="43"/>
      <c r="NG35" s="43"/>
      <c r="NH35" s="43"/>
      <c r="NI35" s="43"/>
      <c r="NJ35" s="43"/>
      <c r="NK35" s="43"/>
      <c r="NL35" s="43"/>
      <c r="NM35" s="43"/>
      <c r="NN35" s="43"/>
      <c r="NO35" s="43"/>
      <c r="NP35" s="43"/>
      <c r="NQ35" s="43"/>
      <c r="NR35" s="43"/>
      <c r="NS35" s="43"/>
      <c r="NT35" s="43"/>
      <c r="NU35" s="43"/>
      <c r="NV35" s="43"/>
      <c r="NW35" s="43"/>
      <c r="NX35" s="43"/>
      <c r="NY35" s="43"/>
      <c r="NZ35" s="43"/>
      <c r="OA35" s="43"/>
      <c r="OB35" s="43"/>
      <c r="OC35" s="43"/>
      <c r="OD35" s="43"/>
      <c r="OE35" s="43"/>
      <c r="OF35" s="43"/>
      <c r="OG35" s="43"/>
      <c r="OH35" s="43"/>
      <c r="OI35" s="43"/>
      <c r="OJ35" s="43"/>
      <c r="OK35" s="43"/>
      <c r="OL35" s="43"/>
      <c r="OM35" s="43"/>
      <c r="ON35" s="43"/>
      <c r="OO35" s="43"/>
      <c r="OP35" s="43"/>
      <c r="OQ35" s="43"/>
      <c r="OR35" s="43"/>
      <c r="OS35" s="43"/>
      <c r="OT35" s="43"/>
      <c r="OU35" s="43"/>
      <c r="OV35" s="43"/>
      <c r="OW35" s="43"/>
      <c r="OX35" s="43"/>
      <c r="OY35" s="43"/>
      <c r="OZ35" s="43"/>
      <c r="PA35" s="43"/>
      <c r="PB35" s="43"/>
      <c r="PC35" s="43"/>
      <c r="PD35" s="43"/>
      <c r="PE35" s="43"/>
      <c r="PF35" s="43"/>
      <c r="PG35" s="43"/>
      <c r="PH35" s="43"/>
      <c r="PI35" s="43"/>
      <c r="PJ35" s="43"/>
      <c r="PK35" s="43"/>
      <c r="PL35" s="43"/>
      <c r="PM35" s="43"/>
      <c r="PN35" s="43"/>
      <c r="PO35" s="43"/>
      <c r="PP35" s="43"/>
      <c r="PQ35" s="43"/>
      <c r="PR35" s="43"/>
      <c r="PS35" s="43"/>
      <c r="PT35" s="43"/>
      <c r="PU35" s="43"/>
      <c r="PV35" s="43"/>
      <c r="PW35" s="43"/>
      <c r="PX35" s="43"/>
      <c r="PY35" s="43"/>
      <c r="PZ35" s="43"/>
      <c r="QA35" s="43"/>
      <c r="QB35" s="43"/>
      <c r="QC35" s="43"/>
      <c r="QD35" s="43"/>
      <c r="QE35" s="43"/>
      <c r="QF35" s="43"/>
      <c r="QG35" s="43"/>
      <c r="QH35" s="43"/>
      <c r="QI35" s="43"/>
      <c r="QJ35" s="43"/>
      <c r="QK35" s="43"/>
      <c r="QL35" s="43"/>
      <c r="QM35" s="43"/>
      <c r="QN35" s="43"/>
      <c r="QO35" s="43"/>
      <c r="QP35" s="43"/>
      <c r="QQ35" s="43"/>
      <c r="QR35" s="43"/>
      <c r="QS35" s="43"/>
      <c r="QT35" s="43"/>
      <c r="QU35" s="43"/>
      <c r="QV35" s="43"/>
      <c r="QW35" s="43"/>
      <c r="QX35" s="43"/>
      <c r="QY35" s="43"/>
      <c r="QZ35" s="43"/>
      <c r="RA35" s="43"/>
      <c r="RB35" s="43"/>
      <c r="RC35" s="43"/>
      <c r="RD35" s="43"/>
      <c r="RE35" s="43"/>
      <c r="RF35" s="43"/>
      <c r="RG35" s="43"/>
      <c r="RH35" s="43"/>
      <c r="RI35" s="43"/>
      <c r="RJ35" s="43"/>
      <c r="RK35" s="43"/>
      <c r="RL35" s="43"/>
      <c r="RM35" s="43"/>
      <c r="RN35" s="43"/>
      <c r="RO35" s="43"/>
      <c r="RP35" s="43"/>
      <c r="RQ35" s="43"/>
      <c r="RR35" s="43"/>
      <c r="RS35" s="43"/>
      <c r="RT35" s="43"/>
      <c r="RU35" s="43"/>
      <c r="RV35" s="43"/>
      <c r="RW35" s="43"/>
      <c r="RX35" s="43"/>
      <c r="RY35" s="43"/>
      <c r="RZ35" s="43"/>
      <c r="SA35" s="43"/>
      <c r="SB35" s="43"/>
      <c r="SC35" s="43"/>
      <c r="SD35" s="43"/>
      <c r="SE35" s="43"/>
      <c r="SF35" s="43"/>
      <c r="SG35" s="43"/>
      <c r="SH35" s="43"/>
      <c r="SI35" s="43"/>
      <c r="SJ35" s="43"/>
      <c r="SK35" s="43"/>
      <c r="SL35" s="43"/>
      <c r="SM35" s="43"/>
      <c r="SN35" s="43"/>
      <c r="SO35" s="43"/>
      <c r="SP35" s="43"/>
      <c r="SQ35" s="43"/>
      <c r="SR35" s="43"/>
      <c r="SS35" s="43"/>
      <c r="ST35" s="43"/>
      <c r="SU35" s="43"/>
      <c r="SV35" s="43"/>
      <c r="SW35" s="43"/>
      <c r="SX35" s="43"/>
      <c r="SY35" s="43"/>
      <c r="SZ35" s="43"/>
      <c r="TA35" s="43"/>
      <c r="TB35" s="43"/>
      <c r="TC35" s="43"/>
      <c r="TD35" s="43"/>
      <c r="TE35" s="43"/>
      <c r="TF35" s="43"/>
      <c r="TG35" s="43"/>
      <c r="TH35" s="43"/>
      <c r="TI35" s="43"/>
      <c r="TJ35" s="43"/>
      <c r="TK35" s="43"/>
      <c r="TL35" s="43"/>
      <c r="TM35" s="43"/>
      <c r="TN35" s="43"/>
      <c r="TO35" s="43"/>
      <c r="TP35" s="43"/>
      <c r="TQ35" s="43"/>
      <c r="TR35" s="43"/>
      <c r="TS35" s="43"/>
      <c r="TT35" s="43"/>
      <c r="TU35" s="43"/>
      <c r="TV35" s="43"/>
      <c r="TW35" s="43"/>
      <c r="TX35" s="43"/>
      <c r="TY35" s="43"/>
      <c r="TZ35" s="43"/>
      <c r="UA35" s="43"/>
      <c r="UB35" s="43"/>
      <c r="UC35" s="43"/>
      <c r="UD35" s="43"/>
      <c r="UE35" s="43"/>
      <c r="UF35" s="43"/>
      <c r="UG35" s="43"/>
      <c r="UH35" s="43"/>
      <c r="UI35" s="43"/>
      <c r="UJ35" s="43"/>
      <c r="UK35" s="43"/>
      <c r="UL35" s="43"/>
      <c r="UM35" s="43"/>
      <c r="UN35" s="43"/>
      <c r="UO35" s="43"/>
      <c r="UP35" s="43"/>
      <c r="UQ35" s="43"/>
      <c r="UR35" s="43"/>
      <c r="US35" s="43"/>
      <c r="UT35" s="43"/>
      <c r="UU35" s="43"/>
      <c r="UV35" s="43"/>
      <c r="UW35" s="43"/>
      <c r="UX35" s="43"/>
      <c r="UY35" s="43"/>
      <c r="UZ35" s="43"/>
      <c r="VA35" s="43"/>
      <c r="VB35" s="43"/>
      <c r="VC35" s="43"/>
      <c r="VD35" s="43"/>
      <c r="VE35" s="43"/>
      <c r="VF35" s="43"/>
      <c r="VG35" s="43"/>
      <c r="VH35" s="43"/>
      <c r="VI35" s="43"/>
      <c r="VJ35" s="43"/>
      <c r="VK35" s="43"/>
      <c r="VL35" s="43"/>
      <c r="VM35" s="43"/>
      <c r="VN35" s="43"/>
      <c r="VO35" s="43"/>
      <c r="VP35" s="43"/>
      <c r="VQ35" s="43"/>
      <c r="VR35" s="43"/>
      <c r="VS35" s="43"/>
      <c r="VT35" s="43"/>
      <c r="VU35" s="43"/>
      <c r="VV35" s="43"/>
      <c r="VW35" s="43"/>
      <c r="VX35" s="43"/>
      <c r="VY35" s="43"/>
      <c r="VZ35" s="43"/>
      <c r="WA35" s="43"/>
      <c r="WB35" s="43"/>
      <c r="WC35" s="43"/>
      <c r="WD35" s="43"/>
      <c r="WE35" s="43"/>
      <c r="WF35" s="43"/>
      <c r="WG35" s="43"/>
      <c r="WH35" s="43"/>
      <c r="WI35" s="43"/>
      <c r="WJ35" s="43"/>
      <c r="WK35" s="43"/>
      <c r="WL35" s="43"/>
      <c r="WM35" s="43"/>
      <c r="WN35" s="43"/>
      <c r="WO35" s="43"/>
      <c r="WP35" s="43"/>
      <c r="WQ35" s="43"/>
      <c r="WR35" s="43"/>
      <c r="WS35" s="43"/>
      <c r="WT35" s="43"/>
      <c r="WU35" s="43"/>
      <c r="WV35" s="43"/>
      <c r="WW35" s="43"/>
      <c r="WX35" s="43"/>
      <c r="WY35" s="43"/>
      <c r="WZ35" s="43"/>
      <c r="XA35" s="43"/>
      <c r="XB35" s="43"/>
      <c r="XC35" s="43"/>
      <c r="XD35" s="43"/>
      <c r="XE35" s="43"/>
      <c r="XF35" s="43"/>
      <c r="XG35" s="43"/>
      <c r="XH35" s="43"/>
      <c r="XI35" s="43"/>
      <c r="XJ35" s="43"/>
      <c r="XK35" s="43"/>
      <c r="XL35" s="43"/>
      <c r="XM35" s="43"/>
      <c r="XN35" s="43"/>
      <c r="XO35" s="43"/>
      <c r="XP35" s="43"/>
      <c r="XQ35" s="43"/>
      <c r="XR35" s="43"/>
      <c r="XS35" s="43"/>
      <c r="XT35" s="43"/>
      <c r="XU35" s="43"/>
      <c r="XV35" s="43"/>
      <c r="XW35" s="43"/>
      <c r="XX35" s="43"/>
      <c r="XY35" s="43"/>
      <c r="XZ35" s="43"/>
      <c r="YA35" s="43"/>
      <c r="YB35" s="43"/>
      <c r="YC35" s="43"/>
      <c r="YD35" s="43"/>
      <c r="YE35" s="43"/>
      <c r="YF35" s="43"/>
      <c r="YG35" s="43"/>
      <c r="YH35" s="43"/>
      <c r="YI35" s="43"/>
      <c r="YJ35" s="43"/>
      <c r="YK35" s="43"/>
      <c r="YL35" s="43"/>
      <c r="YM35" s="43"/>
      <c r="YN35" s="43"/>
      <c r="YO35" s="43"/>
      <c r="YP35" s="43"/>
      <c r="YQ35" s="43"/>
      <c r="YR35" s="43"/>
      <c r="YS35" s="43"/>
      <c r="YT35" s="43"/>
      <c r="YU35" s="43"/>
      <c r="YV35" s="43"/>
      <c r="YW35" s="43"/>
      <c r="YX35" s="43"/>
      <c r="YY35" s="43"/>
      <c r="YZ35" s="43"/>
      <c r="ZA35" s="43"/>
      <c r="ZB35" s="43"/>
      <c r="ZC35" s="43"/>
      <c r="ZD35" s="43"/>
      <c r="ZE35" s="43"/>
      <c r="ZF35" s="43"/>
      <c r="ZG35" s="43"/>
      <c r="ZH35" s="43"/>
      <c r="ZI35" s="43"/>
      <c r="ZJ35" s="43"/>
      <c r="ZK35" s="43"/>
      <c r="ZL35" s="43"/>
      <c r="ZM35" s="43"/>
      <c r="ZN35" s="43"/>
      <c r="ZO35" s="43"/>
      <c r="ZP35" s="43"/>
      <c r="ZQ35" s="43"/>
      <c r="ZR35" s="43"/>
      <c r="ZS35" s="43"/>
      <c r="ZT35" s="43"/>
      <c r="ZU35" s="43"/>
      <c r="ZV35" s="43"/>
      <c r="ZW35" s="43"/>
      <c r="ZX35" s="43"/>
      <c r="ZY35" s="43"/>
      <c r="ZZ35" s="43"/>
      <c r="AAA35" s="43"/>
      <c r="AAB35" s="43"/>
      <c r="AAC35" s="43"/>
      <c r="AAD35" s="43"/>
      <c r="AAE35" s="43"/>
      <c r="AAF35" s="43"/>
      <c r="AAG35" s="43"/>
      <c r="AAH35" s="43"/>
      <c r="AAI35" s="43"/>
      <c r="AAJ35" s="43"/>
      <c r="AAK35" s="43"/>
      <c r="AAL35" s="43"/>
      <c r="AAM35" s="43"/>
      <c r="AAN35" s="43"/>
      <c r="AAO35" s="43"/>
      <c r="AAP35" s="43"/>
      <c r="AAQ35" s="43"/>
      <c r="AAR35" s="43"/>
      <c r="AAS35" s="43"/>
      <c r="AAT35" s="43"/>
      <c r="AAU35" s="43"/>
      <c r="AAV35" s="43"/>
      <c r="AAW35" s="43"/>
      <c r="AAX35" s="43"/>
      <c r="AAY35" s="43"/>
      <c r="AAZ35" s="43"/>
      <c r="ABA35" s="43"/>
      <c r="ABB35" s="43"/>
      <c r="ABC35" s="43"/>
      <c r="ABD35" s="43"/>
      <c r="ABE35" s="43"/>
      <c r="ABF35" s="43"/>
      <c r="ABG35" s="43"/>
      <c r="ABH35" s="43"/>
      <c r="ABI35" s="43"/>
      <c r="ABJ35" s="43"/>
      <c r="ABK35" s="43"/>
      <c r="ABL35" s="43"/>
      <c r="ABM35" s="43"/>
      <c r="ABN35" s="43"/>
      <c r="ABO35" s="43"/>
      <c r="ABP35" s="43"/>
      <c r="ABQ35" s="43"/>
      <c r="ABR35" s="43"/>
      <c r="ABS35" s="43"/>
      <c r="ABT35" s="43"/>
      <c r="ABU35" s="43"/>
      <c r="ABV35" s="43"/>
      <c r="ABW35" s="43"/>
      <c r="ABX35" s="43"/>
      <c r="ABY35" s="43"/>
      <c r="ABZ35" s="43"/>
      <c r="ACA35" s="43"/>
      <c r="ACB35" s="43"/>
      <c r="ACC35" s="43"/>
      <c r="ACD35" s="43"/>
      <c r="ACE35" s="43"/>
      <c r="ACF35" s="43"/>
      <c r="ACG35" s="43"/>
      <c r="ACH35" s="43"/>
      <c r="ACI35" s="43"/>
      <c r="ACJ35" s="43"/>
      <c r="ACK35" s="43"/>
      <c r="ACL35" s="43"/>
      <c r="ACM35" s="43"/>
      <c r="ACN35" s="43"/>
      <c r="ACO35" s="43"/>
      <c r="ACP35" s="43"/>
      <c r="ACQ35" s="43"/>
      <c r="ACR35" s="43"/>
      <c r="ACS35" s="43"/>
      <c r="ACT35" s="43"/>
      <c r="ACU35" s="43"/>
      <c r="ACV35" s="43"/>
      <c r="ACW35" s="43"/>
      <c r="ACX35" s="43"/>
      <c r="ACY35" s="43"/>
      <c r="ACZ35" s="43"/>
      <c r="ADA35" s="43"/>
      <c r="ADB35" s="43"/>
      <c r="ADC35" s="43"/>
      <c r="ADD35" s="43"/>
      <c r="ADE35" s="43"/>
      <c r="ADF35" s="43"/>
      <c r="ADG35" s="43"/>
      <c r="ADH35" s="43"/>
      <c r="ADI35" s="43"/>
      <c r="ADJ35" s="43"/>
      <c r="ADK35" s="43"/>
      <c r="ADL35" s="43"/>
      <c r="ADM35" s="43"/>
      <c r="ADN35" s="43"/>
      <c r="ADO35" s="43"/>
      <c r="ADP35" s="43"/>
      <c r="ADQ35" s="43"/>
      <c r="ADR35" s="43"/>
      <c r="ADS35" s="43"/>
      <c r="ADT35" s="43"/>
      <c r="ADU35" s="43"/>
      <c r="ADV35" s="43"/>
      <c r="ADW35" s="43"/>
      <c r="ADX35" s="43"/>
      <c r="ADY35" s="43"/>
      <c r="ADZ35" s="43"/>
      <c r="AEA35" s="43"/>
      <c r="AEB35" s="43"/>
      <c r="AEC35" s="43"/>
      <c r="AED35" s="43"/>
      <c r="AEE35" s="43"/>
      <c r="AEF35" s="43"/>
      <c r="AEG35" s="43"/>
      <c r="AEH35" s="43"/>
      <c r="AEI35" s="43"/>
      <c r="AEJ35" s="43"/>
      <c r="AEK35" s="43"/>
      <c r="AEL35" s="43"/>
      <c r="AEM35" s="43"/>
      <c r="AEN35" s="43"/>
      <c r="AEO35" s="43"/>
      <c r="AEP35" s="43"/>
      <c r="AEQ35" s="43"/>
      <c r="AER35" s="43"/>
      <c r="AES35" s="43"/>
      <c r="AET35" s="43"/>
      <c r="AEU35" s="43"/>
      <c r="AEV35" s="43"/>
      <c r="AEW35" s="43"/>
      <c r="AEX35" s="43"/>
      <c r="AEY35" s="43"/>
      <c r="AEZ35" s="43"/>
      <c r="AFA35" s="43"/>
      <c r="AFB35" s="43"/>
      <c r="AFC35" s="43"/>
      <c r="AFD35" s="43"/>
      <c r="AFE35" s="43"/>
      <c r="AFF35" s="43"/>
      <c r="AFG35" s="43"/>
      <c r="AFH35" s="43"/>
      <c r="AFI35" s="43"/>
      <c r="AFJ35" s="43"/>
      <c r="AFK35" s="43"/>
      <c r="AFL35" s="43"/>
      <c r="AFM35" s="43"/>
      <c r="AFN35" s="43"/>
      <c r="AFO35" s="43"/>
      <c r="AFP35" s="43"/>
      <c r="AFQ35" s="43"/>
      <c r="AFR35" s="43"/>
      <c r="AFS35" s="43"/>
      <c r="AFT35" s="43"/>
      <c r="AFU35" s="43"/>
      <c r="AFV35" s="43"/>
      <c r="AFW35" s="43"/>
      <c r="AFX35" s="43"/>
      <c r="AFY35" s="43"/>
      <c r="AFZ35" s="43"/>
      <c r="AGA35" s="43"/>
      <c r="AGB35" s="43"/>
      <c r="AGC35" s="43"/>
      <c r="AGD35" s="43"/>
      <c r="AGE35" s="43"/>
      <c r="AGF35" s="43"/>
      <c r="AGG35" s="43"/>
      <c r="AGH35" s="43"/>
      <c r="AGI35" s="43"/>
      <c r="AGJ35" s="43"/>
      <c r="AGK35" s="43"/>
      <c r="AGL35" s="43"/>
      <c r="AGM35" s="43"/>
      <c r="AGN35" s="43"/>
      <c r="AGO35" s="43"/>
      <c r="AGP35" s="43"/>
      <c r="AGQ35" s="43"/>
      <c r="AGR35" s="43"/>
      <c r="AGS35" s="43"/>
      <c r="AGT35" s="43"/>
      <c r="AGU35" s="43"/>
      <c r="AGV35" s="43"/>
      <c r="AGW35" s="43"/>
      <c r="AGX35" s="43"/>
      <c r="AGY35" s="43"/>
      <c r="AGZ35" s="43"/>
      <c r="AHA35" s="43"/>
      <c r="AHB35" s="43"/>
      <c r="AHC35" s="43"/>
      <c r="AHD35" s="43"/>
      <c r="AHE35" s="43"/>
      <c r="AHF35" s="43"/>
      <c r="AHG35" s="43"/>
      <c r="AHH35" s="43"/>
      <c r="AHI35" s="43"/>
      <c r="AHJ35" s="43"/>
      <c r="AHK35" s="43"/>
      <c r="AHL35" s="43"/>
      <c r="AHM35" s="43"/>
      <c r="AHN35" s="43"/>
      <c r="AHO35" s="43"/>
      <c r="AHP35" s="43"/>
      <c r="AHQ35" s="43"/>
      <c r="AHR35" s="43"/>
      <c r="AHS35" s="43"/>
      <c r="AHT35" s="43"/>
      <c r="AHU35" s="43"/>
      <c r="AHV35" s="43"/>
      <c r="AHW35" s="43"/>
      <c r="AHX35" s="43"/>
      <c r="AHY35" s="43"/>
      <c r="AHZ35" s="43"/>
      <c r="AIA35" s="43"/>
      <c r="AIB35" s="43"/>
      <c r="AIC35" s="43"/>
      <c r="AID35" s="43"/>
      <c r="AIE35" s="43"/>
      <c r="AIF35" s="43"/>
      <c r="AIG35" s="43"/>
      <c r="AIH35" s="43"/>
      <c r="AII35" s="43"/>
      <c r="AIJ35" s="43"/>
      <c r="AIK35" s="43"/>
      <c r="AIL35" s="43"/>
      <c r="AIM35" s="43"/>
      <c r="AIN35" s="43"/>
      <c r="AIO35" s="43"/>
      <c r="AIP35" s="43"/>
      <c r="AIQ35" s="43"/>
      <c r="AIR35" s="43"/>
      <c r="AIS35" s="43"/>
      <c r="AIT35" s="43"/>
      <c r="AIU35" s="43"/>
      <c r="AIV35" s="43"/>
      <c r="AIW35" s="43"/>
      <c r="AIX35" s="43"/>
      <c r="AIY35" s="43"/>
      <c r="AIZ35" s="43"/>
      <c r="AJA35" s="43"/>
      <c r="AJB35" s="43"/>
      <c r="AJC35" s="43"/>
      <c r="AJD35" s="43"/>
      <c r="AJE35" s="43"/>
      <c r="AJF35" s="43"/>
      <c r="AJG35" s="43"/>
      <c r="AJH35" s="43"/>
      <c r="AJI35" s="43"/>
      <c r="AJJ35" s="43"/>
      <c r="AJK35" s="43"/>
      <c r="AJL35" s="43"/>
      <c r="AJM35" s="43"/>
      <c r="AJN35" s="43"/>
      <c r="AJO35" s="43"/>
      <c r="AJP35" s="43"/>
      <c r="AJQ35" s="43"/>
      <c r="AJR35" s="43"/>
      <c r="AJS35" s="43"/>
      <c r="AJT35" s="43"/>
      <c r="AJU35" s="43"/>
      <c r="AJV35" s="43"/>
      <c r="AJW35" s="43"/>
      <c r="AJX35" s="43"/>
      <c r="AJY35" s="43"/>
      <c r="AJZ35" s="43"/>
      <c r="AKA35" s="43"/>
      <c r="AKB35" s="43"/>
      <c r="AKC35" s="43"/>
      <c r="AKD35" s="43"/>
      <c r="AKE35" s="43"/>
      <c r="AKF35" s="43"/>
      <c r="AKG35" s="43"/>
      <c r="AKH35" s="43"/>
      <c r="AKI35" s="43"/>
      <c r="AKJ35" s="43"/>
      <c r="AKK35" s="43"/>
      <c r="AKL35" s="43"/>
      <c r="AKM35" s="43"/>
      <c r="AKN35" s="43"/>
      <c r="AKO35" s="43"/>
      <c r="AKP35" s="43"/>
      <c r="AKQ35" s="43"/>
      <c r="AKR35" s="43"/>
      <c r="AKS35" s="43"/>
      <c r="AKT35" s="43"/>
      <c r="AKU35" s="43"/>
      <c r="AKV35" s="43"/>
      <c r="AKW35" s="43"/>
      <c r="AKX35" s="43"/>
      <c r="AKY35" s="43"/>
      <c r="AKZ35" s="43"/>
      <c r="ALA35" s="43"/>
      <c r="ALB35" s="43"/>
      <c r="ALC35" s="43"/>
      <c r="ALD35" s="43"/>
      <c r="ALE35" s="43"/>
      <c r="ALF35" s="43"/>
      <c r="ALG35" s="43"/>
      <c r="ALH35" s="43"/>
      <c r="ALI35" s="43"/>
      <c r="ALJ35" s="43"/>
      <c r="ALK35" s="43"/>
      <c r="ALL35" s="43"/>
      <c r="ALM35" s="43"/>
      <c r="ALN35" s="43"/>
      <c r="ALO35" s="43"/>
      <c r="ALP35" s="43"/>
      <c r="ALQ35" s="43"/>
      <c r="ALR35" s="43"/>
      <c r="ALS35" s="43"/>
      <c r="ALT35" s="43"/>
      <c r="ALU35" s="43"/>
      <c r="ALV35" s="43"/>
      <c r="ALW35" s="43"/>
      <c r="ALX35" s="43"/>
      <c r="ALY35" s="43"/>
      <c r="ALZ35" s="43"/>
      <c r="AMA35" s="43"/>
      <c r="AMB35" s="43"/>
      <c r="AMC35" s="43"/>
      <c r="AMD35" s="43"/>
      <c r="AME35" s="43"/>
      <c r="AMF35" s="43"/>
      <c r="AMG35" s="43"/>
      <c r="AMH35" s="43"/>
      <c r="AMI35" s="43"/>
      <c r="AMJ35" s="43"/>
    </row>
    <row r="36" spans="1:1024">
      <c r="A36" s="43" t="s">
        <v>49</v>
      </c>
      <c r="B36" s="2">
        <v>45344</v>
      </c>
      <c r="C36" s="28">
        <v>11</v>
      </c>
      <c r="D36" s="29">
        <v>571.10522800000001</v>
      </c>
      <c r="E36" s="46">
        <f>Sayfa2!$D36*Sayfa2!$C36</f>
        <v>6282.1575080000002</v>
      </c>
      <c r="F36" s="2">
        <v>45356</v>
      </c>
      <c r="G36" s="17">
        <v>11</v>
      </c>
      <c r="H36" s="18">
        <v>580.05924800000003</v>
      </c>
      <c r="I36" s="19">
        <f>Sayfa2!$H36*Sayfa2!$G36</f>
        <v>6380.6517280000007</v>
      </c>
      <c r="J36" s="28">
        <f t="shared" ref="J36" si="13">H36-D36</f>
        <v>8.9540200000000141</v>
      </c>
      <c r="K36" s="47">
        <f>Sayfa2!$J36*Sayfa2!$C36</f>
        <v>98.494220000000155</v>
      </c>
      <c r="L36" s="48">
        <f t="shared" ref="L36" si="14">F36-B36</f>
        <v>12</v>
      </c>
      <c r="M36" s="26">
        <f t="shared" ref="M36" si="15">K36/E36</f>
        <v>1.5678406642076849E-2</v>
      </c>
      <c r="N36" s="26">
        <f t="shared" ref="N36" si="16">M36/L36*30</f>
        <v>3.9196016605192119E-2</v>
      </c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43"/>
      <c r="AI36" s="43"/>
      <c r="AJ36" s="43"/>
      <c r="AK36" s="43"/>
      <c r="AL36" s="43"/>
      <c r="AM36" s="43"/>
      <c r="AN36" s="43"/>
      <c r="AO36" s="43"/>
      <c r="AP36" s="43"/>
      <c r="AQ36" s="43"/>
      <c r="AR36" s="43"/>
      <c r="AS36" s="43"/>
      <c r="AT36" s="43"/>
      <c r="AU36" s="43"/>
      <c r="AV36" s="43"/>
      <c r="AW36" s="43"/>
      <c r="AX36" s="43"/>
      <c r="AY36" s="43"/>
      <c r="AZ36" s="43"/>
      <c r="BA36" s="43"/>
      <c r="BB36" s="43"/>
      <c r="BC36" s="43"/>
      <c r="BD36" s="43"/>
      <c r="BE36" s="43"/>
      <c r="BF36" s="43"/>
      <c r="BG36" s="43"/>
      <c r="BH36" s="43"/>
      <c r="BI36" s="43"/>
      <c r="BJ36" s="43"/>
      <c r="BK36" s="43"/>
      <c r="BL36" s="43"/>
      <c r="BM36" s="43"/>
      <c r="BN36" s="43"/>
      <c r="BO36" s="43"/>
      <c r="BP36" s="43"/>
      <c r="BQ36" s="43"/>
      <c r="BR36" s="43"/>
      <c r="BS36" s="43"/>
      <c r="BT36" s="43"/>
      <c r="BU36" s="43"/>
      <c r="BV36" s="43"/>
      <c r="BW36" s="43"/>
      <c r="BX36" s="43"/>
      <c r="BY36" s="43"/>
      <c r="BZ36" s="43"/>
      <c r="CA36" s="43"/>
      <c r="CB36" s="43"/>
      <c r="CC36" s="43"/>
      <c r="CD36" s="43"/>
      <c r="CE36" s="43"/>
      <c r="CF36" s="43"/>
      <c r="CG36" s="43"/>
      <c r="CH36" s="43"/>
      <c r="CI36" s="43"/>
      <c r="CJ36" s="43"/>
      <c r="CK36" s="43"/>
      <c r="CL36" s="43"/>
      <c r="CM36" s="43"/>
      <c r="CN36" s="43"/>
      <c r="CO36" s="43"/>
      <c r="CP36" s="43"/>
      <c r="CQ36" s="43"/>
      <c r="CR36" s="43"/>
      <c r="CS36" s="43"/>
      <c r="CT36" s="43"/>
      <c r="CU36" s="43"/>
      <c r="CV36" s="43"/>
      <c r="CW36" s="43"/>
      <c r="CX36" s="43"/>
      <c r="CY36" s="43"/>
      <c r="CZ36" s="43"/>
      <c r="DA36" s="43"/>
      <c r="DB36" s="43"/>
      <c r="DC36" s="43"/>
      <c r="DD36" s="43"/>
      <c r="DE36" s="43"/>
      <c r="DF36" s="43"/>
      <c r="DG36" s="43"/>
      <c r="DH36" s="43"/>
      <c r="DI36" s="43"/>
      <c r="DJ36" s="43"/>
      <c r="DK36" s="43"/>
      <c r="DL36" s="43"/>
      <c r="DM36" s="43"/>
      <c r="DN36" s="43"/>
      <c r="DO36" s="43"/>
      <c r="DP36" s="43"/>
      <c r="DQ36" s="43"/>
      <c r="DR36" s="43"/>
      <c r="DS36" s="43"/>
      <c r="DT36" s="43"/>
      <c r="DU36" s="43"/>
      <c r="DV36" s="43"/>
      <c r="DW36" s="43"/>
      <c r="DX36" s="43"/>
      <c r="DY36" s="43"/>
      <c r="DZ36" s="43"/>
      <c r="EA36" s="43"/>
      <c r="EB36" s="43"/>
      <c r="EC36" s="43"/>
      <c r="ED36" s="43"/>
      <c r="EE36" s="43"/>
      <c r="EF36" s="43"/>
      <c r="EG36" s="43"/>
      <c r="EH36" s="43"/>
      <c r="EI36" s="43"/>
      <c r="EJ36" s="43"/>
      <c r="EK36" s="43"/>
      <c r="EL36" s="43"/>
      <c r="EM36" s="43"/>
      <c r="EN36" s="43"/>
      <c r="EO36" s="43"/>
      <c r="EP36" s="43"/>
      <c r="EQ36" s="43"/>
      <c r="ER36" s="43"/>
      <c r="ES36" s="43"/>
      <c r="ET36" s="43"/>
      <c r="EU36" s="43"/>
      <c r="EV36" s="43"/>
      <c r="EW36" s="43"/>
      <c r="EX36" s="43"/>
      <c r="EY36" s="43"/>
      <c r="EZ36" s="43"/>
      <c r="FA36" s="43"/>
      <c r="FB36" s="43"/>
      <c r="FC36" s="43"/>
      <c r="FD36" s="43"/>
      <c r="FE36" s="43"/>
      <c r="FF36" s="43"/>
      <c r="FG36" s="43"/>
      <c r="FH36" s="43"/>
      <c r="FI36" s="43"/>
      <c r="FJ36" s="43"/>
      <c r="FK36" s="43"/>
      <c r="FL36" s="43"/>
      <c r="FM36" s="43"/>
      <c r="FN36" s="43"/>
      <c r="FO36" s="43"/>
      <c r="FP36" s="43"/>
      <c r="FQ36" s="43"/>
      <c r="FR36" s="43"/>
      <c r="FS36" s="43"/>
      <c r="FT36" s="43"/>
      <c r="FU36" s="43"/>
      <c r="FV36" s="43"/>
      <c r="FW36" s="43"/>
      <c r="FX36" s="43"/>
      <c r="FY36" s="43"/>
      <c r="FZ36" s="43"/>
      <c r="GA36" s="43"/>
      <c r="GB36" s="43"/>
      <c r="GC36" s="43"/>
      <c r="GD36" s="43"/>
      <c r="GE36" s="43"/>
      <c r="GF36" s="43"/>
      <c r="GG36" s="43"/>
      <c r="GH36" s="43"/>
      <c r="GI36" s="43"/>
      <c r="GJ36" s="43"/>
      <c r="GK36" s="43"/>
      <c r="GL36" s="43"/>
      <c r="GM36" s="43"/>
      <c r="GN36" s="43"/>
      <c r="GO36" s="43"/>
      <c r="GP36" s="43"/>
      <c r="GQ36" s="43"/>
      <c r="GR36" s="43"/>
      <c r="GS36" s="43"/>
      <c r="GT36" s="43"/>
      <c r="GU36" s="43"/>
      <c r="GV36" s="43"/>
      <c r="GW36" s="43"/>
      <c r="GX36" s="43"/>
      <c r="GY36" s="43"/>
      <c r="GZ36" s="43"/>
      <c r="HA36" s="43"/>
      <c r="HB36" s="43"/>
      <c r="HC36" s="43"/>
      <c r="HD36" s="43"/>
      <c r="HE36" s="43"/>
      <c r="HF36" s="43"/>
      <c r="HG36" s="43"/>
      <c r="HH36" s="43"/>
      <c r="HI36" s="43"/>
      <c r="HJ36" s="43"/>
      <c r="HK36" s="43"/>
      <c r="HL36" s="43"/>
      <c r="HM36" s="43"/>
      <c r="HN36" s="43"/>
      <c r="HO36" s="43"/>
      <c r="HP36" s="43"/>
      <c r="HQ36" s="43"/>
      <c r="HR36" s="43"/>
      <c r="HS36" s="43"/>
      <c r="HT36" s="43"/>
      <c r="HU36" s="43"/>
      <c r="HV36" s="43"/>
      <c r="HW36" s="43"/>
      <c r="HX36" s="43"/>
      <c r="HY36" s="43"/>
      <c r="HZ36" s="43"/>
      <c r="IA36" s="43"/>
      <c r="IB36" s="43"/>
      <c r="IC36" s="43"/>
      <c r="ID36" s="43"/>
      <c r="IE36" s="43"/>
      <c r="IF36" s="43"/>
      <c r="IG36" s="43"/>
      <c r="IH36" s="43"/>
      <c r="II36" s="43"/>
      <c r="IJ36" s="43"/>
      <c r="IK36" s="43"/>
      <c r="IL36" s="43"/>
      <c r="IM36" s="43"/>
      <c r="IN36" s="43"/>
      <c r="IO36" s="43"/>
      <c r="IP36" s="43"/>
      <c r="IQ36" s="43"/>
      <c r="IR36" s="43"/>
      <c r="IS36" s="43"/>
      <c r="IT36" s="43"/>
      <c r="IU36" s="43"/>
      <c r="IV36" s="43"/>
      <c r="IW36" s="43"/>
      <c r="IX36" s="43"/>
      <c r="IY36" s="43"/>
      <c r="IZ36" s="43"/>
      <c r="JA36" s="43"/>
      <c r="JB36" s="43"/>
      <c r="JC36" s="43"/>
      <c r="JD36" s="43"/>
      <c r="JE36" s="43"/>
      <c r="JF36" s="43"/>
      <c r="JG36" s="43"/>
      <c r="JH36" s="43"/>
      <c r="JI36" s="43"/>
      <c r="JJ36" s="43"/>
      <c r="JK36" s="43"/>
      <c r="JL36" s="43"/>
      <c r="JM36" s="43"/>
      <c r="JN36" s="43"/>
      <c r="JO36" s="43"/>
      <c r="JP36" s="43"/>
      <c r="JQ36" s="43"/>
      <c r="JR36" s="43"/>
      <c r="JS36" s="43"/>
      <c r="JT36" s="43"/>
      <c r="JU36" s="43"/>
      <c r="JV36" s="43"/>
      <c r="JW36" s="43"/>
      <c r="JX36" s="43"/>
      <c r="JY36" s="43"/>
      <c r="JZ36" s="43"/>
      <c r="KA36" s="43"/>
      <c r="KB36" s="43"/>
      <c r="KC36" s="43"/>
      <c r="KD36" s="43"/>
      <c r="KE36" s="43"/>
      <c r="KF36" s="43"/>
      <c r="KG36" s="43"/>
      <c r="KH36" s="43"/>
      <c r="KI36" s="43"/>
      <c r="KJ36" s="43"/>
      <c r="KK36" s="43"/>
      <c r="KL36" s="43"/>
      <c r="KM36" s="43"/>
      <c r="KN36" s="43"/>
      <c r="KO36" s="43"/>
      <c r="KP36" s="43"/>
      <c r="KQ36" s="43"/>
      <c r="KR36" s="43"/>
      <c r="KS36" s="43"/>
      <c r="KT36" s="43"/>
      <c r="KU36" s="43"/>
      <c r="KV36" s="43"/>
      <c r="KW36" s="43"/>
      <c r="KX36" s="43"/>
      <c r="KY36" s="43"/>
      <c r="KZ36" s="43"/>
      <c r="LA36" s="43"/>
      <c r="LB36" s="43"/>
      <c r="LC36" s="43"/>
      <c r="LD36" s="43"/>
      <c r="LE36" s="43"/>
      <c r="LF36" s="43"/>
      <c r="LG36" s="43"/>
      <c r="LH36" s="43"/>
      <c r="LI36" s="43"/>
      <c r="LJ36" s="43"/>
      <c r="LK36" s="43"/>
      <c r="LL36" s="43"/>
      <c r="LM36" s="43"/>
      <c r="LN36" s="43"/>
      <c r="LO36" s="43"/>
      <c r="LP36" s="43"/>
      <c r="LQ36" s="43"/>
      <c r="LR36" s="43"/>
      <c r="LS36" s="43"/>
      <c r="LT36" s="43"/>
      <c r="LU36" s="43"/>
      <c r="LV36" s="43"/>
      <c r="LW36" s="43"/>
      <c r="LX36" s="43"/>
      <c r="LY36" s="43"/>
      <c r="LZ36" s="43"/>
      <c r="MA36" s="43"/>
      <c r="MB36" s="43"/>
      <c r="MC36" s="43"/>
      <c r="MD36" s="43"/>
      <c r="ME36" s="43"/>
      <c r="MF36" s="43"/>
      <c r="MG36" s="43"/>
      <c r="MH36" s="43"/>
      <c r="MI36" s="43"/>
      <c r="MJ36" s="43"/>
      <c r="MK36" s="43"/>
      <c r="ML36" s="43"/>
      <c r="MM36" s="43"/>
      <c r="MN36" s="43"/>
      <c r="MO36" s="43"/>
      <c r="MP36" s="43"/>
      <c r="MQ36" s="43"/>
      <c r="MR36" s="43"/>
      <c r="MS36" s="43"/>
      <c r="MT36" s="43"/>
      <c r="MU36" s="43"/>
      <c r="MV36" s="43"/>
      <c r="MW36" s="43"/>
      <c r="MX36" s="43"/>
      <c r="MY36" s="43"/>
      <c r="MZ36" s="43"/>
      <c r="NA36" s="43"/>
      <c r="NB36" s="43"/>
      <c r="NC36" s="43"/>
      <c r="ND36" s="43"/>
      <c r="NE36" s="43"/>
      <c r="NF36" s="43"/>
      <c r="NG36" s="43"/>
      <c r="NH36" s="43"/>
      <c r="NI36" s="43"/>
      <c r="NJ36" s="43"/>
      <c r="NK36" s="43"/>
      <c r="NL36" s="43"/>
      <c r="NM36" s="43"/>
      <c r="NN36" s="43"/>
      <c r="NO36" s="43"/>
      <c r="NP36" s="43"/>
      <c r="NQ36" s="43"/>
      <c r="NR36" s="43"/>
      <c r="NS36" s="43"/>
      <c r="NT36" s="43"/>
      <c r="NU36" s="43"/>
      <c r="NV36" s="43"/>
      <c r="NW36" s="43"/>
      <c r="NX36" s="43"/>
      <c r="NY36" s="43"/>
      <c r="NZ36" s="43"/>
      <c r="OA36" s="43"/>
      <c r="OB36" s="43"/>
      <c r="OC36" s="43"/>
      <c r="OD36" s="43"/>
      <c r="OE36" s="43"/>
      <c r="OF36" s="43"/>
      <c r="OG36" s="43"/>
      <c r="OH36" s="43"/>
      <c r="OI36" s="43"/>
      <c r="OJ36" s="43"/>
      <c r="OK36" s="43"/>
      <c r="OL36" s="43"/>
      <c r="OM36" s="43"/>
      <c r="ON36" s="43"/>
      <c r="OO36" s="43"/>
      <c r="OP36" s="43"/>
      <c r="OQ36" s="43"/>
      <c r="OR36" s="43"/>
      <c r="OS36" s="43"/>
      <c r="OT36" s="43"/>
      <c r="OU36" s="43"/>
      <c r="OV36" s="43"/>
      <c r="OW36" s="43"/>
      <c r="OX36" s="43"/>
      <c r="OY36" s="43"/>
      <c r="OZ36" s="43"/>
      <c r="PA36" s="43"/>
      <c r="PB36" s="43"/>
      <c r="PC36" s="43"/>
      <c r="PD36" s="43"/>
      <c r="PE36" s="43"/>
      <c r="PF36" s="43"/>
      <c r="PG36" s="43"/>
      <c r="PH36" s="43"/>
      <c r="PI36" s="43"/>
      <c r="PJ36" s="43"/>
      <c r="PK36" s="43"/>
      <c r="PL36" s="43"/>
      <c r="PM36" s="43"/>
      <c r="PN36" s="43"/>
      <c r="PO36" s="43"/>
      <c r="PP36" s="43"/>
      <c r="PQ36" s="43"/>
      <c r="PR36" s="43"/>
      <c r="PS36" s="43"/>
      <c r="PT36" s="43"/>
      <c r="PU36" s="43"/>
      <c r="PV36" s="43"/>
      <c r="PW36" s="43"/>
      <c r="PX36" s="43"/>
      <c r="PY36" s="43"/>
      <c r="PZ36" s="43"/>
      <c r="QA36" s="43"/>
      <c r="QB36" s="43"/>
      <c r="QC36" s="43"/>
      <c r="QD36" s="43"/>
      <c r="QE36" s="43"/>
      <c r="QF36" s="43"/>
      <c r="QG36" s="43"/>
      <c r="QH36" s="43"/>
      <c r="QI36" s="43"/>
      <c r="QJ36" s="43"/>
      <c r="QK36" s="43"/>
      <c r="QL36" s="43"/>
      <c r="QM36" s="43"/>
      <c r="QN36" s="43"/>
      <c r="QO36" s="43"/>
      <c r="QP36" s="43"/>
      <c r="QQ36" s="43"/>
      <c r="QR36" s="43"/>
      <c r="QS36" s="43"/>
      <c r="QT36" s="43"/>
      <c r="QU36" s="43"/>
      <c r="QV36" s="43"/>
      <c r="QW36" s="43"/>
      <c r="QX36" s="43"/>
      <c r="QY36" s="43"/>
      <c r="QZ36" s="43"/>
      <c r="RA36" s="43"/>
      <c r="RB36" s="43"/>
      <c r="RC36" s="43"/>
      <c r="RD36" s="43"/>
      <c r="RE36" s="43"/>
      <c r="RF36" s="43"/>
      <c r="RG36" s="43"/>
      <c r="RH36" s="43"/>
      <c r="RI36" s="43"/>
      <c r="RJ36" s="43"/>
      <c r="RK36" s="43"/>
      <c r="RL36" s="43"/>
      <c r="RM36" s="43"/>
      <c r="RN36" s="43"/>
      <c r="RO36" s="43"/>
      <c r="RP36" s="43"/>
      <c r="RQ36" s="43"/>
      <c r="RR36" s="43"/>
      <c r="RS36" s="43"/>
      <c r="RT36" s="43"/>
      <c r="RU36" s="43"/>
      <c r="RV36" s="43"/>
      <c r="RW36" s="43"/>
      <c r="RX36" s="43"/>
      <c r="RY36" s="43"/>
      <c r="RZ36" s="43"/>
      <c r="SA36" s="43"/>
      <c r="SB36" s="43"/>
      <c r="SC36" s="43"/>
      <c r="SD36" s="43"/>
      <c r="SE36" s="43"/>
      <c r="SF36" s="43"/>
      <c r="SG36" s="43"/>
      <c r="SH36" s="43"/>
      <c r="SI36" s="43"/>
      <c r="SJ36" s="43"/>
      <c r="SK36" s="43"/>
      <c r="SL36" s="43"/>
      <c r="SM36" s="43"/>
      <c r="SN36" s="43"/>
      <c r="SO36" s="43"/>
      <c r="SP36" s="43"/>
      <c r="SQ36" s="43"/>
      <c r="SR36" s="43"/>
      <c r="SS36" s="43"/>
      <c r="ST36" s="43"/>
      <c r="SU36" s="43"/>
      <c r="SV36" s="43"/>
      <c r="SW36" s="43"/>
      <c r="SX36" s="43"/>
      <c r="SY36" s="43"/>
      <c r="SZ36" s="43"/>
      <c r="TA36" s="43"/>
      <c r="TB36" s="43"/>
      <c r="TC36" s="43"/>
      <c r="TD36" s="43"/>
      <c r="TE36" s="43"/>
      <c r="TF36" s="43"/>
      <c r="TG36" s="43"/>
      <c r="TH36" s="43"/>
      <c r="TI36" s="43"/>
      <c r="TJ36" s="43"/>
      <c r="TK36" s="43"/>
      <c r="TL36" s="43"/>
      <c r="TM36" s="43"/>
      <c r="TN36" s="43"/>
      <c r="TO36" s="43"/>
      <c r="TP36" s="43"/>
      <c r="TQ36" s="43"/>
      <c r="TR36" s="43"/>
      <c r="TS36" s="43"/>
      <c r="TT36" s="43"/>
      <c r="TU36" s="43"/>
      <c r="TV36" s="43"/>
      <c r="TW36" s="43"/>
      <c r="TX36" s="43"/>
      <c r="TY36" s="43"/>
      <c r="TZ36" s="43"/>
      <c r="UA36" s="43"/>
      <c r="UB36" s="43"/>
      <c r="UC36" s="43"/>
      <c r="UD36" s="43"/>
      <c r="UE36" s="43"/>
      <c r="UF36" s="43"/>
      <c r="UG36" s="43"/>
      <c r="UH36" s="43"/>
      <c r="UI36" s="43"/>
      <c r="UJ36" s="43"/>
      <c r="UK36" s="43"/>
      <c r="UL36" s="43"/>
      <c r="UM36" s="43"/>
      <c r="UN36" s="43"/>
      <c r="UO36" s="43"/>
      <c r="UP36" s="43"/>
      <c r="UQ36" s="43"/>
      <c r="UR36" s="43"/>
      <c r="US36" s="43"/>
      <c r="UT36" s="43"/>
      <c r="UU36" s="43"/>
      <c r="UV36" s="43"/>
      <c r="UW36" s="43"/>
      <c r="UX36" s="43"/>
      <c r="UY36" s="43"/>
      <c r="UZ36" s="43"/>
      <c r="VA36" s="43"/>
      <c r="VB36" s="43"/>
      <c r="VC36" s="43"/>
      <c r="VD36" s="43"/>
      <c r="VE36" s="43"/>
      <c r="VF36" s="43"/>
      <c r="VG36" s="43"/>
      <c r="VH36" s="43"/>
      <c r="VI36" s="43"/>
      <c r="VJ36" s="43"/>
      <c r="VK36" s="43"/>
      <c r="VL36" s="43"/>
      <c r="VM36" s="43"/>
      <c r="VN36" s="43"/>
      <c r="VO36" s="43"/>
      <c r="VP36" s="43"/>
      <c r="VQ36" s="43"/>
      <c r="VR36" s="43"/>
      <c r="VS36" s="43"/>
      <c r="VT36" s="43"/>
      <c r="VU36" s="43"/>
      <c r="VV36" s="43"/>
      <c r="VW36" s="43"/>
      <c r="VX36" s="43"/>
      <c r="VY36" s="43"/>
      <c r="VZ36" s="43"/>
      <c r="WA36" s="43"/>
      <c r="WB36" s="43"/>
      <c r="WC36" s="43"/>
      <c r="WD36" s="43"/>
      <c r="WE36" s="43"/>
      <c r="WF36" s="43"/>
      <c r="WG36" s="43"/>
      <c r="WH36" s="43"/>
      <c r="WI36" s="43"/>
      <c r="WJ36" s="43"/>
      <c r="WK36" s="43"/>
      <c r="WL36" s="43"/>
      <c r="WM36" s="43"/>
      <c r="WN36" s="43"/>
      <c r="WO36" s="43"/>
      <c r="WP36" s="43"/>
      <c r="WQ36" s="43"/>
      <c r="WR36" s="43"/>
      <c r="WS36" s="43"/>
      <c r="WT36" s="43"/>
      <c r="WU36" s="43"/>
      <c r="WV36" s="43"/>
      <c r="WW36" s="43"/>
      <c r="WX36" s="43"/>
      <c r="WY36" s="43"/>
      <c r="WZ36" s="43"/>
      <c r="XA36" s="43"/>
      <c r="XB36" s="43"/>
      <c r="XC36" s="43"/>
      <c r="XD36" s="43"/>
      <c r="XE36" s="43"/>
      <c r="XF36" s="43"/>
      <c r="XG36" s="43"/>
      <c r="XH36" s="43"/>
      <c r="XI36" s="43"/>
      <c r="XJ36" s="43"/>
      <c r="XK36" s="43"/>
      <c r="XL36" s="43"/>
      <c r="XM36" s="43"/>
      <c r="XN36" s="43"/>
      <c r="XO36" s="43"/>
      <c r="XP36" s="43"/>
      <c r="XQ36" s="43"/>
      <c r="XR36" s="43"/>
      <c r="XS36" s="43"/>
      <c r="XT36" s="43"/>
      <c r="XU36" s="43"/>
      <c r="XV36" s="43"/>
      <c r="XW36" s="43"/>
      <c r="XX36" s="43"/>
      <c r="XY36" s="43"/>
      <c r="XZ36" s="43"/>
      <c r="YA36" s="43"/>
      <c r="YB36" s="43"/>
      <c r="YC36" s="43"/>
      <c r="YD36" s="43"/>
      <c r="YE36" s="43"/>
      <c r="YF36" s="43"/>
      <c r="YG36" s="43"/>
      <c r="YH36" s="43"/>
      <c r="YI36" s="43"/>
      <c r="YJ36" s="43"/>
      <c r="YK36" s="43"/>
      <c r="YL36" s="43"/>
      <c r="YM36" s="43"/>
      <c r="YN36" s="43"/>
      <c r="YO36" s="43"/>
      <c r="YP36" s="43"/>
      <c r="YQ36" s="43"/>
      <c r="YR36" s="43"/>
      <c r="YS36" s="43"/>
      <c r="YT36" s="43"/>
      <c r="YU36" s="43"/>
      <c r="YV36" s="43"/>
      <c r="YW36" s="43"/>
      <c r="YX36" s="43"/>
      <c r="YY36" s="43"/>
      <c r="YZ36" s="43"/>
      <c r="ZA36" s="43"/>
      <c r="ZB36" s="43"/>
      <c r="ZC36" s="43"/>
      <c r="ZD36" s="43"/>
      <c r="ZE36" s="43"/>
      <c r="ZF36" s="43"/>
      <c r="ZG36" s="43"/>
      <c r="ZH36" s="43"/>
      <c r="ZI36" s="43"/>
      <c r="ZJ36" s="43"/>
      <c r="ZK36" s="43"/>
      <c r="ZL36" s="43"/>
      <c r="ZM36" s="43"/>
      <c r="ZN36" s="43"/>
      <c r="ZO36" s="43"/>
      <c r="ZP36" s="43"/>
      <c r="ZQ36" s="43"/>
      <c r="ZR36" s="43"/>
      <c r="ZS36" s="43"/>
      <c r="ZT36" s="43"/>
      <c r="ZU36" s="43"/>
      <c r="ZV36" s="43"/>
      <c r="ZW36" s="43"/>
      <c r="ZX36" s="43"/>
      <c r="ZY36" s="43"/>
      <c r="ZZ36" s="43"/>
      <c r="AAA36" s="43"/>
      <c r="AAB36" s="43"/>
      <c r="AAC36" s="43"/>
      <c r="AAD36" s="43"/>
      <c r="AAE36" s="43"/>
      <c r="AAF36" s="43"/>
      <c r="AAG36" s="43"/>
      <c r="AAH36" s="43"/>
      <c r="AAI36" s="43"/>
      <c r="AAJ36" s="43"/>
      <c r="AAK36" s="43"/>
      <c r="AAL36" s="43"/>
      <c r="AAM36" s="43"/>
      <c r="AAN36" s="43"/>
      <c r="AAO36" s="43"/>
      <c r="AAP36" s="43"/>
      <c r="AAQ36" s="43"/>
      <c r="AAR36" s="43"/>
      <c r="AAS36" s="43"/>
      <c r="AAT36" s="43"/>
      <c r="AAU36" s="43"/>
      <c r="AAV36" s="43"/>
      <c r="AAW36" s="43"/>
      <c r="AAX36" s="43"/>
      <c r="AAY36" s="43"/>
      <c r="AAZ36" s="43"/>
      <c r="ABA36" s="43"/>
      <c r="ABB36" s="43"/>
      <c r="ABC36" s="43"/>
      <c r="ABD36" s="43"/>
      <c r="ABE36" s="43"/>
      <c r="ABF36" s="43"/>
      <c r="ABG36" s="43"/>
      <c r="ABH36" s="43"/>
      <c r="ABI36" s="43"/>
      <c r="ABJ36" s="43"/>
      <c r="ABK36" s="43"/>
      <c r="ABL36" s="43"/>
      <c r="ABM36" s="43"/>
      <c r="ABN36" s="43"/>
      <c r="ABO36" s="43"/>
      <c r="ABP36" s="43"/>
      <c r="ABQ36" s="43"/>
      <c r="ABR36" s="43"/>
      <c r="ABS36" s="43"/>
      <c r="ABT36" s="43"/>
      <c r="ABU36" s="43"/>
      <c r="ABV36" s="43"/>
      <c r="ABW36" s="43"/>
      <c r="ABX36" s="43"/>
      <c r="ABY36" s="43"/>
      <c r="ABZ36" s="43"/>
      <c r="ACA36" s="43"/>
      <c r="ACB36" s="43"/>
      <c r="ACC36" s="43"/>
      <c r="ACD36" s="43"/>
      <c r="ACE36" s="43"/>
      <c r="ACF36" s="43"/>
      <c r="ACG36" s="43"/>
      <c r="ACH36" s="43"/>
      <c r="ACI36" s="43"/>
      <c r="ACJ36" s="43"/>
      <c r="ACK36" s="43"/>
      <c r="ACL36" s="43"/>
      <c r="ACM36" s="43"/>
      <c r="ACN36" s="43"/>
      <c r="ACO36" s="43"/>
      <c r="ACP36" s="43"/>
      <c r="ACQ36" s="43"/>
      <c r="ACR36" s="43"/>
      <c r="ACS36" s="43"/>
      <c r="ACT36" s="43"/>
      <c r="ACU36" s="43"/>
      <c r="ACV36" s="43"/>
      <c r="ACW36" s="43"/>
      <c r="ACX36" s="43"/>
      <c r="ACY36" s="43"/>
      <c r="ACZ36" s="43"/>
      <c r="ADA36" s="43"/>
      <c r="ADB36" s="43"/>
      <c r="ADC36" s="43"/>
      <c r="ADD36" s="43"/>
      <c r="ADE36" s="43"/>
      <c r="ADF36" s="43"/>
      <c r="ADG36" s="43"/>
      <c r="ADH36" s="43"/>
      <c r="ADI36" s="43"/>
      <c r="ADJ36" s="43"/>
      <c r="ADK36" s="43"/>
      <c r="ADL36" s="43"/>
      <c r="ADM36" s="43"/>
      <c r="ADN36" s="43"/>
      <c r="ADO36" s="43"/>
      <c r="ADP36" s="43"/>
      <c r="ADQ36" s="43"/>
      <c r="ADR36" s="43"/>
      <c r="ADS36" s="43"/>
      <c r="ADT36" s="43"/>
      <c r="ADU36" s="43"/>
      <c r="ADV36" s="43"/>
      <c r="ADW36" s="43"/>
      <c r="ADX36" s="43"/>
      <c r="ADY36" s="43"/>
      <c r="ADZ36" s="43"/>
      <c r="AEA36" s="43"/>
      <c r="AEB36" s="43"/>
      <c r="AEC36" s="43"/>
      <c r="AED36" s="43"/>
      <c r="AEE36" s="43"/>
      <c r="AEF36" s="43"/>
      <c r="AEG36" s="43"/>
      <c r="AEH36" s="43"/>
      <c r="AEI36" s="43"/>
      <c r="AEJ36" s="43"/>
      <c r="AEK36" s="43"/>
      <c r="AEL36" s="43"/>
      <c r="AEM36" s="43"/>
      <c r="AEN36" s="43"/>
      <c r="AEO36" s="43"/>
      <c r="AEP36" s="43"/>
      <c r="AEQ36" s="43"/>
      <c r="AER36" s="43"/>
      <c r="AES36" s="43"/>
      <c r="AET36" s="43"/>
      <c r="AEU36" s="43"/>
      <c r="AEV36" s="43"/>
      <c r="AEW36" s="43"/>
      <c r="AEX36" s="43"/>
      <c r="AEY36" s="43"/>
      <c r="AEZ36" s="43"/>
      <c r="AFA36" s="43"/>
      <c r="AFB36" s="43"/>
      <c r="AFC36" s="43"/>
      <c r="AFD36" s="43"/>
      <c r="AFE36" s="43"/>
      <c r="AFF36" s="43"/>
      <c r="AFG36" s="43"/>
      <c r="AFH36" s="43"/>
      <c r="AFI36" s="43"/>
      <c r="AFJ36" s="43"/>
      <c r="AFK36" s="43"/>
      <c r="AFL36" s="43"/>
      <c r="AFM36" s="43"/>
      <c r="AFN36" s="43"/>
      <c r="AFO36" s="43"/>
      <c r="AFP36" s="43"/>
      <c r="AFQ36" s="43"/>
      <c r="AFR36" s="43"/>
      <c r="AFS36" s="43"/>
      <c r="AFT36" s="43"/>
      <c r="AFU36" s="43"/>
      <c r="AFV36" s="43"/>
      <c r="AFW36" s="43"/>
      <c r="AFX36" s="43"/>
      <c r="AFY36" s="43"/>
      <c r="AFZ36" s="43"/>
      <c r="AGA36" s="43"/>
      <c r="AGB36" s="43"/>
      <c r="AGC36" s="43"/>
      <c r="AGD36" s="43"/>
      <c r="AGE36" s="43"/>
      <c r="AGF36" s="43"/>
      <c r="AGG36" s="43"/>
      <c r="AGH36" s="43"/>
      <c r="AGI36" s="43"/>
      <c r="AGJ36" s="43"/>
      <c r="AGK36" s="43"/>
      <c r="AGL36" s="43"/>
      <c r="AGM36" s="43"/>
      <c r="AGN36" s="43"/>
      <c r="AGO36" s="43"/>
      <c r="AGP36" s="43"/>
      <c r="AGQ36" s="43"/>
      <c r="AGR36" s="43"/>
      <c r="AGS36" s="43"/>
      <c r="AGT36" s="43"/>
      <c r="AGU36" s="43"/>
      <c r="AGV36" s="43"/>
      <c r="AGW36" s="43"/>
      <c r="AGX36" s="43"/>
      <c r="AGY36" s="43"/>
      <c r="AGZ36" s="43"/>
      <c r="AHA36" s="43"/>
      <c r="AHB36" s="43"/>
      <c r="AHC36" s="43"/>
      <c r="AHD36" s="43"/>
      <c r="AHE36" s="43"/>
      <c r="AHF36" s="43"/>
      <c r="AHG36" s="43"/>
      <c r="AHH36" s="43"/>
      <c r="AHI36" s="43"/>
      <c r="AHJ36" s="43"/>
      <c r="AHK36" s="43"/>
      <c r="AHL36" s="43"/>
      <c r="AHM36" s="43"/>
      <c r="AHN36" s="43"/>
      <c r="AHO36" s="43"/>
      <c r="AHP36" s="43"/>
      <c r="AHQ36" s="43"/>
      <c r="AHR36" s="43"/>
      <c r="AHS36" s="43"/>
      <c r="AHT36" s="43"/>
      <c r="AHU36" s="43"/>
      <c r="AHV36" s="43"/>
      <c r="AHW36" s="43"/>
      <c r="AHX36" s="43"/>
      <c r="AHY36" s="43"/>
      <c r="AHZ36" s="43"/>
      <c r="AIA36" s="43"/>
      <c r="AIB36" s="43"/>
      <c r="AIC36" s="43"/>
      <c r="AID36" s="43"/>
      <c r="AIE36" s="43"/>
      <c r="AIF36" s="43"/>
      <c r="AIG36" s="43"/>
      <c r="AIH36" s="43"/>
      <c r="AII36" s="43"/>
      <c r="AIJ36" s="43"/>
      <c r="AIK36" s="43"/>
      <c r="AIL36" s="43"/>
      <c r="AIM36" s="43"/>
      <c r="AIN36" s="43"/>
      <c r="AIO36" s="43"/>
      <c r="AIP36" s="43"/>
      <c r="AIQ36" s="43"/>
      <c r="AIR36" s="43"/>
      <c r="AIS36" s="43"/>
      <c r="AIT36" s="43"/>
      <c r="AIU36" s="43"/>
      <c r="AIV36" s="43"/>
      <c r="AIW36" s="43"/>
      <c r="AIX36" s="43"/>
      <c r="AIY36" s="43"/>
      <c r="AIZ36" s="43"/>
      <c r="AJA36" s="43"/>
      <c r="AJB36" s="43"/>
      <c r="AJC36" s="43"/>
      <c r="AJD36" s="43"/>
      <c r="AJE36" s="43"/>
      <c r="AJF36" s="43"/>
      <c r="AJG36" s="43"/>
      <c r="AJH36" s="43"/>
      <c r="AJI36" s="43"/>
      <c r="AJJ36" s="43"/>
      <c r="AJK36" s="43"/>
      <c r="AJL36" s="43"/>
      <c r="AJM36" s="43"/>
      <c r="AJN36" s="43"/>
      <c r="AJO36" s="43"/>
      <c r="AJP36" s="43"/>
      <c r="AJQ36" s="43"/>
      <c r="AJR36" s="43"/>
      <c r="AJS36" s="43"/>
      <c r="AJT36" s="43"/>
      <c r="AJU36" s="43"/>
      <c r="AJV36" s="43"/>
      <c r="AJW36" s="43"/>
      <c r="AJX36" s="43"/>
      <c r="AJY36" s="43"/>
      <c r="AJZ36" s="43"/>
      <c r="AKA36" s="43"/>
      <c r="AKB36" s="43"/>
      <c r="AKC36" s="43"/>
      <c r="AKD36" s="43"/>
      <c r="AKE36" s="43"/>
      <c r="AKF36" s="43"/>
      <c r="AKG36" s="43"/>
      <c r="AKH36" s="43"/>
      <c r="AKI36" s="43"/>
      <c r="AKJ36" s="43"/>
      <c r="AKK36" s="43"/>
      <c r="AKL36" s="43"/>
      <c r="AKM36" s="43"/>
      <c r="AKN36" s="43"/>
      <c r="AKO36" s="43"/>
      <c r="AKP36" s="43"/>
      <c r="AKQ36" s="43"/>
      <c r="AKR36" s="43"/>
      <c r="AKS36" s="43"/>
      <c r="AKT36" s="43"/>
      <c r="AKU36" s="43"/>
      <c r="AKV36" s="43"/>
      <c r="AKW36" s="43"/>
      <c r="AKX36" s="43"/>
      <c r="AKY36" s="43"/>
      <c r="AKZ36" s="43"/>
      <c r="ALA36" s="43"/>
      <c r="ALB36" s="43"/>
      <c r="ALC36" s="43"/>
      <c r="ALD36" s="43"/>
      <c r="ALE36" s="43"/>
      <c r="ALF36" s="43"/>
      <c r="ALG36" s="43"/>
      <c r="ALH36" s="43"/>
      <c r="ALI36" s="43"/>
      <c r="ALJ36" s="43"/>
      <c r="ALK36" s="43"/>
      <c r="ALL36" s="43"/>
      <c r="ALM36" s="43"/>
      <c r="ALN36" s="43"/>
      <c r="ALO36" s="43"/>
      <c r="ALP36" s="43"/>
      <c r="ALQ36" s="43"/>
      <c r="ALR36" s="43"/>
      <c r="ALS36" s="43"/>
      <c r="ALT36" s="43"/>
      <c r="ALU36" s="43"/>
      <c r="ALV36" s="43"/>
      <c r="ALW36" s="43"/>
      <c r="ALX36" s="43"/>
      <c r="ALY36" s="43"/>
      <c r="ALZ36" s="43"/>
      <c r="AMA36" s="43"/>
      <c r="AMB36" s="43"/>
      <c r="AMC36" s="43"/>
      <c r="AMD36" s="43"/>
      <c r="AME36" s="43"/>
      <c r="AMF36" s="43"/>
      <c r="AMG36" s="43"/>
      <c r="AMH36" s="43"/>
      <c r="AMI36" s="43"/>
      <c r="AMJ36" s="43"/>
    </row>
    <row r="37" spans="1:1024">
      <c r="A37" s="43" t="s">
        <v>49</v>
      </c>
      <c r="B37" s="2">
        <v>45355</v>
      </c>
      <c r="C37" s="28">
        <v>60</v>
      </c>
      <c r="D37" s="29">
        <v>578.66060300000004</v>
      </c>
      <c r="E37" s="46">
        <f>Sayfa2!$D37*Sayfa2!$C37</f>
        <v>34719.636180000001</v>
      </c>
      <c r="F37" s="2">
        <v>45356</v>
      </c>
      <c r="G37" s="17">
        <v>60</v>
      </c>
      <c r="H37" s="18">
        <v>580.05924800000003</v>
      </c>
      <c r="I37" s="19">
        <f>Sayfa2!$H37*Sayfa2!$G37</f>
        <v>34803.554880000003</v>
      </c>
      <c r="J37" s="28">
        <f t="shared" ref="J37" si="17">H37-D37</f>
        <v>1.3986449999999877</v>
      </c>
      <c r="K37" s="47">
        <f>Sayfa2!$J37*Sayfa2!$C37</f>
        <v>83.918699999999262</v>
      </c>
      <c r="L37" s="48">
        <f t="shared" ref="L37" si="18">F37-B37</f>
        <v>1</v>
      </c>
      <c r="M37" s="26">
        <f t="shared" ref="M37" si="19">K37/E37</f>
        <v>2.4170385762377323E-3</v>
      </c>
      <c r="N37" s="26">
        <f t="shared" ref="N37" si="20">M37/L37*30</f>
        <v>7.2511157287131964E-2</v>
      </c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43"/>
      <c r="AJ37" s="43"/>
      <c r="AK37" s="43"/>
      <c r="AL37" s="43"/>
      <c r="AM37" s="43"/>
      <c r="AN37" s="43"/>
      <c r="AO37" s="43"/>
      <c r="AP37" s="43"/>
      <c r="AQ37" s="43"/>
      <c r="AR37" s="43"/>
      <c r="AS37" s="43"/>
      <c r="AT37" s="43"/>
      <c r="AU37" s="43"/>
      <c r="AV37" s="43"/>
      <c r="AW37" s="43"/>
      <c r="AX37" s="43"/>
      <c r="AY37" s="43"/>
      <c r="AZ37" s="43"/>
      <c r="BA37" s="43"/>
      <c r="BB37" s="43"/>
      <c r="BC37" s="43"/>
      <c r="BD37" s="43"/>
      <c r="BE37" s="43"/>
      <c r="BF37" s="43"/>
      <c r="BG37" s="43"/>
      <c r="BH37" s="43"/>
      <c r="BI37" s="43"/>
      <c r="BJ37" s="43"/>
      <c r="BK37" s="43"/>
      <c r="BL37" s="43"/>
      <c r="BM37" s="43"/>
      <c r="BN37" s="43"/>
      <c r="BO37" s="43"/>
      <c r="BP37" s="43"/>
      <c r="BQ37" s="43"/>
      <c r="BR37" s="43"/>
      <c r="BS37" s="43"/>
      <c r="BT37" s="43"/>
      <c r="BU37" s="43"/>
      <c r="BV37" s="43"/>
      <c r="BW37" s="43"/>
      <c r="BX37" s="43"/>
      <c r="BY37" s="43"/>
      <c r="BZ37" s="43"/>
      <c r="CA37" s="43"/>
      <c r="CB37" s="43"/>
      <c r="CC37" s="43"/>
      <c r="CD37" s="43"/>
      <c r="CE37" s="43"/>
      <c r="CF37" s="43"/>
      <c r="CG37" s="43"/>
      <c r="CH37" s="43"/>
      <c r="CI37" s="43"/>
      <c r="CJ37" s="43"/>
      <c r="CK37" s="43"/>
      <c r="CL37" s="43"/>
      <c r="CM37" s="43"/>
      <c r="CN37" s="43"/>
      <c r="CO37" s="43"/>
      <c r="CP37" s="43"/>
      <c r="CQ37" s="43"/>
      <c r="CR37" s="43"/>
      <c r="CS37" s="43"/>
      <c r="CT37" s="43"/>
      <c r="CU37" s="43"/>
      <c r="CV37" s="43"/>
      <c r="CW37" s="43"/>
      <c r="CX37" s="43"/>
      <c r="CY37" s="43"/>
      <c r="CZ37" s="43"/>
      <c r="DA37" s="43"/>
      <c r="DB37" s="43"/>
      <c r="DC37" s="43"/>
      <c r="DD37" s="43"/>
      <c r="DE37" s="43"/>
      <c r="DF37" s="43"/>
      <c r="DG37" s="43"/>
      <c r="DH37" s="43"/>
      <c r="DI37" s="43"/>
      <c r="DJ37" s="43"/>
      <c r="DK37" s="43"/>
      <c r="DL37" s="43"/>
      <c r="DM37" s="43"/>
      <c r="DN37" s="43"/>
      <c r="DO37" s="43"/>
      <c r="DP37" s="43"/>
      <c r="DQ37" s="43"/>
      <c r="DR37" s="43"/>
      <c r="DS37" s="43"/>
      <c r="DT37" s="43"/>
      <c r="DU37" s="43"/>
      <c r="DV37" s="43"/>
      <c r="DW37" s="43"/>
      <c r="DX37" s="43"/>
      <c r="DY37" s="43"/>
      <c r="DZ37" s="43"/>
      <c r="EA37" s="43"/>
      <c r="EB37" s="43"/>
      <c r="EC37" s="43"/>
      <c r="ED37" s="43"/>
      <c r="EE37" s="43"/>
      <c r="EF37" s="43"/>
      <c r="EG37" s="43"/>
      <c r="EH37" s="43"/>
      <c r="EI37" s="43"/>
      <c r="EJ37" s="43"/>
      <c r="EK37" s="43"/>
      <c r="EL37" s="43"/>
      <c r="EM37" s="43"/>
      <c r="EN37" s="43"/>
      <c r="EO37" s="43"/>
      <c r="EP37" s="43"/>
      <c r="EQ37" s="43"/>
      <c r="ER37" s="43"/>
      <c r="ES37" s="43"/>
      <c r="ET37" s="43"/>
      <c r="EU37" s="43"/>
      <c r="EV37" s="43"/>
      <c r="EW37" s="43"/>
      <c r="EX37" s="43"/>
      <c r="EY37" s="43"/>
      <c r="EZ37" s="43"/>
      <c r="FA37" s="43"/>
      <c r="FB37" s="43"/>
      <c r="FC37" s="43"/>
      <c r="FD37" s="43"/>
      <c r="FE37" s="43"/>
      <c r="FF37" s="43"/>
      <c r="FG37" s="43"/>
      <c r="FH37" s="43"/>
      <c r="FI37" s="43"/>
      <c r="FJ37" s="43"/>
      <c r="FK37" s="43"/>
      <c r="FL37" s="43"/>
      <c r="FM37" s="43"/>
      <c r="FN37" s="43"/>
      <c r="FO37" s="43"/>
      <c r="FP37" s="43"/>
      <c r="FQ37" s="43"/>
      <c r="FR37" s="43"/>
      <c r="FS37" s="43"/>
      <c r="FT37" s="43"/>
      <c r="FU37" s="43"/>
      <c r="FV37" s="43"/>
      <c r="FW37" s="43"/>
      <c r="FX37" s="43"/>
      <c r="FY37" s="43"/>
      <c r="FZ37" s="43"/>
      <c r="GA37" s="43"/>
      <c r="GB37" s="43"/>
      <c r="GC37" s="43"/>
      <c r="GD37" s="43"/>
      <c r="GE37" s="43"/>
      <c r="GF37" s="43"/>
      <c r="GG37" s="43"/>
      <c r="GH37" s="43"/>
      <c r="GI37" s="43"/>
      <c r="GJ37" s="43"/>
      <c r="GK37" s="43"/>
      <c r="GL37" s="43"/>
      <c r="GM37" s="43"/>
      <c r="GN37" s="43"/>
      <c r="GO37" s="43"/>
      <c r="GP37" s="43"/>
      <c r="GQ37" s="43"/>
      <c r="GR37" s="43"/>
      <c r="GS37" s="43"/>
      <c r="GT37" s="43"/>
      <c r="GU37" s="43"/>
      <c r="GV37" s="43"/>
      <c r="GW37" s="43"/>
      <c r="GX37" s="43"/>
      <c r="GY37" s="43"/>
      <c r="GZ37" s="43"/>
      <c r="HA37" s="43"/>
      <c r="HB37" s="43"/>
      <c r="HC37" s="43"/>
      <c r="HD37" s="43"/>
      <c r="HE37" s="43"/>
      <c r="HF37" s="43"/>
      <c r="HG37" s="43"/>
      <c r="HH37" s="43"/>
      <c r="HI37" s="43"/>
      <c r="HJ37" s="43"/>
      <c r="HK37" s="43"/>
      <c r="HL37" s="43"/>
      <c r="HM37" s="43"/>
      <c r="HN37" s="43"/>
      <c r="HO37" s="43"/>
      <c r="HP37" s="43"/>
      <c r="HQ37" s="43"/>
      <c r="HR37" s="43"/>
      <c r="HS37" s="43"/>
      <c r="HT37" s="43"/>
      <c r="HU37" s="43"/>
      <c r="HV37" s="43"/>
      <c r="HW37" s="43"/>
      <c r="HX37" s="43"/>
      <c r="HY37" s="43"/>
      <c r="HZ37" s="43"/>
      <c r="IA37" s="43"/>
      <c r="IB37" s="43"/>
      <c r="IC37" s="43"/>
      <c r="ID37" s="43"/>
      <c r="IE37" s="43"/>
      <c r="IF37" s="43"/>
      <c r="IG37" s="43"/>
      <c r="IH37" s="43"/>
      <c r="II37" s="43"/>
      <c r="IJ37" s="43"/>
      <c r="IK37" s="43"/>
      <c r="IL37" s="43"/>
      <c r="IM37" s="43"/>
      <c r="IN37" s="43"/>
      <c r="IO37" s="43"/>
      <c r="IP37" s="43"/>
      <c r="IQ37" s="43"/>
      <c r="IR37" s="43"/>
      <c r="IS37" s="43"/>
      <c r="IT37" s="43"/>
      <c r="IU37" s="43"/>
      <c r="IV37" s="43"/>
      <c r="IW37" s="43"/>
      <c r="IX37" s="43"/>
      <c r="IY37" s="43"/>
      <c r="IZ37" s="43"/>
      <c r="JA37" s="43"/>
      <c r="JB37" s="43"/>
      <c r="JC37" s="43"/>
      <c r="JD37" s="43"/>
      <c r="JE37" s="43"/>
      <c r="JF37" s="43"/>
      <c r="JG37" s="43"/>
      <c r="JH37" s="43"/>
      <c r="JI37" s="43"/>
      <c r="JJ37" s="43"/>
      <c r="JK37" s="43"/>
      <c r="JL37" s="43"/>
      <c r="JM37" s="43"/>
      <c r="JN37" s="43"/>
      <c r="JO37" s="43"/>
      <c r="JP37" s="43"/>
      <c r="JQ37" s="43"/>
      <c r="JR37" s="43"/>
      <c r="JS37" s="43"/>
      <c r="JT37" s="43"/>
      <c r="JU37" s="43"/>
      <c r="JV37" s="43"/>
      <c r="JW37" s="43"/>
      <c r="JX37" s="43"/>
      <c r="JY37" s="43"/>
      <c r="JZ37" s="43"/>
      <c r="KA37" s="43"/>
      <c r="KB37" s="43"/>
      <c r="KC37" s="43"/>
      <c r="KD37" s="43"/>
      <c r="KE37" s="43"/>
      <c r="KF37" s="43"/>
      <c r="KG37" s="43"/>
      <c r="KH37" s="43"/>
      <c r="KI37" s="43"/>
      <c r="KJ37" s="43"/>
      <c r="KK37" s="43"/>
      <c r="KL37" s="43"/>
      <c r="KM37" s="43"/>
      <c r="KN37" s="43"/>
      <c r="KO37" s="43"/>
      <c r="KP37" s="43"/>
      <c r="KQ37" s="43"/>
      <c r="KR37" s="43"/>
      <c r="KS37" s="43"/>
      <c r="KT37" s="43"/>
      <c r="KU37" s="43"/>
      <c r="KV37" s="43"/>
      <c r="KW37" s="43"/>
      <c r="KX37" s="43"/>
      <c r="KY37" s="43"/>
      <c r="KZ37" s="43"/>
      <c r="LA37" s="43"/>
      <c r="LB37" s="43"/>
      <c r="LC37" s="43"/>
      <c r="LD37" s="43"/>
      <c r="LE37" s="43"/>
      <c r="LF37" s="43"/>
      <c r="LG37" s="43"/>
      <c r="LH37" s="43"/>
      <c r="LI37" s="43"/>
      <c r="LJ37" s="43"/>
      <c r="LK37" s="43"/>
      <c r="LL37" s="43"/>
      <c r="LM37" s="43"/>
      <c r="LN37" s="43"/>
      <c r="LO37" s="43"/>
      <c r="LP37" s="43"/>
      <c r="LQ37" s="43"/>
      <c r="LR37" s="43"/>
      <c r="LS37" s="43"/>
      <c r="LT37" s="43"/>
      <c r="LU37" s="43"/>
      <c r="LV37" s="43"/>
      <c r="LW37" s="43"/>
      <c r="LX37" s="43"/>
      <c r="LY37" s="43"/>
      <c r="LZ37" s="43"/>
      <c r="MA37" s="43"/>
      <c r="MB37" s="43"/>
      <c r="MC37" s="43"/>
      <c r="MD37" s="43"/>
      <c r="ME37" s="43"/>
      <c r="MF37" s="43"/>
      <c r="MG37" s="43"/>
      <c r="MH37" s="43"/>
      <c r="MI37" s="43"/>
      <c r="MJ37" s="43"/>
      <c r="MK37" s="43"/>
      <c r="ML37" s="43"/>
      <c r="MM37" s="43"/>
      <c r="MN37" s="43"/>
      <c r="MO37" s="43"/>
      <c r="MP37" s="43"/>
      <c r="MQ37" s="43"/>
      <c r="MR37" s="43"/>
      <c r="MS37" s="43"/>
      <c r="MT37" s="43"/>
      <c r="MU37" s="43"/>
      <c r="MV37" s="43"/>
      <c r="MW37" s="43"/>
      <c r="MX37" s="43"/>
      <c r="MY37" s="43"/>
      <c r="MZ37" s="43"/>
      <c r="NA37" s="43"/>
      <c r="NB37" s="43"/>
      <c r="NC37" s="43"/>
      <c r="ND37" s="43"/>
      <c r="NE37" s="43"/>
      <c r="NF37" s="43"/>
      <c r="NG37" s="43"/>
      <c r="NH37" s="43"/>
      <c r="NI37" s="43"/>
      <c r="NJ37" s="43"/>
      <c r="NK37" s="43"/>
      <c r="NL37" s="43"/>
      <c r="NM37" s="43"/>
      <c r="NN37" s="43"/>
      <c r="NO37" s="43"/>
      <c r="NP37" s="43"/>
      <c r="NQ37" s="43"/>
      <c r="NR37" s="43"/>
      <c r="NS37" s="43"/>
      <c r="NT37" s="43"/>
      <c r="NU37" s="43"/>
      <c r="NV37" s="43"/>
      <c r="NW37" s="43"/>
      <c r="NX37" s="43"/>
      <c r="NY37" s="43"/>
      <c r="NZ37" s="43"/>
      <c r="OA37" s="43"/>
      <c r="OB37" s="43"/>
      <c r="OC37" s="43"/>
      <c r="OD37" s="43"/>
      <c r="OE37" s="43"/>
      <c r="OF37" s="43"/>
      <c r="OG37" s="43"/>
      <c r="OH37" s="43"/>
      <c r="OI37" s="43"/>
      <c r="OJ37" s="43"/>
      <c r="OK37" s="43"/>
      <c r="OL37" s="43"/>
      <c r="OM37" s="43"/>
      <c r="ON37" s="43"/>
      <c r="OO37" s="43"/>
      <c r="OP37" s="43"/>
      <c r="OQ37" s="43"/>
      <c r="OR37" s="43"/>
      <c r="OS37" s="43"/>
      <c r="OT37" s="43"/>
      <c r="OU37" s="43"/>
      <c r="OV37" s="43"/>
      <c r="OW37" s="43"/>
      <c r="OX37" s="43"/>
      <c r="OY37" s="43"/>
      <c r="OZ37" s="43"/>
      <c r="PA37" s="43"/>
      <c r="PB37" s="43"/>
      <c r="PC37" s="43"/>
      <c r="PD37" s="43"/>
      <c r="PE37" s="43"/>
      <c r="PF37" s="43"/>
      <c r="PG37" s="43"/>
      <c r="PH37" s="43"/>
      <c r="PI37" s="43"/>
      <c r="PJ37" s="43"/>
      <c r="PK37" s="43"/>
      <c r="PL37" s="43"/>
      <c r="PM37" s="43"/>
      <c r="PN37" s="43"/>
      <c r="PO37" s="43"/>
      <c r="PP37" s="43"/>
      <c r="PQ37" s="43"/>
      <c r="PR37" s="43"/>
      <c r="PS37" s="43"/>
      <c r="PT37" s="43"/>
      <c r="PU37" s="43"/>
      <c r="PV37" s="43"/>
      <c r="PW37" s="43"/>
      <c r="PX37" s="43"/>
      <c r="PY37" s="43"/>
      <c r="PZ37" s="43"/>
      <c r="QA37" s="43"/>
      <c r="QB37" s="43"/>
      <c r="QC37" s="43"/>
      <c r="QD37" s="43"/>
      <c r="QE37" s="43"/>
      <c r="QF37" s="43"/>
      <c r="QG37" s="43"/>
      <c r="QH37" s="43"/>
      <c r="QI37" s="43"/>
      <c r="QJ37" s="43"/>
      <c r="QK37" s="43"/>
      <c r="QL37" s="43"/>
      <c r="QM37" s="43"/>
      <c r="QN37" s="43"/>
      <c r="QO37" s="43"/>
      <c r="QP37" s="43"/>
      <c r="QQ37" s="43"/>
      <c r="QR37" s="43"/>
      <c r="QS37" s="43"/>
      <c r="QT37" s="43"/>
      <c r="QU37" s="43"/>
      <c r="QV37" s="43"/>
      <c r="QW37" s="43"/>
      <c r="QX37" s="43"/>
      <c r="QY37" s="43"/>
      <c r="QZ37" s="43"/>
      <c r="RA37" s="43"/>
      <c r="RB37" s="43"/>
      <c r="RC37" s="43"/>
      <c r="RD37" s="43"/>
      <c r="RE37" s="43"/>
      <c r="RF37" s="43"/>
      <c r="RG37" s="43"/>
      <c r="RH37" s="43"/>
      <c r="RI37" s="43"/>
      <c r="RJ37" s="43"/>
      <c r="RK37" s="43"/>
      <c r="RL37" s="43"/>
      <c r="RM37" s="43"/>
      <c r="RN37" s="43"/>
      <c r="RO37" s="43"/>
      <c r="RP37" s="43"/>
      <c r="RQ37" s="43"/>
      <c r="RR37" s="43"/>
      <c r="RS37" s="43"/>
      <c r="RT37" s="43"/>
      <c r="RU37" s="43"/>
      <c r="RV37" s="43"/>
      <c r="RW37" s="43"/>
      <c r="RX37" s="43"/>
      <c r="RY37" s="43"/>
      <c r="RZ37" s="43"/>
      <c r="SA37" s="43"/>
      <c r="SB37" s="43"/>
      <c r="SC37" s="43"/>
      <c r="SD37" s="43"/>
      <c r="SE37" s="43"/>
      <c r="SF37" s="43"/>
      <c r="SG37" s="43"/>
      <c r="SH37" s="43"/>
      <c r="SI37" s="43"/>
      <c r="SJ37" s="43"/>
      <c r="SK37" s="43"/>
      <c r="SL37" s="43"/>
      <c r="SM37" s="43"/>
      <c r="SN37" s="43"/>
      <c r="SO37" s="43"/>
      <c r="SP37" s="43"/>
      <c r="SQ37" s="43"/>
      <c r="SR37" s="43"/>
      <c r="SS37" s="43"/>
      <c r="ST37" s="43"/>
      <c r="SU37" s="43"/>
      <c r="SV37" s="43"/>
      <c r="SW37" s="43"/>
      <c r="SX37" s="43"/>
      <c r="SY37" s="43"/>
      <c r="SZ37" s="43"/>
      <c r="TA37" s="43"/>
      <c r="TB37" s="43"/>
      <c r="TC37" s="43"/>
      <c r="TD37" s="43"/>
      <c r="TE37" s="43"/>
      <c r="TF37" s="43"/>
      <c r="TG37" s="43"/>
      <c r="TH37" s="43"/>
      <c r="TI37" s="43"/>
      <c r="TJ37" s="43"/>
      <c r="TK37" s="43"/>
      <c r="TL37" s="43"/>
      <c r="TM37" s="43"/>
      <c r="TN37" s="43"/>
      <c r="TO37" s="43"/>
      <c r="TP37" s="43"/>
      <c r="TQ37" s="43"/>
      <c r="TR37" s="43"/>
      <c r="TS37" s="43"/>
      <c r="TT37" s="43"/>
      <c r="TU37" s="43"/>
      <c r="TV37" s="43"/>
      <c r="TW37" s="43"/>
      <c r="TX37" s="43"/>
      <c r="TY37" s="43"/>
      <c r="TZ37" s="43"/>
      <c r="UA37" s="43"/>
      <c r="UB37" s="43"/>
      <c r="UC37" s="43"/>
      <c r="UD37" s="43"/>
      <c r="UE37" s="43"/>
      <c r="UF37" s="43"/>
      <c r="UG37" s="43"/>
      <c r="UH37" s="43"/>
      <c r="UI37" s="43"/>
      <c r="UJ37" s="43"/>
      <c r="UK37" s="43"/>
      <c r="UL37" s="43"/>
      <c r="UM37" s="43"/>
      <c r="UN37" s="43"/>
      <c r="UO37" s="43"/>
      <c r="UP37" s="43"/>
      <c r="UQ37" s="43"/>
      <c r="UR37" s="43"/>
      <c r="US37" s="43"/>
      <c r="UT37" s="43"/>
      <c r="UU37" s="43"/>
      <c r="UV37" s="43"/>
      <c r="UW37" s="43"/>
      <c r="UX37" s="43"/>
      <c r="UY37" s="43"/>
      <c r="UZ37" s="43"/>
      <c r="VA37" s="43"/>
      <c r="VB37" s="43"/>
      <c r="VC37" s="43"/>
      <c r="VD37" s="43"/>
      <c r="VE37" s="43"/>
      <c r="VF37" s="43"/>
      <c r="VG37" s="43"/>
      <c r="VH37" s="43"/>
      <c r="VI37" s="43"/>
      <c r="VJ37" s="43"/>
      <c r="VK37" s="43"/>
      <c r="VL37" s="43"/>
      <c r="VM37" s="43"/>
      <c r="VN37" s="43"/>
      <c r="VO37" s="43"/>
      <c r="VP37" s="43"/>
      <c r="VQ37" s="43"/>
      <c r="VR37" s="43"/>
      <c r="VS37" s="43"/>
      <c r="VT37" s="43"/>
      <c r="VU37" s="43"/>
      <c r="VV37" s="43"/>
      <c r="VW37" s="43"/>
      <c r="VX37" s="43"/>
      <c r="VY37" s="43"/>
      <c r="VZ37" s="43"/>
      <c r="WA37" s="43"/>
      <c r="WB37" s="43"/>
      <c r="WC37" s="43"/>
      <c r="WD37" s="43"/>
      <c r="WE37" s="43"/>
      <c r="WF37" s="43"/>
      <c r="WG37" s="43"/>
      <c r="WH37" s="43"/>
      <c r="WI37" s="43"/>
      <c r="WJ37" s="43"/>
      <c r="WK37" s="43"/>
      <c r="WL37" s="43"/>
      <c r="WM37" s="43"/>
      <c r="WN37" s="43"/>
      <c r="WO37" s="43"/>
      <c r="WP37" s="43"/>
      <c r="WQ37" s="43"/>
      <c r="WR37" s="43"/>
      <c r="WS37" s="43"/>
      <c r="WT37" s="43"/>
      <c r="WU37" s="43"/>
      <c r="WV37" s="43"/>
      <c r="WW37" s="43"/>
      <c r="WX37" s="43"/>
      <c r="WY37" s="43"/>
      <c r="WZ37" s="43"/>
      <c r="XA37" s="43"/>
      <c r="XB37" s="43"/>
      <c r="XC37" s="43"/>
      <c r="XD37" s="43"/>
      <c r="XE37" s="43"/>
      <c r="XF37" s="43"/>
      <c r="XG37" s="43"/>
      <c r="XH37" s="43"/>
      <c r="XI37" s="43"/>
      <c r="XJ37" s="43"/>
      <c r="XK37" s="43"/>
      <c r="XL37" s="43"/>
      <c r="XM37" s="43"/>
      <c r="XN37" s="43"/>
      <c r="XO37" s="43"/>
      <c r="XP37" s="43"/>
      <c r="XQ37" s="43"/>
      <c r="XR37" s="43"/>
      <c r="XS37" s="43"/>
      <c r="XT37" s="43"/>
      <c r="XU37" s="43"/>
      <c r="XV37" s="43"/>
      <c r="XW37" s="43"/>
      <c r="XX37" s="43"/>
      <c r="XY37" s="43"/>
      <c r="XZ37" s="43"/>
      <c r="YA37" s="43"/>
      <c r="YB37" s="43"/>
      <c r="YC37" s="43"/>
      <c r="YD37" s="43"/>
      <c r="YE37" s="43"/>
      <c r="YF37" s="43"/>
      <c r="YG37" s="43"/>
      <c r="YH37" s="43"/>
      <c r="YI37" s="43"/>
      <c r="YJ37" s="43"/>
      <c r="YK37" s="43"/>
      <c r="YL37" s="43"/>
      <c r="YM37" s="43"/>
      <c r="YN37" s="43"/>
      <c r="YO37" s="43"/>
      <c r="YP37" s="43"/>
      <c r="YQ37" s="43"/>
      <c r="YR37" s="43"/>
      <c r="YS37" s="43"/>
      <c r="YT37" s="43"/>
      <c r="YU37" s="43"/>
      <c r="YV37" s="43"/>
      <c r="YW37" s="43"/>
      <c r="YX37" s="43"/>
      <c r="YY37" s="43"/>
      <c r="YZ37" s="43"/>
      <c r="ZA37" s="43"/>
      <c r="ZB37" s="43"/>
      <c r="ZC37" s="43"/>
      <c r="ZD37" s="43"/>
      <c r="ZE37" s="43"/>
      <c r="ZF37" s="43"/>
      <c r="ZG37" s="43"/>
      <c r="ZH37" s="43"/>
      <c r="ZI37" s="43"/>
      <c r="ZJ37" s="43"/>
      <c r="ZK37" s="43"/>
      <c r="ZL37" s="43"/>
      <c r="ZM37" s="43"/>
      <c r="ZN37" s="43"/>
      <c r="ZO37" s="43"/>
      <c r="ZP37" s="43"/>
      <c r="ZQ37" s="43"/>
      <c r="ZR37" s="43"/>
      <c r="ZS37" s="43"/>
      <c r="ZT37" s="43"/>
      <c r="ZU37" s="43"/>
      <c r="ZV37" s="43"/>
      <c r="ZW37" s="43"/>
      <c r="ZX37" s="43"/>
      <c r="ZY37" s="43"/>
      <c r="ZZ37" s="43"/>
      <c r="AAA37" s="43"/>
      <c r="AAB37" s="43"/>
      <c r="AAC37" s="43"/>
      <c r="AAD37" s="43"/>
      <c r="AAE37" s="43"/>
      <c r="AAF37" s="43"/>
      <c r="AAG37" s="43"/>
      <c r="AAH37" s="43"/>
      <c r="AAI37" s="43"/>
      <c r="AAJ37" s="43"/>
      <c r="AAK37" s="43"/>
      <c r="AAL37" s="43"/>
      <c r="AAM37" s="43"/>
      <c r="AAN37" s="43"/>
      <c r="AAO37" s="43"/>
      <c r="AAP37" s="43"/>
      <c r="AAQ37" s="43"/>
      <c r="AAR37" s="43"/>
      <c r="AAS37" s="43"/>
      <c r="AAT37" s="43"/>
      <c r="AAU37" s="43"/>
      <c r="AAV37" s="43"/>
      <c r="AAW37" s="43"/>
      <c r="AAX37" s="43"/>
      <c r="AAY37" s="43"/>
      <c r="AAZ37" s="43"/>
      <c r="ABA37" s="43"/>
      <c r="ABB37" s="43"/>
      <c r="ABC37" s="43"/>
      <c r="ABD37" s="43"/>
      <c r="ABE37" s="43"/>
      <c r="ABF37" s="43"/>
      <c r="ABG37" s="43"/>
      <c r="ABH37" s="43"/>
      <c r="ABI37" s="43"/>
      <c r="ABJ37" s="43"/>
      <c r="ABK37" s="43"/>
      <c r="ABL37" s="43"/>
      <c r="ABM37" s="43"/>
      <c r="ABN37" s="43"/>
      <c r="ABO37" s="43"/>
      <c r="ABP37" s="43"/>
      <c r="ABQ37" s="43"/>
      <c r="ABR37" s="43"/>
      <c r="ABS37" s="43"/>
      <c r="ABT37" s="43"/>
      <c r="ABU37" s="43"/>
      <c r="ABV37" s="43"/>
      <c r="ABW37" s="43"/>
      <c r="ABX37" s="43"/>
      <c r="ABY37" s="43"/>
      <c r="ABZ37" s="43"/>
      <c r="ACA37" s="43"/>
      <c r="ACB37" s="43"/>
      <c r="ACC37" s="43"/>
      <c r="ACD37" s="43"/>
      <c r="ACE37" s="43"/>
      <c r="ACF37" s="43"/>
      <c r="ACG37" s="43"/>
      <c r="ACH37" s="43"/>
      <c r="ACI37" s="43"/>
      <c r="ACJ37" s="43"/>
      <c r="ACK37" s="43"/>
      <c r="ACL37" s="43"/>
      <c r="ACM37" s="43"/>
      <c r="ACN37" s="43"/>
      <c r="ACO37" s="43"/>
      <c r="ACP37" s="43"/>
      <c r="ACQ37" s="43"/>
      <c r="ACR37" s="43"/>
      <c r="ACS37" s="43"/>
      <c r="ACT37" s="43"/>
      <c r="ACU37" s="43"/>
      <c r="ACV37" s="43"/>
      <c r="ACW37" s="43"/>
      <c r="ACX37" s="43"/>
      <c r="ACY37" s="43"/>
      <c r="ACZ37" s="43"/>
      <c r="ADA37" s="43"/>
      <c r="ADB37" s="43"/>
      <c r="ADC37" s="43"/>
      <c r="ADD37" s="43"/>
      <c r="ADE37" s="43"/>
      <c r="ADF37" s="43"/>
      <c r="ADG37" s="43"/>
      <c r="ADH37" s="43"/>
      <c r="ADI37" s="43"/>
      <c r="ADJ37" s="43"/>
      <c r="ADK37" s="43"/>
      <c r="ADL37" s="43"/>
      <c r="ADM37" s="43"/>
      <c r="ADN37" s="43"/>
      <c r="ADO37" s="43"/>
      <c r="ADP37" s="43"/>
      <c r="ADQ37" s="43"/>
      <c r="ADR37" s="43"/>
      <c r="ADS37" s="43"/>
      <c r="ADT37" s="43"/>
      <c r="ADU37" s="43"/>
      <c r="ADV37" s="43"/>
      <c r="ADW37" s="43"/>
      <c r="ADX37" s="43"/>
      <c r="ADY37" s="43"/>
      <c r="ADZ37" s="43"/>
      <c r="AEA37" s="43"/>
      <c r="AEB37" s="43"/>
      <c r="AEC37" s="43"/>
      <c r="AED37" s="43"/>
      <c r="AEE37" s="43"/>
      <c r="AEF37" s="43"/>
      <c r="AEG37" s="43"/>
      <c r="AEH37" s="43"/>
      <c r="AEI37" s="43"/>
      <c r="AEJ37" s="43"/>
      <c r="AEK37" s="43"/>
      <c r="AEL37" s="43"/>
      <c r="AEM37" s="43"/>
      <c r="AEN37" s="43"/>
      <c r="AEO37" s="43"/>
      <c r="AEP37" s="43"/>
      <c r="AEQ37" s="43"/>
      <c r="AER37" s="43"/>
      <c r="AES37" s="43"/>
      <c r="AET37" s="43"/>
      <c r="AEU37" s="43"/>
      <c r="AEV37" s="43"/>
      <c r="AEW37" s="43"/>
      <c r="AEX37" s="43"/>
      <c r="AEY37" s="43"/>
      <c r="AEZ37" s="43"/>
      <c r="AFA37" s="43"/>
      <c r="AFB37" s="43"/>
      <c r="AFC37" s="43"/>
      <c r="AFD37" s="43"/>
      <c r="AFE37" s="43"/>
      <c r="AFF37" s="43"/>
      <c r="AFG37" s="43"/>
      <c r="AFH37" s="43"/>
      <c r="AFI37" s="43"/>
      <c r="AFJ37" s="43"/>
      <c r="AFK37" s="43"/>
      <c r="AFL37" s="43"/>
      <c r="AFM37" s="43"/>
      <c r="AFN37" s="43"/>
      <c r="AFO37" s="43"/>
      <c r="AFP37" s="43"/>
      <c r="AFQ37" s="43"/>
      <c r="AFR37" s="43"/>
      <c r="AFS37" s="43"/>
      <c r="AFT37" s="43"/>
      <c r="AFU37" s="43"/>
      <c r="AFV37" s="43"/>
      <c r="AFW37" s="43"/>
      <c r="AFX37" s="43"/>
      <c r="AFY37" s="43"/>
      <c r="AFZ37" s="43"/>
      <c r="AGA37" s="43"/>
      <c r="AGB37" s="43"/>
      <c r="AGC37" s="43"/>
      <c r="AGD37" s="43"/>
      <c r="AGE37" s="43"/>
      <c r="AGF37" s="43"/>
      <c r="AGG37" s="43"/>
      <c r="AGH37" s="43"/>
      <c r="AGI37" s="43"/>
      <c r="AGJ37" s="43"/>
      <c r="AGK37" s="43"/>
      <c r="AGL37" s="43"/>
      <c r="AGM37" s="43"/>
      <c r="AGN37" s="43"/>
      <c r="AGO37" s="43"/>
      <c r="AGP37" s="43"/>
      <c r="AGQ37" s="43"/>
      <c r="AGR37" s="43"/>
      <c r="AGS37" s="43"/>
      <c r="AGT37" s="43"/>
      <c r="AGU37" s="43"/>
      <c r="AGV37" s="43"/>
      <c r="AGW37" s="43"/>
      <c r="AGX37" s="43"/>
      <c r="AGY37" s="43"/>
      <c r="AGZ37" s="43"/>
      <c r="AHA37" s="43"/>
      <c r="AHB37" s="43"/>
      <c r="AHC37" s="43"/>
      <c r="AHD37" s="43"/>
      <c r="AHE37" s="43"/>
      <c r="AHF37" s="43"/>
      <c r="AHG37" s="43"/>
      <c r="AHH37" s="43"/>
      <c r="AHI37" s="43"/>
      <c r="AHJ37" s="43"/>
      <c r="AHK37" s="43"/>
      <c r="AHL37" s="43"/>
      <c r="AHM37" s="43"/>
      <c r="AHN37" s="43"/>
      <c r="AHO37" s="43"/>
      <c r="AHP37" s="43"/>
      <c r="AHQ37" s="43"/>
      <c r="AHR37" s="43"/>
      <c r="AHS37" s="43"/>
      <c r="AHT37" s="43"/>
      <c r="AHU37" s="43"/>
      <c r="AHV37" s="43"/>
      <c r="AHW37" s="43"/>
      <c r="AHX37" s="43"/>
      <c r="AHY37" s="43"/>
      <c r="AHZ37" s="43"/>
      <c r="AIA37" s="43"/>
      <c r="AIB37" s="43"/>
      <c r="AIC37" s="43"/>
      <c r="AID37" s="43"/>
      <c r="AIE37" s="43"/>
      <c r="AIF37" s="43"/>
      <c r="AIG37" s="43"/>
      <c r="AIH37" s="43"/>
      <c r="AII37" s="43"/>
      <c r="AIJ37" s="43"/>
      <c r="AIK37" s="43"/>
      <c r="AIL37" s="43"/>
      <c r="AIM37" s="43"/>
      <c r="AIN37" s="43"/>
      <c r="AIO37" s="43"/>
      <c r="AIP37" s="43"/>
      <c r="AIQ37" s="43"/>
      <c r="AIR37" s="43"/>
      <c r="AIS37" s="43"/>
      <c r="AIT37" s="43"/>
      <c r="AIU37" s="43"/>
      <c r="AIV37" s="43"/>
      <c r="AIW37" s="43"/>
      <c r="AIX37" s="43"/>
      <c r="AIY37" s="43"/>
      <c r="AIZ37" s="43"/>
      <c r="AJA37" s="43"/>
      <c r="AJB37" s="43"/>
      <c r="AJC37" s="43"/>
      <c r="AJD37" s="43"/>
      <c r="AJE37" s="43"/>
      <c r="AJF37" s="43"/>
      <c r="AJG37" s="43"/>
      <c r="AJH37" s="43"/>
      <c r="AJI37" s="43"/>
      <c r="AJJ37" s="43"/>
      <c r="AJK37" s="43"/>
      <c r="AJL37" s="43"/>
      <c r="AJM37" s="43"/>
      <c r="AJN37" s="43"/>
      <c r="AJO37" s="43"/>
      <c r="AJP37" s="43"/>
      <c r="AJQ37" s="43"/>
      <c r="AJR37" s="43"/>
      <c r="AJS37" s="43"/>
      <c r="AJT37" s="43"/>
      <c r="AJU37" s="43"/>
      <c r="AJV37" s="43"/>
      <c r="AJW37" s="43"/>
      <c r="AJX37" s="43"/>
      <c r="AJY37" s="43"/>
      <c r="AJZ37" s="43"/>
      <c r="AKA37" s="43"/>
      <c r="AKB37" s="43"/>
      <c r="AKC37" s="43"/>
      <c r="AKD37" s="43"/>
      <c r="AKE37" s="43"/>
      <c r="AKF37" s="43"/>
      <c r="AKG37" s="43"/>
      <c r="AKH37" s="43"/>
      <c r="AKI37" s="43"/>
      <c r="AKJ37" s="43"/>
      <c r="AKK37" s="43"/>
      <c r="AKL37" s="43"/>
      <c r="AKM37" s="43"/>
      <c r="AKN37" s="43"/>
      <c r="AKO37" s="43"/>
      <c r="AKP37" s="43"/>
      <c r="AKQ37" s="43"/>
      <c r="AKR37" s="43"/>
      <c r="AKS37" s="43"/>
      <c r="AKT37" s="43"/>
      <c r="AKU37" s="43"/>
      <c r="AKV37" s="43"/>
      <c r="AKW37" s="43"/>
      <c r="AKX37" s="43"/>
      <c r="AKY37" s="43"/>
      <c r="AKZ37" s="43"/>
      <c r="ALA37" s="43"/>
      <c r="ALB37" s="43"/>
      <c r="ALC37" s="43"/>
      <c r="ALD37" s="43"/>
      <c r="ALE37" s="43"/>
      <c r="ALF37" s="43"/>
      <c r="ALG37" s="43"/>
      <c r="ALH37" s="43"/>
      <c r="ALI37" s="43"/>
      <c r="ALJ37" s="43"/>
      <c r="ALK37" s="43"/>
      <c r="ALL37" s="43"/>
      <c r="ALM37" s="43"/>
      <c r="ALN37" s="43"/>
      <c r="ALO37" s="43"/>
      <c r="ALP37" s="43"/>
      <c r="ALQ37" s="43"/>
      <c r="ALR37" s="43"/>
      <c r="ALS37" s="43"/>
      <c r="ALT37" s="43"/>
      <c r="ALU37" s="43"/>
      <c r="ALV37" s="43"/>
      <c r="ALW37" s="43"/>
      <c r="ALX37" s="43"/>
      <c r="ALY37" s="43"/>
      <c r="ALZ37" s="43"/>
      <c r="AMA37" s="43"/>
      <c r="AMB37" s="43"/>
      <c r="AMC37" s="43"/>
      <c r="AMD37" s="43"/>
      <c r="AME37" s="43"/>
      <c r="AMF37" s="43"/>
      <c r="AMG37" s="43"/>
      <c r="AMH37" s="43"/>
      <c r="AMI37" s="43"/>
      <c r="AMJ37" s="43"/>
    </row>
    <row r="38" spans="1:1024">
      <c r="A38" s="43" t="s">
        <v>49</v>
      </c>
      <c r="B38" s="2">
        <v>45350</v>
      </c>
      <c r="C38" s="28">
        <v>24</v>
      </c>
      <c r="D38" s="29">
        <v>575.21535400000005</v>
      </c>
      <c r="E38" s="46">
        <f>Sayfa2!$D38*Sayfa2!$C38</f>
        <v>13805.168496000002</v>
      </c>
      <c r="F38" s="2">
        <v>45356</v>
      </c>
      <c r="G38" s="17">
        <v>24</v>
      </c>
      <c r="H38" s="18">
        <v>580.05924800000003</v>
      </c>
      <c r="I38" s="19">
        <f>Sayfa2!$H38*Sayfa2!$G38</f>
        <v>13921.421952000001</v>
      </c>
      <c r="J38" s="28">
        <f t="shared" ref="J38" si="21">H38-D38</f>
        <v>4.8438939999999775</v>
      </c>
      <c r="K38" s="47">
        <f>Sayfa2!$J38*Sayfa2!$C38</f>
        <v>116.25345599999946</v>
      </c>
      <c r="L38" s="48">
        <f t="shared" ref="L38" si="22">F38-B38</f>
        <v>6</v>
      </c>
      <c r="M38" s="26">
        <f t="shared" ref="M38" si="23">K38/E38</f>
        <v>8.4210095685310522E-3</v>
      </c>
      <c r="N38" s="26">
        <f t="shared" ref="N38" si="24">M38/L38*30</f>
        <v>4.2105047842655258E-2</v>
      </c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43"/>
      <c r="AB38" s="43"/>
      <c r="AC38" s="43"/>
      <c r="AD38" s="43"/>
      <c r="AE38" s="43"/>
      <c r="AF38" s="43"/>
      <c r="AG38" s="43"/>
      <c r="AH38" s="43"/>
      <c r="AI38" s="43"/>
      <c r="AJ38" s="43"/>
      <c r="AK38" s="43"/>
      <c r="AL38" s="43"/>
      <c r="AM38" s="43"/>
      <c r="AN38" s="43"/>
      <c r="AO38" s="43"/>
      <c r="AP38" s="43"/>
      <c r="AQ38" s="43"/>
      <c r="AR38" s="43"/>
      <c r="AS38" s="43"/>
      <c r="AT38" s="43"/>
      <c r="AU38" s="43"/>
      <c r="AV38" s="43"/>
      <c r="AW38" s="43"/>
      <c r="AX38" s="43"/>
      <c r="AY38" s="43"/>
      <c r="AZ38" s="43"/>
      <c r="BA38" s="43"/>
      <c r="BB38" s="43"/>
      <c r="BC38" s="43"/>
      <c r="BD38" s="43"/>
      <c r="BE38" s="43"/>
      <c r="BF38" s="43"/>
      <c r="BG38" s="43"/>
      <c r="BH38" s="43"/>
      <c r="BI38" s="43"/>
      <c r="BJ38" s="43"/>
      <c r="BK38" s="43"/>
      <c r="BL38" s="43"/>
      <c r="BM38" s="43"/>
      <c r="BN38" s="43"/>
      <c r="BO38" s="43"/>
      <c r="BP38" s="43"/>
      <c r="BQ38" s="43"/>
      <c r="BR38" s="43"/>
      <c r="BS38" s="43"/>
      <c r="BT38" s="43"/>
      <c r="BU38" s="43"/>
      <c r="BV38" s="43"/>
      <c r="BW38" s="43"/>
      <c r="BX38" s="43"/>
      <c r="BY38" s="43"/>
      <c r="BZ38" s="43"/>
      <c r="CA38" s="43"/>
      <c r="CB38" s="43"/>
      <c r="CC38" s="43"/>
      <c r="CD38" s="43"/>
      <c r="CE38" s="43"/>
      <c r="CF38" s="43"/>
      <c r="CG38" s="43"/>
      <c r="CH38" s="43"/>
      <c r="CI38" s="43"/>
      <c r="CJ38" s="43"/>
      <c r="CK38" s="43"/>
      <c r="CL38" s="43"/>
      <c r="CM38" s="43"/>
      <c r="CN38" s="43"/>
      <c r="CO38" s="43"/>
      <c r="CP38" s="43"/>
      <c r="CQ38" s="43"/>
      <c r="CR38" s="43"/>
      <c r="CS38" s="43"/>
      <c r="CT38" s="43"/>
      <c r="CU38" s="43"/>
      <c r="CV38" s="43"/>
      <c r="CW38" s="43"/>
      <c r="CX38" s="43"/>
      <c r="CY38" s="43"/>
      <c r="CZ38" s="43"/>
      <c r="DA38" s="43"/>
      <c r="DB38" s="43"/>
      <c r="DC38" s="43"/>
      <c r="DD38" s="43"/>
      <c r="DE38" s="43"/>
      <c r="DF38" s="43"/>
      <c r="DG38" s="43"/>
      <c r="DH38" s="43"/>
      <c r="DI38" s="43"/>
      <c r="DJ38" s="43"/>
      <c r="DK38" s="43"/>
      <c r="DL38" s="43"/>
      <c r="DM38" s="43"/>
      <c r="DN38" s="43"/>
      <c r="DO38" s="43"/>
      <c r="DP38" s="43"/>
      <c r="DQ38" s="43"/>
      <c r="DR38" s="43"/>
      <c r="DS38" s="43"/>
      <c r="DT38" s="43"/>
      <c r="DU38" s="43"/>
      <c r="DV38" s="43"/>
      <c r="DW38" s="43"/>
      <c r="DX38" s="43"/>
      <c r="DY38" s="43"/>
      <c r="DZ38" s="43"/>
      <c r="EA38" s="43"/>
      <c r="EB38" s="43"/>
      <c r="EC38" s="43"/>
      <c r="ED38" s="43"/>
      <c r="EE38" s="43"/>
      <c r="EF38" s="43"/>
      <c r="EG38" s="43"/>
      <c r="EH38" s="43"/>
      <c r="EI38" s="43"/>
      <c r="EJ38" s="43"/>
      <c r="EK38" s="43"/>
      <c r="EL38" s="43"/>
      <c r="EM38" s="43"/>
      <c r="EN38" s="43"/>
      <c r="EO38" s="43"/>
      <c r="EP38" s="43"/>
      <c r="EQ38" s="43"/>
      <c r="ER38" s="43"/>
      <c r="ES38" s="43"/>
      <c r="ET38" s="43"/>
      <c r="EU38" s="43"/>
      <c r="EV38" s="43"/>
      <c r="EW38" s="43"/>
      <c r="EX38" s="43"/>
      <c r="EY38" s="43"/>
      <c r="EZ38" s="43"/>
      <c r="FA38" s="43"/>
      <c r="FB38" s="43"/>
      <c r="FC38" s="43"/>
      <c r="FD38" s="43"/>
      <c r="FE38" s="43"/>
      <c r="FF38" s="43"/>
      <c r="FG38" s="43"/>
      <c r="FH38" s="43"/>
      <c r="FI38" s="43"/>
      <c r="FJ38" s="43"/>
      <c r="FK38" s="43"/>
      <c r="FL38" s="43"/>
      <c r="FM38" s="43"/>
      <c r="FN38" s="43"/>
      <c r="FO38" s="43"/>
      <c r="FP38" s="43"/>
      <c r="FQ38" s="43"/>
      <c r="FR38" s="43"/>
      <c r="FS38" s="43"/>
      <c r="FT38" s="43"/>
      <c r="FU38" s="43"/>
      <c r="FV38" s="43"/>
      <c r="FW38" s="43"/>
      <c r="FX38" s="43"/>
      <c r="FY38" s="43"/>
      <c r="FZ38" s="43"/>
      <c r="GA38" s="43"/>
      <c r="GB38" s="43"/>
      <c r="GC38" s="43"/>
      <c r="GD38" s="43"/>
      <c r="GE38" s="43"/>
      <c r="GF38" s="43"/>
      <c r="GG38" s="43"/>
      <c r="GH38" s="43"/>
      <c r="GI38" s="43"/>
      <c r="GJ38" s="43"/>
      <c r="GK38" s="43"/>
      <c r="GL38" s="43"/>
      <c r="GM38" s="43"/>
      <c r="GN38" s="43"/>
      <c r="GO38" s="43"/>
      <c r="GP38" s="43"/>
      <c r="GQ38" s="43"/>
      <c r="GR38" s="43"/>
      <c r="GS38" s="43"/>
      <c r="GT38" s="43"/>
      <c r="GU38" s="43"/>
      <c r="GV38" s="43"/>
      <c r="GW38" s="43"/>
      <c r="GX38" s="43"/>
      <c r="GY38" s="43"/>
      <c r="GZ38" s="43"/>
      <c r="HA38" s="43"/>
      <c r="HB38" s="43"/>
      <c r="HC38" s="43"/>
      <c r="HD38" s="43"/>
      <c r="HE38" s="43"/>
      <c r="HF38" s="43"/>
      <c r="HG38" s="43"/>
      <c r="HH38" s="43"/>
      <c r="HI38" s="43"/>
      <c r="HJ38" s="43"/>
      <c r="HK38" s="43"/>
      <c r="HL38" s="43"/>
      <c r="HM38" s="43"/>
      <c r="HN38" s="43"/>
      <c r="HO38" s="43"/>
      <c r="HP38" s="43"/>
      <c r="HQ38" s="43"/>
      <c r="HR38" s="43"/>
      <c r="HS38" s="43"/>
      <c r="HT38" s="43"/>
      <c r="HU38" s="43"/>
      <c r="HV38" s="43"/>
      <c r="HW38" s="43"/>
      <c r="HX38" s="43"/>
      <c r="HY38" s="43"/>
      <c r="HZ38" s="43"/>
      <c r="IA38" s="43"/>
      <c r="IB38" s="43"/>
      <c r="IC38" s="43"/>
      <c r="ID38" s="43"/>
      <c r="IE38" s="43"/>
      <c r="IF38" s="43"/>
      <c r="IG38" s="43"/>
      <c r="IH38" s="43"/>
      <c r="II38" s="43"/>
      <c r="IJ38" s="43"/>
      <c r="IK38" s="43"/>
      <c r="IL38" s="43"/>
      <c r="IM38" s="43"/>
      <c r="IN38" s="43"/>
      <c r="IO38" s="43"/>
      <c r="IP38" s="43"/>
      <c r="IQ38" s="43"/>
      <c r="IR38" s="43"/>
      <c r="IS38" s="43"/>
      <c r="IT38" s="43"/>
      <c r="IU38" s="43"/>
      <c r="IV38" s="43"/>
      <c r="IW38" s="43"/>
      <c r="IX38" s="43"/>
      <c r="IY38" s="43"/>
      <c r="IZ38" s="43"/>
      <c r="JA38" s="43"/>
      <c r="JB38" s="43"/>
      <c r="JC38" s="43"/>
      <c r="JD38" s="43"/>
      <c r="JE38" s="43"/>
      <c r="JF38" s="43"/>
      <c r="JG38" s="43"/>
      <c r="JH38" s="43"/>
      <c r="JI38" s="43"/>
      <c r="JJ38" s="43"/>
      <c r="JK38" s="43"/>
      <c r="JL38" s="43"/>
      <c r="JM38" s="43"/>
      <c r="JN38" s="43"/>
      <c r="JO38" s="43"/>
      <c r="JP38" s="43"/>
      <c r="JQ38" s="43"/>
      <c r="JR38" s="43"/>
      <c r="JS38" s="43"/>
      <c r="JT38" s="43"/>
      <c r="JU38" s="43"/>
      <c r="JV38" s="43"/>
      <c r="JW38" s="43"/>
      <c r="JX38" s="43"/>
      <c r="JY38" s="43"/>
      <c r="JZ38" s="43"/>
      <c r="KA38" s="43"/>
      <c r="KB38" s="43"/>
      <c r="KC38" s="43"/>
      <c r="KD38" s="43"/>
      <c r="KE38" s="43"/>
      <c r="KF38" s="43"/>
      <c r="KG38" s="43"/>
      <c r="KH38" s="43"/>
      <c r="KI38" s="43"/>
      <c r="KJ38" s="43"/>
      <c r="KK38" s="43"/>
      <c r="KL38" s="43"/>
      <c r="KM38" s="43"/>
      <c r="KN38" s="43"/>
      <c r="KO38" s="43"/>
      <c r="KP38" s="43"/>
      <c r="KQ38" s="43"/>
      <c r="KR38" s="43"/>
      <c r="KS38" s="43"/>
      <c r="KT38" s="43"/>
      <c r="KU38" s="43"/>
      <c r="KV38" s="43"/>
      <c r="KW38" s="43"/>
      <c r="KX38" s="43"/>
      <c r="KY38" s="43"/>
      <c r="KZ38" s="43"/>
      <c r="LA38" s="43"/>
      <c r="LB38" s="43"/>
      <c r="LC38" s="43"/>
      <c r="LD38" s="43"/>
      <c r="LE38" s="43"/>
      <c r="LF38" s="43"/>
      <c r="LG38" s="43"/>
      <c r="LH38" s="43"/>
      <c r="LI38" s="43"/>
      <c r="LJ38" s="43"/>
      <c r="LK38" s="43"/>
      <c r="LL38" s="43"/>
      <c r="LM38" s="43"/>
      <c r="LN38" s="43"/>
      <c r="LO38" s="43"/>
      <c r="LP38" s="43"/>
      <c r="LQ38" s="43"/>
      <c r="LR38" s="43"/>
      <c r="LS38" s="43"/>
      <c r="LT38" s="43"/>
      <c r="LU38" s="43"/>
      <c r="LV38" s="43"/>
      <c r="LW38" s="43"/>
      <c r="LX38" s="43"/>
      <c r="LY38" s="43"/>
      <c r="LZ38" s="43"/>
      <c r="MA38" s="43"/>
      <c r="MB38" s="43"/>
      <c r="MC38" s="43"/>
      <c r="MD38" s="43"/>
      <c r="ME38" s="43"/>
      <c r="MF38" s="43"/>
      <c r="MG38" s="43"/>
      <c r="MH38" s="43"/>
      <c r="MI38" s="43"/>
      <c r="MJ38" s="43"/>
      <c r="MK38" s="43"/>
      <c r="ML38" s="43"/>
      <c r="MM38" s="43"/>
      <c r="MN38" s="43"/>
      <c r="MO38" s="43"/>
      <c r="MP38" s="43"/>
      <c r="MQ38" s="43"/>
      <c r="MR38" s="43"/>
      <c r="MS38" s="43"/>
      <c r="MT38" s="43"/>
      <c r="MU38" s="43"/>
      <c r="MV38" s="43"/>
      <c r="MW38" s="43"/>
      <c r="MX38" s="43"/>
      <c r="MY38" s="43"/>
      <c r="MZ38" s="43"/>
      <c r="NA38" s="43"/>
      <c r="NB38" s="43"/>
      <c r="NC38" s="43"/>
      <c r="ND38" s="43"/>
      <c r="NE38" s="43"/>
      <c r="NF38" s="43"/>
      <c r="NG38" s="43"/>
      <c r="NH38" s="43"/>
      <c r="NI38" s="43"/>
      <c r="NJ38" s="43"/>
      <c r="NK38" s="43"/>
      <c r="NL38" s="43"/>
      <c r="NM38" s="43"/>
      <c r="NN38" s="43"/>
      <c r="NO38" s="43"/>
      <c r="NP38" s="43"/>
      <c r="NQ38" s="43"/>
      <c r="NR38" s="43"/>
      <c r="NS38" s="43"/>
      <c r="NT38" s="43"/>
      <c r="NU38" s="43"/>
      <c r="NV38" s="43"/>
      <c r="NW38" s="43"/>
      <c r="NX38" s="43"/>
      <c r="NY38" s="43"/>
      <c r="NZ38" s="43"/>
      <c r="OA38" s="43"/>
      <c r="OB38" s="43"/>
      <c r="OC38" s="43"/>
      <c r="OD38" s="43"/>
      <c r="OE38" s="43"/>
      <c r="OF38" s="43"/>
      <c r="OG38" s="43"/>
      <c r="OH38" s="43"/>
      <c r="OI38" s="43"/>
      <c r="OJ38" s="43"/>
      <c r="OK38" s="43"/>
      <c r="OL38" s="43"/>
      <c r="OM38" s="43"/>
      <c r="ON38" s="43"/>
      <c r="OO38" s="43"/>
      <c r="OP38" s="43"/>
      <c r="OQ38" s="43"/>
      <c r="OR38" s="43"/>
      <c r="OS38" s="43"/>
      <c r="OT38" s="43"/>
      <c r="OU38" s="43"/>
      <c r="OV38" s="43"/>
      <c r="OW38" s="43"/>
      <c r="OX38" s="43"/>
      <c r="OY38" s="43"/>
      <c r="OZ38" s="43"/>
      <c r="PA38" s="43"/>
      <c r="PB38" s="43"/>
      <c r="PC38" s="43"/>
      <c r="PD38" s="43"/>
      <c r="PE38" s="43"/>
      <c r="PF38" s="43"/>
      <c r="PG38" s="43"/>
      <c r="PH38" s="43"/>
      <c r="PI38" s="43"/>
      <c r="PJ38" s="43"/>
      <c r="PK38" s="43"/>
      <c r="PL38" s="43"/>
      <c r="PM38" s="43"/>
      <c r="PN38" s="43"/>
      <c r="PO38" s="43"/>
      <c r="PP38" s="43"/>
      <c r="PQ38" s="43"/>
      <c r="PR38" s="43"/>
      <c r="PS38" s="43"/>
      <c r="PT38" s="43"/>
      <c r="PU38" s="43"/>
      <c r="PV38" s="43"/>
      <c r="PW38" s="43"/>
      <c r="PX38" s="43"/>
      <c r="PY38" s="43"/>
      <c r="PZ38" s="43"/>
      <c r="QA38" s="43"/>
      <c r="QB38" s="43"/>
      <c r="QC38" s="43"/>
      <c r="QD38" s="43"/>
      <c r="QE38" s="43"/>
      <c r="QF38" s="43"/>
      <c r="QG38" s="43"/>
      <c r="QH38" s="43"/>
      <c r="QI38" s="43"/>
      <c r="QJ38" s="43"/>
      <c r="QK38" s="43"/>
      <c r="QL38" s="43"/>
      <c r="QM38" s="43"/>
      <c r="QN38" s="43"/>
      <c r="QO38" s="43"/>
      <c r="QP38" s="43"/>
      <c r="QQ38" s="43"/>
      <c r="QR38" s="43"/>
      <c r="QS38" s="43"/>
      <c r="QT38" s="43"/>
      <c r="QU38" s="43"/>
      <c r="QV38" s="43"/>
      <c r="QW38" s="43"/>
      <c r="QX38" s="43"/>
      <c r="QY38" s="43"/>
      <c r="QZ38" s="43"/>
      <c r="RA38" s="43"/>
      <c r="RB38" s="43"/>
      <c r="RC38" s="43"/>
      <c r="RD38" s="43"/>
      <c r="RE38" s="43"/>
      <c r="RF38" s="43"/>
      <c r="RG38" s="43"/>
      <c r="RH38" s="43"/>
      <c r="RI38" s="43"/>
      <c r="RJ38" s="43"/>
      <c r="RK38" s="43"/>
      <c r="RL38" s="43"/>
      <c r="RM38" s="43"/>
      <c r="RN38" s="43"/>
      <c r="RO38" s="43"/>
      <c r="RP38" s="43"/>
      <c r="RQ38" s="43"/>
      <c r="RR38" s="43"/>
      <c r="RS38" s="43"/>
      <c r="RT38" s="43"/>
      <c r="RU38" s="43"/>
      <c r="RV38" s="43"/>
      <c r="RW38" s="43"/>
      <c r="RX38" s="43"/>
      <c r="RY38" s="43"/>
      <c r="RZ38" s="43"/>
      <c r="SA38" s="43"/>
      <c r="SB38" s="43"/>
      <c r="SC38" s="43"/>
      <c r="SD38" s="43"/>
      <c r="SE38" s="43"/>
      <c r="SF38" s="43"/>
      <c r="SG38" s="43"/>
      <c r="SH38" s="43"/>
      <c r="SI38" s="43"/>
      <c r="SJ38" s="43"/>
      <c r="SK38" s="43"/>
      <c r="SL38" s="43"/>
      <c r="SM38" s="43"/>
      <c r="SN38" s="43"/>
      <c r="SO38" s="43"/>
      <c r="SP38" s="43"/>
      <c r="SQ38" s="43"/>
      <c r="SR38" s="43"/>
      <c r="SS38" s="43"/>
      <c r="ST38" s="43"/>
      <c r="SU38" s="43"/>
      <c r="SV38" s="43"/>
      <c r="SW38" s="43"/>
      <c r="SX38" s="43"/>
      <c r="SY38" s="43"/>
      <c r="SZ38" s="43"/>
      <c r="TA38" s="43"/>
      <c r="TB38" s="43"/>
      <c r="TC38" s="43"/>
      <c r="TD38" s="43"/>
      <c r="TE38" s="43"/>
      <c r="TF38" s="43"/>
      <c r="TG38" s="43"/>
      <c r="TH38" s="43"/>
      <c r="TI38" s="43"/>
      <c r="TJ38" s="43"/>
      <c r="TK38" s="43"/>
      <c r="TL38" s="43"/>
      <c r="TM38" s="43"/>
      <c r="TN38" s="43"/>
      <c r="TO38" s="43"/>
      <c r="TP38" s="43"/>
      <c r="TQ38" s="43"/>
      <c r="TR38" s="43"/>
      <c r="TS38" s="43"/>
      <c r="TT38" s="43"/>
      <c r="TU38" s="43"/>
      <c r="TV38" s="43"/>
      <c r="TW38" s="43"/>
      <c r="TX38" s="43"/>
      <c r="TY38" s="43"/>
      <c r="TZ38" s="43"/>
      <c r="UA38" s="43"/>
      <c r="UB38" s="43"/>
      <c r="UC38" s="43"/>
      <c r="UD38" s="43"/>
      <c r="UE38" s="43"/>
      <c r="UF38" s="43"/>
      <c r="UG38" s="43"/>
      <c r="UH38" s="43"/>
      <c r="UI38" s="43"/>
      <c r="UJ38" s="43"/>
      <c r="UK38" s="43"/>
      <c r="UL38" s="43"/>
      <c r="UM38" s="43"/>
      <c r="UN38" s="43"/>
      <c r="UO38" s="43"/>
      <c r="UP38" s="43"/>
      <c r="UQ38" s="43"/>
      <c r="UR38" s="43"/>
      <c r="US38" s="43"/>
      <c r="UT38" s="43"/>
      <c r="UU38" s="43"/>
      <c r="UV38" s="43"/>
      <c r="UW38" s="43"/>
      <c r="UX38" s="43"/>
      <c r="UY38" s="43"/>
      <c r="UZ38" s="43"/>
      <c r="VA38" s="43"/>
      <c r="VB38" s="43"/>
      <c r="VC38" s="43"/>
      <c r="VD38" s="43"/>
      <c r="VE38" s="43"/>
      <c r="VF38" s="43"/>
      <c r="VG38" s="43"/>
      <c r="VH38" s="43"/>
      <c r="VI38" s="43"/>
      <c r="VJ38" s="43"/>
      <c r="VK38" s="43"/>
      <c r="VL38" s="43"/>
      <c r="VM38" s="43"/>
      <c r="VN38" s="43"/>
      <c r="VO38" s="43"/>
      <c r="VP38" s="43"/>
      <c r="VQ38" s="43"/>
      <c r="VR38" s="43"/>
      <c r="VS38" s="43"/>
      <c r="VT38" s="43"/>
      <c r="VU38" s="43"/>
      <c r="VV38" s="43"/>
      <c r="VW38" s="43"/>
      <c r="VX38" s="43"/>
      <c r="VY38" s="43"/>
      <c r="VZ38" s="43"/>
      <c r="WA38" s="43"/>
      <c r="WB38" s="43"/>
      <c r="WC38" s="43"/>
      <c r="WD38" s="43"/>
      <c r="WE38" s="43"/>
      <c r="WF38" s="43"/>
      <c r="WG38" s="43"/>
      <c r="WH38" s="43"/>
      <c r="WI38" s="43"/>
      <c r="WJ38" s="43"/>
      <c r="WK38" s="43"/>
      <c r="WL38" s="43"/>
      <c r="WM38" s="43"/>
      <c r="WN38" s="43"/>
      <c r="WO38" s="43"/>
      <c r="WP38" s="43"/>
      <c r="WQ38" s="43"/>
      <c r="WR38" s="43"/>
      <c r="WS38" s="43"/>
      <c r="WT38" s="43"/>
      <c r="WU38" s="43"/>
      <c r="WV38" s="43"/>
      <c r="WW38" s="43"/>
      <c r="WX38" s="43"/>
      <c r="WY38" s="43"/>
      <c r="WZ38" s="43"/>
      <c r="XA38" s="43"/>
      <c r="XB38" s="43"/>
      <c r="XC38" s="43"/>
      <c r="XD38" s="43"/>
      <c r="XE38" s="43"/>
      <c r="XF38" s="43"/>
      <c r="XG38" s="43"/>
      <c r="XH38" s="43"/>
      <c r="XI38" s="43"/>
      <c r="XJ38" s="43"/>
      <c r="XK38" s="43"/>
      <c r="XL38" s="43"/>
      <c r="XM38" s="43"/>
      <c r="XN38" s="43"/>
      <c r="XO38" s="43"/>
      <c r="XP38" s="43"/>
      <c r="XQ38" s="43"/>
      <c r="XR38" s="43"/>
      <c r="XS38" s="43"/>
      <c r="XT38" s="43"/>
      <c r="XU38" s="43"/>
      <c r="XV38" s="43"/>
      <c r="XW38" s="43"/>
      <c r="XX38" s="43"/>
      <c r="XY38" s="43"/>
      <c r="XZ38" s="43"/>
      <c r="YA38" s="43"/>
      <c r="YB38" s="43"/>
      <c r="YC38" s="43"/>
      <c r="YD38" s="43"/>
      <c r="YE38" s="43"/>
      <c r="YF38" s="43"/>
      <c r="YG38" s="43"/>
      <c r="YH38" s="43"/>
      <c r="YI38" s="43"/>
      <c r="YJ38" s="43"/>
      <c r="YK38" s="43"/>
      <c r="YL38" s="43"/>
      <c r="YM38" s="43"/>
      <c r="YN38" s="43"/>
      <c r="YO38" s="43"/>
      <c r="YP38" s="43"/>
      <c r="YQ38" s="43"/>
      <c r="YR38" s="43"/>
      <c r="YS38" s="43"/>
      <c r="YT38" s="43"/>
      <c r="YU38" s="43"/>
      <c r="YV38" s="43"/>
      <c r="YW38" s="43"/>
      <c r="YX38" s="43"/>
      <c r="YY38" s="43"/>
      <c r="YZ38" s="43"/>
      <c r="ZA38" s="43"/>
      <c r="ZB38" s="43"/>
      <c r="ZC38" s="43"/>
      <c r="ZD38" s="43"/>
      <c r="ZE38" s="43"/>
      <c r="ZF38" s="43"/>
      <c r="ZG38" s="43"/>
      <c r="ZH38" s="43"/>
      <c r="ZI38" s="43"/>
      <c r="ZJ38" s="43"/>
      <c r="ZK38" s="43"/>
      <c r="ZL38" s="43"/>
      <c r="ZM38" s="43"/>
      <c r="ZN38" s="43"/>
      <c r="ZO38" s="43"/>
      <c r="ZP38" s="43"/>
      <c r="ZQ38" s="43"/>
      <c r="ZR38" s="43"/>
      <c r="ZS38" s="43"/>
      <c r="ZT38" s="43"/>
      <c r="ZU38" s="43"/>
      <c r="ZV38" s="43"/>
      <c r="ZW38" s="43"/>
      <c r="ZX38" s="43"/>
      <c r="ZY38" s="43"/>
      <c r="ZZ38" s="43"/>
      <c r="AAA38" s="43"/>
      <c r="AAB38" s="43"/>
      <c r="AAC38" s="43"/>
      <c r="AAD38" s="43"/>
      <c r="AAE38" s="43"/>
      <c r="AAF38" s="43"/>
      <c r="AAG38" s="43"/>
      <c r="AAH38" s="43"/>
      <c r="AAI38" s="43"/>
      <c r="AAJ38" s="43"/>
      <c r="AAK38" s="43"/>
      <c r="AAL38" s="43"/>
      <c r="AAM38" s="43"/>
      <c r="AAN38" s="43"/>
      <c r="AAO38" s="43"/>
      <c r="AAP38" s="43"/>
      <c r="AAQ38" s="43"/>
      <c r="AAR38" s="43"/>
      <c r="AAS38" s="43"/>
      <c r="AAT38" s="43"/>
      <c r="AAU38" s="43"/>
      <c r="AAV38" s="43"/>
      <c r="AAW38" s="43"/>
      <c r="AAX38" s="43"/>
      <c r="AAY38" s="43"/>
      <c r="AAZ38" s="43"/>
      <c r="ABA38" s="43"/>
      <c r="ABB38" s="43"/>
      <c r="ABC38" s="43"/>
      <c r="ABD38" s="43"/>
      <c r="ABE38" s="43"/>
      <c r="ABF38" s="43"/>
      <c r="ABG38" s="43"/>
      <c r="ABH38" s="43"/>
      <c r="ABI38" s="43"/>
      <c r="ABJ38" s="43"/>
      <c r="ABK38" s="43"/>
      <c r="ABL38" s="43"/>
      <c r="ABM38" s="43"/>
      <c r="ABN38" s="43"/>
      <c r="ABO38" s="43"/>
      <c r="ABP38" s="43"/>
      <c r="ABQ38" s="43"/>
      <c r="ABR38" s="43"/>
      <c r="ABS38" s="43"/>
      <c r="ABT38" s="43"/>
      <c r="ABU38" s="43"/>
      <c r="ABV38" s="43"/>
      <c r="ABW38" s="43"/>
      <c r="ABX38" s="43"/>
      <c r="ABY38" s="43"/>
      <c r="ABZ38" s="43"/>
      <c r="ACA38" s="43"/>
      <c r="ACB38" s="43"/>
      <c r="ACC38" s="43"/>
      <c r="ACD38" s="43"/>
      <c r="ACE38" s="43"/>
      <c r="ACF38" s="43"/>
      <c r="ACG38" s="43"/>
      <c r="ACH38" s="43"/>
      <c r="ACI38" s="43"/>
      <c r="ACJ38" s="43"/>
      <c r="ACK38" s="43"/>
      <c r="ACL38" s="43"/>
      <c r="ACM38" s="43"/>
      <c r="ACN38" s="43"/>
      <c r="ACO38" s="43"/>
      <c r="ACP38" s="43"/>
      <c r="ACQ38" s="43"/>
      <c r="ACR38" s="43"/>
      <c r="ACS38" s="43"/>
      <c r="ACT38" s="43"/>
      <c r="ACU38" s="43"/>
      <c r="ACV38" s="43"/>
      <c r="ACW38" s="43"/>
      <c r="ACX38" s="43"/>
      <c r="ACY38" s="43"/>
      <c r="ACZ38" s="43"/>
      <c r="ADA38" s="43"/>
      <c r="ADB38" s="43"/>
      <c r="ADC38" s="43"/>
      <c r="ADD38" s="43"/>
      <c r="ADE38" s="43"/>
      <c r="ADF38" s="43"/>
      <c r="ADG38" s="43"/>
      <c r="ADH38" s="43"/>
      <c r="ADI38" s="43"/>
      <c r="ADJ38" s="43"/>
      <c r="ADK38" s="43"/>
      <c r="ADL38" s="43"/>
      <c r="ADM38" s="43"/>
      <c r="ADN38" s="43"/>
      <c r="ADO38" s="43"/>
      <c r="ADP38" s="43"/>
      <c r="ADQ38" s="43"/>
      <c r="ADR38" s="43"/>
      <c r="ADS38" s="43"/>
      <c r="ADT38" s="43"/>
      <c r="ADU38" s="43"/>
      <c r="ADV38" s="43"/>
      <c r="ADW38" s="43"/>
      <c r="ADX38" s="43"/>
      <c r="ADY38" s="43"/>
      <c r="ADZ38" s="43"/>
      <c r="AEA38" s="43"/>
      <c r="AEB38" s="43"/>
      <c r="AEC38" s="43"/>
      <c r="AED38" s="43"/>
      <c r="AEE38" s="43"/>
      <c r="AEF38" s="43"/>
      <c r="AEG38" s="43"/>
      <c r="AEH38" s="43"/>
      <c r="AEI38" s="43"/>
      <c r="AEJ38" s="43"/>
      <c r="AEK38" s="43"/>
      <c r="AEL38" s="43"/>
      <c r="AEM38" s="43"/>
      <c r="AEN38" s="43"/>
      <c r="AEO38" s="43"/>
      <c r="AEP38" s="43"/>
      <c r="AEQ38" s="43"/>
      <c r="AER38" s="43"/>
      <c r="AES38" s="43"/>
      <c r="AET38" s="43"/>
      <c r="AEU38" s="43"/>
      <c r="AEV38" s="43"/>
      <c r="AEW38" s="43"/>
      <c r="AEX38" s="43"/>
      <c r="AEY38" s="43"/>
      <c r="AEZ38" s="43"/>
      <c r="AFA38" s="43"/>
      <c r="AFB38" s="43"/>
      <c r="AFC38" s="43"/>
      <c r="AFD38" s="43"/>
      <c r="AFE38" s="43"/>
      <c r="AFF38" s="43"/>
      <c r="AFG38" s="43"/>
      <c r="AFH38" s="43"/>
      <c r="AFI38" s="43"/>
      <c r="AFJ38" s="43"/>
      <c r="AFK38" s="43"/>
      <c r="AFL38" s="43"/>
      <c r="AFM38" s="43"/>
      <c r="AFN38" s="43"/>
      <c r="AFO38" s="43"/>
      <c r="AFP38" s="43"/>
      <c r="AFQ38" s="43"/>
      <c r="AFR38" s="43"/>
      <c r="AFS38" s="43"/>
      <c r="AFT38" s="43"/>
      <c r="AFU38" s="43"/>
      <c r="AFV38" s="43"/>
      <c r="AFW38" s="43"/>
      <c r="AFX38" s="43"/>
      <c r="AFY38" s="43"/>
      <c r="AFZ38" s="43"/>
      <c r="AGA38" s="43"/>
      <c r="AGB38" s="43"/>
      <c r="AGC38" s="43"/>
      <c r="AGD38" s="43"/>
      <c r="AGE38" s="43"/>
      <c r="AGF38" s="43"/>
      <c r="AGG38" s="43"/>
      <c r="AGH38" s="43"/>
      <c r="AGI38" s="43"/>
      <c r="AGJ38" s="43"/>
      <c r="AGK38" s="43"/>
      <c r="AGL38" s="43"/>
      <c r="AGM38" s="43"/>
      <c r="AGN38" s="43"/>
      <c r="AGO38" s="43"/>
      <c r="AGP38" s="43"/>
      <c r="AGQ38" s="43"/>
      <c r="AGR38" s="43"/>
      <c r="AGS38" s="43"/>
      <c r="AGT38" s="43"/>
      <c r="AGU38" s="43"/>
      <c r="AGV38" s="43"/>
      <c r="AGW38" s="43"/>
      <c r="AGX38" s="43"/>
      <c r="AGY38" s="43"/>
      <c r="AGZ38" s="43"/>
      <c r="AHA38" s="43"/>
      <c r="AHB38" s="43"/>
      <c r="AHC38" s="43"/>
      <c r="AHD38" s="43"/>
      <c r="AHE38" s="43"/>
      <c r="AHF38" s="43"/>
      <c r="AHG38" s="43"/>
      <c r="AHH38" s="43"/>
      <c r="AHI38" s="43"/>
      <c r="AHJ38" s="43"/>
      <c r="AHK38" s="43"/>
      <c r="AHL38" s="43"/>
      <c r="AHM38" s="43"/>
      <c r="AHN38" s="43"/>
      <c r="AHO38" s="43"/>
      <c r="AHP38" s="43"/>
      <c r="AHQ38" s="43"/>
      <c r="AHR38" s="43"/>
      <c r="AHS38" s="43"/>
      <c r="AHT38" s="43"/>
      <c r="AHU38" s="43"/>
      <c r="AHV38" s="43"/>
      <c r="AHW38" s="43"/>
      <c r="AHX38" s="43"/>
      <c r="AHY38" s="43"/>
      <c r="AHZ38" s="43"/>
      <c r="AIA38" s="43"/>
      <c r="AIB38" s="43"/>
      <c r="AIC38" s="43"/>
      <c r="AID38" s="43"/>
      <c r="AIE38" s="43"/>
      <c r="AIF38" s="43"/>
      <c r="AIG38" s="43"/>
      <c r="AIH38" s="43"/>
      <c r="AII38" s="43"/>
      <c r="AIJ38" s="43"/>
      <c r="AIK38" s="43"/>
      <c r="AIL38" s="43"/>
      <c r="AIM38" s="43"/>
      <c r="AIN38" s="43"/>
      <c r="AIO38" s="43"/>
      <c r="AIP38" s="43"/>
      <c r="AIQ38" s="43"/>
      <c r="AIR38" s="43"/>
      <c r="AIS38" s="43"/>
      <c r="AIT38" s="43"/>
      <c r="AIU38" s="43"/>
      <c r="AIV38" s="43"/>
      <c r="AIW38" s="43"/>
      <c r="AIX38" s="43"/>
      <c r="AIY38" s="43"/>
      <c r="AIZ38" s="43"/>
      <c r="AJA38" s="43"/>
      <c r="AJB38" s="43"/>
      <c r="AJC38" s="43"/>
      <c r="AJD38" s="43"/>
      <c r="AJE38" s="43"/>
      <c r="AJF38" s="43"/>
      <c r="AJG38" s="43"/>
      <c r="AJH38" s="43"/>
      <c r="AJI38" s="43"/>
      <c r="AJJ38" s="43"/>
      <c r="AJK38" s="43"/>
      <c r="AJL38" s="43"/>
      <c r="AJM38" s="43"/>
      <c r="AJN38" s="43"/>
      <c r="AJO38" s="43"/>
      <c r="AJP38" s="43"/>
      <c r="AJQ38" s="43"/>
      <c r="AJR38" s="43"/>
      <c r="AJS38" s="43"/>
      <c r="AJT38" s="43"/>
      <c r="AJU38" s="43"/>
      <c r="AJV38" s="43"/>
      <c r="AJW38" s="43"/>
      <c r="AJX38" s="43"/>
      <c r="AJY38" s="43"/>
      <c r="AJZ38" s="43"/>
      <c r="AKA38" s="43"/>
      <c r="AKB38" s="43"/>
      <c r="AKC38" s="43"/>
      <c r="AKD38" s="43"/>
      <c r="AKE38" s="43"/>
      <c r="AKF38" s="43"/>
      <c r="AKG38" s="43"/>
      <c r="AKH38" s="43"/>
      <c r="AKI38" s="43"/>
      <c r="AKJ38" s="43"/>
      <c r="AKK38" s="43"/>
      <c r="AKL38" s="43"/>
      <c r="AKM38" s="43"/>
      <c r="AKN38" s="43"/>
      <c r="AKO38" s="43"/>
      <c r="AKP38" s="43"/>
      <c r="AKQ38" s="43"/>
      <c r="AKR38" s="43"/>
      <c r="AKS38" s="43"/>
      <c r="AKT38" s="43"/>
      <c r="AKU38" s="43"/>
      <c r="AKV38" s="43"/>
      <c r="AKW38" s="43"/>
      <c r="AKX38" s="43"/>
      <c r="AKY38" s="43"/>
      <c r="AKZ38" s="43"/>
      <c r="ALA38" s="43"/>
      <c r="ALB38" s="43"/>
      <c r="ALC38" s="43"/>
      <c r="ALD38" s="43"/>
      <c r="ALE38" s="43"/>
      <c r="ALF38" s="43"/>
      <c r="ALG38" s="43"/>
      <c r="ALH38" s="43"/>
      <c r="ALI38" s="43"/>
      <c r="ALJ38" s="43"/>
      <c r="ALK38" s="43"/>
      <c r="ALL38" s="43"/>
      <c r="ALM38" s="43"/>
      <c r="ALN38" s="43"/>
      <c r="ALO38" s="43"/>
      <c r="ALP38" s="43"/>
      <c r="ALQ38" s="43"/>
      <c r="ALR38" s="43"/>
      <c r="ALS38" s="43"/>
      <c r="ALT38" s="43"/>
      <c r="ALU38" s="43"/>
      <c r="ALV38" s="43"/>
      <c r="ALW38" s="43"/>
      <c r="ALX38" s="43"/>
      <c r="ALY38" s="43"/>
      <c r="ALZ38" s="43"/>
      <c r="AMA38" s="43"/>
      <c r="AMB38" s="43"/>
      <c r="AMC38" s="43"/>
      <c r="AMD38" s="43"/>
      <c r="AME38" s="43"/>
      <c r="AMF38" s="43"/>
      <c r="AMG38" s="43"/>
      <c r="AMH38" s="43"/>
      <c r="AMI38" s="43"/>
      <c r="AMJ38" s="43"/>
    </row>
    <row r="39" spans="1:1024">
      <c r="A39" s="1" t="s">
        <v>51</v>
      </c>
      <c r="B39" s="2">
        <v>44784</v>
      </c>
      <c r="C39" s="28">
        <v>18.010000000000002</v>
      </c>
      <c r="D39" s="29">
        <v>18.721599999999999</v>
      </c>
      <c r="E39" s="46">
        <f>Sayfa2!$D39*Sayfa2!$C39</f>
        <v>337.176016</v>
      </c>
      <c r="F39" s="2">
        <v>45341</v>
      </c>
      <c r="G39" s="17">
        <v>18.010000000000002</v>
      </c>
      <c r="H39" s="18">
        <v>32.381999999999998</v>
      </c>
      <c r="I39" s="19">
        <f>Sayfa2!$H39*Sayfa2!$G39</f>
        <v>583.19982000000005</v>
      </c>
      <c r="J39" s="28">
        <f>H39-D39</f>
        <v>13.660399999999999</v>
      </c>
      <c r="K39" s="47">
        <f>Sayfa2!$J39*Sayfa2!$C39</f>
        <v>246.02380400000001</v>
      </c>
      <c r="L39" s="48">
        <f>F39-B39</f>
        <v>557</v>
      </c>
      <c r="M39" s="26">
        <f>K39/E39</f>
        <v>0.72965985813178369</v>
      </c>
      <c r="N39" s="26">
        <f>M39/L39*30</f>
        <v>3.9299453759342032E-2</v>
      </c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43"/>
      <c r="AJ39" s="43"/>
      <c r="AK39" s="43"/>
      <c r="AL39" s="43"/>
      <c r="AM39" s="43"/>
      <c r="AN39" s="43"/>
      <c r="AO39" s="43"/>
      <c r="AP39" s="43"/>
      <c r="AQ39" s="43"/>
      <c r="AR39" s="43"/>
      <c r="AS39" s="43"/>
      <c r="AT39" s="43"/>
      <c r="AU39" s="43"/>
      <c r="AV39" s="43"/>
      <c r="AW39" s="43"/>
      <c r="AX39" s="43"/>
      <c r="AY39" s="43"/>
      <c r="AZ39" s="43"/>
      <c r="BA39" s="43"/>
      <c r="BB39" s="43"/>
      <c r="BC39" s="43"/>
      <c r="BD39" s="43"/>
      <c r="BE39" s="43"/>
      <c r="BF39" s="43"/>
      <c r="BG39" s="43"/>
      <c r="BH39" s="43"/>
      <c r="BI39" s="43"/>
      <c r="BJ39" s="43"/>
      <c r="BK39" s="43"/>
      <c r="BL39" s="43"/>
      <c r="BM39" s="43"/>
      <c r="BN39" s="43"/>
      <c r="BO39" s="43"/>
      <c r="BP39" s="43"/>
      <c r="BQ39" s="43"/>
      <c r="BR39" s="43"/>
      <c r="BS39" s="43"/>
      <c r="BT39" s="43"/>
      <c r="BU39" s="43"/>
      <c r="BV39" s="43"/>
      <c r="BW39" s="43"/>
      <c r="BX39" s="43"/>
      <c r="BY39" s="43"/>
      <c r="BZ39" s="43"/>
      <c r="CA39" s="43"/>
      <c r="CB39" s="43"/>
      <c r="CC39" s="43"/>
      <c r="CD39" s="43"/>
      <c r="CE39" s="43"/>
      <c r="CF39" s="43"/>
      <c r="CG39" s="43"/>
      <c r="CH39" s="43"/>
      <c r="CI39" s="43"/>
      <c r="CJ39" s="43"/>
      <c r="CK39" s="43"/>
      <c r="CL39" s="43"/>
      <c r="CM39" s="43"/>
      <c r="CN39" s="43"/>
      <c r="CO39" s="43"/>
      <c r="CP39" s="43"/>
      <c r="CQ39" s="43"/>
      <c r="CR39" s="43"/>
      <c r="CS39" s="43"/>
      <c r="CT39" s="43"/>
      <c r="CU39" s="43"/>
      <c r="CV39" s="43"/>
      <c r="CW39" s="43"/>
      <c r="CX39" s="43"/>
      <c r="CY39" s="43"/>
      <c r="CZ39" s="43"/>
      <c r="DA39" s="43"/>
      <c r="DB39" s="43"/>
      <c r="DC39" s="43"/>
      <c r="DD39" s="43"/>
      <c r="DE39" s="43"/>
      <c r="DF39" s="43"/>
      <c r="DG39" s="43"/>
      <c r="DH39" s="43"/>
      <c r="DI39" s="43"/>
      <c r="DJ39" s="43"/>
      <c r="DK39" s="43"/>
      <c r="DL39" s="43"/>
      <c r="DM39" s="43"/>
      <c r="DN39" s="43"/>
      <c r="DO39" s="43"/>
      <c r="DP39" s="43"/>
      <c r="DQ39" s="43"/>
      <c r="DR39" s="43"/>
      <c r="DS39" s="43"/>
      <c r="DT39" s="43"/>
      <c r="DU39" s="43"/>
      <c r="DV39" s="43"/>
      <c r="DW39" s="43"/>
      <c r="DX39" s="43"/>
      <c r="DY39" s="43"/>
      <c r="DZ39" s="43"/>
      <c r="EA39" s="43"/>
      <c r="EB39" s="43"/>
      <c r="EC39" s="43"/>
      <c r="ED39" s="43"/>
      <c r="EE39" s="43"/>
      <c r="EF39" s="43"/>
      <c r="EG39" s="43"/>
      <c r="EH39" s="43"/>
      <c r="EI39" s="43"/>
      <c r="EJ39" s="43"/>
      <c r="EK39" s="43"/>
      <c r="EL39" s="43"/>
      <c r="EM39" s="43"/>
      <c r="EN39" s="43"/>
      <c r="EO39" s="43"/>
      <c r="EP39" s="43"/>
      <c r="EQ39" s="43"/>
      <c r="ER39" s="43"/>
      <c r="ES39" s="43"/>
      <c r="ET39" s="43"/>
      <c r="EU39" s="43"/>
      <c r="EV39" s="43"/>
      <c r="EW39" s="43"/>
      <c r="EX39" s="43"/>
      <c r="EY39" s="43"/>
      <c r="EZ39" s="43"/>
      <c r="FA39" s="43"/>
      <c r="FB39" s="43"/>
      <c r="FC39" s="43"/>
      <c r="FD39" s="43"/>
      <c r="FE39" s="43"/>
      <c r="FF39" s="43"/>
      <c r="FG39" s="43"/>
      <c r="FH39" s="43"/>
      <c r="FI39" s="43"/>
      <c r="FJ39" s="43"/>
      <c r="FK39" s="43"/>
      <c r="FL39" s="43"/>
      <c r="FM39" s="43"/>
      <c r="FN39" s="43"/>
      <c r="FO39" s="43"/>
      <c r="FP39" s="43"/>
      <c r="FQ39" s="43"/>
      <c r="FR39" s="43"/>
      <c r="FS39" s="43"/>
      <c r="FT39" s="43"/>
      <c r="FU39" s="43"/>
      <c r="FV39" s="43"/>
      <c r="FW39" s="43"/>
      <c r="FX39" s="43"/>
      <c r="FY39" s="43"/>
      <c r="FZ39" s="43"/>
      <c r="GA39" s="43"/>
      <c r="GB39" s="43"/>
      <c r="GC39" s="43"/>
      <c r="GD39" s="43"/>
      <c r="GE39" s="43"/>
      <c r="GF39" s="43"/>
      <c r="GG39" s="43"/>
      <c r="GH39" s="43"/>
      <c r="GI39" s="43"/>
      <c r="GJ39" s="43"/>
      <c r="GK39" s="43"/>
      <c r="GL39" s="43"/>
      <c r="GM39" s="43"/>
      <c r="GN39" s="43"/>
      <c r="GO39" s="43"/>
      <c r="GP39" s="43"/>
      <c r="GQ39" s="43"/>
      <c r="GR39" s="43"/>
      <c r="GS39" s="43"/>
      <c r="GT39" s="43"/>
      <c r="GU39" s="43"/>
      <c r="GV39" s="43"/>
      <c r="GW39" s="43"/>
      <c r="GX39" s="43"/>
      <c r="GY39" s="43"/>
      <c r="GZ39" s="43"/>
      <c r="HA39" s="43"/>
      <c r="HB39" s="43"/>
      <c r="HC39" s="43"/>
      <c r="HD39" s="43"/>
      <c r="HE39" s="43"/>
      <c r="HF39" s="43"/>
      <c r="HG39" s="43"/>
      <c r="HH39" s="43"/>
      <c r="HI39" s="43"/>
      <c r="HJ39" s="43"/>
      <c r="HK39" s="43"/>
      <c r="HL39" s="43"/>
      <c r="HM39" s="43"/>
      <c r="HN39" s="43"/>
      <c r="HO39" s="43"/>
      <c r="HP39" s="43"/>
      <c r="HQ39" s="43"/>
      <c r="HR39" s="43"/>
      <c r="HS39" s="43"/>
      <c r="HT39" s="43"/>
      <c r="HU39" s="43"/>
      <c r="HV39" s="43"/>
      <c r="HW39" s="43"/>
      <c r="HX39" s="43"/>
      <c r="HY39" s="43"/>
      <c r="HZ39" s="43"/>
      <c r="IA39" s="43"/>
      <c r="IB39" s="43"/>
      <c r="IC39" s="43"/>
      <c r="ID39" s="43"/>
      <c r="IE39" s="43"/>
      <c r="IF39" s="43"/>
      <c r="IG39" s="43"/>
      <c r="IH39" s="43"/>
      <c r="II39" s="43"/>
      <c r="IJ39" s="43"/>
      <c r="IK39" s="43"/>
      <c r="IL39" s="43"/>
      <c r="IM39" s="43"/>
      <c r="IN39" s="43"/>
      <c r="IO39" s="43"/>
      <c r="IP39" s="43"/>
      <c r="IQ39" s="43"/>
      <c r="IR39" s="43"/>
      <c r="IS39" s="43"/>
      <c r="IT39" s="43"/>
      <c r="IU39" s="43"/>
      <c r="IV39" s="43"/>
      <c r="IW39" s="43"/>
      <c r="IX39" s="43"/>
      <c r="IY39" s="43"/>
      <c r="IZ39" s="43"/>
      <c r="JA39" s="43"/>
      <c r="JB39" s="43"/>
      <c r="JC39" s="43"/>
      <c r="JD39" s="43"/>
      <c r="JE39" s="43"/>
      <c r="JF39" s="43"/>
      <c r="JG39" s="43"/>
      <c r="JH39" s="43"/>
      <c r="JI39" s="43"/>
      <c r="JJ39" s="43"/>
      <c r="JK39" s="43"/>
      <c r="JL39" s="43"/>
      <c r="JM39" s="43"/>
      <c r="JN39" s="43"/>
      <c r="JO39" s="43"/>
      <c r="JP39" s="43"/>
      <c r="JQ39" s="43"/>
      <c r="JR39" s="43"/>
      <c r="JS39" s="43"/>
      <c r="JT39" s="43"/>
      <c r="JU39" s="43"/>
      <c r="JV39" s="43"/>
      <c r="JW39" s="43"/>
      <c r="JX39" s="43"/>
      <c r="JY39" s="43"/>
      <c r="JZ39" s="43"/>
      <c r="KA39" s="43"/>
      <c r="KB39" s="43"/>
      <c r="KC39" s="43"/>
      <c r="KD39" s="43"/>
      <c r="KE39" s="43"/>
      <c r="KF39" s="43"/>
      <c r="KG39" s="43"/>
      <c r="KH39" s="43"/>
      <c r="KI39" s="43"/>
      <c r="KJ39" s="43"/>
      <c r="KK39" s="43"/>
      <c r="KL39" s="43"/>
      <c r="KM39" s="43"/>
      <c r="KN39" s="43"/>
      <c r="KO39" s="43"/>
      <c r="KP39" s="43"/>
      <c r="KQ39" s="43"/>
      <c r="KR39" s="43"/>
      <c r="KS39" s="43"/>
      <c r="KT39" s="43"/>
      <c r="KU39" s="43"/>
      <c r="KV39" s="43"/>
      <c r="KW39" s="43"/>
      <c r="KX39" s="43"/>
      <c r="KY39" s="43"/>
      <c r="KZ39" s="43"/>
      <c r="LA39" s="43"/>
      <c r="LB39" s="43"/>
      <c r="LC39" s="43"/>
      <c r="LD39" s="43"/>
      <c r="LE39" s="43"/>
      <c r="LF39" s="43"/>
      <c r="LG39" s="43"/>
      <c r="LH39" s="43"/>
      <c r="LI39" s="43"/>
      <c r="LJ39" s="43"/>
      <c r="LK39" s="43"/>
      <c r="LL39" s="43"/>
      <c r="LM39" s="43"/>
      <c r="LN39" s="43"/>
      <c r="LO39" s="43"/>
      <c r="LP39" s="43"/>
      <c r="LQ39" s="43"/>
      <c r="LR39" s="43"/>
      <c r="LS39" s="43"/>
      <c r="LT39" s="43"/>
      <c r="LU39" s="43"/>
      <c r="LV39" s="43"/>
      <c r="LW39" s="43"/>
      <c r="LX39" s="43"/>
      <c r="LY39" s="43"/>
      <c r="LZ39" s="43"/>
      <c r="MA39" s="43"/>
      <c r="MB39" s="43"/>
      <c r="MC39" s="43"/>
      <c r="MD39" s="43"/>
      <c r="ME39" s="43"/>
      <c r="MF39" s="43"/>
      <c r="MG39" s="43"/>
      <c r="MH39" s="43"/>
      <c r="MI39" s="43"/>
      <c r="MJ39" s="43"/>
      <c r="MK39" s="43"/>
      <c r="ML39" s="43"/>
      <c r="MM39" s="43"/>
      <c r="MN39" s="43"/>
      <c r="MO39" s="43"/>
      <c r="MP39" s="43"/>
      <c r="MQ39" s="43"/>
      <c r="MR39" s="43"/>
      <c r="MS39" s="43"/>
      <c r="MT39" s="43"/>
      <c r="MU39" s="43"/>
      <c r="MV39" s="43"/>
      <c r="MW39" s="43"/>
      <c r="MX39" s="43"/>
      <c r="MY39" s="43"/>
      <c r="MZ39" s="43"/>
      <c r="NA39" s="43"/>
      <c r="NB39" s="43"/>
      <c r="NC39" s="43"/>
      <c r="ND39" s="43"/>
      <c r="NE39" s="43"/>
      <c r="NF39" s="43"/>
      <c r="NG39" s="43"/>
      <c r="NH39" s="43"/>
      <c r="NI39" s="43"/>
      <c r="NJ39" s="43"/>
      <c r="NK39" s="43"/>
      <c r="NL39" s="43"/>
      <c r="NM39" s="43"/>
      <c r="NN39" s="43"/>
      <c r="NO39" s="43"/>
      <c r="NP39" s="43"/>
      <c r="NQ39" s="43"/>
      <c r="NR39" s="43"/>
      <c r="NS39" s="43"/>
      <c r="NT39" s="43"/>
      <c r="NU39" s="43"/>
      <c r="NV39" s="43"/>
      <c r="NW39" s="43"/>
      <c r="NX39" s="43"/>
      <c r="NY39" s="43"/>
      <c r="NZ39" s="43"/>
      <c r="OA39" s="43"/>
      <c r="OB39" s="43"/>
      <c r="OC39" s="43"/>
      <c r="OD39" s="43"/>
      <c r="OE39" s="43"/>
      <c r="OF39" s="43"/>
      <c r="OG39" s="43"/>
      <c r="OH39" s="43"/>
      <c r="OI39" s="43"/>
      <c r="OJ39" s="43"/>
      <c r="OK39" s="43"/>
      <c r="OL39" s="43"/>
      <c r="OM39" s="43"/>
      <c r="ON39" s="43"/>
      <c r="OO39" s="43"/>
      <c r="OP39" s="43"/>
      <c r="OQ39" s="43"/>
      <c r="OR39" s="43"/>
      <c r="OS39" s="43"/>
      <c r="OT39" s="43"/>
      <c r="OU39" s="43"/>
      <c r="OV39" s="43"/>
      <c r="OW39" s="43"/>
      <c r="OX39" s="43"/>
      <c r="OY39" s="43"/>
      <c r="OZ39" s="43"/>
      <c r="PA39" s="43"/>
      <c r="PB39" s="43"/>
      <c r="PC39" s="43"/>
      <c r="PD39" s="43"/>
      <c r="PE39" s="43"/>
      <c r="PF39" s="43"/>
      <c r="PG39" s="43"/>
      <c r="PH39" s="43"/>
      <c r="PI39" s="43"/>
      <c r="PJ39" s="43"/>
      <c r="PK39" s="43"/>
      <c r="PL39" s="43"/>
      <c r="PM39" s="43"/>
      <c r="PN39" s="43"/>
      <c r="PO39" s="43"/>
      <c r="PP39" s="43"/>
      <c r="PQ39" s="43"/>
      <c r="PR39" s="43"/>
      <c r="PS39" s="43"/>
      <c r="PT39" s="43"/>
      <c r="PU39" s="43"/>
      <c r="PV39" s="43"/>
      <c r="PW39" s="43"/>
      <c r="PX39" s="43"/>
      <c r="PY39" s="43"/>
      <c r="PZ39" s="43"/>
      <c r="QA39" s="43"/>
      <c r="QB39" s="43"/>
      <c r="QC39" s="43"/>
      <c r="QD39" s="43"/>
      <c r="QE39" s="43"/>
      <c r="QF39" s="43"/>
      <c r="QG39" s="43"/>
      <c r="QH39" s="43"/>
      <c r="QI39" s="43"/>
      <c r="QJ39" s="43"/>
      <c r="QK39" s="43"/>
      <c r="QL39" s="43"/>
      <c r="QM39" s="43"/>
      <c r="QN39" s="43"/>
      <c r="QO39" s="43"/>
      <c r="QP39" s="43"/>
      <c r="QQ39" s="43"/>
      <c r="QR39" s="43"/>
      <c r="QS39" s="43"/>
      <c r="QT39" s="43"/>
      <c r="QU39" s="43"/>
      <c r="QV39" s="43"/>
      <c r="QW39" s="43"/>
      <c r="QX39" s="43"/>
      <c r="QY39" s="43"/>
      <c r="QZ39" s="43"/>
      <c r="RA39" s="43"/>
      <c r="RB39" s="43"/>
      <c r="RC39" s="43"/>
      <c r="RD39" s="43"/>
      <c r="RE39" s="43"/>
      <c r="RF39" s="43"/>
      <c r="RG39" s="43"/>
      <c r="RH39" s="43"/>
      <c r="RI39" s="43"/>
      <c r="RJ39" s="43"/>
      <c r="RK39" s="43"/>
      <c r="RL39" s="43"/>
      <c r="RM39" s="43"/>
      <c r="RN39" s="43"/>
      <c r="RO39" s="43"/>
      <c r="RP39" s="43"/>
      <c r="RQ39" s="43"/>
      <c r="RR39" s="43"/>
      <c r="RS39" s="43"/>
      <c r="RT39" s="43"/>
      <c r="RU39" s="43"/>
      <c r="RV39" s="43"/>
      <c r="RW39" s="43"/>
      <c r="RX39" s="43"/>
      <c r="RY39" s="43"/>
      <c r="RZ39" s="43"/>
      <c r="SA39" s="43"/>
      <c r="SB39" s="43"/>
      <c r="SC39" s="43"/>
      <c r="SD39" s="43"/>
      <c r="SE39" s="43"/>
      <c r="SF39" s="43"/>
      <c r="SG39" s="43"/>
      <c r="SH39" s="43"/>
      <c r="SI39" s="43"/>
      <c r="SJ39" s="43"/>
      <c r="SK39" s="43"/>
      <c r="SL39" s="43"/>
      <c r="SM39" s="43"/>
      <c r="SN39" s="43"/>
      <c r="SO39" s="43"/>
      <c r="SP39" s="43"/>
      <c r="SQ39" s="43"/>
      <c r="SR39" s="43"/>
      <c r="SS39" s="43"/>
      <c r="ST39" s="43"/>
      <c r="SU39" s="43"/>
      <c r="SV39" s="43"/>
      <c r="SW39" s="43"/>
      <c r="SX39" s="43"/>
      <c r="SY39" s="43"/>
      <c r="SZ39" s="43"/>
      <c r="TA39" s="43"/>
      <c r="TB39" s="43"/>
      <c r="TC39" s="43"/>
      <c r="TD39" s="43"/>
      <c r="TE39" s="43"/>
      <c r="TF39" s="43"/>
      <c r="TG39" s="43"/>
      <c r="TH39" s="43"/>
      <c r="TI39" s="43"/>
      <c r="TJ39" s="43"/>
      <c r="TK39" s="43"/>
      <c r="TL39" s="43"/>
      <c r="TM39" s="43"/>
      <c r="TN39" s="43"/>
      <c r="TO39" s="43"/>
      <c r="TP39" s="43"/>
      <c r="TQ39" s="43"/>
      <c r="TR39" s="43"/>
      <c r="TS39" s="43"/>
      <c r="TT39" s="43"/>
      <c r="TU39" s="43"/>
      <c r="TV39" s="43"/>
      <c r="TW39" s="43"/>
      <c r="TX39" s="43"/>
      <c r="TY39" s="43"/>
      <c r="TZ39" s="43"/>
      <c r="UA39" s="43"/>
      <c r="UB39" s="43"/>
      <c r="UC39" s="43"/>
      <c r="UD39" s="43"/>
      <c r="UE39" s="43"/>
      <c r="UF39" s="43"/>
      <c r="UG39" s="43"/>
      <c r="UH39" s="43"/>
      <c r="UI39" s="43"/>
      <c r="UJ39" s="43"/>
      <c r="UK39" s="43"/>
      <c r="UL39" s="43"/>
      <c r="UM39" s="43"/>
      <c r="UN39" s="43"/>
      <c r="UO39" s="43"/>
      <c r="UP39" s="43"/>
      <c r="UQ39" s="43"/>
      <c r="UR39" s="43"/>
      <c r="US39" s="43"/>
      <c r="UT39" s="43"/>
      <c r="UU39" s="43"/>
      <c r="UV39" s="43"/>
      <c r="UW39" s="43"/>
      <c r="UX39" s="43"/>
      <c r="UY39" s="43"/>
      <c r="UZ39" s="43"/>
      <c r="VA39" s="43"/>
      <c r="VB39" s="43"/>
      <c r="VC39" s="43"/>
      <c r="VD39" s="43"/>
      <c r="VE39" s="43"/>
      <c r="VF39" s="43"/>
      <c r="VG39" s="43"/>
      <c r="VH39" s="43"/>
      <c r="VI39" s="43"/>
      <c r="VJ39" s="43"/>
      <c r="VK39" s="43"/>
      <c r="VL39" s="43"/>
      <c r="VM39" s="43"/>
      <c r="VN39" s="43"/>
      <c r="VO39" s="43"/>
      <c r="VP39" s="43"/>
      <c r="VQ39" s="43"/>
      <c r="VR39" s="43"/>
      <c r="VS39" s="43"/>
      <c r="VT39" s="43"/>
      <c r="VU39" s="43"/>
      <c r="VV39" s="43"/>
      <c r="VW39" s="43"/>
      <c r="VX39" s="43"/>
      <c r="VY39" s="43"/>
      <c r="VZ39" s="43"/>
      <c r="WA39" s="43"/>
      <c r="WB39" s="43"/>
      <c r="WC39" s="43"/>
      <c r="WD39" s="43"/>
      <c r="WE39" s="43"/>
      <c r="WF39" s="43"/>
      <c r="WG39" s="43"/>
      <c r="WH39" s="43"/>
      <c r="WI39" s="43"/>
      <c r="WJ39" s="43"/>
      <c r="WK39" s="43"/>
      <c r="WL39" s="43"/>
      <c r="WM39" s="43"/>
      <c r="WN39" s="43"/>
      <c r="WO39" s="43"/>
      <c r="WP39" s="43"/>
      <c r="WQ39" s="43"/>
      <c r="WR39" s="43"/>
      <c r="WS39" s="43"/>
      <c r="WT39" s="43"/>
      <c r="WU39" s="43"/>
      <c r="WV39" s="43"/>
      <c r="WW39" s="43"/>
      <c r="WX39" s="43"/>
      <c r="WY39" s="43"/>
      <c r="WZ39" s="43"/>
      <c r="XA39" s="43"/>
      <c r="XB39" s="43"/>
      <c r="XC39" s="43"/>
      <c r="XD39" s="43"/>
      <c r="XE39" s="43"/>
      <c r="XF39" s="43"/>
      <c r="XG39" s="43"/>
      <c r="XH39" s="43"/>
      <c r="XI39" s="43"/>
      <c r="XJ39" s="43"/>
      <c r="XK39" s="43"/>
      <c r="XL39" s="43"/>
      <c r="XM39" s="43"/>
      <c r="XN39" s="43"/>
      <c r="XO39" s="43"/>
      <c r="XP39" s="43"/>
      <c r="XQ39" s="43"/>
      <c r="XR39" s="43"/>
      <c r="XS39" s="43"/>
      <c r="XT39" s="43"/>
      <c r="XU39" s="43"/>
      <c r="XV39" s="43"/>
      <c r="XW39" s="43"/>
      <c r="XX39" s="43"/>
      <c r="XY39" s="43"/>
      <c r="XZ39" s="43"/>
      <c r="YA39" s="43"/>
      <c r="YB39" s="43"/>
      <c r="YC39" s="43"/>
      <c r="YD39" s="43"/>
      <c r="YE39" s="43"/>
      <c r="YF39" s="43"/>
      <c r="YG39" s="43"/>
      <c r="YH39" s="43"/>
      <c r="YI39" s="43"/>
      <c r="YJ39" s="43"/>
      <c r="YK39" s="43"/>
      <c r="YL39" s="43"/>
      <c r="YM39" s="43"/>
      <c r="YN39" s="43"/>
      <c r="YO39" s="43"/>
      <c r="YP39" s="43"/>
      <c r="YQ39" s="43"/>
      <c r="YR39" s="43"/>
      <c r="YS39" s="43"/>
      <c r="YT39" s="43"/>
      <c r="YU39" s="43"/>
      <c r="YV39" s="43"/>
      <c r="YW39" s="43"/>
      <c r="YX39" s="43"/>
      <c r="YY39" s="43"/>
      <c r="YZ39" s="43"/>
      <c r="ZA39" s="43"/>
      <c r="ZB39" s="43"/>
      <c r="ZC39" s="43"/>
      <c r="ZD39" s="43"/>
      <c r="ZE39" s="43"/>
      <c r="ZF39" s="43"/>
      <c r="ZG39" s="43"/>
      <c r="ZH39" s="43"/>
      <c r="ZI39" s="43"/>
      <c r="ZJ39" s="43"/>
      <c r="ZK39" s="43"/>
      <c r="ZL39" s="43"/>
      <c r="ZM39" s="43"/>
      <c r="ZN39" s="43"/>
      <c r="ZO39" s="43"/>
      <c r="ZP39" s="43"/>
      <c r="ZQ39" s="43"/>
      <c r="ZR39" s="43"/>
      <c r="ZS39" s="43"/>
      <c r="ZT39" s="43"/>
      <c r="ZU39" s="43"/>
      <c r="ZV39" s="43"/>
      <c r="ZW39" s="43"/>
      <c r="ZX39" s="43"/>
      <c r="ZY39" s="43"/>
      <c r="ZZ39" s="43"/>
      <c r="AAA39" s="43"/>
      <c r="AAB39" s="43"/>
      <c r="AAC39" s="43"/>
      <c r="AAD39" s="43"/>
      <c r="AAE39" s="43"/>
      <c r="AAF39" s="43"/>
      <c r="AAG39" s="43"/>
      <c r="AAH39" s="43"/>
      <c r="AAI39" s="43"/>
      <c r="AAJ39" s="43"/>
      <c r="AAK39" s="43"/>
      <c r="AAL39" s="43"/>
      <c r="AAM39" s="43"/>
      <c r="AAN39" s="43"/>
      <c r="AAO39" s="43"/>
      <c r="AAP39" s="43"/>
      <c r="AAQ39" s="43"/>
      <c r="AAR39" s="43"/>
      <c r="AAS39" s="43"/>
      <c r="AAT39" s="43"/>
      <c r="AAU39" s="43"/>
      <c r="AAV39" s="43"/>
      <c r="AAW39" s="43"/>
      <c r="AAX39" s="43"/>
      <c r="AAY39" s="43"/>
      <c r="AAZ39" s="43"/>
      <c r="ABA39" s="43"/>
      <c r="ABB39" s="43"/>
      <c r="ABC39" s="43"/>
      <c r="ABD39" s="43"/>
      <c r="ABE39" s="43"/>
      <c r="ABF39" s="43"/>
      <c r="ABG39" s="43"/>
      <c r="ABH39" s="43"/>
      <c r="ABI39" s="43"/>
      <c r="ABJ39" s="43"/>
      <c r="ABK39" s="43"/>
      <c r="ABL39" s="43"/>
      <c r="ABM39" s="43"/>
      <c r="ABN39" s="43"/>
      <c r="ABO39" s="43"/>
      <c r="ABP39" s="43"/>
      <c r="ABQ39" s="43"/>
      <c r="ABR39" s="43"/>
      <c r="ABS39" s="43"/>
      <c r="ABT39" s="43"/>
      <c r="ABU39" s="43"/>
      <c r="ABV39" s="43"/>
      <c r="ABW39" s="43"/>
      <c r="ABX39" s="43"/>
      <c r="ABY39" s="43"/>
      <c r="ABZ39" s="43"/>
      <c r="ACA39" s="43"/>
      <c r="ACB39" s="43"/>
      <c r="ACC39" s="43"/>
      <c r="ACD39" s="43"/>
      <c r="ACE39" s="43"/>
      <c r="ACF39" s="43"/>
      <c r="ACG39" s="43"/>
      <c r="ACH39" s="43"/>
      <c r="ACI39" s="43"/>
      <c r="ACJ39" s="43"/>
      <c r="ACK39" s="43"/>
      <c r="ACL39" s="43"/>
      <c r="ACM39" s="43"/>
      <c r="ACN39" s="43"/>
      <c r="ACO39" s="43"/>
      <c r="ACP39" s="43"/>
      <c r="ACQ39" s="43"/>
      <c r="ACR39" s="43"/>
      <c r="ACS39" s="43"/>
      <c r="ACT39" s="43"/>
      <c r="ACU39" s="43"/>
      <c r="ACV39" s="43"/>
      <c r="ACW39" s="43"/>
      <c r="ACX39" s="43"/>
      <c r="ACY39" s="43"/>
      <c r="ACZ39" s="43"/>
      <c r="ADA39" s="43"/>
      <c r="ADB39" s="43"/>
      <c r="ADC39" s="43"/>
      <c r="ADD39" s="43"/>
      <c r="ADE39" s="43"/>
      <c r="ADF39" s="43"/>
      <c r="ADG39" s="43"/>
      <c r="ADH39" s="43"/>
      <c r="ADI39" s="43"/>
      <c r="ADJ39" s="43"/>
      <c r="ADK39" s="43"/>
      <c r="ADL39" s="43"/>
      <c r="ADM39" s="43"/>
      <c r="ADN39" s="43"/>
      <c r="ADO39" s="43"/>
      <c r="ADP39" s="43"/>
      <c r="ADQ39" s="43"/>
      <c r="ADR39" s="43"/>
      <c r="ADS39" s="43"/>
      <c r="ADT39" s="43"/>
      <c r="ADU39" s="43"/>
      <c r="ADV39" s="43"/>
      <c r="ADW39" s="43"/>
      <c r="ADX39" s="43"/>
      <c r="ADY39" s="43"/>
      <c r="ADZ39" s="43"/>
      <c r="AEA39" s="43"/>
      <c r="AEB39" s="43"/>
      <c r="AEC39" s="43"/>
      <c r="AED39" s="43"/>
      <c r="AEE39" s="43"/>
      <c r="AEF39" s="43"/>
      <c r="AEG39" s="43"/>
      <c r="AEH39" s="43"/>
      <c r="AEI39" s="43"/>
      <c r="AEJ39" s="43"/>
      <c r="AEK39" s="43"/>
      <c r="AEL39" s="43"/>
      <c r="AEM39" s="43"/>
      <c r="AEN39" s="43"/>
      <c r="AEO39" s="43"/>
      <c r="AEP39" s="43"/>
      <c r="AEQ39" s="43"/>
      <c r="AER39" s="43"/>
      <c r="AES39" s="43"/>
      <c r="AET39" s="43"/>
      <c r="AEU39" s="43"/>
      <c r="AEV39" s="43"/>
      <c r="AEW39" s="43"/>
      <c r="AEX39" s="43"/>
      <c r="AEY39" s="43"/>
      <c r="AEZ39" s="43"/>
      <c r="AFA39" s="43"/>
      <c r="AFB39" s="43"/>
      <c r="AFC39" s="43"/>
      <c r="AFD39" s="43"/>
      <c r="AFE39" s="43"/>
      <c r="AFF39" s="43"/>
      <c r="AFG39" s="43"/>
      <c r="AFH39" s="43"/>
      <c r="AFI39" s="43"/>
      <c r="AFJ39" s="43"/>
      <c r="AFK39" s="43"/>
      <c r="AFL39" s="43"/>
      <c r="AFM39" s="43"/>
      <c r="AFN39" s="43"/>
      <c r="AFO39" s="43"/>
      <c r="AFP39" s="43"/>
      <c r="AFQ39" s="43"/>
      <c r="AFR39" s="43"/>
      <c r="AFS39" s="43"/>
      <c r="AFT39" s="43"/>
      <c r="AFU39" s="43"/>
      <c r="AFV39" s="43"/>
      <c r="AFW39" s="43"/>
      <c r="AFX39" s="43"/>
      <c r="AFY39" s="43"/>
      <c r="AFZ39" s="43"/>
      <c r="AGA39" s="43"/>
      <c r="AGB39" s="43"/>
      <c r="AGC39" s="43"/>
      <c r="AGD39" s="43"/>
      <c r="AGE39" s="43"/>
      <c r="AGF39" s="43"/>
      <c r="AGG39" s="43"/>
      <c r="AGH39" s="43"/>
      <c r="AGI39" s="43"/>
      <c r="AGJ39" s="43"/>
      <c r="AGK39" s="43"/>
      <c r="AGL39" s="43"/>
      <c r="AGM39" s="43"/>
      <c r="AGN39" s="43"/>
      <c r="AGO39" s="43"/>
      <c r="AGP39" s="43"/>
      <c r="AGQ39" s="43"/>
      <c r="AGR39" s="43"/>
      <c r="AGS39" s="43"/>
      <c r="AGT39" s="43"/>
      <c r="AGU39" s="43"/>
      <c r="AGV39" s="43"/>
      <c r="AGW39" s="43"/>
      <c r="AGX39" s="43"/>
      <c r="AGY39" s="43"/>
      <c r="AGZ39" s="43"/>
      <c r="AHA39" s="43"/>
      <c r="AHB39" s="43"/>
      <c r="AHC39" s="43"/>
      <c r="AHD39" s="43"/>
      <c r="AHE39" s="43"/>
      <c r="AHF39" s="43"/>
      <c r="AHG39" s="43"/>
      <c r="AHH39" s="43"/>
      <c r="AHI39" s="43"/>
      <c r="AHJ39" s="43"/>
      <c r="AHK39" s="43"/>
      <c r="AHL39" s="43"/>
      <c r="AHM39" s="43"/>
      <c r="AHN39" s="43"/>
      <c r="AHO39" s="43"/>
      <c r="AHP39" s="43"/>
      <c r="AHQ39" s="43"/>
      <c r="AHR39" s="43"/>
      <c r="AHS39" s="43"/>
      <c r="AHT39" s="43"/>
      <c r="AHU39" s="43"/>
      <c r="AHV39" s="43"/>
      <c r="AHW39" s="43"/>
      <c r="AHX39" s="43"/>
      <c r="AHY39" s="43"/>
      <c r="AHZ39" s="43"/>
      <c r="AIA39" s="43"/>
      <c r="AIB39" s="43"/>
      <c r="AIC39" s="43"/>
      <c r="AID39" s="43"/>
      <c r="AIE39" s="43"/>
      <c r="AIF39" s="43"/>
      <c r="AIG39" s="43"/>
      <c r="AIH39" s="43"/>
      <c r="AII39" s="43"/>
      <c r="AIJ39" s="43"/>
      <c r="AIK39" s="43"/>
      <c r="AIL39" s="43"/>
      <c r="AIM39" s="43"/>
      <c r="AIN39" s="43"/>
      <c r="AIO39" s="43"/>
      <c r="AIP39" s="43"/>
      <c r="AIQ39" s="43"/>
      <c r="AIR39" s="43"/>
      <c r="AIS39" s="43"/>
      <c r="AIT39" s="43"/>
      <c r="AIU39" s="43"/>
      <c r="AIV39" s="43"/>
      <c r="AIW39" s="43"/>
      <c r="AIX39" s="43"/>
      <c r="AIY39" s="43"/>
      <c r="AIZ39" s="43"/>
      <c r="AJA39" s="43"/>
      <c r="AJB39" s="43"/>
      <c r="AJC39" s="43"/>
      <c r="AJD39" s="43"/>
      <c r="AJE39" s="43"/>
      <c r="AJF39" s="43"/>
      <c r="AJG39" s="43"/>
      <c r="AJH39" s="43"/>
      <c r="AJI39" s="43"/>
      <c r="AJJ39" s="43"/>
      <c r="AJK39" s="43"/>
      <c r="AJL39" s="43"/>
      <c r="AJM39" s="43"/>
      <c r="AJN39" s="43"/>
      <c r="AJO39" s="43"/>
      <c r="AJP39" s="43"/>
      <c r="AJQ39" s="43"/>
      <c r="AJR39" s="43"/>
      <c r="AJS39" s="43"/>
      <c r="AJT39" s="43"/>
      <c r="AJU39" s="43"/>
      <c r="AJV39" s="43"/>
      <c r="AJW39" s="43"/>
      <c r="AJX39" s="43"/>
      <c r="AJY39" s="43"/>
      <c r="AJZ39" s="43"/>
      <c r="AKA39" s="43"/>
      <c r="AKB39" s="43"/>
      <c r="AKC39" s="43"/>
      <c r="AKD39" s="43"/>
      <c r="AKE39" s="43"/>
      <c r="AKF39" s="43"/>
      <c r="AKG39" s="43"/>
      <c r="AKH39" s="43"/>
      <c r="AKI39" s="43"/>
      <c r="AKJ39" s="43"/>
      <c r="AKK39" s="43"/>
      <c r="AKL39" s="43"/>
      <c r="AKM39" s="43"/>
      <c r="AKN39" s="43"/>
      <c r="AKO39" s="43"/>
      <c r="AKP39" s="43"/>
      <c r="AKQ39" s="43"/>
      <c r="AKR39" s="43"/>
      <c r="AKS39" s="43"/>
      <c r="AKT39" s="43"/>
      <c r="AKU39" s="43"/>
      <c r="AKV39" s="43"/>
      <c r="AKW39" s="43"/>
      <c r="AKX39" s="43"/>
      <c r="AKY39" s="43"/>
      <c r="AKZ39" s="43"/>
      <c r="ALA39" s="43"/>
      <c r="ALB39" s="43"/>
      <c r="ALC39" s="43"/>
      <c r="ALD39" s="43"/>
      <c r="ALE39" s="43"/>
      <c r="ALF39" s="43"/>
      <c r="ALG39" s="43"/>
      <c r="ALH39" s="43"/>
      <c r="ALI39" s="43"/>
      <c r="ALJ39" s="43"/>
      <c r="ALK39" s="43"/>
      <c r="ALL39" s="43"/>
      <c r="ALM39" s="43"/>
      <c r="ALN39" s="43"/>
      <c r="ALO39" s="43"/>
      <c r="ALP39" s="43"/>
      <c r="ALQ39" s="43"/>
      <c r="ALR39" s="43"/>
      <c r="ALS39" s="43"/>
      <c r="ALT39" s="43"/>
      <c r="ALU39" s="43"/>
      <c r="ALV39" s="43"/>
      <c r="ALW39" s="43"/>
      <c r="ALX39" s="43"/>
      <c r="ALY39" s="43"/>
      <c r="ALZ39" s="43"/>
      <c r="AMA39" s="43"/>
      <c r="AMB39" s="43"/>
      <c r="AMC39" s="43"/>
      <c r="AMD39" s="43"/>
      <c r="AME39" s="43"/>
      <c r="AMF39" s="43"/>
      <c r="AMG39" s="43"/>
      <c r="AMH39" s="43"/>
      <c r="AMI39" s="43"/>
      <c r="AMJ39" s="43"/>
    </row>
    <row r="40" spans="1:1024">
      <c r="A40" s="1" t="s">
        <v>50</v>
      </c>
      <c r="B40" s="2">
        <v>45341</v>
      </c>
      <c r="C40" s="28">
        <v>36</v>
      </c>
      <c r="D40" s="29">
        <v>16.2</v>
      </c>
      <c r="E40" s="46">
        <f>Sayfa2!$D40*Sayfa2!$C40</f>
        <v>583.19999999999993</v>
      </c>
      <c r="F40" s="2">
        <v>45356</v>
      </c>
      <c r="G40" s="17">
        <v>36</v>
      </c>
      <c r="H40" s="18">
        <v>38</v>
      </c>
      <c r="I40" s="19">
        <f>Sayfa2!$H40*Sayfa2!$G40</f>
        <v>1368</v>
      </c>
      <c r="J40" s="28">
        <f>H40-D40</f>
        <v>21.8</v>
      </c>
      <c r="K40" s="24">
        <f>Sayfa2!$J40*Sayfa2!$C40</f>
        <v>784.80000000000007</v>
      </c>
      <c r="L40" s="48">
        <f>F40-B40</f>
        <v>15</v>
      </c>
      <c r="M40" s="26">
        <f>K40/E40</f>
        <v>1.3456790123456792</v>
      </c>
      <c r="N40" s="26">
        <f>M40/L40*30</f>
        <v>2.6913580246913584</v>
      </c>
    </row>
    <row r="41" spans="1:1024">
      <c r="A41" s="43" t="s">
        <v>225</v>
      </c>
      <c r="C41" s="28"/>
      <c r="D41" s="29"/>
      <c r="E41" s="46"/>
      <c r="G41" s="17"/>
      <c r="H41" s="18"/>
      <c r="I41" s="19"/>
      <c r="J41" s="28"/>
      <c r="K41" s="24">
        <v>-2.88</v>
      </c>
      <c r="L41" s="48"/>
      <c r="M41" s="26"/>
      <c r="N41" s="26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43"/>
      <c r="AJ41" s="43"/>
      <c r="AK41" s="43"/>
      <c r="AL41" s="43"/>
      <c r="AM41" s="43"/>
      <c r="AN41" s="43"/>
      <c r="AO41" s="43"/>
      <c r="AP41" s="43"/>
      <c r="AQ41" s="43"/>
      <c r="AR41" s="43"/>
      <c r="AS41" s="43"/>
      <c r="AT41" s="43"/>
      <c r="AU41" s="43"/>
      <c r="AV41" s="43"/>
      <c r="AW41" s="43"/>
      <c r="AX41" s="43"/>
      <c r="AY41" s="43"/>
      <c r="AZ41" s="43"/>
      <c r="BA41" s="43"/>
      <c r="BB41" s="43"/>
      <c r="BC41" s="43"/>
      <c r="BD41" s="43"/>
      <c r="BE41" s="43"/>
      <c r="BF41" s="43"/>
      <c r="BG41" s="43"/>
      <c r="BH41" s="43"/>
      <c r="BI41" s="43"/>
      <c r="BJ41" s="43"/>
      <c r="BK41" s="43"/>
      <c r="BL41" s="43"/>
      <c r="BM41" s="43"/>
      <c r="BN41" s="43"/>
      <c r="BO41" s="43"/>
      <c r="BP41" s="43"/>
      <c r="BQ41" s="43"/>
      <c r="BR41" s="43"/>
      <c r="BS41" s="43"/>
      <c r="BT41" s="43"/>
      <c r="BU41" s="43"/>
      <c r="BV41" s="43"/>
      <c r="BW41" s="43"/>
      <c r="BX41" s="43"/>
      <c r="BY41" s="43"/>
      <c r="BZ41" s="43"/>
      <c r="CA41" s="43"/>
      <c r="CB41" s="43"/>
      <c r="CC41" s="43"/>
      <c r="CD41" s="43"/>
      <c r="CE41" s="43"/>
      <c r="CF41" s="43"/>
      <c r="CG41" s="43"/>
      <c r="CH41" s="43"/>
      <c r="CI41" s="43"/>
      <c r="CJ41" s="43"/>
      <c r="CK41" s="43"/>
      <c r="CL41" s="43"/>
      <c r="CM41" s="43"/>
      <c r="CN41" s="43"/>
      <c r="CO41" s="43"/>
      <c r="CP41" s="43"/>
      <c r="CQ41" s="43"/>
      <c r="CR41" s="43"/>
      <c r="CS41" s="43"/>
      <c r="CT41" s="43"/>
      <c r="CU41" s="43"/>
      <c r="CV41" s="43"/>
      <c r="CW41" s="43"/>
      <c r="CX41" s="43"/>
      <c r="CY41" s="43"/>
      <c r="CZ41" s="43"/>
      <c r="DA41" s="43"/>
      <c r="DB41" s="43"/>
      <c r="DC41" s="43"/>
      <c r="DD41" s="43"/>
      <c r="DE41" s="43"/>
      <c r="DF41" s="43"/>
      <c r="DG41" s="43"/>
      <c r="DH41" s="43"/>
      <c r="DI41" s="43"/>
      <c r="DJ41" s="43"/>
      <c r="DK41" s="43"/>
      <c r="DL41" s="43"/>
      <c r="DM41" s="43"/>
      <c r="DN41" s="43"/>
      <c r="DO41" s="43"/>
      <c r="DP41" s="43"/>
      <c r="DQ41" s="43"/>
      <c r="DR41" s="43"/>
      <c r="DS41" s="43"/>
      <c r="DT41" s="43"/>
      <c r="DU41" s="43"/>
      <c r="DV41" s="43"/>
      <c r="DW41" s="43"/>
      <c r="DX41" s="43"/>
      <c r="DY41" s="43"/>
      <c r="DZ41" s="43"/>
      <c r="EA41" s="43"/>
      <c r="EB41" s="43"/>
      <c r="EC41" s="43"/>
      <c r="ED41" s="43"/>
      <c r="EE41" s="43"/>
      <c r="EF41" s="43"/>
      <c r="EG41" s="43"/>
      <c r="EH41" s="43"/>
      <c r="EI41" s="43"/>
      <c r="EJ41" s="43"/>
      <c r="EK41" s="43"/>
      <c r="EL41" s="43"/>
      <c r="EM41" s="43"/>
      <c r="EN41" s="43"/>
      <c r="EO41" s="43"/>
      <c r="EP41" s="43"/>
      <c r="EQ41" s="43"/>
      <c r="ER41" s="43"/>
      <c r="ES41" s="43"/>
      <c r="ET41" s="43"/>
      <c r="EU41" s="43"/>
      <c r="EV41" s="43"/>
      <c r="EW41" s="43"/>
      <c r="EX41" s="43"/>
      <c r="EY41" s="43"/>
      <c r="EZ41" s="43"/>
      <c r="FA41" s="43"/>
      <c r="FB41" s="43"/>
      <c r="FC41" s="43"/>
      <c r="FD41" s="43"/>
      <c r="FE41" s="43"/>
      <c r="FF41" s="43"/>
      <c r="FG41" s="43"/>
      <c r="FH41" s="43"/>
      <c r="FI41" s="43"/>
      <c r="FJ41" s="43"/>
      <c r="FK41" s="43"/>
      <c r="FL41" s="43"/>
      <c r="FM41" s="43"/>
      <c r="FN41" s="43"/>
      <c r="FO41" s="43"/>
      <c r="FP41" s="43"/>
      <c r="FQ41" s="43"/>
      <c r="FR41" s="43"/>
      <c r="FS41" s="43"/>
      <c r="FT41" s="43"/>
      <c r="FU41" s="43"/>
      <c r="FV41" s="43"/>
      <c r="FW41" s="43"/>
      <c r="FX41" s="43"/>
      <c r="FY41" s="43"/>
      <c r="FZ41" s="43"/>
      <c r="GA41" s="43"/>
      <c r="GB41" s="43"/>
      <c r="GC41" s="43"/>
      <c r="GD41" s="43"/>
      <c r="GE41" s="43"/>
      <c r="GF41" s="43"/>
      <c r="GG41" s="43"/>
      <c r="GH41" s="43"/>
      <c r="GI41" s="43"/>
      <c r="GJ41" s="43"/>
      <c r="GK41" s="43"/>
      <c r="GL41" s="43"/>
      <c r="GM41" s="43"/>
      <c r="GN41" s="43"/>
      <c r="GO41" s="43"/>
      <c r="GP41" s="43"/>
      <c r="GQ41" s="43"/>
      <c r="GR41" s="43"/>
      <c r="GS41" s="43"/>
      <c r="GT41" s="43"/>
      <c r="GU41" s="43"/>
      <c r="GV41" s="43"/>
      <c r="GW41" s="43"/>
      <c r="GX41" s="43"/>
      <c r="GY41" s="43"/>
      <c r="GZ41" s="43"/>
      <c r="HA41" s="43"/>
      <c r="HB41" s="43"/>
      <c r="HC41" s="43"/>
      <c r="HD41" s="43"/>
      <c r="HE41" s="43"/>
      <c r="HF41" s="43"/>
      <c r="HG41" s="43"/>
      <c r="HH41" s="43"/>
      <c r="HI41" s="43"/>
      <c r="HJ41" s="43"/>
      <c r="HK41" s="43"/>
      <c r="HL41" s="43"/>
      <c r="HM41" s="43"/>
      <c r="HN41" s="43"/>
      <c r="HO41" s="43"/>
      <c r="HP41" s="43"/>
      <c r="HQ41" s="43"/>
      <c r="HR41" s="43"/>
      <c r="HS41" s="43"/>
      <c r="HT41" s="43"/>
      <c r="HU41" s="43"/>
      <c r="HV41" s="43"/>
      <c r="HW41" s="43"/>
      <c r="HX41" s="43"/>
      <c r="HY41" s="43"/>
      <c r="HZ41" s="43"/>
      <c r="IA41" s="43"/>
      <c r="IB41" s="43"/>
      <c r="IC41" s="43"/>
      <c r="ID41" s="43"/>
      <c r="IE41" s="43"/>
      <c r="IF41" s="43"/>
      <c r="IG41" s="43"/>
      <c r="IH41" s="43"/>
      <c r="II41" s="43"/>
      <c r="IJ41" s="43"/>
      <c r="IK41" s="43"/>
      <c r="IL41" s="43"/>
      <c r="IM41" s="43"/>
      <c r="IN41" s="43"/>
      <c r="IO41" s="43"/>
      <c r="IP41" s="43"/>
      <c r="IQ41" s="43"/>
      <c r="IR41" s="43"/>
      <c r="IS41" s="43"/>
      <c r="IT41" s="43"/>
      <c r="IU41" s="43"/>
      <c r="IV41" s="43"/>
      <c r="IW41" s="43"/>
      <c r="IX41" s="43"/>
      <c r="IY41" s="43"/>
      <c r="IZ41" s="43"/>
      <c r="JA41" s="43"/>
      <c r="JB41" s="43"/>
      <c r="JC41" s="43"/>
      <c r="JD41" s="43"/>
      <c r="JE41" s="43"/>
      <c r="JF41" s="43"/>
      <c r="JG41" s="43"/>
      <c r="JH41" s="43"/>
      <c r="JI41" s="43"/>
      <c r="JJ41" s="43"/>
      <c r="JK41" s="43"/>
      <c r="JL41" s="43"/>
      <c r="JM41" s="43"/>
      <c r="JN41" s="43"/>
      <c r="JO41" s="43"/>
      <c r="JP41" s="43"/>
      <c r="JQ41" s="43"/>
      <c r="JR41" s="43"/>
      <c r="JS41" s="43"/>
      <c r="JT41" s="43"/>
      <c r="JU41" s="43"/>
      <c r="JV41" s="43"/>
      <c r="JW41" s="43"/>
      <c r="JX41" s="43"/>
      <c r="JY41" s="43"/>
      <c r="JZ41" s="43"/>
      <c r="KA41" s="43"/>
      <c r="KB41" s="43"/>
      <c r="KC41" s="43"/>
      <c r="KD41" s="43"/>
      <c r="KE41" s="43"/>
      <c r="KF41" s="43"/>
      <c r="KG41" s="43"/>
      <c r="KH41" s="43"/>
      <c r="KI41" s="43"/>
      <c r="KJ41" s="43"/>
      <c r="KK41" s="43"/>
      <c r="KL41" s="43"/>
      <c r="KM41" s="43"/>
      <c r="KN41" s="43"/>
      <c r="KO41" s="43"/>
      <c r="KP41" s="43"/>
      <c r="KQ41" s="43"/>
      <c r="KR41" s="43"/>
      <c r="KS41" s="43"/>
      <c r="KT41" s="43"/>
      <c r="KU41" s="43"/>
      <c r="KV41" s="43"/>
      <c r="KW41" s="43"/>
      <c r="KX41" s="43"/>
      <c r="KY41" s="43"/>
      <c r="KZ41" s="43"/>
      <c r="LA41" s="43"/>
      <c r="LB41" s="43"/>
      <c r="LC41" s="43"/>
      <c r="LD41" s="43"/>
      <c r="LE41" s="43"/>
      <c r="LF41" s="43"/>
      <c r="LG41" s="43"/>
      <c r="LH41" s="43"/>
      <c r="LI41" s="43"/>
      <c r="LJ41" s="43"/>
      <c r="LK41" s="43"/>
      <c r="LL41" s="43"/>
      <c r="LM41" s="43"/>
      <c r="LN41" s="43"/>
      <c r="LO41" s="43"/>
      <c r="LP41" s="43"/>
      <c r="LQ41" s="43"/>
      <c r="LR41" s="43"/>
      <c r="LS41" s="43"/>
      <c r="LT41" s="43"/>
      <c r="LU41" s="43"/>
      <c r="LV41" s="43"/>
      <c r="LW41" s="43"/>
      <c r="LX41" s="43"/>
      <c r="LY41" s="43"/>
      <c r="LZ41" s="43"/>
      <c r="MA41" s="43"/>
      <c r="MB41" s="43"/>
      <c r="MC41" s="43"/>
      <c r="MD41" s="43"/>
      <c r="ME41" s="43"/>
      <c r="MF41" s="43"/>
      <c r="MG41" s="43"/>
      <c r="MH41" s="43"/>
      <c r="MI41" s="43"/>
      <c r="MJ41" s="43"/>
      <c r="MK41" s="43"/>
      <c r="ML41" s="43"/>
      <c r="MM41" s="43"/>
      <c r="MN41" s="43"/>
      <c r="MO41" s="43"/>
      <c r="MP41" s="43"/>
      <c r="MQ41" s="43"/>
      <c r="MR41" s="43"/>
      <c r="MS41" s="43"/>
      <c r="MT41" s="43"/>
      <c r="MU41" s="43"/>
      <c r="MV41" s="43"/>
      <c r="MW41" s="43"/>
      <c r="MX41" s="43"/>
      <c r="MY41" s="43"/>
      <c r="MZ41" s="43"/>
      <c r="NA41" s="43"/>
      <c r="NB41" s="43"/>
      <c r="NC41" s="43"/>
      <c r="ND41" s="43"/>
      <c r="NE41" s="43"/>
      <c r="NF41" s="43"/>
      <c r="NG41" s="43"/>
      <c r="NH41" s="43"/>
      <c r="NI41" s="43"/>
      <c r="NJ41" s="43"/>
      <c r="NK41" s="43"/>
      <c r="NL41" s="43"/>
      <c r="NM41" s="43"/>
      <c r="NN41" s="43"/>
      <c r="NO41" s="43"/>
      <c r="NP41" s="43"/>
      <c r="NQ41" s="43"/>
      <c r="NR41" s="43"/>
      <c r="NS41" s="43"/>
      <c r="NT41" s="43"/>
      <c r="NU41" s="43"/>
      <c r="NV41" s="43"/>
      <c r="NW41" s="43"/>
      <c r="NX41" s="43"/>
      <c r="NY41" s="43"/>
      <c r="NZ41" s="43"/>
      <c r="OA41" s="43"/>
      <c r="OB41" s="43"/>
      <c r="OC41" s="43"/>
      <c r="OD41" s="43"/>
      <c r="OE41" s="43"/>
      <c r="OF41" s="43"/>
      <c r="OG41" s="43"/>
      <c r="OH41" s="43"/>
      <c r="OI41" s="43"/>
      <c r="OJ41" s="43"/>
      <c r="OK41" s="43"/>
      <c r="OL41" s="43"/>
      <c r="OM41" s="43"/>
      <c r="ON41" s="43"/>
      <c r="OO41" s="43"/>
      <c r="OP41" s="43"/>
      <c r="OQ41" s="43"/>
      <c r="OR41" s="43"/>
      <c r="OS41" s="43"/>
      <c r="OT41" s="43"/>
      <c r="OU41" s="43"/>
      <c r="OV41" s="43"/>
      <c r="OW41" s="43"/>
      <c r="OX41" s="43"/>
      <c r="OY41" s="43"/>
      <c r="OZ41" s="43"/>
      <c r="PA41" s="43"/>
      <c r="PB41" s="43"/>
      <c r="PC41" s="43"/>
      <c r="PD41" s="43"/>
      <c r="PE41" s="43"/>
      <c r="PF41" s="43"/>
      <c r="PG41" s="43"/>
      <c r="PH41" s="43"/>
      <c r="PI41" s="43"/>
      <c r="PJ41" s="43"/>
      <c r="PK41" s="43"/>
      <c r="PL41" s="43"/>
      <c r="PM41" s="43"/>
      <c r="PN41" s="43"/>
      <c r="PO41" s="43"/>
      <c r="PP41" s="43"/>
      <c r="PQ41" s="43"/>
      <c r="PR41" s="43"/>
      <c r="PS41" s="43"/>
      <c r="PT41" s="43"/>
      <c r="PU41" s="43"/>
      <c r="PV41" s="43"/>
      <c r="PW41" s="43"/>
      <c r="PX41" s="43"/>
      <c r="PY41" s="43"/>
      <c r="PZ41" s="43"/>
      <c r="QA41" s="43"/>
      <c r="QB41" s="43"/>
      <c r="QC41" s="43"/>
      <c r="QD41" s="43"/>
      <c r="QE41" s="43"/>
      <c r="QF41" s="43"/>
      <c r="QG41" s="43"/>
      <c r="QH41" s="43"/>
      <c r="QI41" s="43"/>
      <c r="QJ41" s="43"/>
      <c r="QK41" s="43"/>
      <c r="QL41" s="43"/>
      <c r="QM41" s="43"/>
      <c r="QN41" s="43"/>
      <c r="QO41" s="43"/>
      <c r="QP41" s="43"/>
      <c r="QQ41" s="43"/>
      <c r="QR41" s="43"/>
      <c r="QS41" s="43"/>
      <c r="QT41" s="43"/>
      <c r="QU41" s="43"/>
      <c r="QV41" s="43"/>
      <c r="QW41" s="43"/>
      <c r="QX41" s="43"/>
      <c r="QY41" s="43"/>
      <c r="QZ41" s="43"/>
      <c r="RA41" s="43"/>
      <c r="RB41" s="43"/>
      <c r="RC41" s="43"/>
      <c r="RD41" s="43"/>
      <c r="RE41" s="43"/>
      <c r="RF41" s="43"/>
      <c r="RG41" s="43"/>
      <c r="RH41" s="43"/>
      <c r="RI41" s="43"/>
      <c r="RJ41" s="43"/>
      <c r="RK41" s="43"/>
      <c r="RL41" s="43"/>
      <c r="RM41" s="43"/>
      <c r="RN41" s="43"/>
      <c r="RO41" s="43"/>
      <c r="RP41" s="43"/>
      <c r="RQ41" s="43"/>
      <c r="RR41" s="43"/>
      <c r="RS41" s="43"/>
      <c r="RT41" s="43"/>
      <c r="RU41" s="43"/>
      <c r="RV41" s="43"/>
      <c r="RW41" s="43"/>
      <c r="RX41" s="43"/>
      <c r="RY41" s="43"/>
      <c r="RZ41" s="43"/>
      <c r="SA41" s="43"/>
      <c r="SB41" s="43"/>
      <c r="SC41" s="43"/>
      <c r="SD41" s="43"/>
      <c r="SE41" s="43"/>
      <c r="SF41" s="43"/>
      <c r="SG41" s="43"/>
      <c r="SH41" s="43"/>
      <c r="SI41" s="43"/>
      <c r="SJ41" s="43"/>
      <c r="SK41" s="43"/>
      <c r="SL41" s="43"/>
      <c r="SM41" s="43"/>
      <c r="SN41" s="43"/>
      <c r="SO41" s="43"/>
      <c r="SP41" s="43"/>
      <c r="SQ41" s="43"/>
      <c r="SR41" s="43"/>
      <c r="SS41" s="43"/>
      <c r="ST41" s="43"/>
      <c r="SU41" s="43"/>
      <c r="SV41" s="43"/>
      <c r="SW41" s="43"/>
      <c r="SX41" s="43"/>
      <c r="SY41" s="43"/>
      <c r="SZ41" s="43"/>
      <c r="TA41" s="43"/>
      <c r="TB41" s="43"/>
      <c r="TC41" s="43"/>
      <c r="TD41" s="43"/>
      <c r="TE41" s="43"/>
      <c r="TF41" s="43"/>
      <c r="TG41" s="43"/>
      <c r="TH41" s="43"/>
      <c r="TI41" s="43"/>
      <c r="TJ41" s="43"/>
      <c r="TK41" s="43"/>
      <c r="TL41" s="43"/>
      <c r="TM41" s="43"/>
      <c r="TN41" s="43"/>
      <c r="TO41" s="43"/>
      <c r="TP41" s="43"/>
      <c r="TQ41" s="43"/>
      <c r="TR41" s="43"/>
      <c r="TS41" s="43"/>
      <c r="TT41" s="43"/>
      <c r="TU41" s="43"/>
      <c r="TV41" s="43"/>
      <c r="TW41" s="43"/>
      <c r="TX41" s="43"/>
      <c r="TY41" s="43"/>
      <c r="TZ41" s="43"/>
      <c r="UA41" s="43"/>
      <c r="UB41" s="43"/>
      <c r="UC41" s="43"/>
      <c r="UD41" s="43"/>
      <c r="UE41" s="43"/>
      <c r="UF41" s="43"/>
      <c r="UG41" s="43"/>
      <c r="UH41" s="43"/>
      <c r="UI41" s="43"/>
      <c r="UJ41" s="43"/>
      <c r="UK41" s="43"/>
      <c r="UL41" s="43"/>
      <c r="UM41" s="43"/>
      <c r="UN41" s="43"/>
      <c r="UO41" s="43"/>
      <c r="UP41" s="43"/>
      <c r="UQ41" s="43"/>
      <c r="UR41" s="43"/>
      <c r="US41" s="43"/>
      <c r="UT41" s="43"/>
      <c r="UU41" s="43"/>
      <c r="UV41" s="43"/>
      <c r="UW41" s="43"/>
      <c r="UX41" s="43"/>
      <c r="UY41" s="43"/>
      <c r="UZ41" s="43"/>
      <c r="VA41" s="43"/>
      <c r="VB41" s="43"/>
      <c r="VC41" s="43"/>
      <c r="VD41" s="43"/>
      <c r="VE41" s="43"/>
      <c r="VF41" s="43"/>
      <c r="VG41" s="43"/>
      <c r="VH41" s="43"/>
      <c r="VI41" s="43"/>
      <c r="VJ41" s="43"/>
      <c r="VK41" s="43"/>
      <c r="VL41" s="43"/>
      <c r="VM41" s="43"/>
      <c r="VN41" s="43"/>
      <c r="VO41" s="43"/>
      <c r="VP41" s="43"/>
      <c r="VQ41" s="43"/>
      <c r="VR41" s="43"/>
      <c r="VS41" s="43"/>
      <c r="VT41" s="43"/>
      <c r="VU41" s="43"/>
      <c r="VV41" s="43"/>
      <c r="VW41" s="43"/>
      <c r="VX41" s="43"/>
      <c r="VY41" s="43"/>
      <c r="VZ41" s="43"/>
      <c r="WA41" s="43"/>
      <c r="WB41" s="43"/>
      <c r="WC41" s="43"/>
      <c r="WD41" s="43"/>
      <c r="WE41" s="43"/>
      <c r="WF41" s="43"/>
      <c r="WG41" s="43"/>
      <c r="WH41" s="43"/>
      <c r="WI41" s="43"/>
      <c r="WJ41" s="43"/>
      <c r="WK41" s="43"/>
      <c r="WL41" s="43"/>
      <c r="WM41" s="43"/>
      <c r="WN41" s="43"/>
      <c r="WO41" s="43"/>
      <c r="WP41" s="43"/>
      <c r="WQ41" s="43"/>
      <c r="WR41" s="43"/>
      <c r="WS41" s="43"/>
      <c r="WT41" s="43"/>
      <c r="WU41" s="43"/>
      <c r="WV41" s="43"/>
      <c r="WW41" s="43"/>
      <c r="WX41" s="43"/>
      <c r="WY41" s="43"/>
      <c r="WZ41" s="43"/>
      <c r="XA41" s="43"/>
      <c r="XB41" s="43"/>
      <c r="XC41" s="43"/>
      <c r="XD41" s="43"/>
      <c r="XE41" s="43"/>
      <c r="XF41" s="43"/>
      <c r="XG41" s="43"/>
      <c r="XH41" s="43"/>
      <c r="XI41" s="43"/>
      <c r="XJ41" s="43"/>
      <c r="XK41" s="43"/>
      <c r="XL41" s="43"/>
      <c r="XM41" s="43"/>
      <c r="XN41" s="43"/>
      <c r="XO41" s="43"/>
      <c r="XP41" s="43"/>
      <c r="XQ41" s="43"/>
      <c r="XR41" s="43"/>
      <c r="XS41" s="43"/>
      <c r="XT41" s="43"/>
      <c r="XU41" s="43"/>
      <c r="XV41" s="43"/>
      <c r="XW41" s="43"/>
      <c r="XX41" s="43"/>
      <c r="XY41" s="43"/>
      <c r="XZ41" s="43"/>
      <c r="YA41" s="43"/>
      <c r="YB41" s="43"/>
      <c r="YC41" s="43"/>
      <c r="YD41" s="43"/>
      <c r="YE41" s="43"/>
      <c r="YF41" s="43"/>
      <c r="YG41" s="43"/>
      <c r="YH41" s="43"/>
      <c r="YI41" s="43"/>
      <c r="YJ41" s="43"/>
      <c r="YK41" s="43"/>
      <c r="YL41" s="43"/>
      <c r="YM41" s="43"/>
      <c r="YN41" s="43"/>
      <c r="YO41" s="43"/>
      <c r="YP41" s="43"/>
      <c r="YQ41" s="43"/>
      <c r="YR41" s="43"/>
      <c r="YS41" s="43"/>
      <c r="YT41" s="43"/>
      <c r="YU41" s="43"/>
      <c r="YV41" s="43"/>
      <c r="YW41" s="43"/>
      <c r="YX41" s="43"/>
      <c r="YY41" s="43"/>
      <c r="YZ41" s="43"/>
      <c r="ZA41" s="43"/>
      <c r="ZB41" s="43"/>
      <c r="ZC41" s="43"/>
      <c r="ZD41" s="43"/>
      <c r="ZE41" s="43"/>
      <c r="ZF41" s="43"/>
      <c r="ZG41" s="43"/>
      <c r="ZH41" s="43"/>
      <c r="ZI41" s="43"/>
      <c r="ZJ41" s="43"/>
      <c r="ZK41" s="43"/>
      <c r="ZL41" s="43"/>
      <c r="ZM41" s="43"/>
      <c r="ZN41" s="43"/>
      <c r="ZO41" s="43"/>
      <c r="ZP41" s="43"/>
      <c r="ZQ41" s="43"/>
      <c r="ZR41" s="43"/>
      <c r="ZS41" s="43"/>
      <c r="ZT41" s="43"/>
      <c r="ZU41" s="43"/>
      <c r="ZV41" s="43"/>
      <c r="ZW41" s="43"/>
      <c r="ZX41" s="43"/>
      <c r="ZY41" s="43"/>
      <c r="ZZ41" s="43"/>
      <c r="AAA41" s="43"/>
      <c r="AAB41" s="43"/>
      <c r="AAC41" s="43"/>
      <c r="AAD41" s="43"/>
      <c r="AAE41" s="43"/>
      <c r="AAF41" s="43"/>
      <c r="AAG41" s="43"/>
      <c r="AAH41" s="43"/>
      <c r="AAI41" s="43"/>
      <c r="AAJ41" s="43"/>
      <c r="AAK41" s="43"/>
      <c r="AAL41" s="43"/>
      <c r="AAM41" s="43"/>
      <c r="AAN41" s="43"/>
      <c r="AAO41" s="43"/>
      <c r="AAP41" s="43"/>
      <c r="AAQ41" s="43"/>
      <c r="AAR41" s="43"/>
      <c r="AAS41" s="43"/>
      <c r="AAT41" s="43"/>
      <c r="AAU41" s="43"/>
      <c r="AAV41" s="43"/>
      <c r="AAW41" s="43"/>
      <c r="AAX41" s="43"/>
      <c r="AAY41" s="43"/>
      <c r="AAZ41" s="43"/>
      <c r="ABA41" s="43"/>
      <c r="ABB41" s="43"/>
      <c r="ABC41" s="43"/>
      <c r="ABD41" s="43"/>
      <c r="ABE41" s="43"/>
      <c r="ABF41" s="43"/>
      <c r="ABG41" s="43"/>
      <c r="ABH41" s="43"/>
      <c r="ABI41" s="43"/>
      <c r="ABJ41" s="43"/>
      <c r="ABK41" s="43"/>
      <c r="ABL41" s="43"/>
      <c r="ABM41" s="43"/>
      <c r="ABN41" s="43"/>
      <c r="ABO41" s="43"/>
      <c r="ABP41" s="43"/>
      <c r="ABQ41" s="43"/>
      <c r="ABR41" s="43"/>
      <c r="ABS41" s="43"/>
      <c r="ABT41" s="43"/>
      <c r="ABU41" s="43"/>
      <c r="ABV41" s="43"/>
      <c r="ABW41" s="43"/>
      <c r="ABX41" s="43"/>
      <c r="ABY41" s="43"/>
      <c r="ABZ41" s="43"/>
      <c r="ACA41" s="43"/>
      <c r="ACB41" s="43"/>
      <c r="ACC41" s="43"/>
      <c r="ACD41" s="43"/>
      <c r="ACE41" s="43"/>
      <c r="ACF41" s="43"/>
      <c r="ACG41" s="43"/>
      <c r="ACH41" s="43"/>
      <c r="ACI41" s="43"/>
      <c r="ACJ41" s="43"/>
      <c r="ACK41" s="43"/>
      <c r="ACL41" s="43"/>
      <c r="ACM41" s="43"/>
      <c r="ACN41" s="43"/>
      <c r="ACO41" s="43"/>
      <c r="ACP41" s="43"/>
      <c r="ACQ41" s="43"/>
      <c r="ACR41" s="43"/>
      <c r="ACS41" s="43"/>
      <c r="ACT41" s="43"/>
      <c r="ACU41" s="43"/>
      <c r="ACV41" s="43"/>
      <c r="ACW41" s="43"/>
      <c r="ACX41" s="43"/>
      <c r="ACY41" s="43"/>
      <c r="ACZ41" s="43"/>
      <c r="ADA41" s="43"/>
      <c r="ADB41" s="43"/>
      <c r="ADC41" s="43"/>
      <c r="ADD41" s="43"/>
      <c r="ADE41" s="43"/>
      <c r="ADF41" s="43"/>
      <c r="ADG41" s="43"/>
      <c r="ADH41" s="43"/>
      <c r="ADI41" s="43"/>
      <c r="ADJ41" s="43"/>
      <c r="ADK41" s="43"/>
      <c r="ADL41" s="43"/>
      <c r="ADM41" s="43"/>
      <c r="ADN41" s="43"/>
      <c r="ADO41" s="43"/>
      <c r="ADP41" s="43"/>
      <c r="ADQ41" s="43"/>
      <c r="ADR41" s="43"/>
      <c r="ADS41" s="43"/>
      <c r="ADT41" s="43"/>
      <c r="ADU41" s="43"/>
      <c r="ADV41" s="43"/>
      <c r="ADW41" s="43"/>
      <c r="ADX41" s="43"/>
      <c r="ADY41" s="43"/>
      <c r="ADZ41" s="43"/>
      <c r="AEA41" s="43"/>
      <c r="AEB41" s="43"/>
      <c r="AEC41" s="43"/>
      <c r="AED41" s="43"/>
      <c r="AEE41" s="43"/>
      <c r="AEF41" s="43"/>
      <c r="AEG41" s="43"/>
      <c r="AEH41" s="43"/>
      <c r="AEI41" s="43"/>
      <c r="AEJ41" s="43"/>
      <c r="AEK41" s="43"/>
      <c r="AEL41" s="43"/>
      <c r="AEM41" s="43"/>
      <c r="AEN41" s="43"/>
      <c r="AEO41" s="43"/>
      <c r="AEP41" s="43"/>
      <c r="AEQ41" s="43"/>
      <c r="AER41" s="43"/>
      <c r="AES41" s="43"/>
      <c r="AET41" s="43"/>
      <c r="AEU41" s="43"/>
      <c r="AEV41" s="43"/>
      <c r="AEW41" s="43"/>
      <c r="AEX41" s="43"/>
      <c r="AEY41" s="43"/>
      <c r="AEZ41" s="43"/>
      <c r="AFA41" s="43"/>
      <c r="AFB41" s="43"/>
      <c r="AFC41" s="43"/>
      <c r="AFD41" s="43"/>
      <c r="AFE41" s="43"/>
      <c r="AFF41" s="43"/>
      <c r="AFG41" s="43"/>
      <c r="AFH41" s="43"/>
      <c r="AFI41" s="43"/>
      <c r="AFJ41" s="43"/>
      <c r="AFK41" s="43"/>
      <c r="AFL41" s="43"/>
      <c r="AFM41" s="43"/>
      <c r="AFN41" s="43"/>
      <c r="AFO41" s="43"/>
      <c r="AFP41" s="43"/>
      <c r="AFQ41" s="43"/>
      <c r="AFR41" s="43"/>
      <c r="AFS41" s="43"/>
      <c r="AFT41" s="43"/>
      <c r="AFU41" s="43"/>
      <c r="AFV41" s="43"/>
      <c r="AFW41" s="43"/>
      <c r="AFX41" s="43"/>
      <c r="AFY41" s="43"/>
      <c r="AFZ41" s="43"/>
      <c r="AGA41" s="43"/>
      <c r="AGB41" s="43"/>
      <c r="AGC41" s="43"/>
      <c r="AGD41" s="43"/>
      <c r="AGE41" s="43"/>
      <c r="AGF41" s="43"/>
      <c r="AGG41" s="43"/>
      <c r="AGH41" s="43"/>
      <c r="AGI41" s="43"/>
      <c r="AGJ41" s="43"/>
      <c r="AGK41" s="43"/>
      <c r="AGL41" s="43"/>
      <c r="AGM41" s="43"/>
      <c r="AGN41" s="43"/>
      <c r="AGO41" s="43"/>
      <c r="AGP41" s="43"/>
      <c r="AGQ41" s="43"/>
      <c r="AGR41" s="43"/>
      <c r="AGS41" s="43"/>
      <c r="AGT41" s="43"/>
      <c r="AGU41" s="43"/>
      <c r="AGV41" s="43"/>
      <c r="AGW41" s="43"/>
      <c r="AGX41" s="43"/>
      <c r="AGY41" s="43"/>
      <c r="AGZ41" s="43"/>
      <c r="AHA41" s="43"/>
      <c r="AHB41" s="43"/>
      <c r="AHC41" s="43"/>
      <c r="AHD41" s="43"/>
      <c r="AHE41" s="43"/>
      <c r="AHF41" s="43"/>
      <c r="AHG41" s="43"/>
      <c r="AHH41" s="43"/>
      <c r="AHI41" s="43"/>
      <c r="AHJ41" s="43"/>
      <c r="AHK41" s="43"/>
      <c r="AHL41" s="43"/>
      <c r="AHM41" s="43"/>
      <c r="AHN41" s="43"/>
      <c r="AHO41" s="43"/>
      <c r="AHP41" s="43"/>
      <c r="AHQ41" s="43"/>
      <c r="AHR41" s="43"/>
      <c r="AHS41" s="43"/>
      <c r="AHT41" s="43"/>
      <c r="AHU41" s="43"/>
      <c r="AHV41" s="43"/>
      <c r="AHW41" s="43"/>
      <c r="AHX41" s="43"/>
      <c r="AHY41" s="43"/>
      <c r="AHZ41" s="43"/>
      <c r="AIA41" s="43"/>
      <c r="AIB41" s="43"/>
      <c r="AIC41" s="43"/>
      <c r="AID41" s="43"/>
      <c r="AIE41" s="43"/>
      <c r="AIF41" s="43"/>
      <c r="AIG41" s="43"/>
      <c r="AIH41" s="43"/>
      <c r="AII41" s="43"/>
      <c r="AIJ41" s="43"/>
      <c r="AIK41" s="43"/>
      <c r="AIL41" s="43"/>
      <c r="AIM41" s="43"/>
      <c r="AIN41" s="43"/>
      <c r="AIO41" s="43"/>
      <c r="AIP41" s="43"/>
      <c r="AIQ41" s="43"/>
      <c r="AIR41" s="43"/>
      <c r="AIS41" s="43"/>
      <c r="AIT41" s="43"/>
      <c r="AIU41" s="43"/>
      <c r="AIV41" s="43"/>
      <c r="AIW41" s="43"/>
      <c r="AIX41" s="43"/>
      <c r="AIY41" s="43"/>
      <c r="AIZ41" s="43"/>
      <c r="AJA41" s="43"/>
      <c r="AJB41" s="43"/>
      <c r="AJC41" s="43"/>
      <c r="AJD41" s="43"/>
      <c r="AJE41" s="43"/>
      <c r="AJF41" s="43"/>
      <c r="AJG41" s="43"/>
      <c r="AJH41" s="43"/>
      <c r="AJI41" s="43"/>
      <c r="AJJ41" s="43"/>
      <c r="AJK41" s="43"/>
      <c r="AJL41" s="43"/>
      <c r="AJM41" s="43"/>
      <c r="AJN41" s="43"/>
      <c r="AJO41" s="43"/>
      <c r="AJP41" s="43"/>
      <c r="AJQ41" s="43"/>
      <c r="AJR41" s="43"/>
      <c r="AJS41" s="43"/>
      <c r="AJT41" s="43"/>
      <c r="AJU41" s="43"/>
      <c r="AJV41" s="43"/>
      <c r="AJW41" s="43"/>
      <c r="AJX41" s="43"/>
      <c r="AJY41" s="43"/>
      <c r="AJZ41" s="43"/>
      <c r="AKA41" s="43"/>
      <c r="AKB41" s="43"/>
      <c r="AKC41" s="43"/>
      <c r="AKD41" s="43"/>
      <c r="AKE41" s="43"/>
      <c r="AKF41" s="43"/>
      <c r="AKG41" s="43"/>
      <c r="AKH41" s="43"/>
      <c r="AKI41" s="43"/>
      <c r="AKJ41" s="43"/>
      <c r="AKK41" s="43"/>
      <c r="AKL41" s="43"/>
      <c r="AKM41" s="43"/>
      <c r="AKN41" s="43"/>
      <c r="AKO41" s="43"/>
      <c r="AKP41" s="43"/>
      <c r="AKQ41" s="43"/>
      <c r="AKR41" s="43"/>
      <c r="AKS41" s="43"/>
      <c r="AKT41" s="43"/>
      <c r="AKU41" s="43"/>
      <c r="AKV41" s="43"/>
      <c r="AKW41" s="43"/>
      <c r="AKX41" s="43"/>
      <c r="AKY41" s="43"/>
      <c r="AKZ41" s="43"/>
      <c r="ALA41" s="43"/>
      <c r="ALB41" s="43"/>
      <c r="ALC41" s="43"/>
      <c r="ALD41" s="43"/>
      <c r="ALE41" s="43"/>
      <c r="ALF41" s="43"/>
      <c r="ALG41" s="43"/>
      <c r="ALH41" s="43"/>
      <c r="ALI41" s="43"/>
      <c r="ALJ41" s="43"/>
      <c r="ALK41" s="43"/>
      <c r="ALL41" s="43"/>
      <c r="ALM41" s="43"/>
      <c r="ALN41" s="43"/>
      <c r="ALO41" s="43"/>
      <c r="ALP41" s="43"/>
      <c r="ALQ41" s="43"/>
      <c r="ALR41" s="43"/>
      <c r="ALS41" s="43"/>
      <c r="ALT41" s="43"/>
      <c r="ALU41" s="43"/>
      <c r="ALV41" s="43"/>
      <c r="ALW41" s="43"/>
      <c r="ALX41" s="43"/>
      <c r="ALY41" s="43"/>
      <c r="ALZ41" s="43"/>
      <c r="AMA41" s="43"/>
      <c r="AMB41" s="43"/>
      <c r="AMC41" s="43"/>
      <c r="AMD41" s="43"/>
      <c r="AME41" s="43"/>
      <c r="AMF41" s="43"/>
      <c r="AMG41" s="43"/>
      <c r="AMH41" s="43"/>
      <c r="AMI41" s="43"/>
      <c r="AMJ41" s="43"/>
    </row>
    <row r="42" spans="1:1024">
      <c r="A42" s="1" t="s">
        <v>55</v>
      </c>
      <c r="B42" s="2">
        <v>45344</v>
      </c>
      <c r="C42" s="28">
        <v>2</v>
      </c>
      <c r="D42" s="29">
        <v>571.10522800000001</v>
      </c>
      <c r="E42" s="46">
        <f>Sayfa2!$D42*Sayfa2!$C42</f>
        <v>1142.210456</v>
      </c>
      <c r="F42" s="2">
        <v>45347</v>
      </c>
      <c r="G42" s="17">
        <v>2</v>
      </c>
      <c r="H42" s="18">
        <v>573.835914</v>
      </c>
      <c r="I42" s="19">
        <f>Sayfa2!$H42*Sayfa2!$G42</f>
        <v>1147.671828</v>
      </c>
      <c r="J42" s="28">
        <f t="shared" ref="J42:J50" si="25">H42-D42</f>
        <v>2.7306859999999915</v>
      </c>
      <c r="K42" s="24">
        <f>Sayfa2!$J42*Sayfa2!$G42</f>
        <v>5.461371999999983</v>
      </c>
      <c r="L42" s="48">
        <f t="shared" ref="L42:L50" si="26">F42-B42</f>
        <v>3</v>
      </c>
      <c r="M42" s="26">
        <f>K42/E42</f>
        <v>4.7814060634023678E-3</v>
      </c>
      <c r="N42" s="26">
        <f>M42/L42*30</f>
        <v>4.7814060634023672E-2</v>
      </c>
      <c r="O42" s="45"/>
    </row>
    <row r="43" spans="1:1024">
      <c r="A43" s="1" t="s">
        <v>56</v>
      </c>
      <c r="B43" s="2">
        <v>45344</v>
      </c>
      <c r="C43" s="28">
        <v>1</v>
      </c>
      <c r="D43" s="29">
        <v>571.10522800000001</v>
      </c>
      <c r="E43" s="46">
        <f>Sayfa2!$D43*Sayfa2!$C43</f>
        <v>571.10522800000001</v>
      </c>
      <c r="F43" s="2">
        <v>45350</v>
      </c>
      <c r="G43" s="17">
        <v>1</v>
      </c>
      <c r="H43" s="18">
        <v>573.835914</v>
      </c>
      <c r="I43" s="19">
        <f>Sayfa2!$H43*Sayfa2!$G43</f>
        <v>573.835914</v>
      </c>
      <c r="J43" s="28">
        <f t="shared" si="25"/>
        <v>2.7306859999999915</v>
      </c>
      <c r="K43" s="24">
        <f>Sayfa2!$J43*Sayfa2!$G43</f>
        <v>2.7306859999999915</v>
      </c>
      <c r="L43" s="48">
        <f t="shared" si="26"/>
        <v>6</v>
      </c>
      <c r="M43" s="26">
        <f>K43/E43</f>
        <v>4.7814060634023678E-3</v>
      </c>
      <c r="N43" s="26">
        <f>M43/L43*30</f>
        <v>2.3907030317011836E-2</v>
      </c>
      <c r="O43" s="45"/>
    </row>
    <row r="44" spans="1:1024">
      <c r="A44" s="1" t="s">
        <v>57</v>
      </c>
      <c r="B44" s="2">
        <v>45344</v>
      </c>
      <c r="C44" s="28">
        <v>44</v>
      </c>
      <c r="D44" s="29">
        <v>571.10522800000001</v>
      </c>
      <c r="E44" s="46">
        <f>Sayfa2!$D44*Sayfa2!$C44</f>
        <v>25128.630032000001</v>
      </c>
      <c r="F44" s="2">
        <v>45350</v>
      </c>
      <c r="G44" s="17">
        <v>44</v>
      </c>
      <c r="H44" s="18">
        <v>573.835914</v>
      </c>
      <c r="I44" s="19">
        <f>Sayfa2!$H44*Sayfa2!$G44</f>
        <v>25248.780215999999</v>
      </c>
      <c r="J44" s="28">
        <f t="shared" si="25"/>
        <v>2.7306859999999915</v>
      </c>
      <c r="K44" s="24">
        <f>Sayfa2!$J44*Sayfa2!$G44</f>
        <v>120.15018399999963</v>
      </c>
      <c r="L44" s="48">
        <f t="shared" si="26"/>
        <v>6</v>
      </c>
      <c r="M44" s="26">
        <f>K44/E44</f>
        <v>4.7814060634023669E-3</v>
      </c>
      <c r="N44" s="26">
        <f>M44/L44*30</f>
        <v>2.3907030317011836E-2</v>
      </c>
      <c r="O44" s="45"/>
    </row>
    <row r="45" spans="1:1024">
      <c r="A45" s="1" t="s">
        <v>57</v>
      </c>
      <c r="B45" s="2">
        <v>45341</v>
      </c>
      <c r="C45" s="28">
        <v>106</v>
      </c>
      <c r="D45" s="29">
        <v>569.09258399999999</v>
      </c>
      <c r="E45" s="46">
        <f>Sayfa2!$D45*Sayfa2!$C45</f>
        <v>60323.813903999995</v>
      </c>
      <c r="F45" s="2">
        <v>45350</v>
      </c>
      <c r="G45" s="17">
        <v>106</v>
      </c>
      <c r="H45" s="18">
        <v>573.835914</v>
      </c>
      <c r="I45" s="19">
        <f>Sayfa2!$H45*Sayfa2!$G45</f>
        <v>60826.606884000001</v>
      </c>
      <c r="J45" s="28">
        <f t="shared" si="25"/>
        <v>4.7433300000000145</v>
      </c>
      <c r="K45" s="24">
        <f>Sayfa2!$J45*Sayfa2!$G45</f>
        <v>502.79298000000153</v>
      </c>
      <c r="L45" s="48">
        <f t="shared" si="26"/>
        <v>9</v>
      </c>
      <c r="M45" s="26">
        <f>K45/E45</f>
        <v>8.3349003894241831E-3</v>
      </c>
      <c r="N45" s="26">
        <f>M45/L45*30</f>
        <v>2.778300129808061E-2</v>
      </c>
      <c r="O45" s="45"/>
    </row>
    <row r="46" spans="1:1024">
      <c r="A46" s="1" t="s">
        <v>58</v>
      </c>
      <c r="B46" s="2">
        <v>45338</v>
      </c>
      <c r="C46" s="3">
        <v>64</v>
      </c>
      <c r="D46" s="1">
        <v>567.08235100000002</v>
      </c>
      <c r="E46" s="46">
        <f>Sayfa2!$D46*Sayfa2!$C46</f>
        <v>36293.270464000001</v>
      </c>
      <c r="F46" s="2">
        <v>45344</v>
      </c>
      <c r="G46" s="28">
        <v>64</v>
      </c>
      <c r="H46" s="1">
        <v>571.10522800000001</v>
      </c>
      <c r="I46" s="19">
        <f>Sayfa2!$H46*Sayfa2!$G46</f>
        <v>36550.734592000001</v>
      </c>
      <c r="J46" s="28">
        <f t="shared" si="25"/>
        <v>4.022876999999994</v>
      </c>
      <c r="K46" s="24">
        <f>Sayfa2!$J46*Sayfa2!$G46</f>
        <v>257.46412799999962</v>
      </c>
      <c r="L46" s="48">
        <f t="shared" si="26"/>
        <v>6</v>
      </c>
      <c r="M46" s="62">
        <f>K46/E46</f>
        <v>7.0939908337933691E-3</v>
      </c>
      <c r="N46" s="62">
        <f>M46/L46*30</f>
        <v>3.5469954168966845E-2</v>
      </c>
      <c r="O46" s="45"/>
    </row>
    <row r="47" spans="1:1024">
      <c r="A47" s="1" t="s">
        <v>49</v>
      </c>
      <c r="B47" s="2">
        <v>45299</v>
      </c>
      <c r="C47" s="3">
        <v>50</v>
      </c>
      <c r="D47" s="1">
        <v>542.43450199999995</v>
      </c>
      <c r="E47" s="46">
        <f>Sayfa2!$D47*Sayfa2!$C47</f>
        <v>27121.725099999996</v>
      </c>
      <c r="F47" s="2">
        <v>45344</v>
      </c>
      <c r="G47" s="28">
        <v>50</v>
      </c>
      <c r="H47" s="1">
        <v>571.10522800000001</v>
      </c>
      <c r="I47" s="19">
        <f>Sayfa2!$H47*Sayfa2!$G47</f>
        <v>28555.261399999999</v>
      </c>
      <c r="J47" s="28">
        <f t="shared" si="25"/>
        <v>28.670726000000059</v>
      </c>
      <c r="K47" s="24">
        <f>Sayfa2!$J47*Sayfa2!$G47</f>
        <v>1433.5363000000029</v>
      </c>
      <c r="L47" s="48">
        <f t="shared" si="26"/>
        <v>45</v>
      </c>
      <c r="M47" s="62">
        <f t="shared" ref="M47:M49" si="27">K47/E47</f>
        <v>5.2855645970690972E-2</v>
      </c>
      <c r="N47" s="62">
        <f t="shared" ref="N47:N50" si="28">M47/L47*30</f>
        <v>3.5237097313793986E-2</v>
      </c>
      <c r="O47" s="45"/>
    </row>
    <row r="48" spans="1:1024">
      <c r="A48" s="1" t="s">
        <v>49</v>
      </c>
      <c r="B48" s="2">
        <v>45321</v>
      </c>
      <c r="C48" s="3">
        <v>50</v>
      </c>
      <c r="D48" s="1">
        <v>555.950107</v>
      </c>
      <c r="E48" s="46">
        <f>Sayfa2!$D48*Sayfa2!$C48</f>
        <v>27797.505349999999</v>
      </c>
      <c r="F48" s="2">
        <v>45344</v>
      </c>
      <c r="G48" s="28">
        <v>50</v>
      </c>
      <c r="H48" s="1">
        <v>571.10522800000001</v>
      </c>
      <c r="I48" s="19">
        <f>Sayfa2!$H48*Sayfa2!$G48</f>
        <v>28555.261399999999</v>
      </c>
      <c r="J48" s="28">
        <f t="shared" si="25"/>
        <v>15.155121000000008</v>
      </c>
      <c r="K48" s="24">
        <f>Sayfa2!$J48*Sayfa2!$G48</f>
        <v>757.75605000000041</v>
      </c>
      <c r="L48" s="48">
        <f t="shared" si="26"/>
        <v>23</v>
      </c>
      <c r="M48" s="62">
        <f t="shared" si="27"/>
        <v>2.7259858050535473E-2</v>
      </c>
      <c r="N48" s="62">
        <f t="shared" si="28"/>
        <v>3.5556336587654967E-2</v>
      </c>
      <c r="O48" s="45"/>
    </row>
    <row r="49" spans="1:15">
      <c r="A49" s="1" t="s">
        <v>49</v>
      </c>
      <c r="B49" s="2">
        <v>45322</v>
      </c>
      <c r="C49" s="3">
        <v>16</v>
      </c>
      <c r="D49" s="1">
        <v>555.950107</v>
      </c>
      <c r="E49" s="46">
        <f>Sayfa2!$D49*Sayfa2!$C49</f>
        <v>8895.201712</v>
      </c>
      <c r="F49" s="2">
        <v>45344</v>
      </c>
      <c r="G49" s="28">
        <v>16</v>
      </c>
      <c r="H49" s="1">
        <v>571.10522800000001</v>
      </c>
      <c r="I49" s="19">
        <f>Sayfa2!$H49*Sayfa2!$G49</f>
        <v>9137.6836480000002</v>
      </c>
      <c r="J49" s="28">
        <f t="shared" si="25"/>
        <v>15.155121000000008</v>
      </c>
      <c r="K49" s="24">
        <f>Sayfa2!$J49*Sayfa2!$G49</f>
        <v>242.48193600000013</v>
      </c>
      <c r="L49" s="48">
        <f t="shared" si="26"/>
        <v>22</v>
      </c>
      <c r="M49" s="62">
        <f t="shared" si="27"/>
        <v>2.7259858050535473E-2</v>
      </c>
      <c r="N49" s="62">
        <f t="shared" si="28"/>
        <v>3.7172533705275651E-2</v>
      </c>
      <c r="O49" s="45"/>
    </row>
    <row r="50" spans="1:15">
      <c r="A50" s="1" t="s">
        <v>59</v>
      </c>
      <c r="B50" s="2">
        <v>45335</v>
      </c>
      <c r="C50" s="3">
        <v>313</v>
      </c>
      <c r="D50" s="3">
        <v>190.8</v>
      </c>
      <c r="E50" s="46">
        <f>Sayfa2!$D50*Sayfa2!$C50</f>
        <v>59720.4</v>
      </c>
      <c r="F50" s="2">
        <v>45337</v>
      </c>
      <c r="G50" s="28">
        <v>313</v>
      </c>
      <c r="H50" s="1">
        <v>203.3</v>
      </c>
      <c r="I50" s="19">
        <f>Sayfa2!$H50*Sayfa2!$G50</f>
        <v>63632.9</v>
      </c>
      <c r="J50" s="28">
        <f t="shared" si="25"/>
        <v>12.5</v>
      </c>
      <c r="K50" s="47">
        <f>Sayfa2!$J50*Sayfa2!$G50</f>
        <v>3912.5</v>
      </c>
      <c r="L50" s="48">
        <f t="shared" si="26"/>
        <v>2</v>
      </c>
      <c r="M50" s="62">
        <f>K50/E50</f>
        <v>6.5513626834381555E-2</v>
      </c>
      <c r="N50" s="62">
        <f t="shared" si="28"/>
        <v>0.98270440251572333</v>
      </c>
      <c r="O50" s="45"/>
    </row>
    <row r="51" spans="1:15">
      <c r="A51" s="1" t="s">
        <v>60</v>
      </c>
      <c r="B51"/>
      <c r="C51"/>
      <c r="D51"/>
      <c r="E51" s="46">
        <f>Sayfa2!$D51*Sayfa2!$C51</f>
        <v>0</v>
      </c>
      <c r="F51" s="30"/>
      <c r="G51"/>
      <c r="H51" s="44"/>
      <c r="I51" s="19">
        <f>Sayfa2!$H51*Sayfa2!$G51</f>
        <v>0</v>
      </c>
      <c r="J51" s="3">
        <v>-133.63</v>
      </c>
      <c r="K51" s="47">
        <f>Sayfa2!$J51*Sayfa2!$G51</f>
        <v>0</v>
      </c>
      <c r="M51"/>
      <c r="O51" s="45"/>
    </row>
    <row r="52" spans="1:15">
      <c r="A52" s="1" t="s">
        <v>49</v>
      </c>
      <c r="B52" s="2">
        <v>45296</v>
      </c>
      <c r="C52" s="3">
        <v>110</v>
      </c>
      <c r="D52" s="1">
        <v>540.60110799999995</v>
      </c>
      <c r="E52" s="46">
        <f>Sayfa2!$D52*Sayfa2!$C52</f>
        <v>59466.121879999992</v>
      </c>
      <c r="F52" s="2">
        <v>45335</v>
      </c>
      <c r="G52" s="28">
        <v>110</v>
      </c>
      <c r="H52" s="1">
        <v>565.11282900000003</v>
      </c>
      <c r="I52" s="19">
        <f>Sayfa2!$H52*Sayfa2!$G52</f>
        <v>62162.411190000006</v>
      </c>
      <c r="J52" s="15">
        <f t="shared" ref="J52:J64" si="29">H52-D52</f>
        <v>24.51172100000008</v>
      </c>
      <c r="K52" s="47">
        <f>Sayfa2!$J52*Sayfa2!$G52</f>
        <v>2696.2893100000088</v>
      </c>
      <c r="L52" s="48">
        <f t="shared" ref="L52:L59" si="30">F52-B52</f>
        <v>39</v>
      </c>
      <c r="M52" s="62">
        <f>K52/E52</f>
        <v>4.5341603332415076E-2</v>
      </c>
      <c r="N52" s="62">
        <f>K52/E52</f>
        <v>4.5341603332415076E-2</v>
      </c>
      <c r="O52" s="45"/>
    </row>
    <row r="53" spans="1:15">
      <c r="A53" s="1" t="s">
        <v>61</v>
      </c>
      <c r="B53" s="2">
        <v>45222</v>
      </c>
      <c r="C53" s="3">
        <v>9</v>
      </c>
      <c r="D53" s="1">
        <v>130</v>
      </c>
      <c r="E53" s="46">
        <f>Sayfa2!$D53*Sayfa2!$C53</f>
        <v>1170</v>
      </c>
      <c r="F53" s="63">
        <v>45334</v>
      </c>
      <c r="G53" s="28">
        <v>9</v>
      </c>
      <c r="H53" s="64">
        <v>145.5</v>
      </c>
      <c r="I53" s="19">
        <f>Sayfa2!$H53*Sayfa2!$G53</f>
        <v>1309.5</v>
      </c>
      <c r="J53" s="15">
        <f t="shared" si="29"/>
        <v>15.5</v>
      </c>
      <c r="K53" s="47">
        <f>Sayfa2!$J53*Sayfa2!$G53</f>
        <v>139.5</v>
      </c>
      <c r="L53" s="48">
        <f t="shared" si="30"/>
        <v>112</v>
      </c>
      <c r="M53" s="62">
        <f t="shared" ref="M53:M65" si="31">K53/E53</f>
        <v>0.11923076923076924</v>
      </c>
      <c r="N53" s="62">
        <f>K53/E53</f>
        <v>0.11923076923076924</v>
      </c>
      <c r="O53" s="45"/>
    </row>
    <row r="54" spans="1:15">
      <c r="A54" s="1" t="s">
        <v>61</v>
      </c>
      <c r="B54" s="2">
        <v>45271</v>
      </c>
      <c r="C54" s="3">
        <v>10</v>
      </c>
      <c r="D54" s="1">
        <v>144.001</v>
      </c>
      <c r="E54" s="46">
        <f>Sayfa2!$D54*Sayfa2!$C54</f>
        <v>1440.01</v>
      </c>
      <c r="F54" s="63">
        <v>45334</v>
      </c>
      <c r="G54" s="28">
        <v>10</v>
      </c>
      <c r="H54" s="64">
        <v>145.5</v>
      </c>
      <c r="I54" s="19">
        <f>Sayfa2!$H54*Sayfa2!$G54</f>
        <v>1455</v>
      </c>
      <c r="J54" s="15">
        <f t="shared" si="29"/>
        <v>1.4989999999999952</v>
      </c>
      <c r="K54" s="47">
        <f>Sayfa2!$J54*Sayfa2!$G54</f>
        <v>14.989999999999952</v>
      </c>
      <c r="L54" s="48">
        <f t="shared" si="30"/>
        <v>63</v>
      </c>
      <c r="M54" s="62">
        <f t="shared" si="31"/>
        <v>1.0409649932986544E-2</v>
      </c>
      <c r="N54" s="62">
        <f>K54/E54</f>
        <v>1.0409649932986544E-2</v>
      </c>
      <c r="O54" s="45"/>
    </row>
    <row r="55" spans="1:15">
      <c r="A55" s="1" t="s">
        <v>61</v>
      </c>
      <c r="B55" s="2">
        <v>45288</v>
      </c>
      <c r="C55" s="3">
        <v>20</v>
      </c>
      <c r="D55" s="1">
        <v>115.34</v>
      </c>
      <c r="E55" s="46">
        <f>Sayfa2!$D55*Sayfa2!$C55</f>
        <v>2306.8000000000002</v>
      </c>
      <c r="F55" s="63">
        <v>45334</v>
      </c>
      <c r="G55" s="28">
        <v>20</v>
      </c>
      <c r="H55" s="64">
        <v>145.5</v>
      </c>
      <c r="I55" s="19">
        <f>Sayfa2!$H55*Sayfa2!$G55</f>
        <v>2910</v>
      </c>
      <c r="J55" s="15">
        <f t="shared" si="29"/>
        <v>30.159999999999997</v>
      </c>
      <c r="K55" s="47">
        <f>Sayfa2!$J55*Sayfa2!$G55</f>
        <v>603.19999999999993</v>
      </c>
      <c r="L55" s="48">
        <f t="shared" si="30"/>
        <v>46</v>
      </c>
      <c r="M55" s="62">
        <f t="shared" si="31"/>
        <v>0.26148777527310557</v>
      </c>
      <c r="N55" s="62">
        <f>K55/E55</f>
        <v>0.26148777527310557</v>
      </c>
      <c r="O55" s="45"/>
    </row>
    <row r="56" spans="1:15">
      <c r="A56" s="1" t="s">
        <v>49</v>
      </c>
      <c r="B56" s="2">
        <v>45322</v>
      </c>
      <c r="C56" s="3">
        <v>10</v>
      </c>
      <c r="D56" s="1">
        <v>555.950107</v>
      </c>
      <c r="E56" s="46">
        <f>Sayfa2!$D56*Sayfa2!$C56</f>
        <v>5559.5010700000003</v>
      </c>
      <c r="F56" s="2">
        <v>45334</v>
      </c>
      <c r="G56" s="28">
        <v>10</v>
      </c>
      <c r="H56" s="1">
        <v>564.45009800000003</v>
      </c>
      <c r="I56" s="19">
        <f>Sayfa2!$H56*Sayfa2!$G56</f>
        <v>5644.5009800000007</v>
      </c>
      <c r="J56" s="15">
        <f t="shared" si="29"/>
        <v>8.4999910000000227</v>
      </c>
      <c r="K56" s="47">
        <f>Sayfa2!$J56*Sayfa2!$G56</f>
        <v>84.999910000000227</v>
      </c>
      <c r="L56" s="48">
        <f t="shared" si="30"/>
        <v>12</v>
      </c>
      <c r="M56" s="62">
        <f t="shared" si="31"/>
        <v>1.5289125576155384E-2</v>
      </c>
      <c r="N56" s="62">
        <f>M56/L56*30</f>
        <v>3.8222813940388463E-2</v>
      </c>
      <c r="O56" s="45"/>
    </row>
    <row r="57" spans="1:15">
      <c r="A57" s="43" t="s">
        <v>49</v>
      </c>
      <c r="B57" s="30">
        <v>45322</v>
      </c>
      <c r="C57" s="32">
        <v>46</v>
      </c>
      <c r="D57" s="43">
        <v>555.950107</v>
      </c>
      <c r="E57" s="46">
        <f>Sayfa2!$D57*Sayfa2!$C57</f>
        <v>25573.704922000001</v>
      </c>
      <c r="F57" s="30">
        <v>45327</v>
      </c>
      <c r="G57" s="32">
        <v>46</v>
      </c>
      <c r="H57" s="43">
        <v>559.83385699999997</v>
      </c>
      <c r="I57" s="19">
        <f>Sayfa2!$H57*Sayfa2!$G57</f>
        <v>25752.357421999997</v>
      </c>
      <c r="J57" s="45">
        <f t="shared" si="29"/>
        <v>3.8837499999999636</v>
      </c>
      <c r="K57" s="47">
        <f>Sayfa2!$J57*Sayfa2!$G57</f>
        <v>178.65249999999833</v>
      </c>
      <c r="L57" s="48">
        <f t="shared" si="30"/>
        <v>5</v>
      </c>
      <c r="M57" s="62">
        <f t="shared" si="31"/>
        <v>6.9857887445284065E-3</v>
      </c>
      <c r="N57" s="62">
        <f>M57/L57*30</f>
        <v>4.1914732467170444E-2</v>
      </c>
      <c r="O57" s="45"/>
    </row>
    <row r="58" spans="1:15">
      <c r="A58" s="43" t="s">
        <v>62</v>
      </c>
      <c r="B58" s="30">
        <v>45267</v>
      </c>
      <c r="C58" s="32">
        <v>10</v>
      </c>
      <c r="D58" s="43">
        <v>49.18</v>
      </c>
      <c r="E58" s="46">
        <f>Sayfa2!$D58*Sayfa2!$C58</f>
        <v>491.8</v>
      </c>
      <c r="F58" s="30">
        <v>45327</v>
      </c>
      <c r="G58" s="32">
        <v>10</v>
      </c>
      <c r="H58" s="65">
        <v>52</v>
      </c>
      <c r="I58" s="19">
        <f>Sayfa2!$H58*Sayfa2!$G58</f>
        <v>520</v>
      </c>
      <c r="J58" s="45">
        <f t="shared" si="29"/>
        <v>2.8200000000000003</v>
      </c>
      <c r="K58" s="47">
        <f>Sayfa2!$J58*Sayfa2!$G58</f>
        <v>28.200000000000003</v>
      </c>
      <c r="L58" s="48">
        <f t="shared" si="30"/>
        <v>60</v>
      </c>
      <c r="M58" s="62">
        <f t="shared" si="31"/>
        <v>5.7340382269215132E-2</v>
      </c>
      <c r="N58" s="62">
        <f>M58/L58*30</f>
        <v>2.8670191134607566E-2</v>
      </c>
      <c r="O58" s="45"/>
    </row>
    <row r="59" spans="1:15">
      <c r="A59" s="1" t="s">
        <v>63</v>
      </c>
      <c r="B59" s="2">
        <v>45267</v>
      </c>
      <c r="C59" s="3">
        <v>13</v>
      </c>
      <c r="D59" s="1">
        <v>28.3</v>
      </c>
      <c r="E59" s="46">
        <f>Sayfa2!$D59*Sayfa2!$C59</f>
        <v>367.90000000000003</v>
      </c>
      <c r="F59" s="2">
        <v>45313</v>
      </c>
      <c r="G59" s="28">
        <v>13</v>
      </c>
      <c r="H59" s="1">
        <v>41.6</v>
      </c>
      <c r="I59" s="19">
        <f>Sayfa2!$H59*Sayfa2!$G59</f>
        <v>540.80000000000007</v>
      </c>
      <c r="J59" s="45">
        <f t="shared" si="29"/>
        <v>13.3</v>
      </c>
      <c r="K59" s="47">
        <f>Sayfa2!$J59*Sayfa2!$G59</f>
        <v>172.9</v>
      </c>
      <c r="L59" s="66">
        <f t="shared" si="30"/>
        <v>46</v>
      </c>
      <c r="M59" s="62">
        <f>K59/E59</f>
        <v>0.46996466431095402</v>
      </c>
      <c r="N59" s="62">
        <f>M59/L59*30</f>
        <v>0.30649869411583958</v>
      </c>
      <c r="O59" s="45"/>
    </row>
    <row r="60" spans="1:15">
      <c r="A60" s="1" t="s">
        <v>64</v>
      </c>
      <c r="B60" s="2">
        <v>45273</v>
      </c>
      <c r="C60" s="3">
        <v>26</v>
      </c>
      <c r="D60" s="1">
        <v>55.08</v>
      </c>
      <c r="E60" s="46">
        <f>Sayfa2!$D60*Sayfa2!$C60</f>
        <v>1432.08</v>
      </c>
      <c r="F60" s="2">
        <v>45313</v>
      </c>
      <c r="G60" s="28">
        <v>26</v>
      </c>
      <c r="H60" s="1">
        <v>51.4</v>
      </c>
      <c r="I60" s="19">
        <f>Sayfa2!$H60*Sayfa2!$G60</f>
        <v>1336.3999999999999</v>
      </c>
      <c r="J60" s="15">
        <f t="shared" si="29"/>
        <v>-3.6799999999999997</v>
      </c>
      <c r="K60" s="47">
        <f>Sayfa2!$J60*Sayfa2!$G60</f>
        <v>-95.679999999999993</v>
      </c>
      <c r="L60" s="35"/>
      <c r="M60" s="108">
        <f t="shared" ref="M60:M61" si="32">K60/E60</f>
        <v>-6.6811909949164847E-2</v>
      </c>
      <c r="N60" s="62"/>
      <c r="O60" s="45"/>
    </row>
    <row r="61" spans="1:15">
      <c r="A61" s="1" t="s">
        <v>65</v>
      </c>
      <c r="B61" s="2">
        <v>45288</v>
      </c>
      <c r="C61" s="3">
        <v>100</v>
      </c>
      <c r="D61" s="1">
        <v>39.5</v>
      </c>
      <c r="E61" s="46">
        <f>Sayfa2!$D61*Sayfa2!$C61</f>
        <v>3950</v>
      </c>
      <c r="F61" s="2">
        <v>45313</v>
      </c>
      <c r="G61" s="28">
        <v>100</v>
      </c>
      <c r="H61" s="1">
        <v>51.4</v>
      </c>
      <c r="I61" s="19">
        <f>Sayfa2!$H61*Sayfa2!$G61</f>
        <v>5140</v>
      </c>
      <c r="J61" s="15">
        <f t="shared" si="29"/>
        <v>11.899999999999999</v>
      </c>
      <c r="K61" s="47">
        <f>Sayfa2!$J61*Sayfa2!$G61</f>
        <v>1189.9999999999998</v>
      </c>
      <c r="L61" s="66">
        <f>F61-B61</f>
        <v>25</v>
      </c>
      <c r="M61" s="62">
        <f t="shared" si="32"/>
        <v>0.30126582278481007</v>
      </c>
      <c r="N61" s="62">
        <f t="shared" ref="N61:N62" si="33">M61/L61*30</f>
        <v>0.36151898734177207</v>
      </c>
      <c r="O61" s="45"/>
    </row>
    <row r="62" spans="1:15">
      <c r="A62" s="1" t="s">
        <v>66</v>
      </c>
      <c r="B62" s="2">
        <v>45267</v>
      </c>
      <c r="C62" s="3">
        <v>300</v>
      </c>
      <c r="D62" s="1">
        <v>18.207357999999999</v>
      </c>
      <c r="E62" s="46">
        <f>Sayfa2!$D62*Sayfa2!$C62</f>
        <v>5462.2073999999993</v>
      </c>
      <c r="F62" s="2">
        <v>45288</v>
      </c>
      <c r="G62" s="28">
        <v>300</v>
      </c>
      <c r="H62" s="1">
        <v>18.625761000000001</v>
      </c>
      <c r="I62" s="19">
        <f>Sayfa2!$H62*Sayfa2!$G62</f>
        <v>5587.7282999999998</v>
      </c>
      <c r="J62" s="15">
        <f t="shared" si="29"/>
        <v>0.41840300000000141</v>
      </c>
      <c r="K62" s="47">
        <f>Sayfa2!$J62*Sayfa2!$G62</f>
        <v>125.52090000000042</v>
      </c>
      <c r="L62" s="1">
        <f>F62-B62</f>
        <v>21</v>
      </c>
      <c r="M62" s="62">
        <f t="shared" si="31"/>
        <v>2.2979885384798907E-2</v>
      </c>
      <c r="N62" s="62">
        <f t="shared" si="33"/>
        <v>3.2828407692569866E-2</v>
      </c>
      <c r="O62" s="45"/>
    </row>
    <row r="63" spans="1:15">
      <c r="A63" s="1" t="s">
        <v>49</v>
      </c>
      <c r="B63" s="2">
        <v>45267</v>
      </c>
      <c r="C63" s="3">
        <v>10</v>
      </c>
      <c r="D63" s="1">
        <v>523.88987099999997</v>
      </c>
      <c r="E63" s="46">
        <f>Sayfa2!$D63*Sayfa2!$C63</f>
        <v>5238.8987099999995</v>
      </c>
      <c r="F63" s="2">
        <v>45293</v>
      </c>
      <c r="G63" s="28">
        <v>10</v>
      </c>
      <c r="H63" s="1">
        <v>538.78970700000002</v>
      </c>
      <c r="I63" s="19">
        <f>Sayfa2!$H63*Sayfa2!$G63</f>
        <v>5387.89707</v>
      </c>
      <c r="J63" s="15">
        <f t="shared" si="29"/>
        <v>14.89983600000005</v>
      </c>
      <c r="K63" s="47">
        <f>Sayfa2!$J63*Sayfa2!$G63</f>
        <v>148.9983600000005</v>
      </c>
      <c r="L63" s="1">
        <f>F63-B63</f>
        <v>26</v>
      </c>
      <c r="M63" s="62">
        <f t="shared" si="31"/>
        <v>2.8440778920881354E-2</v>
      </c>
      <c r="N63" s="62">
        <f>M63/L63*30</f>
        <v>3.2816283370247716E-2</v>
      </c>
      <c r="O63" s="45"/>
    </row>
    <row r="64" spans="1:15">
      <c r="A64" s="1" t="s">
        <v>49</v>
      </c>
      <c r="B64" s="2">
        <v>45273</v>
      </c>
      <c r="C64" s="3">
        <v>28</v>
      </c>
      <c r="D64" s="1">
        <v>527.21223999999995</v>
      </c>
      <c r="E64" s="46">
        <f>Sayfa2!$D64*Sayfa2!$C64</f>
        <v>14761.942719999999</v>
      </c>
      <c r="F64" s="2">
        <v>45293</v>
      </c>
      <c r="G64" s="28">
        <v>28</v>
      </c>
      <c r="H64" s="1">
        <f>H63</f>
        <v>538.78970700000002</v>
      </c>
      <c r="I64" s="19">
        <f>Sayfa2!$H64*Sayfa2!$G64</f>
        <v>15086.111796000001</v>
      </c>
      <c r="J64" s="15">
        <f t="shared" si="29"/>
        <v>11.57746700000007</v>
      </c>
      <c r="K64" s="47">
        <f>Sayfa2!$J64*Sayfa2!$G64</f>
        <v>324.16907600000195</v>
      </c>
      <c r="L64" s="1">
        <f>F64-B64</f>
        <v>20</v>
      </c>
      <c r="M64" s="62">
        <f t="shared" si="31"/>
        <v>2.1959784165860925E-2</v>
      </c>
      <c r="N64" s="62">
        <f>M64/L64*30</f>
        <v>3.2939676248791384E-2</v>
      </c>
      <c r="O64" s="45"/>
    </row>
    <row r="65" spans="1:15">
      <c r="A65" s="1" t="s">
        <v>67</v>
      </c>
      <c r="B65" s="2">
        <v>45273</v>
      </c>
      <c r="C65">
        <v>22</v>
      </c>
      <c r="D65" s="1">
        <v>527.21223999999995</v>
      </c>
      <c r="E65" s="46">
        <f>Sayfa2!$D65*Sayfa2!$C65</f>
        <v>11598.669279999998</v>
      </c>
      <c r="F65" s="2">
        <v>45295</v>
      </c>
      <c r="G65" s="28">
        <v>22</v>
      </c>
      <c r="H65" s="1">
        <v>540.000044</v>
      </c>
      <c r="I65" s="19">
        <f>Sayfa2!$H65*Sayfa2!$G65</f>
        <v>11880.000968</v>
      </c>
      <c r="J65" s="15">
        <f>H65-D64</f>
        <v>12.787804000000051</v>
      </c>
      <c r="K65" s="47">
        <f>Sayfa2!$J65*Sayfa2!$G65</f>
        <v>281.33168800000112</v>
      </c>
      <c r="L65" s="1">
        <f>F65-B64</f>
        <v>22</v>
      </c>
      <c r="M65" s="62">
        <f t="shared" si="31"/>
        <v>2.4255514249821006E-2</v>
      </c>
      <c r="N65" s="62">
        <f>M65/L65*30</f>
        <v>3.3075701249755916E-2</v>
      </c>
      <c r="O65" s="45"/>
    </row>
    <row r="66" spans="1:15">
      <c r="E66" s="33"/>
      <c r="F66" s="30"/>
      <c r="G66" s="32"/>
      <c r="H66" s="44"/>
      <c r="I66" s="67"/>
      <c r="K66" s="35"/>
      <c r="L66" s="35"/>
    </row>
    <row r="67" spans="1:15">
      <c r="E67" s="33"/>
      <c r="F67" s="30"/>
      <c r="G67" s="32"/>
      <c r="H67" s="44"/>
      <c r="I67" s="67"/>
      <c r="J67"/>
      <c r="K67" s="35"/>
      <c r="L67" s="35"/>
    </row>
    <row r="68" spans="1:15">
      <c r="E68" s="33"/>
      <c r="F68" s="30"/>
      <c r="G68" s="32"/>
      <c r="H68" s="44"/>
      <c r="I68" s="67"/>
      <c r="J68"/>
      <c r="K68" s="35"/>
      <c r="L68" s="35"/>
    </row>
    <row r="69" spans="1:15">
      <c r="E69" s="33"/>
      <c r="F69" s="30"/>
      <c r="G69" s="32"/>
      <c r="H69" s="44"/>
      <c r="I69" s="67"/>
      <c r="J69"/>
      <c r="K69" s="35"/>
      <c r="L69" s="35"/>
    </row>
    <row r="70" spans="1:15">
      <c r="E70" s="33"/>
      <c r="F70" s="30"/>
      <c r="G70" s="32"/>
      <c r="H70" s="44"/>
      <c r="I70" s="67"/>
      <c r="J70"/>
      <c r="K70" s="35"/>
      <c r="L70" s="35"/>
    </row>
    <row r="71" spans="1:15">
      <c r="E71" s="33"/>
      <c r="F71" s="30"/>
      <c r="G71" s="32"/>
      <c r="H71" s="44"/>
      <c r="I71" s="67"/>
      <c r="J71"/>
      <c r="K71" s="35"/>
      <c r="L71" s="35"/>
    </row>
    <row r="72" spans="1:15">
      <c r="E72" s="33"/>
      <c r="F72" s="30"/>
      <c r="G72" s="32"/>
      <c r="H72" s="44"/>
      <c r="I72" s="67"/>
      <c r="J72"/>
      <c r="K72" s="35"/>
      <c r="L72" s="35"/>
    </row>
    <row r="73" spans="1:15">
      <c r="E73" s="33"/>
      <c r="F73" s="30"/>
      <c r="G73" s="32"/>
      <c r="H73" s="44"/>
      <c r="J73"/>
    </row>
    <row r="74" spans="1:15">
      <c r="E74" s="33"/>
      <c r="F74" s="30"/>
      <c r="G74" s="32"/>
      <c r="H74" s="44"/>
      <c r="J74"/>
    </row>
    <row r="75" spans="1:15">
      <c r="E75" s="33"/>
      <c r="F75" s="30"/>
      <c r="G75" s="32"/>
      <c r="H75" s="44"/>
      <c r="J75"/>
    </row>
    <row r="76" spans="1:15">
      <c r="E76" s="33"/>
      <c r="F76" s="30"/>
      <c r="G76" s="32"/>
      <c r="H76" s="44"/>
      <c r="J76"/>
    </row>
    <row r="77" spans="1:15">
      <c r="J77"/>
    </row>
    <row r="78" spans="1:15">
      <c r="J78"/>
    </row>
    <row r="79" spans="1:15">
      <c r="J79"/>
    </row>
  </sheetData>
  <pageMargins left="0.25" right="0.25" top="0.75" bottom="0.75" header="0.3" footer="0.3"/>
  <pageSetup paperSize="9" orientation="landscape" horizontalDpi="300" verticalDpi="3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100-000000000000}">
          <x14:formula1>
            <xm:f>Sayfa1!$C:$C</xm:f>
          </x14:formula1>
          <x14:formula2>
            <xm:f>0</xm:f>
          </x14:formula2>
          <xm:sqref>K67:L72 N53 I67:I72 N58 L60 I66:L66 N65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33796-0219-408B-99C0-FA7EE694BB58}">
  <dimension ref="A2:V22"/>
  <sheetViews>
    <sheetView tabSelected="1" topLeftCell="D1" zoomScale="145" zoomScaleNormal="145" workbookViewId="0">
      <selection activeCell="U5" sqref="U5"/>
    </sheetView>
  </sheetViews>
  <sheetFormatPr defaultRowHeight="12.75"/>
  <cols>
    <col min="1" max="1" width="6.85546875" bestFit="1" customWidth="1"/>
    <col min="2" max="2" width="4.140625" style="111" bestFit="1" customWidth="1"/>
    <col min="3" max="3" width="8.42578125" bestFit="1" customWidth="1"/>
    <col min="4" max="4" width="5.140625" bestFit="1" customWidth="1"/>
    <col min="5" max="5" width="8.42578125" bestFit="1" customWidth="1"/>
    <col min="6" max="6" width="7.42578125" bestFit="1" customWidth="1"/>
    <col min="7" max="7" width="8.42578125" bestFit="1" customWidth="1"/>
    <col min="8" max="8" width="3" bestFit="1" customWidth="1"/>
    <col min="9" max="9" width="11.5703125" bestFit="1" customWidth="1"/>
    <col min="11" max="11" width="9.42578125" bestFit="1" customWidth="1"/>
    <col min="12" max="12" width="3" bestFit="1" customWidth="1"/>
    <col min="13" max="13" width="8.5703125" bestFit="1" customWidth="1"/>
    <col min="14" max="14" width="3" bestFit="1" customWidth="1"/>
    <col min="15" max="15" width="10.7109375" bestFit="1" customWidth="1"/>
    <col min="16" max="16" width="3" bestFit="1" customWidth="1"/>
    <col min="18" max="18" width="3" bestFit="1" customWidth="1"/>
    <col min="19" max="19" width="8" bestFit="1" customWidth="1"/>
    <col min="20" max="20" width="11.140625" style="133" bestFit="1" customWidth="1"/>
  </cols>
  <sheetData>
    <row r="2" spans="1:22">
      <c r="A2" s="109">
        <f>A5</f>
        <v>45358</v>
      </c>
      <c r="C2">
        <f>C5</f>
        <v>2184.79</v>
      </c>
      <c r="E2">
        <f>E5</f>
        <v>31.297000000000001</v>
      </c>
      <c r="G2">
        <f>G5</f>
        <v>34.110599999999998</v>
      </c>
      <c r="I2">
        <f>I5</f>
        <v>580.75701800000002</v>
      </c>
      <c r="K2">
        <f>K5</f>
        <v>0.945214</v>
      </c>
      <c r="M2">
        <f>M5</f>
        <v>0</v>
      </c>
      <c r="O2">
        <f>O5</f>
        <v>34.380000000000003</v>
      </c>
      <c r="Q2">
        <f>Q5</f>
        <v>63.1</v>
      </c>
      <c r="S2">
        <f>S5</f>
        <v>12.46</v>
      </c>
    </row>
    <row r="3" spans="1:22">
      <c r="A3" s="130"/>
      <c r="B3" s="132"/>
      <c r="C3" s="131" t="s">
        <v>216</v>
      </c>
      <c r="D3" s="131"/>
      <c r="E3" s="131" t="s">
        <v>53</v>
      </c>
      <c r="F3" s="131"/>
      <c r="G3" s="131" t="s">
        <v>221</v>
      </c>
      <c r="H3" s="131"/>
      <c r="I3" s="131">
        <v>801</v>
      </c>
      <c r="J3" s="131"/>
      <c r="K3" s="131" t="s">
        <v>171</v>
      </c>
      <c r="L3" s="131"/>
      <c r="M3" s="131" t="s">
        <v>217</v>
      </c>
      <c r="N3" s="131"/>
      <c r="O3" s="131" t="s">
        <v>218</v>
      </c>
      <c r="P3" s="131"/>
      <c r="Q3" s="131" t="s">
        <v>219</v>
      </c>
      <c r="R3" s="131"/>
      <c r="S3" s="131" t="s">
        <v>220</v>
      </c>
      <c r="T3" s="134" t="s">
        <v>223</v>
      </c>
      <c r="U3" s="131" t="s">
        <v>222</v>
      </c>
    </row>
    <row r="5" spans="1:22">
      <c r="A5" s="109">
        <v>45358</v>
      </c>
      <c r="B5" s="111">
        <v>161</v>
      </c>
      <c r="C5">
        <v>2184.79</v>
      </c>
      <c r="D5">
        <f>D9</f>
        <v>1110</v>
      </c>
      <c r="E5">
        <v>31.297000000000001</v>
      </c>
      <c r="F5">
        <f>F9</f>
        <v>321.99</v>
      </c>
      <c r="G5">
        <v>34.110599999999998</v>
      </c>
      <c r="H5">
        <f>H9</f>
        <v>57</v>
      </c>
      <c r="I5">
        <v>580.75701800000002</v>
      </c>
      <c r="J5">
        <f>J9</f>
        <v>125000</v>
      </c>
      <c r="K5">
        <v>0.945214</v>
      </c>
      <c r="L5">
        <f>L9</f>
        <v>36</v>
      </c>
      <c r="O5">
        <v>34.380000000000003</v>
      </c>
      <c r="P5">
        <f>P9</f>
        <v>15</v>
      </c>
      <c r="Q5">
        <v>63.1</v>
      </c>
      <c r="R5">
        <f>R9</f>
        <v>15</v>
      </c>
      <c r="S5">
        <v>12.46</v>
      </c>
      <c r="T5" s="133">
        <f>(B5*C5)+(D5*E5)+(F5*G5)+(H5*I5)+(J5*K5)+(L5*M5)+(N5*O5)+(P5*Q5)+(R5*S5)</f>
        <v>549862.43212000001</v>
      </c>
      <c r="U5">
        <v>8970</v>
      </c>
      <c r="V5">
        <v>155.75</v>
      </c>
    </row>
    <row r="6" spans="1:22">
      <c r="A6" s="109">
        <v>45357</v>
      </c>
      <c r="B6" s="111">
        <v>161</v>
      </c>
      <c r="C6">
        <v>2150.9</v>
      </c>
      <c r="D6">
        <f>D10</f>
        <v>1110</v>
      </c>
      <c r="E6">
        <v>31.293399999999998</v>
      </c>
      <c r="F6">
        <f>F10</f>
        <v>321.99</v>
      </c>
      <c r="G6">
        <v>34.006500000000003</v>
      </c>
      <c r="H6">
        <f>H10</f>
        <v>57</v>
      </c>
      <c r="I6">
        <v>580.05924800000003</v>
      </c>
      <c r="J6">
        <f>J10</f>
        <v>125000</v>
      </c>
      <c r="K6">
        <v>0.99397100000000005</v>
      </c>
      <c r="L6">
        <f>L10</f>
        <v>36</v>
      </c>
      <c r="O6">
        <v>31.26</v>
      </c>
      <c r="P6">
        <f>P10</f>
        <v>15</v>
      </c>
      <c r="Q6">
        <v>57.4</v>
      </c>
      <c r="R6">
        <v>15</v>
      </c>
      <c r="S6">
        <v>11.33</v>
      </c>
      <c r="T6" s="133">
        <f>(B6*C6)+(D6*E6)+(F6*G6)+(H6*I6)+(J6*K6)+(L6*M6)+(N6*O6)+(P6*Q6)+(R6*S6)</f>
        <v>550321.02907099994</v>
      </c>
      <c r="U6">
        <v>8744.58</v>
      </c>
      <c r="V6">
        <v>156.16</v>
      </c>
    </row>
    <row r="7" spans="1:22">
      <c r="A7" s="109">
        <v>45356</v>
      </c>
      <c r="B7" s="111">
        <v>161</v>
      </c>
      <c r="C7">
        <v>2116.34</v>
      </c>
      <c r="D7">
        <f>D10</f>
        <v>1110</v>
      </c>
      <c r="E7">
        <v>31.079899999999999</v>
      </c>
      <c r="F7">
        <f>F10</f>
        <v>321.99</v>
      </c>
      <c r="G7">
        <v>33.721699999999998</v>
      </c>
      <c r="H7">
        <f>H10</f>
        <v>57</v>
      </c>
      <c r="I7">
        <v>579.361718</v>
      </c>
      <c r="J7">
        <f>J10</f>
        <v>125000</v>
      </c>
      <c r="K7">
        <v>1.0160309999999999</v>
      </c>
      <c r="L7">
        <f>L10</f>
        <v>36</v>
      </c>
      <c r="M7" s="141">
        <v>38.15</v>
      </c>
      <c r="N7">
        <f>N10</f>
        <v>12</v>
      </c>
      <c r="O7">
        <v>28.42</v>
      </c>
      <c r="P7">
        <f>P10</f>
        <v>15</v>
      </c>
      <c r="Q7">
        <v>52.2</v>
      </c>
      <c r="R7">
        <v>15</v>
      </c>
      <c r="S7">
        <v>11.33</v>
      </c>
      <c r="T7" s="133">
        <f>(B7*C7)+(D7*E7)+(F7*G7)+(H7*I7)+(J7*K7)+(L7*M7)+(N7*O7)+(P7*Q7)+(R7*S7)</f>
        <v>548782.36210899998</v>
      </c>
      <c r="U7">
        <v>8860.52</v>
      </c>
      <c r="V7">
        <v>154.22999999999999</v>
      </c>
    </row>
    <row r="8" spans="1:22">
      <c r="A8" s="109">
        <v>45355</v>
      </c>
      <c r="B8" s="111">
        <v>161</v>
      </c>
      <c r="C8">
        <v>2072.52</v>
      </c>
      <c r="D8">
        <f>D10</f>
        <v>1110</v>
      </c>
      <c r="E8">
        <v>30.905999999999999</v>
      </c>
      <c r="F8">
        <f>F10</f>
        <v>321.99</v>
      </c>
      <c r="G8">
        <v>33.542299999999997</v>
      </c>
      <c r="H8">
        <f>H10</f>
        <v>57</v>
      </c>
      <c r="I8">
        <v>578.66060300000004</v>
      </c>
      <c r="J8">
        <f>J10</f>
        <v>125000</v>
      </c>
      <c r="K8">
        <v>1.041954</v>
      </c>
      <c r="L8">
        <f>L10</f>
        <v>36</v>
      </c>
      <c r="M8">
        <v>34.659999999999997</v>
      </c>
      <c r="N8">
        <f>N10</f>
        <v>12</v>
      </c>
      <c r="O8">
        <v>25.84</v>
      </c>
      <c r="P8">
        <f>P10</f>
        <v>15</v>
      </c>
      <c r="Q8">
        <v>47.46</v>
      </c>
      <c r="R8">
        <v>15</v>
      </c>
      <c r="S8">
        <v>11.33</v>
      </c>
      <c r="T8" s="133">
        <f>(B8*C8)+(D8*E8)+(F8*G8)+(H8*I8)+(J8*K8)+(L8*M8)+(N8*O8)+(P8*Q8)+(R8*S8)</f>
        <v>544449.25954799983</v>
      </c>
      <c r="U8">
        <v>8907.65</v>
      </c>
    </row>
    <row r="9" spans="1:22">
      <c r="A9" s="109">
        <v>45352</v>
      </c>
      <c r="B9" s="111">
        <v>161</v>
      </c>
      <c r="C9">
        <v>2018.91</v>
      </c>
      <c r="D9">
        <f>D10</f>
        <v>1110</v>
      </c>
      <c r="E9">
        <v>30.7361</v>
      </c>
      <c r="F9">
        <f>F10</f>
        <v>321.99</v>
      </c>
      <c r="G9">
        <v>33.225700000000003</v>
      </c>
      <c r="H9">
        <f>H10</f>
        <v>57</v>
      </c>
      <c r="I9">
        <v>576.58807100000001</v>
      </c>
      <c r="J9">
        <f>J10</f>
        <v>125000</v>
      </c>
      <c r="K9">
        <v>1.034036</v>
      </c>
      <c r="L9">
        <f>L10</f>
        <v>36</v>
      </c>
      <c r="M9">
        <v>31.52</v>
      </c>
      <c r="N9">
        <f>N10</f>
        <v>12</v>
      </c>
      <c r="O9">
        <v>23.5</v>
      </c>
      <c r="P9">
        <f>P10</f>
        <v>15</v>
      </c>
      <c r="Q9">
        <v>43.16</v>
      </c>
      <c r="R9">
        <v>15</v>
      </c>
      <c r="S9">
        <v>11.33</v>
      </c>
      <c r="T9" s="133">
        <f>(B9*C9)+(D9*E9)+(F9*G9)+(H9*I9)+(J9*K9)+(L9*M9)+(N9*O9)+(P9*Q9)+(R9*S9)</f>
        <v>534214.0141899999</v>
      </c>
      <c r="U9">
        <v>9097.15</v>
      </c>
    </row>
    <row r="10" spans="1:22">
      <c r="A10" s="109">
        <v>45351</v>
      </c>
      <c r="B10" s="111">
        <v>161</v>
      </c>
      <c r="C10">
        <v>2018.91</v>
      </c>
      <c r="D10">
        <f>D11</f>
        <v>1110</v>
      </c>
      <c r="E10">
        <v>30.7361</v>
      </c>
      <c r="F10">
        <f>F11</f>
        <v>321.99</v>
      </c>
      <c r="G10">
        <v>33.225700000000003</v>
      </c>
      <c r="H10">
        <f>H11</f>
        <v>57</v>
      </c>
      <c r="I10">
        <v>576.58807100000001</v>
      </c>
      <c r="J10">
        <f>J11</f>
        <v>125000</v>
      </c>
      <c r="K10">
        <v>1.010337</v>
      </c>
      <c r="L10">
        <f>L11</f>
        <v>36</v>
      </c>
      <c r="M10">
        <v>28.66</v>
      </c>
      <c r="N10">
        <f>N11</f>
        <v>12</v>
      </c>
      <c r="O10">
        <v>21.38</v>
      </c>
      <c r="P10">
        <v>15</v>
      </c>
      <c r="Q10">
        <v>39.24</v>
      </c>
      <c r="T10" s="133">
        <f t="shared" ref="T10:T16" si="0">(B10*C10)+(D10*E10)+(F10*G10)+(H10*I10)+(J10*K10)+(L10*M10)+(N10*O10)+(P10*Q10)+(R10*S10)</f>
        <v>530894.48918999999</v>
      </c>
      <c r="U10">
        <v>9193.69</v>
      </c>
    </row>
    <row r="11" spans="1:22">
      <c r="A11" s="109">
        <v>45350</v>
      </c>
      <c r="B11" s="111">
        <v>161</v>
      </c>
      <c r="C11">
        <v>2018.91</v>
      </c>
      <c r="D11">
        <v>1110</v>
      </c>
      <c r="E11">
        <v>30.7361</v>
      </c>
      <c r="F11">
        <v>321.99</v>
      </c>
      <c r="G11">
        <v>33.225700000000003</v>
      </c>
      <c r="H11">
        <v>57</v>
      </c>
      <c r="I11">
        <v>576.58807100000001</v>
      </c>
      <c r="J11">
        <f>J12</f>
        <v>125000</v>
      </c>
      <c r="K11">
        <v>1.067704</v>
      </c>
      <c r="L11">
        <f>L12</f>
        <v>36</v>
      </c>
      <c r="M11">
        <v>26.06</v>
      </c>
      <c r="N11">
        <v>12</v>
      </c>
      <c r="O11">
        <v>19.45</v>
      </c>
      <c r="T11" s="133">
        <f t="shared" si="0"/>
        <v>537360.00419000001</v>
      </c>
      <c r="U11">
        <v>9062.36</v>
      </c>
    </row>
    <row r="12" spans="1:22">
      <c r="J12">
        <v>125000</v>
      </c>
      <c r="K12">
        <v>1.064435</v>
      </c>
      <c r="L12">
        <v>36</v>
      </c>
      <c r="M12">
        <v>23.7</v>
      </c>
      <c r="T12" s="133">
        <f t="shared" si="0"/>
        <v>133907.57500000001</v>
      </c>
      <c r="U12">
        <v>9179.48</v>
      </c>
    </row>
    <row r="13" spans="1:22">
      <c r="J13">
        <f>J14</f>
        <v>50000</v>
      </c>
      <c r="K13">
        <v>1.0192399999999999</v>
      </c>
      <c r="L13">
        <v>36</v>
      </c>
      <c r="M13">
        <v>21.56</v>
      </c>
      <c r="T13" s="133">
        <f t="shared" si="0"/>
        <v>51738.159999999996</v>
      </c>
    </row>
    <row r="14" spans="1:22">
      <c r="J14">
        <v>50000</v>
      </c>
      <c r="K14">
        <v>1.0032049999999999</v>
      </c>
      <c r="L14">
        <v>36</v>
      </c>
      <c r="M14">
        <v>19.600000000000001</v>
      </c>
      <c r="T14" s="133">
        <f t="shared" si="0"/>
        <v>50865.849999999991</v>
      </c>
    </row>
    <row r="15" spans="1:22">
      <c r="K15">
        <v>0.97160999999999997</v>
      </c>
      <c r="L15">
        <v>36</v>
      </c>
      <c r="M15">
        <v>17.82</v>
      </c>
      <c r="T15" s="133">
        <f t="shared" si="0"/>
        <v>641.52</v>
      </c>
    </row>
    <row r="16" spans="1:22">
      <c r="K16">
        <v>0.93849000000000005</v>
      </c>
      <c r="L16">
        <v>36</v>
      </c>
      <c r="M16" s="139">
        <v>15.3</v>
      </c>
      <c r="T16" s="133">
        <f t="shared" si="0"/>
        <v>550.80000000000007</v>
      </c>
    </row>
    <row r="17" spans="11:13">
      <c r="K17">
        <v>0.91198999999999997</v>
      </c>
      <c r="M17" s="139" t="s">
        <v>226</v>
      </c>
    </row>
    <row r="18" spans="11:13">
      <c r="K18">
        <v>0.90268000000000004</v>
      </c>
      <c r="M18" s="140" t="s">
        <v>224</v>
      </c>
    </row>
    <row r="19" spans="11:13">
      <c r="K19">
        <v>0.89847999999999995</v>
      </c>
      <c r="L19" t="s">
        <v>72</v>
      </c>
      <c r="M19" s="140">
        <v>38</v>
      </c>
    </row>
    <row r="20" spans="11:13">
      <c r="K20">
        <v>0.88783999999999996</v>
      </c>
      <c r="M20" s="138">
        <f>Sayfa2!M40</f>
        <v>1.3456790123456792</v>
      </c>
    </row>
    <row r="21" spans="11:13">
      <c r="K21">
        <v>0.86724999999999997</v>
      </c>
    </row>
    <row r="22" spans="11:13">
      <c r="L22" s="142" t="s">
        <v>227</v>
      </c>
      <c r="M22" s="142">
        <f>(38*36)-(36*16.2)</f>
        <v>784.80000000000007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7640D-BCE1-450D-8C0D-0DF7FD321A6F}">
  <dimension ref="A1:R16"/>
  <sheetViews>
    <sheetView zoomScale="160" zoomScaleNormal="160" workbookViewId="0">
      <selection activeCell="I20" sqref="I20"/>
    </sheetView>
  </sheetViews>
  <sheetFormatPr defaultRowHeight="12.75"/>
  <cols>
    <col min="2" max="2" width="9.28515625" style="110" bestFit="1" customWidth="1"/>
    <col min="3" max="3" width="6.28515625" style="111" bestFit="1" customWidth="1"/>
    <col min="4" max="4" width="13.140625" style="112" bestFit="1" customWidth="1"/>
    <col min="5" max="5" width="13.140625" style="112" customWidth="1"/>
    <col min="6" max="6" width="0.85546875" style="112" customWidth="1"/>
    <col min="7" max="7" width="6.28515625" style="110" bestFit="1" customWidth="1"/>
    <col min="8" max="8" width="8.85546875" style="110" bestFit="1" customWidth="1"/>
    <col min="9" max="9" width="9.140625" style="110"/>
    <col min="10" max="10" width="11.28515625" style="112" customWidth="1"/>
    <col min="11" max="11" width="10.5703125" style="110" bestFit="1" customWidth="1"/>
    <col min="12" max="12" width="12.140625" style="112" bestFit="1" customWidth="1"/>
    <col min="13" max="13" width="9.140625" style="112"/>
    <col min="14" max="18" width="9.140625" style="110"/>
  </cols>
  <sheetData>
    <row r="1" spans="1:13" s="111" customFormat="1">
      <c r="D1" s="112"/>
      <c r="E1" s="112"/>
      <c r="F1" s="112"/>
      <c r="J1" s="112"/>
      <c r="L1" s="112"/>
      <c r="M1" s="112"/>
    </row>
    <row r="2" spans="1:13" s="111" customFormat="1">
      <c r="B2" s="111" t="s">
        <v>171</v>
      </c>
      <c r="D2" s="112"/>
      <c r="E2" s="112"/>
      <c r="F2" s="112"/>
      <c r="J2" s="112"/>
      <c r="L2" s="112"/>
      <c r="M2" s="112"/>
    </row>
    <row r="3" spans="1:13" s="111" customFormat="1">
      <c r="D3" s="112"/>
      <c r="E3" s="112"/>
      <c r="F3" s="112"/>
      <c r="J3" s="112"/>
      <c r="L3" s="112"/>
      <c r="M3" s="112"/>
    </row>
    <row r="4" spans="1:13" s="111" customFormat="1">
      <c r="C4" s="111" t="s">
        <v>29</v>
      </c>
      <c r="D4" s="112"/>
      <c r="E4" s="112"/>
      <c r="F4" s="112"/>
      <c r="J4" s="112"/>
      <c r="L4" s="112"/>
      <c r="M4" s="112"/>
    </row>
    <row r="5" spans="1:13" s="111" customFormat="1">
      <c r="A5" s="111" t="s">
        <v>172</v>
      </c>
      <c r="B5" s="111" t="s">
        <v>41</v>
      </c>
      <c r="C5" s="111" t="s">
        <v>173</v>
      </c>
      <c r="D5" s="112" t="s">
        <v>38</v>
      </c>
      <c r="E5" s="112" t="s">
        <v>174</v>
      </c>
      <c r="F5" s="112"/>
      <c r="G5" s="111" t="s">
        <v>175</v>
      </c>
      <c r="H5" s="112" t="s">
        <v>38</v>
      </c>
      <c r="I5" s="112" t="s">
        <v>174</v>
      </c>
      <c r="J5" s="112" t="s">
        <v>176</v>
      </c>
      <c r="K5" s="111" t="s">
        <v>177</v>
      </c>
      <c r="L5" s="112"/>
      <c r="M5" s="112"/>
    </row>
    <row r="6" spans="1:13" s="111" customFormat="1">
      <c r="A6" s="109"/>
      <c r="B6" s="110"/>
      <c r="D6" s="112"/>
      <c r="E6" s="112"/>
      <c r="F6" s="112"/>
      <c r="J6" s="112"/>
      <c r="L6" s="112"/>
      <c r="M6" s="112"/>
    </row>
    <row r="7" spans="1:13" s="111" customFormat="1">
      <c r="A7" s="109"/>
      <c r="B7" s="110"/>
      <c r="D7" s="112"/>
      <c r="E7" s="112"/>
      <c r="F7" s="112"/>
      <c r="J7" s="112"/>
      <c r="L7" s="112"/>
      <c r="M7" s="112"/>
    </row>
    <row r="8" spans="1:13" s="111" customFormat="1">
      <c r="A8" s="109"/>
      <c r="B8" s="110"/>
      <c r="D8" s="112"/>
      <c r="E8" s="112"/>
      <c r="F8" s="112"/>
      <c r="J8" s="112"/>
      <c r="L8" s="112"/>
      <c r="M8" s="112"/>
    </row>
    <row r="9" spans="1:13" s="111" customFormat="1">
      <c r="A9" s="109">
        <v>45352</v>
      </c>
      <c r="B9" s="110">
        <v>1.034036</v>
      </c>
      <c r="D9" s="112">
        <f t="shared" ref="D9:D14" si="0">$C$14*B9</f>
        <v>51701.799999999996</v>
      </c>
      <c r="E9" s="112">
        <f t="shared" ref="E9:E14" si="1">D9-$D$14</f>
        <v>1541.5500000000029</v>
      </c>
      <c r="F9" s="112"/>
      <c r="G9" s="110"/>
      <c r="H9" s="112">
        <f>$G$12*B9</f>
        <v>77552.7</v>
      </c>
      <c r="I9" s="112">
        <f>H9-$H$12</f>
        <v>-2279.9250000000029</v>
      </c>
      <c r="J9" s="112">
        <f t="shared" ref="J9:J14" si="2">E9+I9</f>
        <v>-738.375</v>
      </c>
      <c r="K9" s="113">
        <f t="shared" ref="K9:K14" si="3">J9/($H$12+$D$14)</f>
        <v>-5.6801190065224726E-3</v>
      </c>
      <c r="L9" s="112"/>
      <c r="M9" s="112"/>
    </row>
    <row r="10" spans="1:13" s="111" customFormat="1">
      <c r="A10" s="109">
        <v>45351</v>
      </c>
      <c r="B10" s="110">
        <v>1.067704</v>
      </c>
      <c r="D10" s="112">
        <f t="shared" si="0"/>
        <v>53385.2</v>
      </c>
      <c r="E10" s="112">
        <f t="shared" si="1"/>
        <v>3224.9500000000044</v>
      </c>
      <c r="F10" s="112"/>
      <c r="G10" s="110"/>
      <c r="H10" s="112">
        <f>$G$12*B10</f>
        <v>80077.8</v>
      </c>
      <c r="I10" s="112">
        <f>H10-$H$12</f>
        <v>245.17500000000291</v>
      </c>
      <c r="J10" s="112">
        <f t="shared" si="2"/>
        <v>3470.1250000000073</v>
      </c>
      <c r="K10" s="113">
        <f t="shared" si="3"/>
        <v>2.669473230744383E-2</v>
      </c>
      <c r="L10" s="112"/>
      <c r="M10" s="112"/>
    </row>
    <row r="11" spans="1:13">
      <c r="A11" s="109">
        <v>45350</v>
      </c>
      <c r="B11" s="110">
        <v>1.067704</v>
      </c>
      <c r="D11" s="112">
        <f t="shared" si="0"/>
        <v>53385.2</v>
      </c>
      <c r="E11" s="112">
        <f t="shared" si="1"/>
        <v>3224.9500000000044</v>
      </c>
      <c r="H11" s="112">
        <f>$G$12*B11</f>
        <v>80077.8</v>
      </c>
      <c r="I11" s="112">
        <f>H11-$H$12</f>
        <v>245.17500000000291</v>
      </c>
      <c r="J11" s="112">
        <f t="shared" si="2"/>
        <v>3470.1250000000073</v>
      </c>
      <c r="K11" s="113">
        <f t="shared" si="3"/>
        <v>2.669473230744383E-2</v>
      </c>
    </row>
    <row r="12" spans="1:13">
      <c r="A12" s="109">
        <v>45349</v>
      </c>
      <c r="B12" s="110">
        <v>1.064435</v>
      </c>
      <c r="D12" s="112">
        <f t="shared" si="0"/>
        <v>53221.75</v>
      </c>
      <c r="E12" s="112">
        <f t="shared" si="1"/>
        <v>3061.5000000000073</v>
      </c>
      <c r="G12" s="111">
        <v>75000</v>
      </c>
      <c r="H12" s="112">
        <f>$B$12*G12</f>
        <v>79832.625</v>
      </c>
      <c r="I12" s="112">
        <f>H12-$H$12</f>
        <v>0</v>
      </c>
      <c r="J12" s="112">
        <f t="shared" si="2"/>
        <v>3061.5000000000073</v>
      </c>
      <c r="K12" s="113">
        <f t="shared" si="3"/>
        <v>2.3551290791899226E-2</v>
      </c>
    </row>
    <row r="13" spans="1:13">
      <c r="A13" s="109">
        <v>45348</v>
      </c>
      <c r="B13" s="110">
        <v>1.0192399999999999</v>
      </c>
      <c r="D13" s="112">
        <f t="shared" si="0"/>
        <v>50961.999999999993</v>
      </c>
      <c r="E13" s="112">
        <f t="shared" si="1"/>
        <v>801.75</v>
      </c>
      <c r="J13" s="112">
        <f t="shared" si="2"/>
        <v>801.75</v>
      </c>
      <c r="K13" s="113">
        <f t="shared" si="3"/>
        <v>6.167645726736946E-3</v>
      </c>
    </row>
    <row r="14" spans="1:13">
      <c r="A14" s="109">
        <v>45347</v>
      </c>
      <c r="B14" s="110">
        <v>1.0032049999999999</v>
      </c>
      <c r="C14" s="111">
        <v>50000</v>
      </c>
      <c r="D14" s="112">
        <f t="shared" si="0"/>
        <v>50160.249999999993</v>
      </c>
      <c r="E14" s="112">
        <f t="shared" si="1"/>
        <v>0</v>
      </c>
      <c r="J14" s="112">
        <f t="shared" si="2"/>
        <v>0</v>
      </c>
      <c r="K14" s="110">
        <f t="shared" si="3"/>
        <v>0</v>
      </c>
    </row>
    <row r="15" spans="1:13">
      <c r="A15" s="109">
        <v>45346</v>
      </c>
      <c r="B15" s="110">
        <v>0.97160999999999997</v>
      </c>
    </row>
    <row r="16" spans="1:13">
      <c r="A16" s="109">
        <v>45345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6C3B0-725E-4944-8F62-283C27DB3DF7}">
  <dimension ref="A1:L75"/>
  <sheetViews>
    <sheetView topLeftCell="A29" zoomScale="190" zoomScaleNormal="190" workbookViewId="0">
      <selection activeCell="B45" sqref="B45"/>
    </sheetView>
  </sheetViews>
  <sheetFormatPr defaultRowHeight="12.75"/>
  <cols>
    <col min="1" max="1" width="10.42578125" style="117" bestFit="1" customWidth="1"/>
    <col min="2" max="2" width="18.42578125" style="128" bestFit="1" customWidth="1"/>
    <col min="3" max="3" width="13.28515625" style="123" customWidth="1"/>
    <col min="4" max="4" width="9.42578125" style="120" bestFit="1" customWidth="1"/>
    <col min="5" max="5" width="8.85546875" style="125" bestFit="1" customWidth="1"/>
    <col min="6" max="12" width="9.140625" style="117"/>
  </cols>
  <sheetData>
    <row r="1" spans="1:11" ht="25.5">
      <c r="A1" s="114" t="s">
        <v>172</v>
      </c>
      <c r="B1" s="126" t="s">
        <v>41</v>
      </c>
      <c r="C1" s="121" t="s">
        <v>178</v>
      </c>
      <c r="D1" s="119" t="s">
        <v>179</v>
      </c>
      <c r="E1" s="124" t="s">
        <v>180</v>
      </c>
    </row>
    <row r="2" spans="1:11">
      <c r="A2" s="115">
        <v>45289</v>
      </c>
      <c r="B2" s="126">
        <v>538.78970700000002</v>
      </c>
      <c r="C2" s="121" t="s">
        <v>181</v>
      </c>
      <c r="D2" s="116">
        <v>0</v>
      </c>
      <c r="E2" s="124" t="s">
        <v>182</v>
      </c>
    </row>
    <row r="3" spans="1:11">
      <c r="A3" s="115">
        <v>45294</v>
      </c>
      <c r="B3" s="126">
        <v>539.40629100000001</v>
      </c>
      <c r="C3" s="121" t="s">
        <v>183</v>
      </c>
      <c r="D3" s="116">
        <v>1.1000000000000001E-3</v>
      </c>
      <c r="E3" s="129">
        <f>D2+D3</f>
        <v>1.1000000000000001E-3</v>
      </c>
    </row>
    <row r="4" spans="1:11">
      <c r="A4" s="115">
        <v>45295</v>
      </c>
      <c r="B4" s="127">
        <v>540.000044</v>
      </c>
      <c r="C4" s="121" t="s">
        <v>184</v>
      </c>
      <c r="D4" s="116">
        <v>1.1000000000000001E-3</v>
      </c>
      <c r="E4" s="129">
        <f>D3+D4</f>
        <v>2.2000000000000001E-3</v>
      </c>
    </row>
    <row r="5" spans="1:11">
      <c r="A5" s="115">
        <v>45296</v>
      </c>
      <c r="B5" s="126">
        <v>540.60110799999995</v>
      </c>
      <c r="C5" s="121" t="s">
        <v>185</v>
      </c>
      <c r="D5" s="116">
        <v>1.1000000000000001E-3</v>
      </c>
      <c r="E5" s="129">
        <f>E4+D5</f>
        <v>3.3E-3</v>
      </c>
    </row>
    <row r="6" spans="1:11">
      <c r="A6" s="115">
        <v>45299</v>
      </c>
      <c r="B6" s="126">
        <v>542.43450199999995</v>
      </c>
      <c r="C6" s="122">
        <v>1833394</v>
      </c>
      <c r="D6" s="116">
        <v>3.3E-3</v>
      </c>
      <c r="E6" s="129">
        <f>E5+D6</f>
        <v>6.6E-3</v>
      </c>
    </row>
    <row r="7" spans="1:11">
      <c r="A7" s="115">
        <v>45300</v>
      </c>
      <c r="B7" s="126">
        <v>543.04310699999996</v>
      </c>
      <c r="C7" s="121" t="s">
        <v>186</v>
      </c>
      <c r="D7" s="116">
        <v>1.1000000000000001E-3</v>
      </c>
      <c r="E7" s="129">
        <f>E6+D7</f>
        <v>7.7000000000000002E-3</v>
      </c>
    </row>
    <row r="8" spans="1:11">
      <c r="A8" s="115">
        <v>45301</v>
      </c>
      <c r="B8" s="126">
        <v>543.64739199999997</v>
      </c>
      <c r="C8" s="121" t="s">
        <v>187</v>
      </c>
      <c r="D8" s="116">
        <v>1.1000000000000001E-3</v>
      </c>
      <c r="E8" s="129">
        <f>E7+D8</f>
        <v>8.8000000000000005E-3</v>
      </c>
    </row>
    <row r="9" spans="1:11">
      <c r="A9" s="115">
        <v>45302</v>
      </c>
      <c r="B9" s="126">
        <v>544.251892</v>
      </c>
      <c r="C9" s="121" t="s">
        <v>188</v>
      </c>
      <c r="D9" s="116">
        <v>1.1000000000000001E-3</v>
      </c>
      <c r="E9" s="129">
        <f t="shared" ref="E9:E43" si="0">E8+D9</f>
        <v>9.9000000000000008E-3</v>
      </c>
      <c r="K9" s="118"/>
    </row>
    <row r="10" spans="1:11">
      <c r="A10" s="115">
        <v>45303</v>
      </c>
      <c r="B10" s="126">
        <v>544.85273700000005</v>
      </c>
      <c r="C10" s="121" t="s">
        <v>189</v>
      </c>
      <c r="D10" s="116">
        <v>1.1000000000000001E-3</v>
      </c>
      <c r="E10" s="129">
        <f t="shared" si="0"/>
        <v>1.1000000000000001E-2</v>
      </c>
      <c r="K10" s="118"/>
    </row>
    <row r="11" spans="1:11">
      <c r="A11" s="115">
        <v>45306</v>
      </c>
      <c r="B11" s="126">
        <v>546.65639799999997</v>
      </c>
      <c r="C11" s="122">
        <v>1803661</v>
      </c>
      <c r="D11" s="116">
        <v>3.3E-3</v>
      </c>
      <c r="E11" s="129">
        <f t="shared" si="0"/>
        <v>1.43E-2</v>
      </c>
      <c r="K11" s="118"/>
    </row>
    <row r="12" spans="1:11">
      <c r="A12" s="115">
        <v>45307</v>
      </c>
      <c r="B12" s="126">
        <v>547.255898</v>
      </c>
      <c r="C12" s="121" t="s">
        <v>190</v>
      </c>
      <c r="D12" s="116">
        <v>1E-3</v>
      </c>
      <c r="E12" s="129">
        <f t="shared" si="0"/>
        <v>1.5300000000000001E-2</v>
      </c>
      <c r="K12" s="118"/>
    </row>
    <row r="13" spans="1:11">
      <c r="A13" s="115">
        <v>45308</v>
      </c>
      <c r="B13" s="126">
        <v>547.85336800000005</v>
      </c>
      <c r="C13" s="121" t="s">
        <v>191</v>
      </c>
      <c r="D13" s="116">
        <v>1E-3</v>
      </c>
      <c r="E13" s="129">
        <f t="shared" si="0"/>
        <v>1.6300000000000002E-2</v>
      </c>
    </row>
    <row r="14" spans="1:11">
      <c r="A14" s="115">
        <v>45309</v>
      </c>
      <c r="B14" s="126">
        <v>548.45883500000002</v>
      </c>
      <c r="C14" s="121" t="s">
        <v>192</v>
      </c>
      <c r="D14" s="116">
        <v>1.1000000000000001E-3</v>
      </c>
      <c r="E14" s="129">
        <f t="shared" si="0"/>
        <v>1.7400000000000002E-2</v>
      </c>
    </row>
    <row r="15" spans="1:11">
      <c r="A15" s="115">
        <v>45310</v>
      </c>
      <c r="B15" s="126">
        <v>549.06771900000001</v>
      </c>
      <c r="C15" s="121" t="s">
        <v>193</v>
      </c>
      <c r="D15" s="116">
        <v>1.1000000000000001E-3</v>
      </c>
      <c r="E15" s="129">
        <f t="shared" si="0"/>
        <v>1.8500000000000003E-2</v>
      </c>
    </row>
    <row r="16" spans="1:11">
      <c r="A16" s="115">
        <v>45313</v>
      </c>
      <c r="B16" s="126">
        <v>550.93394899999998</v>
      </c>
      <c r="C16" s="122">
        <v>1866230</v>
      </c>
      <c r="D16" s="116">
        <v>3.3E-3</v>
      </c>
      <c r="E16" s="129">
        <f t="shared" si="0"/>
        <v>2.1800000000000003E-2</v>
      </c>
    </row>
    <row r="17" spans="1:5">
      <c r="A17" s="115">
        <v>45314</v>
      </c>
      <c r="B17" s="126">
        <v>551.56365100000005</v>
      </c>
      <c r="C17" s="121" t="s">
        <v>194</v>
      </c>
      <c r="D17" s="116">
        <v>1.1000000000000001E-3</v>
      </c>
      <c r="E17" s="129">
        <f t="shared" si="0"/>
        <v>2.2900000000000004E-2</v>
      </c>
    </row>
    <row r="18" spans="1:5">
      <c r="A18" s="115">
        <v>45315</v>
      </c>
      <c r="B18" s="126">
        <v>552.18915300000003</v>
      </c>
      <c r="C18" s="121" t="s">
        <v>195</v>
      </c>
      <c r="D18" s="116">
        <v>1.1000000000000001E-3</v>
      </c>
      <c r="E18" s="129">
        <f t="shared" si="0"/>
        <v>2.4000000000000004E-2</v>
      </c>
    </row>
    <row r="19" spans="1:5">
      <c r="A19" s="115">
        <v>45316</v>
      </c>
      <c r="B19" s="126">
        <v>552.81493399999999</v>
      </c>
      <c r="C19" s="121" t="s">
        <v>196</v>
      </c>
      <c r="D19" s="116">
        <v>1.1000000000000001E-3</v>
      </c>
      <c r="E19" s="129">
        <f t="shared" si="0"/>
        <v>2.5100000000000004E-2</v>
      </c>
    </row>
    <row r="20" spans="1:5">
      <c r="A20" s="115">
        <v>45317</v>
      </c>
      <c r="B20" s="126">
        <v>553.42975100000001</v>
      </c>
      <c r="C20" s="121" t="s">
        <v>197</v>
      </c>
      <c r="D20" s="116">
        <v>1.1000000000000001E-3</v>
      </c>
      <c r="E20" s="129">
        <f t="shared" si="0"/>
        <v>2.6200000000000005E-2</v>
      </c>
    </row>
    <row r="21" spans="1:5">
      <c r="A21" s="115">
        <v>45320</v>
      </c>
      <c r="B21" s="126">
        <v>555.31532100000004</v>
      </c>
      <c r="C21" s="122">
        <v>1885570</v>
      </c>
      <c r="D21" s="116">
        <v>3.3999999999999998E-3</v>
      </c>
      <c r="E21" s="129">
        <f t="shared" si="0"/>
        <v>2.9600000000000005E-2</v>
      </c>
    </row>
    <row r="22" spans="1:5">
      <c r="A22" s="115">
        <v>45321</v>
      </c>
      <c r="B22" s="126">
        <v>555.950107</v>
      </c>
      <c r="C22" s="121" t="s">
        <v>198</v>
      </c>
      <c r="D22" s="116">
        <v>1.1000000000000001E-3</v>
      </c>
      <c r="E22" s="129">
        <f t="shared" si="0"/>
        <v>3.0700000000000005E-2</v>
      </c>
    </row>
    <row r="23" spans="1:5">
      <c r="A23" s="115">
        <v>45322</v>
      </c>
      <c r="B23" s="126">
        <v>556.58167700000001</v>
      </c>
      <c r="C23" s="121" t="s">
        <v>199</v>
      </c>
      <c r="D23" s="116">
        <v>1.1000000000000001E-3</v>
      </c>
      <c r="E23" s="129">
        <f t="shared" si="0"/>
        <v>3.1800000000000002E-2</v>
      </c>
    </row>
    <row r="24" spans="1:5">
      <c r="A24" s="115">
        <v>45323</v>
      </c>
      <c r="B24" s="126">
        <v>557.21083299999998</v>
      </c>
      <c r="C24" s="121" t="s">
        <v>200</v>
      </c>
      <c r="D24" s="116">
        <v>1.1000000000000001E-3</v>
      </c>
      <c r="E24" s="129">
        <f t="shared" si="0"/>
        <v>3.2899999999999999E-2</v>
      </c>
    </row>
    <row r="25" spans="1:5">
      <c r="A25" s="115">
        <v>45324</v>
      </c>
      <c r="B25" s="126">
        <v>557.85254299999997</v>
      </c>
      <c r="C25" s="121" t="s">
        <v>201</v>
      </c>
      <c r="D25" s="116">
        <v>1.1000000000000001E-3</v>
      </c>
      <c r="E25" s="129">
        <f t="shared" si="0"/>
        <v>3.3999999999999996E-2</v>
      </c>
    </row>
    <row r="26" spans="1:5">
      <c r="A26" s="115">
        <v>45327</v>
      </c>
      <c r="B26" s="126">
        <v>559.83385699999997</v>
      </c>
      <c r="C26" s="122">
        <v>1981314</v>
      </c>
      <c r="D26" s="116">
        <v>3.5000000000000001E-3</v>
      </c>
      <c r="E26" s="129">
        <f t="shared" si="0"/>
        <v>3.7499999999999999E-2</v>
      </c>
    </row>
    <row r="27" spans="1:5">
      <c r="A27" s="115">
        <v>45328</v>
      </c>
      <c r="B27" s="126">
        <v>560.499053</v>
      </c>
      <c r="C27" s="121" t="s">
        <v>202</v>
      </c>
      <c r="D27" s="116">
        <v>1.1000000000000001E-3</v>
      </c>
      <c r="E27" s="129">
        <f t="shared" si="0"/>
        <v>3.8599999999999995E-2</v>
      </c>
    </row>
    <row r="28" spans="1:5">
      <c r="A28" s="115">
        <v>45329</v>
      </c>
      <c r="B28" s="126">
        <v>561.15721199999996</v>
      </c>
      <c r="C28" s="121" t="s">
        <v>203</v>
      </c>
      <c r="D28" s="116">
        <v>1.1000000000000001E-3</v>
      </c>
      <c r="E28" s="129">
        <f t="shared" si="0"/>
        <v>3.9699999999999992E-2</v>
      </c>
    </row>
    <row r="29" spans="1:5">
      <c r="A29" s="115">
        <v>45330</v>
      </c>
      <c r="B29" s="126">
        <v>561.81587999999999</v>
      </c>
      <c r="C29" s="121" t="s">
        <v>204</v>
      </c>
      <c r="D29" s="116">
        <v>1.1000000000000001E-3</v>
      </c>
      <c r="E29" s="129">
        <f t="shared" si="0"/>
        <v>4.0799999999999989E-2</v>
      </c>
    </row>
    <row r="30" spans="1:5">
      <c r="A30" s="115">
        <v>45331</v>
      </c>
      <c r="B30" s="126">
        <v>562.47431400000005</v>
      </c>
      <c r="C30" s="121" t="s">
        <v>205</v>
      </c>
      <c r="D30" s="116">
        <v>1.1000000000000001E-3</v>
      </c>
      <c r="E30" s="129">
        <f t="shared" si="0"/>
        <v>4.1899999999999986E-2</v>
      </c>
    </row>
    <row r="31" spans="1:5">
      <c r="A31" s="115">
        <v>45334</v>
      </c>
      <c r="B31" s="126">
        <v>564.45009800000003</v>
      </c>
      <c r="C31" s="122">
        <v>1975784</v>
      </c>
      <c r="D31" s="116">
        <v>3.5000000000000001E-3</v>
      </c>
      <c r="E31" s="129">
        <f t="shared" si="0"/>
        <v>4.5399999999999989E-2</v>
      </c>
    </row>
    <row r="32" spans="1:5">
      <c r="A32" s="115">
        <v>45335</v>
      </c>
      <c r="B32" s="126">
        <v>565.11282900000003</v>
      </c>
      <c r="C32" s="121" t="s">
        <v>206</v>
      </c>
      <c r="D32" s="116">
        <v>1.1000000000000001E-3</v>
      </c>
      <c r="E32" s="129">
        <f t="shared" si="0"/>
        <v>4.6499999999999986E-2</v>
      </c>
    </row>
    <row r="33" spans="1:5">
      <c r="A33" s="115">
        <v>45336</v>
      </c>
      <c r="B33" s="126">
        <v>565.75863100000004</v>
      </c>
      <c r="C33" s="121" t="s">
        <v>207</v>
      </c>
      <c r="D33" s="116">
        <v>1.1000000000000001E-3</v>
      </c>
      <c r="E33" s="129">
        <f t="shared" si="0"/>
        <v>4.7599999999999983E-2</v>
      </c>
    </row>
    <row r="34" spans="1:5">
      <c r="A34" s="115">
        <v>45337</v>
      </c>
      <c r="B34" s="126">
        <v>566.416246</v>
      </c>
      <c r="C34" s="121" t="s">
        <v>208</v>
      </c>
      <c r="D34" s="116">
        <v>1.1000000000000001E-3</v>
      </c>
      <c r="E34" s="129">
        <f t="shared" si="0"/>
        <v>4.8699999999999979E-2</v>
      </c>
    </row>
    <row r="35" spans="1:5">
      <c r="A35" s="115">
        <v>45338</v>
      </c>
      <c r="B35" s="126">
        <v>567.08235100000002</v>
      </c>
      <c r="C35" s="121" t="s">
        <v>209</v>
      </c>
      <c r="D35" s="116">
        <v>1.1000000000000001E-3</v>
      </c>
      <c r="E35" s="129">
        <f t="shared" si="0"/>
        <v>4.9799999999999976E-2</v>
      </c>
    </row>
    <row r="36" spans="1:5">
      <c r="A36" s="115">
        <v>45341</v>
      </c>
      <c r="B36" s="126">
        <v>569.09258399999999</v>
      </c>
      <c r="C36" s="122">
        <v>2010233</v>
      </c>
      <c r="D36" s="116">
        <v>3.5000000000000001E-3</v>
      </c>
      <c r="E36" s="129">
        <f t="shared" si="0"/>
        <v>5.3299999999999979E-2</v>
      </c>
    </row>
    <row r="37" spans="1:5">
      <c r="A37" s="115">
        <v>45342</v>
      </c>
      <c r="B37" s="126">
        <v>569.76265000000001</v>
      </c>
      <c r="C37" s="121" t="s">
        <v>210</v>
      </c>
      <c r="D37" s="116">
        <v>1.1000000000000001E-3</v>
      </c>
      <c r="E37" s="129">
        <f t="shared" si="0"/>
        <v>5.4399999999999976E-2</v>
      </c>
    </row>
    <row r="38" spans="1:5">
      <c r="A38" s="115">
        <v>45343</v>
      </c>
      <c r="B38" s="126">
        <v>570.43001100000004</v>
      </c>
      <c r="C38" s="121" t="s">
        <v>211</v>
      </c>
      <c r="D38" s="116">
        <v>1.1000000000000001E-3</v>
      </c>
      <c r="E38" s="129">
        <f t="shared" si="0"/>
        <v>5.5499999999999973E-2</v>
      </c>
    </row>
    <row r="39" spans="1:5">
      <c r="A39" s="115">
        <v>45344</v>
      </c>
      <c r="B39" s="126">
        <v>571.10522800000001</v>
      </c>
      <c r="C39" s="121" t="s">
        <v>212</v>
      </c>
      <c r="D39" s="116">
        <v>1.1000000000000001E-3</v>
      </c>
      <c r="E39" s="129">
        <f t="shared" si="0"/>
        <v>5.659999999999997E-2</v>
      </c>
    </row>
    <row r="40" spans="1:5">
      <c r="A40" s="115">
        <v>45345</v>
      </c>
      <c r="B40" s="126">
        <v>571.78678600000001</v>
      </c>
      <c r="C40" s="121" t="s">
        <v>213</v>
      </c>
      <c r="D40" s="116">
        <v>1.1000000000000001E-3</v>
      </c>
      <c r="E40" s="129">
        <f t="shared" si="0"/>
        <v>5.7699999999999967E-2</v>
      </c>
    </row>
    <row r="41" spans="1:5">
      <c r="A41" s="115">
        <v>45348</v>
      </c>
      <c r="B41" s="126">
        <v>573.835914</v>
      </c>
      <c r="C41" s="122">
        <v>2049128</v>
      </c>
      <c r="D41" s="116">
        <v>3.5000000000000001E-3</v>
      </c>
      <c r="E41" s="129">
        <f t="shared" si="0"/>
        <v>6.119999999999997E-2</v>
      </c>
    </row>
    <row r="42" spans="1:5">
      <c r="A42" s="115">
        <v>45349</v>
      </c>
      <c r="B42" s="126">
        <v>574.52528199999995</v>
      </c>
      <c r="C42" s="121" t="s">
        <v>214</v>
      </c>
      <c r="D42" s="116">
        <v>1.1999999999999999E-3</v>
      </c>
      <c r="E42" s="129">
        <f t="shared" si="0"/>
        <v>6.2399999999999969E-2</v>
      </c>
    </row>
    <row r="43" spans="1:5">
      <c r="A43" s="115">
        <v>45350</v>
      </c>
      <c r="B43" s="126">
        <v>575.21535400000005</v>
      </c>
      <c r="C43" s="121" t="s">
        <v>215</v>
      </c>
      <c r="D43" s="116">
        <v>1.1999999999999999E-3</v>
      </c>
      <c r="E43" s="129">
        <f t="shared" si="0"/>
        <v>6.3599999999999976E-2</v>
      </c>
    </row>
    <row r="44" spans="1:5">
      <c r="A44" s="115">
        <v>45351</v>
      </c>
    </row>
    <row r="45" spans="1:5">
      <c r="A45" s="115">
        <v>45352</v>
      </c>
    </row>
    <row r="46" spans="1:5">
      <c r="A46" s="115"/>
    </row>
    <row r="47" spans="1:5">
      <c r="A47" s="115"/>
    </row>
    <row r="48" spans="1:5">
      <c r="A48" s="115"/>
    </row>
    <row r="49" spans="1:1">
      <c r="A49" s="115"/>
    </row>
    <row r="50" spans="1:1">
      <c r="A50" s="115"/>
    </row>
    <row r="51" spans="1:1">
      <c r="A51" s="115"/>
    </row>
    <row r="52" spans="1:1">
      <c r="A52" s="115"/>
    </row>
    <row r="53" spans="1:1">
      <c r="A53" s="115"/>
    </row>
    <row r="54" spans="1:1">
      <c r="A54" s="115"/>
    </row>
    <row r="55" spans="1:1">
      <c r="A55" s="115"/>
    </row>
    <row r="56" spans="1:1">
      <c r="A56" s="115"/>
    </row>
    <row r="57" spans="1:1">
      <c r="A57" s="115"/>
    </row>
    <row r="58" spans="1:1">
      <c r="A58" s="115"/>
    </row>
    <row r="59" spans="1:1">
      <c r="A59" s="115"/>
    </row>
    <row r="60" spans="1:1">
      <c r="A60" s="115"/>
    </row>
    <row r="61" spans="1:1">
      <c r="A61" s="115"/>
    </row>
    <row r="62" spans="1:1">
      <c r="A62" s="115"/>
    </row>
    <row r="63" spans="1:1">
      <c r="A63" s="115"/>
    </row>
    <row r="64" spans="1:1">
      <c r="A64" s="115"/>
    </row>
    <row r="65" spans="1:1">
      <c r="A65" s="115"/>
    </row>
    <row r="66" spans="1:1">
      <c r="A66" s="115"/>
    </row>
    <row r="67" spans="1:1">
      <c r="A67" s="115"/>
    </row>
    <row r="68" spans="1:1">
      <c r="A68" s="115"/>
    </row>
    <row r="69" spans="1:1">
      <c r="A69" s="115"/>
    </row>
    <row r="70" spans="1:1">
      <c r="A70" s="115"/>
    </row>
    <row r="71" spans="1:1">
      <c r="A71" s="115"/>
    </row>
    <row r="72" spans="1:1">
      <c r="A72" s="115"/>
    </row>
    <row r="73" spans="1:1">
      <c r="A73" s="115"/>
    </row>
    <row r="74" spans="1:1">
      <c r="A74" s="115"/>
    </row>
    <row r="75" spans="1:1">
      <c r="A75" s="11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AMJ65"/>
  <sheetViews>
    <sheetView topLeftCell="D1" zoomScale="160" zoomScaleNormal="160" workbookViewId="0">
      <selection activeCell="D60" sqref="D60"/>
    </sheetView>
  </sheetViews>
  <sheetFormatPr defaultColWidth="44.140625" defaultRowHeight="15"/>
  <cols>
    <col min="1" max="1" width="15.7109375" style="68" customWidth="1"/>
    <col min="2" max="2" width="12" style="68" customWidth="1"/>
    <col min="3" max="3" width="17.28515625" style="69" customWidth="1"/>
    <col min="4" max="4" width="15.7109375" style="70" customWidth="1"/>
    <col min="5" max="5" width="12.140625" style="70" customWidth="1"/>
    <col min="6" max="7" width="14.140625" style="71" customWidth="1"/>
    <col min="8" max="8" width="15.7109375" style="68" customWidth="1"/>
    <col min="9" max="9" width="15.7109375" style="71" customWidth="1"/>
    <col min="10" max="10" width="14.5703125" style="71" customWidth="1"/>
    <col min="11" max="11" width="61.5703125" style="68" customWidth="1"/>
    <col min="12" max="12" width="8.5703125" style="68" customWidth="1"/>
    <col min="13" max="13" width="14" style="68" customWidth="1"/>
    <col min="14" max="14" width="7" style="68" customWidth="1"/>
    <col min="15" max="1024" width="44.140625" style="68"/>
  </cols>
  <sheetData>
    <row r="3" spans="1:14">
      <c r="A3" s="68" t="s">
        <v>68</v>
      </c>
      <c r="B3" s="68" t="s">
        <v>69</v>
      </c>
      <c r="C3" s="69" t="s">
        <v>70</v>
      </c>
      <c r="D3" s="70" t="s">
        <v>71</v>
      </c>
      <c r="F3" s="71" t="s">
        <v>72</v>
      </c>
      <c r="H3" s="68" t="s">
        <v>73</v>
      </c>
      <c r="J3" s="71" t="s">
        <v>74</v>
      </c>
      <c r="K3" s="68" t="s">
        <v>75</v>
      </c>
      <c r="L3" s="68" t="s">
        <v>76</v>
      </c>
      <c r="M3" s="68" t="s">
        <v>77</v>
      </c>
      <c r="N3" s="68" t="s">
        <v>78</v>
      </c>
    </row>
    <row r="4" spans="1:14">
      <c r="A4" s="68" t="s">
        <v>79</v>
      </c>
      <c r="B4" s="68" t="s">
        <v>80</v>
      </c>
      <c r="C4" s="69" t="s">
        <v>81</v>
      </c>
      <c r="D4" s="70" t="s">
        <v>82</v>
      </c>
      <c r="F4" s="71" t="s">
        <v>83</v>
      </c>
      <c r="G4" s="70" t="s">
        <v>84</v>
      </c>
      <c r="H4" s="68" t="s">
        <v>85</v>
      </c>
      <c r="J4" s="71" t="s">
        <v>86</v>
      </c>
      <c r="L4" s="68" t="s">
        <v>87</v>
      </c>
      <c r="M4" s="68" t="s">
        <v>88</v>
      </c>
      <c r="N4" s="68" t="s">
        <v>89</v>
      </c>
    </row>
    <row r="5" spans="1:14">
      <c r="A5" s="68" t="s">
        <v>90</v>
      </c>
      <c r="B5" s="68" t="s">
        <v>91</v>
      </c>
      <c r="C5" s="69" t="s">
        <v>92</v>
      </c>
      <c r="D5" s="70" t="s">
        <v>90</v>
      </c>
      <c r="H5" s="68" t="s">
        <v>93</v>
      </c>
      <c r="J5" s="71" t="s">
        <v>94</v>
      </c>
      <c r="K5" s="68" t="s">
        <v>95</v>
      </c>
      <c r="L5" s="68" t="s">
        <v>96</v>
      </c>
      <c r="M5" s="68" t="s">
        <v>90</v>
      </c>
      <c r="N5" s="68" t="s">
        <v>97</v>
      </c>
    </row>
    <row r="6" spans="1:14">
      <c r="A6" s="72">
        <v>45217</v>
      </c>
      <c r="B6" s="68" t="s">
        <v>98</v>
      </c>
      <c r="C6" s="69" t="s">
        <v>99</v>
      </c>
      <c r="D6" s="70" t="s">
        <v>100</v>
      </c>
      <c r="H6" s="68">
        <v>3000.68</v>
      </c>
      <c r="I6" s="73">
        <f>H6</f>
        <v>3000.68</v>
      </c>
      <c r="J6" s="71">
        <v>3000.68</v>
      </c>
      <c r="K6" s="68" t="s">
        <v>101</v>
      </c>
      <c r="L6" s="68">
        <v>5800</v>
      </c>
      <c r="M6" s="68">
        <v>95113516</v>
      </c>
      <c r="N6" s="68" t="s">
        <v>102</v>
      </c>
    </row>
    <row r="7" spans="1:14">
      <c r="A7" s="72">
        <v>45217</v>
      </c>
      <c r="B7" s="74" t="s">
        <v>103</v>
      </c>
      <c r="C7" s="75" t="s">
        <v>99</v>
      </c>
      <c r="D7" s="76" t="s">
        <v>100</v>
      </c>
      <c r="E7" s="76"/>
      <c r="H7" s="74">
        <v>-2080</v>
      </c>
      <c r="I7" s="73">
        <f>I6+H7</f>
        <v>920.67999999999984</v>
      </c>
      <c r="J7" s="71">
        <v>920.68</v>
      </c>
      <c r="K7" s="74" t="s">
        <v>104</v>
      </c>
      <c r="L7" s="68">
        <v>5800</v>
      </c>
      <c r="M7" s="68">
        <v>36114333</v>
      </c>
      <c r="N7" s="68" t="s">
        <v>105</v>
      </c>
    </row>
    <row r="8" spans="1:14">
      <c r="A8" s="72">
        <v>45222</v>
      </c>
      <c r="B8" s="68" t="s">
        <v>103</v>
      </c>
      <c r="C8" s="69" t="s">
        <v>99</v>
      </c>
      <c r="D8" s="70" t="s">
        <v>100</v>
      </c>
      <c r="F8" s="73"/>
      <c r="G8" s="73"/>
      <c r="H8" s="77">
        <v>910</v>
      </c>
      <c r="I8" s="73">
        <f>I7+H8</f>
        <v>1830.6799999999998</v>
      </c>
      <c r="J8" s="73">
        <v>1830.68</v>
      </c>
      <c r="K8" s="77" t="s">
        <v>106</v>
      </c>
      <c r="L8" s="68">
        <v>165</v>
      </c>
      <c r="M8" s="68">
        <v>88888888</v>
      </c>
      <c r="N8" s="68" t="s">
        <v>107</v>
      </c>
    </row>
    <row r="9" spans="1:14">
      <c r="A9" s="72">
        <v>45222</v>
      </c>
      <c r="B9" s="78" t="s">
        <v>103</v>
      </c>
      <c r="C9" s="79">
        <v>130</v>
      </c>
      <c r="D9" s="80">
        <v>9</v>
      </c>
      <c r="E9" s="80"/>
      <c r="F9" s="81">
        <f>D9*C9</f>
        <v>1170</v>
      </c>
      <c r="G9" s="81"/>
      <c r="H9" s="78">
        <v>0</v>
      </c>
      <c r="I9" s="81"/>
      <c r="J9" s="71">
        <v>1830.68</v>
      </c>
      <c r="K9" s="68" t="s">
        <v>108</v>
      </c>
      <c r="L9" s="68">
        <v>165</v>
      </c>
      <c r="M9" s="68">
        <v>88888888</v>
      </c>
      <c r="N9" s="68" t="s">
        <v>107</v>
      </c>
    </row>
    <row r="10" spans="1:14">
      <c r="A10" s="72">
        <v>45226</v>
      </c>
      <c r="B10" s="68" t="s">
        <v>103</v>
      </c>
      <c r="C10" s="69">
        <v>157.30000000000001</v>
      </c>
      <c r="D10" s="70">
        <v>1</v>
      </c>
      <c r="H10" s="68">
        <v>-157.63</v>
      </c>
      <c r="I10" s="82">
        <v>0</v>
      </c>
      <c r="J10" s="82">
        <v>1830.68</v>
      </c>
      <c r="K10" s="83" t="s">
        <v>109</v>
      </c>
      <c r="L10" s="68">
        <v>165</v>
      </c>
      <c r="M10" s="68">
        <v>95215533</v>
      </c>
      <c r="N10" s="68" t="s">
        <v>110</v>
      </c>
    </row>
    <row r="11" spans="1:14">
      <c r="A11" s="72">
        <v>45226</v>
      </c>
      <c r="B11" s="68" t="s">
        <v>103</v>
      </c>
      <c r="C11" s="69">
        <v>157.30000000000001</v>
      </c>
      <c r="D11" s="70">
        <v>2</v>
      </c>
      <c r="H11" s="68">
        <v>-315.26</v>
      </c>
      <c r="I11" s="82">
        <v>0</v>
      </c>
      <c r="J11" s="82">
        <v>1830.68</v>
      </c>
      <c r="K11" s="83" t="s">
        <v>111</v>
      </c>
      <c r="L11" s="68">
        <v>165</v>
      </c>
      <c r="M11" s="68">
        <v>95215846</v>
      </c>
      <c r="N11" s="68" t="s">
        <v>110</v>
      </c>
    </row>
    <row r="12" spans="1:14">
      <c r="A12" s="72">
        <v>45229</v>
      </c>
      <c r="B12" s="68" t="s">
        <v>103</v>
      </c>
      <c r="C12" s="69">
        <v>173</v>
      </c>
      <c r="D12" s="70">
        <v>5</v>
      </c>
      <c r="H12" s="68">
        <v>-866.82</v>
      </c>
      <c r="I12" s="82">
        <v>0</v>
      </c>
      <c r="J12" s="82">
        <v>1830.68</v>
      </c>
      <c r="K12" s="83" t="s">
        <v>112</v>
      </c>
      <c r="L12" s="68">
        <v>165</v>
      </c>
      <c r="M12" s="68">
        <v>95103707</v>
      </c>
      <c r="N12" s="68" t="s">
        <v>110</v>
      </c>
    </row>
    <row r="13" spans="1:14">
      <c r="A13" s="72">
        <v>45229</v>
      </c>
      <c r="B13" s="68" t="s">
        <v>103</v>
      </c>
      <c r="C13" s="69">
        <v>173</v>
      </c>
      <c r="D13" s="70">
        <v>5</v>
      </c>
      <c r="H13" s="68">
        <v>157.63</v>
      </c>
      <c r="I13" s="82">
        <v>0</v>
      </c>
      <c r="J13" s="82">
        <v>1830.68</v>
      </c>
      <c r="K13" s="83" t="s">
        <v>113</v>
      </c>
      <c r="L13" s="68">
        <v>165</v>
      </c>
      <c r="M13" s="68">
        <v>18200988</v>
      </c>
      <c r="N13" s="68" t="s">
        <v>114</v>
      </c>
    </row>
    <row r="14" spans="1:14">
      <c r="A14" s="72">
        <v>45229</v>
      </c>
      <c r="B14" s="68" t="s">
        <v>103</v>
      </c>
      <c r="C14" s="69">
        <v>157.30000000000001</v>
      </c>
      <c r="D14" s="70">
        <v>2</v>
      </c>
      <c r="H14" s="68">
        <v>315.26</v>
      </c>
      <c r="I14" s="82">
        <v>0</v>
      </c>
      <c r="J14" s="82">
        <v>1830.68</v>
      </c>
      <c r="K14" s="83" t="s">
        <v>115</v>
      </c>
      <c r="L14" s="68">
        <v>165</v>
      </c>
      <c r="M14" s="68">
        <v>18201019</v>
      </c>
      <c r="N14" s="68" t="s">
        <v>114</v>
      </c>
    </row>
    <row r="15" spans="1:14">
      <c r="A15" s="72">
        <v>45229</v>
      </c>
      <c r="B15" s="68" t="s">
        <v>103</v>
      </c>
      <c r="C15" s="69">
        <v>157.30000000000001</v>
      </c>
      <c r="D15" s="70">
        <v>1</v>
      </c>
      <c r="H15" s="68">
        <v>866.82</v>
      </c>
      <c r="I15" s="82">
        <v>0</v>
      </c>
      <c r="J15" s="82">
        <v>1830.68</v>
      </c>
      <c r="K15" s="83" t="s">
        <v>116</v>
      </c>
      <c r="L15" s="68">
        <v>165</v>
      </c>
      <c r="M15" s="68">
        <v>18201200</v>
      </c>
      <c r="N15" s="68" t="s">
        <v>114</v>
      </c>
    </row>
    <row r="16" spans="1:14">
      <c r="A16" s="72">
        <v>45267</v>
      </c>
      <c r="B16" s="74" t="s">
        <v>117</v>
      </c>
      <c r="C16" s="75" t="s">
        <v>99</v>
      </c>
      <c r="D16" s="76" t="s">
        <v>100</v>
      </c>
      <c r="E16" s="76"/>
      <c r="H16" s="74">
        <v>-566</v>
      </c>
      <c r="I16" s="73">
        <f>I8+H16</f>
        <v>1264.6799999999998</v>
      </c>
      <c r="J16" s="71">
        <v>1264.68</v>
      </c>
      <c r="K16" s="84" t="s">
        <v>104</v>
      </c>
      <c r="L16" s="68">
        <v>5800</v>
      </c>
      <c r="M16" s="68">
        <v>36093318</v>
      </c>
      <c r="N16" s="68" t="s">
        <v>105</v>
      </c>
    </row>
    <row r="17" spans="1:14">
      <c r="A17" s="72">
        <v>45267</v>
      </c>
      <c r="B17" s="74" t="s">
        <v>118</v>
      </c>
      <c r="C17" s="75" t="s">
        <v>99</v>
      </c>
      <c r="D17" s="76" t="s">
        <v>100</v>
      </c>
      <c r="E17" s="76"/>
      <c r="H17" s="74">
        <v>-983.6</v>
      </c>
      <c r="I17" s="73">
        <f t="shared" ref="I17:I22" si="0">I16+H17</f>
        <v>281.07999999999981</v>
      </c>
      <c r="J17" s="71">
        <v>281.08</v>
      </c>
      <c r="K17" s="84" t="s">
        <v>104</v>
      </c>
      <c r="L17" s="68">
        <v>5800</v>
      </c>
      <c r="M17" s="68">
        <v>36093353</v>
      </c>
      <c r="N17" s="68" t="s">
        <v>105</v>
      </c>
    </row>
    <row r="18" spans="1:14">
      <c r="A18" s="72">
        <v>45267</v>
      </c>
      <c r="B18" s="68" t="s">
        <v>98</v>
      </c>
      <c r="C18" s="69" t="s">
        <v>99</v>
      </c>
      <c r="D18" s="70" t="s">
        <v>100</v>
      </c>
      <c r="H18" s="68">
        <v>5181.13</v>
      </c>
      <c r="I18" s="73">
        <f t="shared" si="0"/>
        <v>5462.21</v>
      </c>
      <c r="J18" s="71">
        <v>5462.21</v>
      </c>
      <c r="K18" s="68" t="s">
        <v>101</v>
      </c>
      <c r="L18" s="68">
        <v>5800</v>
      </c>
      <c r="M18" s="68">
        <v>36094012</v>
      </c>
      <c r="N18" s="68" t="s">
        <v>102</v>
      </c>
    </row>
    <row r="19" spans="1:14">
      <c r="A19" s="72">
        <v>45267</v>
      </c>
      <c r="B19" s="68">
        <v>808</v>
      </c>
      <c r="C19" s="69">
        <v>18.207357999999999</v>
      </c>
      <c r="D19" s="70">
        <v>300</v>
      </c>
      <c r="F19" s="85">
        <f>D19*C19</f>
        <v>5462.2073999999993</v>
      </c>
      <c r="G19" s="85"/>
      <c r="H19" s="68">
        <v>-5462.21</v>
      </c>
      <c r="I19" s="73">
        <f t="shared" si="0"/>
        <v>0</v>
      </c>
      <c r="J19" s="71">
        <v>0</v>
      </c>
      <c r="K19" s="68" t="s">
        <v>119</v>
      </c>
      <c r="L19" s="68">
        <v>5800</v>
      </c>
      <c r="M19" s="68">
        <v>36094012</v>
      </c>
      <c r="N19" s="68">
        <v>72</v>
      </c>
    </row>
    <row r="20" spans="1:14">
      <c r="A20" s="72">
        <v>45267</v>
      </c>
      <c r="B20" s="68" t="s">
        <v>98</v>
      </c>
      <c r="C20" s="69" t="s">
        <v>99</v>
      </c>
      <c r="D20" s="70" t="s">
        <v>100</v>
      </c>
      <c r="H20" s="68">
        <v>5238.8999999999996</v>
      </c>
      <c r="I20" s="73">
        <f t="shared" si="0"/>
        <v>5238.8999999999996</v>
      </c>
      <c r="J20" s="71">
        <v>5238.8999999999996</v>
      </c>
      <c r="K20" s="68" t="s">
        <v>101</v>
      </c>
      <c r="L20" s="68">
        <v>5800</v>
      </c>
      <c r="M20" s="68">
        <v>36094051</v>
      </c>
      <c r="N20" s="68" t="s">
        <v>102</v>
      </c>
    </row>
    <row r="21" spans="1:14">
      <c r="A21" s="72">
        <v>45267</v>
      </c>
      <c r="B21" s="68">
        <v>801</v>
      </c>
      <c r="C21" s="69">
        <v>523.88987099999997</v>
      </c>
      <c r="D21" s="70">
        <v>10</v>
      </c>
      <c r="F21" s="85">
        <f>D21*C21</f>
        <v>5238.8987099999995</v>
      </c>
      <c r="G21" s="85"/>
      <c r="H21" s="68">
        <v>-5238.8999999999996</v>
      </c>
      <c r="I21" s="73">
        <f t="shared" si="0"/>
        <v>0</v>
      </c>
      <c r="J21" s="71">
        <v>0</v>
      </c>
      <c r="K21" s="68" t="s">
        <v>120</v>
      </c>
      <c r="L21" s="68">
        <v>5800</v>
      </c>
      <c r="M21" s="68">
        <v>36094051</v>
      </c>
      <c r="N21" s="68">
        <v>72</v>
      </c>
    </row>
    <row r="22" spans="1:14">
      <c r="A22" s="72">
        <v>45267</v>
      </c>
      <c r="B22" s="68" t="s">
        <v>98</v>
      </c>
      <c r="C22" s="69" t="s">
        <v>99</v>
      </c>
      <c r="D22" s="70" t="s">
        <v>100</v>
      </c>
      <c r="H22" s="68">
        <v>1576.31</v>
      </c>
      <c r="I22" s="73">
        <f t="shared" si="0"/>
        <v>1576.31</v>
      </c>
      <c r="J22" s="71">
        <v>1576.31</v>
      </c>
      <c r="K22" s="68" t="s">
        <v>101</v>
      </c>
      <c r="L22" s="68">
        <v>5800</v>
      </c>
      <c r="M22" s="68">
        <v>10001</v>
      </c>
      <c r="N22" s="68" t="s">
        <v>102</v>
      </c>
    </row>
    <row r="23" spans="1:14">
      <c r="A23" s="72">
        <v>45267</v>
      </c>
      <c r="B23" s="68" t="s">
        <v>103</v>
      </c>
      <c r="C23" s="69">
        <v>157.30000000000001</v>
      </c>
      <c r="D23" s="70">
        <v>10</v>
      </c>
      <c r="H23" s="68">
        <v>-1576.31</v>
      </c>
      <c r="I23" s="82"/>
      <c r="J23" s="82">
        <v>1576.31</v>
      </c>
      <c r="K23" s="83" t="s">
        <v>121</v>
      </c>
      <c r="L23" s="68">
        <v>165</v>
      </c>
      <c r="M23" s="68">
        <v>36094616</v>
      </c>
      <c r="N23" s="68" t="s">
        <v>110</v>
      </c>
    </row>
    <row r="24" spans="1:14">
      <c r="A24" s="72">
        <v>45267</v>
      </c>
      <c r="B24" s="68" t="s">
        <v>103</v>
      </c>
      <c r="C24" s="69">
        <v>-157.53</v>
      </c>
      <c r="D24" s="70">
        <v>10</v>
      </c>
      <c r="H24" s="68">
        <v>-1575.3</v>
      </c>
      <c r="I24" s="82"/>
      <c r="J24" s="82">
        <v>1576.31</v>
      </c>
      <c r="K24" s="83" t="s">
        <v>122</v>
      </c>
      <c r="L24" s="68">
        <v>165</v>
      </c>
      <c r="M24" s="68">
        <v>36094724</v>
      </c>
      <c r="N24" s="68" t="s">
        <v>123</v>
      </c>
    </row>
    <row r="25" spans="1:14">
      <c r="A25" s="72">
        <v>45271</v>
      </c>
      <c r="B25" s="86" t="s">
        <v>103</v>
      </c>
      <c r="C25" s="87">
        <v>-143.69999999999999</v>
      </c>
      <c r="D25" s="88">
        <v>10</v>
      </c>
      <c r="E25" s="88"/>
      <c r="F25" s="86">
        <v>-1440.01</v>
      </c>
      <c r="G25" s="85">
        <v>3.01</v>
      </c>
      <c r="H25" s="86">
        <v>-1440.01</v>
      </c>
      <c r="I25" s="73">
        <f>I22+H25</f>
        <v>136.29999999999995</v>
      </c>
      <c r="J25" s="71">
        <v>136.30000000000001</v>
      </c>
      <c r="K25" s="68" t="s">
        <v>124</v>
      </c>
      <c r="L25" s="68">
        <v>165</v>
      </c>
      <c r="M25" s="68">
        <v>0</v>
      </c>
      <c r="N25" s="68" t="s">
        <v>125</v>
      </c>
    </row>
    <row r="26" spans="1:14">
      <c r="A26" s="72">
        <v>45271</v>
      </c>
      <c r="B26" s="68" t="s">
        <v>118</v>
      </c>
      <c r="C26" s="69" t="s">
        <v>99</v>
      </c>
      <c r="F26" s="73"/>
      <c r="G26" s="73"/>
      <c r="H26" s="77">
        <v>491.8</v>
      </c>
      <c r="I26" s="73">
        <f>I25+H26</f>
        <v>628.09999999999991</v>
      </c>
      <c r="J26" s="73">
        <v>628.1</v>
      </c>
      <c r="K26" s="77" t="s">
        <v>126</v>
      </c>
      <c r="L26" s="68">
        <v>165</v>
      </c>
      <c r="M26" s="68">
        <v>88888888</v>
      </c>
      <c r="N26" s="68" t="s">
        <v>107</v>
      </c>
    </row>
    <row r="27" spans="1:14">
      <c r="A27" s="72">
        <v>45271</v>
      </c>
      <c r="B27" s="78" t="s">
        <v>118</v>
      </c>
      <c r="C27" s="79">
        <v>49.18</v>
      </c>
      <c r="D27" s="80">
        <v>10</v>
      </c>
      <c r="E27" s="80"/>
      <c r="F27" s="81">
        <f>D27*C27</f>
        <v>491.8</v>
      </c>
      <c r="G27" s="81"/>
      <c r="H27" s="78">
        <v>0</v>
      </c>
      <c r="I27" s="81"/>
      <c r="J27" s="82">
        <v>628.1</v>
      </c>
      <c r="K27" s="83" t="s">
        <v>127</v>
      </c>
      <c r="L27" s="68">
        <v>165</v>
      </c>
      <c r="M27" s="68">
        <v>88888888</v>
      </c>
      <c r="N27" s="68" t="s">
        <v>107</v>
      </c>
    </row>
    <row r="28" spans="1:14">
      <c r="A28" s="72">
        <v>45271</v>
      </c>
      <c r="B28" s="68" t="s">
        <v>117</v>
      </c>
      <c r="C28" s="69" t="s">
        <v>99</v>
      </c>
      <c r="D28" s="70" t="s">
        <v>100</v>
      </c>
      <c r="F28" s="73"/>
      <c r="G28" s="73"/>
      <c r="H28" s="77">
        <v>198.1</v>
      </c>
      <c r="I28" s="73">
        <f>I26+H28</f>
        <v>826.19999999999993</v>
      </c>
      <c r="J28" s="73">
        <v>826.2</v>
      </c>
      <c r="K28" s="77" t="s">
        <v>126</v>
      </c>
      <c r="L28" s="68">
        <v>165</v>
      </c>
      <c r="M28" s="68">
        <v>88888888</v>
      </c>
      <c r="N28" s="68" t="s">
        <v>107</v>
      </c>
    </row>
    <row r="29" spans="1:14">
      <c r="A29" s="72">
        <v>45271</v>
      </c>
      <c r="B29" s="78" t="s">
        <v>117</v>
      </c>
      <c r="C29" s="79">
        <v>28.3</v>
      </c>
      <c r="D29" s="80">
        <v>13</v>
      </c>
      <c r="E29" s="80"/>
      <c r="F29" s="81">
        <f>D29*C29</f>
        <v>367.90000000000003</v>
      </c>
      <c r="G29" s="81"/>
      <c r="H29" s="78">
        <v>0</v>
      </c>
      <c r="I29" s="81"/>
      <c r="J29" s="82">
        <v>826.2</v>
      </c>
      <c r="K29" s="83" t="s">
        <v>128</v>
      </c>
      <c r="L29" s="68">
        <v>165</v>
      </c>
      <c r="M29" s="68">
        <v>88888888</v>
      </c>
      <c r="N29" s="68" t="s">
        <v>107</v>
      </c>
    </row>
    <row r="30" spans="1:14">
      <c r="A30" s="72">
        <v>45273</v>
      </c>
      <c r="B30" s="68" t="s">
        <v>87</v>
      </c>
      <c r="C30" s="69" t="s">
        <v>129</v>
      </c>
      <c r="D30" s="70" t="s">
        <v>130</v>
      </c>
      <c r="H30" s="68">
        <v>826.2</v>
      </c>
      <c r="I30" s="73">
        <f>I28+H30</f>
        <v>1652.4</v>
      </c>
      <c r="J30" s="71">
        <v>1652.4</v>
      </c>
      <c r="K30" s="68" t="s">
        <v>101</v>
      </c>
      <c r="L30" s="68">
        <v>5800</v>
      </c>
      <c r="M30" s="68">
        <v>36151331</v>
      </c>
      <c r="N30" s="68" t="s">
        <v>131</v>
      </c>
    </row>
    <row r="31" spans="1:14">
      <c r="A31" s="72">
        <v>45273</v>
      </c>
      <c r="B31" s="74" t="s">
        <v>132</v>
      </c>
      <c r="C31" s="75" t="s">
        <v>129</v>
      </c>
      <c r="D31" s="76" t="s">
        <v>130</v>
      </c>
      <c r="E31" s="76"/>
      <c r="H31" s="74">
        <v>-1652.4</v>
      </c>
      <c r="I31" s="73">
        <f>I30+H31</f>
        <v>0</v>
      </c>
      <c r="J31" s="71">
        <v>0</v>
      </c>
      <c r="K31" s="74" t="s">
        <v>104</v>
      </c>
      <c r="L31" s="68">
        <v>5800</v>
      </c>
      <c r="M31" s="68">
        <v>36151331</v>
      </c>
      <c r="N31" s="68" t="s">
        <v>133</v>
      </c>
    </row>
    <row r="32" spans="1:14">
      <c r="A32" s="72">
        <v>45273</v>
      </c>
      <c r="B32" s="68" t="s">
        <v>87</v>
      </c>
      <c r="C32" s="69" t="s">
        <v>129</v>
      </c>
      <c r="D32" s="70" t="s">
        <v>130</v>
      </c>
      <c r="H32" s="68">
        <v>21088.49</v>
      </c>
      <c r="I32" s="73">
        <f>I31+H32</f>
        <v>21088.49</v>
      </c>
      <c r="J32" s="71">
        <v>21088.49</v>
      </c>
      <c r="K32" s="68" t="s">
        <v>101</v>
      </c>
      <c r="L32" s="68">
        <v>5800</v>
      </c>
      <c r="M32" s="68">
        <v>36151857</v>
      </c>
      <c r="N32" s="68" t="s">
        <v>131</v>
      </c>
    </row>
    <row r="33" spans="1:14">
      <c r="A33" s="72">
        <v>45273</v>
      </c>
      <c r="B33" s="68">
        <v>801</v>
      </c>
      <c r="C33" s="69">
        <v>527.21223999999995</v>
      </c>
      <c r="D33" s="70">
        <v>40</v>
      </c>
      <c r="F33" s="85">
        <f>D33*C33</f>
        <v>21088.489599999997</v>
      </c>
      <c r="G33" s="85"/>
      <c r="H33" s="68">
        <v>-21088.49</v>
      </c>
      <c r="I33" s="73">
        <f>I32+H33</f>
        <v>0</v>
      </c>
      <c r="J33" s="71">
        <v>0</v>
      </c>
      <c r="K33" s="68" t="s">
        <v>134</v>
      </c>
      <c r="L33" s="68">
        <v>5800</v>
      </c>
      <c r="M33" s="68">
        <v>36151857</v>
      </c>
      <c r="N33" s="68">
        <v>72</v>
      </c>
    </row>
    <row r="34" spans="1:14">
      <c r="A34" s="72">
        <v>45278</v>
      </c>
      <c r="B34" s="68" t="s">
        <v>132</v>
      </c>
      <c r="C34" s="69" t="s">
        <v>129</v>
      </c>
      <c r="D34" s="70" t="s">
        <v>130</v>
      </c>
      <c r="F34" s="73"/>
      <c r="G34" s="73"/>
      <c r="H34" s="77">
        <v>220.32</v>
      </c>
      <c r="I34" s="73">
        <f>I33+H34</f>
        <v>220.32</v>
      </c>
      <c r="J34" s="73">
        <v>220.32</v>
      </c>
      <c r="K34" s="77" t="s">
        <v>126</v>
      </c>
      <c r="L34" s="68">
        <v>165</v>
      </c>
      <c r="M34" s="68">
        <v>88888888</v>
      </c>
      <c r="N34" s="68" t="s">
        <v>135</v>
      </c>
    </row>
    <row r="35" spans="1:14">
      <c r="A35" s="72">
        <v>45278</v>
      </c>
      <c r="B35" s="78" t="s">
        <v>132</v>
      </c>
      <c r="C35" s="79">
        <v>55.08</v>
      </c>
      <c r="D35" s="80">
        <v>26</v>
      </c>
      <c r="E35" s="80"/>
      <c r="F35" s="81">
        <f>D35*C35</f>
        <v>1432.08</v>
      </c>
      <c r="G35" s="81"/>
      <c r="H35" s="78">
        <v>0</v>
      </c>
      <c r="I35" s="81"/>
      <c r="J35" s="71">
        <v>220.32</v>
      </c>
      <c r="K35" s="68" t="s">
        <v>136</v>
      </c>
      <c r="L35" s="68">
        <v>165</v>
      </c>
      <c r="M35" s="68">
        <v>88888888</v>
      </c>
      <c r="N35" s="68" t="s">
        <v>135</v>
      </c>
    </row>
    <row r="36" spans="1:14">
      <c r="A36" s="72">
        <v>45288</v>
      </c>
      <c r="B36" s="89">
        <v>808</v>
      </c>
      <c r="C36" s="90">
        <v>18.625761000000001</v>
      </c>
      <c r="D36" s="91">
        <v>-300</v>
      </c>
      <c r="E36" s="91"/>
      <c r="F36" s="92"/>
      <c r="G36" s="92"/>
      <c r="H36" s="89">
        <v>5587.73</v>
      </c>
      <c r="I36" s="73">
        <f>I34+H36</f>
        <v>5808.0499999999993</v>
      </c>
      <c r="J36" s="71">
        <v>5808.05</v>
      </c>
      <c r="K36" s="68" t="s">
        <v>137</v>
      </c>
      <c r="L36" s="68">
        <v>5800</v>
      </c>
      <c r="M36" s="68">
        <v>95105725</v>
      </c>
      <c r="N36" s="68">
        <v>73</v>
      </c>
    </row>
    <row r="37" spans="1:14">
      <c r="A37" s="72">
        <v>45288</v>
      </c>
      <c r="B37" s="68" t="s">
        <v>87</v>
      </c>
      <c r="C37" s="69" t="s">
        <v>129</v>
      </c>
      <c r="D37" s="70" t="s">
        <v>130</v>
      </c>
      <c r="H37" s="68">
        <v>-5587.73</v>
      </c>
      <c r="I37" s="73">
        <f>I36+H37</f>
        <v>220.31999999999971</v>
      </c>
      <c r="J37" s="71">
        <v>220.32</v>
      </c>
      <c r="K37" s="68" t="s">
        <v>138</v>
      </c>
      <c r="L37" s="68">
        <v>5800</v>
      </c>
      <c r="M37" s="68">
        <v>95105725</v>
      </c>
      <c r="N37" s="68" t="s">
        <v>139</v>
      </c>
    </row>
    <row r="38" spans="1:14">
      <c r="A38" s="72">
        <v>45288</v>
      </c>
      <c r="B38" s="68" t="s">
        <v>87</v>
      </c>
      <c r="C38" s="69" t="s">
        <v>129</v>
      </c>
      <c r="D38" s="70" t="s">
        <v>130</v>
      </c>
      <c r="H38" s="68">
        <v>2086.5100000000002</v>
      </c>
      <c r="I38" s="73">
        <f>I37+H38</f>
        <v>2306.83</v>
      </c>
      <c r="J38" s="71">
        <v>2306.83</v>
      </c>
      <c r="K38" s="68" t="s">
        <v>101</v>
      </c>
      <c r="L38" s="68">
        <v>5800</v>
      </c>
      <c r="M38" s="68">
        <v>10001</v>
      </c>
      <c r="N38" s="68" t="s">
        <v>131</v>
      </c>
    </row>
    <row r="39" spans="1:14">
      <c r="A39" s="72">
        <v>45288</v>
      </c>
      <c r="B39" s="68" t="s">
        <v>140</v>
      </c>
      <c r="C39" s="69">
        <v>115.1</v>
      </c>
      <c r="D39" s="70">
        <v>20</v>
      </c>
      <c r="H39" s="68">
        <v>-2306.83</v>
      </c>
      <c r="I39" s="82"/>
      <c r="J39" s="82">
        <v>2306.83</v>
      </c>
      <c r="K39" s="83" t="s">
        <v>141</v>
      </c>
      <c r="L39" s="68">
        <v>165</v>
      </c>
      <c r="M39" s="68">
        <v>95110347</v>
      </c>
      <c r="N39" s="68" t="s">
        <v>142</v>
      </c>
    </row>
    <row r="40" spans="1:14">
      <c r="A40" s="72">
        <v>45288</v>
      </c>
      <c r="B40" s="68" t="s">
        <v>87</v>
      </c>
      <c r="C40" s="69" t="s">
        <v>129</v>
      </c>
      <c r="D40" s="70" t="s">
        <v>130</v>
      </c>
      <c r="H40" s="68">
        <v>3960.3</v>
      </c>
      <c r="I40" s="73">
        <f>I38+H40</f>
        <v>6267.13</v>
      </c>
      <c r="J40" s="71">
        <v>6267.13</v>
      </c>
      <c r="K40" s="68" t="s">
        <v>101</v>
      </c>
      <c r="L40" s="68">
        <v>5800</v>
      </c>
      <c r="M40" s="68">
        <v>10001</v>
      </c>
      <c r="N40" s="68" t="s">
        <v>131</v>
      </c>
    </row>
    <row r="41" spans="1:14">
      <c r="A41" s="72">
        <v>45288</v>
      </c>
      <c r="B41" s="68" t="s">
        <v>132</v>
      </c>
      <c r="C41" s="69">
        <v>39.520000000000003</v>
      </c>
      <c r="D41" s="70">
        <v>100</v>
      </c>
      <c r="H41" s="68">
        <v>-3960.3</v>
      </c>
      <c r="I41" s="82"/>
      <c r="J41" s="82">
        <v>6267.13</v>
      </c>
      <c r="K41" s="83" t="s">
        <v>143</v>
      </c>
      <c r="L41" s="68">
        <v>165</v>
      </c>
      <c r="M41" s="68">
        <v>95111027</v>
      </c>
      <c r="N41" s="68" t="s">
        <v>142</v>
      </c>
    </row>
    <row r="42" spans="1:14">
      <c r="A42" s="83"/>
      <c r="B42" s="83"/>
      <c r="C42" s="93"/>
      <c r="D42" s="94"/>
      <c r="E42" s="94"/>
      <c r="F42" s="82"/>
      <c r="G42" s="82"/>
      <c r="H42" s="83"/>
      <c r="I42" s="82"/>
      <c r="J42" s="82"/>
      <c r="K42" s="83"/>
      <c r="L42" s="83"/>
      <c r="M42" s="83"/>
      <c r="N42" s="83"/>
    </row>
    <row r="43" spans="1:14">
      <c r="A43" s="72">
        <v>45293</v>
      </c>
      <c r="B43" s="86" t="s">
        <v>144</v>
      </c>
      <c r="C43" s="87">
        <v>-115.1</v>
      </c>
      <c r="D43" s="88">
        <v>20</v>
      </c>
      <c r="E43" s="88"/>
      <c r="F43" s="85">
        <f>H43/D43</f>
        <v>-115.3415</v>
      </c>
      <c r="G43" s="85">
        <v>4.83</v>
      </c>
      <c r="H43" s="86">
        <v>-2306.83</v>
      </c>
      <c r="I43" s="73">
        <f>I40+H43</f>
        <v>3960.3</v>
      </c>
      <c r="J43" s="71">
        <v>3960.3</v>
      </c>
      <c r="K43" s="68" t="s">
        <v>145</v>
      </c>
      <c r="L43" s="68">
        <v>165</v>
      </c>
      <c r="M43" s="68">
        <v>0</v>
      </c>
      <c r="N43" s="68" t="s">
        <v>146</v>
      </c>
    </row>
    <row r="44" spans="1:14">
      <c r="A44" s="72">
        <v>45293</v>
      </c>
      <c r="B44" s="86" t="s">
        <v>147</v>
      </c>
      <c r="C44" s="87">
        <v>-39.5</v>
      </c>
      <c r="D44" s="88">
        <v>100</v>
      </c>
      <c r="E44" s="88"/>
      <c r="F44" s="85">
        <f>H44/D44</f>
        <v>-39.582999999999998</v>
      </c>
      <c r="G44" s="85">
        <v>8.3000000000000007</v>
      </c>
      <c r="H44" s="86">
        <v>-3958.3</v>
      </c>
      <c r="I44" s="73">
        <f>I43+H44</f>
        <v>2</v>
      </c>
      <c r="J44" s="71">
        <v>2</v>
      </c>
      <c r="K44" s="68" t="s">
        <v>148</v>
      </c>
      <c r="L44" s="68">
        <v>165</v>
      </c>
      <c r="M44" s="68">
        <v>0</v>
      </c>
      <c r="N44" s="68" t="s">
        <v>146</v>
      </c>
    </row>
    <row r="45" spans="1:14">
      <c r="A45" s="72">
        <v>45293</v>
      </c>
      <c r="B45" s="89">
        <v>801</v>
      </c>
      <c r="C45" s="90">
        <v>538.78970700000002</v>
      </c>
      <c r="D45" s="91">
        <v>-28</v>
      </c>
      <c r="E45" s="91"/>
      <c r="F45" s="92"/>
      <c r="G45" s="92"/>
      <c r="H45" s="89">
        <v>15086.11</v>
      </c>
      <c r="I45" s="73">
        <f>I44+H45</f>
        <v>15088.11</v>
      </c>
      <c r="J45" s="71">
        <v>15088.11</v>
      </c>
      <c r="K45" s="68" t="s">
        <v>149</v>
      </c>
      <c r="L45" s="68">
        <v>5800</v>
      </c>
      <c r="M45" s="68">
        <v>95112740</v>
      </c>
      <c r="N45" s="68">
        <v>73</v>
      </c>
    </row>
    <row r="46" spans="1:14">
      <c r="A46" s="72">
        <v>45293</v>
      </c>
      <c r="B46" s="68" t="s">
        <v>150</v>
      </c>
      <c r="C46" s="69" t="s">
        <v>99</v>
      </c>
      <c r="D46" s="70" t="s">
        <v>151</v>
      </c>
      <c r="H46" s="68">
        <v>-15086.11</v>
      </c>
      <c r="I46" s="73">
        <f>I45+H46</f>
        <v>2</v>
      </c>
      <c r="J46" s="71">
        <v>2</v>
      </c>
      <c r="K46" s="68" t="s">
        <v>138</v>
      </c>
      <c r="L46" s="68">
        <v>5800</v>
      </c>
      <c r="M46" s="68">
        <v>95112740</v>
      </c>
      <c r="N46" s="68" t="s">
        <v>139</v>
      </c>
    </row>
    <row r="47" spans="1:14">
      <c r="A47" s="72">
        <v>45294</v>
      </c>
      <c r="B47" s="68" t="s">
        <v>150</v>
      </c>
      <c r="C47" s="69" t="s">
        <v>99</v>
      </c>
      <c r="D47" s="70" t="s">
        <v>151</v>
      </c>
      <c r="G47" s="71">
        <v>-1.9</v>
      </c>
      <c r="H47" s="68">
        <v>0</v>
      </c>
      <c r="I47" s="73">
        <f>I46+G47</f>
        <v>0.10000000000000009</v>
      </c>
      <c r="J47" s="71">
        <v>0.1</v>
      </c>
      <c r="K47" s="68" t="s">
        <v>152</v>
      </c>
      <c r="L47" s="68">
        <v>165</v>
      </c>
      <c r="M47" s="68">
        <v>22229971</v>
      </c>
      <c r="N47" s="68" t="s">
        <v>153</v>
      </c>
    </row>
    <row r="48" spans="1:14">
      <c r="A48" s="72">
        <v>45294</v>
      </c>
      <c r="B48" s="68" t="s">
        <v>150</v>
      </c>
      <c r="C48" s="69" t="s">
        <v>99</v>
      </c>
      <c r="D48" s="70" t="s">
        <v>151</v>
      </c>
      <c r="G48" s="71">
        <v>-0.1</v>
      </c>
      <c r="H48" s="68">
        <v>-0.1</v>
      </c>
      <c r="I48" s="73">
        <f>I47+G48</f>
        <v>0</v>
      </c>
      <c r="J48" s="71">
        <v>0</v>
      </c>
      <c r="K48" s="68" t="s">
        <v>154</v>
      </c>
      <c r="L48" s="68">
        <v>165</v>
      </c>
      <c r="M48" s="68">
        <v>22229977</v>
      </c>
      <c r="N48" s="68" t="s">
        <v>155</v>
      </c>
    </row>
    <row r="49" spans="1:14">
      <c r="A49" s="72">
        <v>45295</v>
      </c>
      <c r="B49" s="89">
        <v>801</v>
      </c>
      <c r="C49" s="90">
        <v>540.000044</v>
      </c>
      <c r="D49" s="91">
        <v>-22</v>
      </c>
      <c r="E49" s="91"/>
      <c r="F49" s="92"/>
      <c r="G49" s="92"/>
      <c r="H49" s="89">
        <v>11880</v>
      </c>
      <c r="I49" s="73">
        <f t="shared" ref="I49:I55" si="1">I48+H49</f>
        <v>11880</v>
      </c>
      <c r="J49" s="71">
        <v>11880</v>
      </c>
      <c r="K49" s="68" t="s">
        <v>137</v>
      </c>
      <c r="L49" s="68">
        <v>5800</v>
      </c>
      <c r="M49" s="68">
        <v>95101505</v>
      </c>
      <c r="N49" s="68">
        <v>73</v>
      </c>
    </row>
    <row r="50" spans="1:14">
      <c r="A50" s="72">
        <v>45295</v>
      </c>
      <c r="B50" s="68" t="s">
        <v>150</v>
      </c>
      <c r="C50" s="69" t="s">
        <v>99</v>
      </c>
      <c r="D50" s="70" t="s">
        <v>151</v>
      </c>
      <c r="H50" s="68">
        <v>-11855.75</v>
      </c>
      <c r="I50" s="73">
        <f t="shared" si="1"/>
        <v>24.25</v>
      </c>
      <c r="J50" s="71">
        <v>24.25</v>
      </c>
      <c r="K50" s="68" t="s">
        <v>138</v>
      </c>
      <c r="L50" s="68">
        <v>5800</v>
      </c>
      <c r="M50" s="68">
        <v>95101505</v>
      </c>
      <c r="N50" s="68" t="s">
        <v>139</v>
      </c>
    </row>
    <row r="51" spans="1:14">
      <c r="A51" s="72">
        <v>45295</v>
      </c>
      <c r="B51" s="68" t="s">
        <v>150</v>
      </c>
      <c r="C51" s="69" t="s">
        <v>99</v>
      </c>
      <c r="D51" s="70" t="s">
        <v>151</v>
      </c>
      <c r="G51" s="71">
        <v>-23.1</v>
      </c>
      <c r="H51" s="68">
        <v>-23.1</v>
      </c>
      <c r="I51" s="73">
        <f t="shared" si="1"/>
        <v>1.1499999999999986</v>
      </c>
      <c r="J51" s="71">
        <v>1.1499999999999999</v>
      </c>
      <c r="K51" s="68" t="s">
        <v>152</v>
      </c>
      <c r="L51" s="68">
        <v>5800</v>
      </c>
      <c r="M51" s="68">
        <v>95109971</v>
      </c>
      <c r="N51" s="68" t="s">
        <v>153</v>
      </c>
    </row>
    <row r="52" spans="1:14">
      <c r="A52" s="72">
        <v>45295</v>
      </c>
      <c r="B52" s="68" t="s">
        <v>150</v>
      </c>
      <c r="C52" s="69" t="s">
        <v>99</v>
      </c>
      <c r="D52" s="70" t="s">
        <v>151</v>
      </c>
      <c r="G52" s="71">
        <v>-1.1499999999999999</v>
      </c>
      <c r="H52" s="68">
        <v>-1.1499999999999999</v>
      </c>
      <c r="I52" s="73">
        <f t="shared" si="1"/>
        <v>0</v>
      </c>
      <c r="J52" s="71">
        <v>0</v>
      </c>
      <c r="K52" s="68" t="s">
        <v>154</v>
      </c>
      <c r="L52" s="68">
        <v>5800</v>
      </c>
      <c r="M52" s="68">
        <v>95109977</v>
      </c>
      <c r="N52" s="68" t="s">
        <v>155</v>
      </c>
    </row>
    <row r="53" spans="1:14">
      <c r="A53" s="72">
        <v>45296</v>
      </c>
      <c r="B53" s="68" t="s">
        <v>150</v>
      </c>
      <c r="C53" s="69" t="s">
        <v>99</v>
      </c>
      <c r="D53" s="70" t="s">
        <v>151</v>
      </c>
      <c r="H53" s="68">
        <v>59466.12</v>
      </c>
      <c r="I53" s="73">
        <f t="shared" si="1"/>
        <v>59466.12</v>
      </c>
      <c r="J53" s="71">
        <v>59466.12</v>
      </c>
      <c r="K53" s="68" t="s">
        <v>101</v>
      </c>
      <c r="L53" s="68">
        <v>5800</v>
      </c>
      <c r="M53" s="68">
        <v>36161744</v>
      </c>
      <c r="N53" s="68" t="s">
        <v>131</v>
      </c>
    </row>
    <row r="54" spans="1:14">
      <c r="A54" s="72">
        <v>45296</v>
      </c>
      <c r="B54" s="86">
        <v>801</v>
      </c>
      <c r="C54" s="87">
        <v>540.60110799999995</v>
      </c>
      <c r="D54" s="88">
        <v>110</v>
      </c>
      <c r="E54" s="88"/>
      <c r="F54" s="85">
        <f>D54*C54</f>
        <v>59466.121879999992</v>
      </c>
      <c r="G54" s="85"/>
      <c r="H54" s="86">
        <v>-59466.12</v>
      </c>
      <c r="I54" s="73">
        <f t="shared" si="1"/>
        <v>0</v>
      </c>
      <c r="J54" s="71">
        <v>0</v>
      </c>
      <c r="K54" s="68" t="s">
        <v>156</v>
      </c>
      <c r="L54" s="68">
        <v>5800</v>
      </c>
      <c r="M54" s="68">
        <v>36161744</v>
      </c>
      <c r="N54" s="68">
        <v>72</v>
      </c>
    </row>
    <row r="55" spans="1:14">
      <c r="A55" s="72">
        <v>45296</v>
      </c>
      <c r="B55" s="68" t="s">
        <v>150</v>
      </c>
      <c r="C55" s="69" t="s">
        <v>99</v>
      </c>
      <c r="D55" s="70" t="s">
        <v>151</v>
      </c>
      <c r="H55" s="68">
        <v>27030.06</v>
      </c>
      <c r="I55" s="73">
        <f t="shared" si="1"/>
        <v>27030.06</v>
      </c>
      <c r="J55" s="71">
        <v>27030.06</v>
      </c>
      <c r="K55" s="68" t="s">
        <v>101</v>
      </c>
      <c r="L55" s="68">
        <v>5800</v>
      </c>
      <c r="M55" s="68">
        <v>95173631</v>
      </c>
      <c r="N55" s="68" t="s">
        <v>131</v>
      </c>
    </row>
    <row r="56" spans="1:14">
      <c r="A56" s="72">
        <v>45296</v>
      </c>
      <c r="B56" s="68">
        <v>801</v>
      </c>
      <c r="C56" s="69" t="s">
        <v>157</v>
      </c>
      <c r="D56" s="70">
        <v>50000</v>
      </c>
      <c r="H56" s="68">
        <v>-27030.06</v>
      </c>
      <c r="I56" s="82"/>
      <c r="J56" s="82">
        <v>27030.06</v>
      </c>
      <c r="K56" s="83" t="s">
        <v>158</v>
      </c>
      <c r="L56" s="68">
        <v>5800</v>
      </c>
      <c r="M56" s="68">
        <v>95173631</v>
      </c>
      <c r="N56" s="68" t="s">
        <v>159</v>
      </c>
    </row>
    <row r="57" spans="1:14">
      <c r="A57" s="72">
        <v>45299</v>
      </c>
      <c r="B57" s="68" t="s">
        <v>150</v>
      </c>
      <c r="C57" s="69" t="s">
        <v>99</v>
      </c>
      <c r="D57" s="70" t="s">
        <v>151</v>
      </c>
      <c r="H57" s="68">
        <v>91.67</v>
      </c>
      <c r="I57" s="73">
        <f>I55+H57</f>
        <v>27121.73</v>
      </c>
      <c r="J57" s="71">
        <v>27121.73</v>
      </c>
      <c r="K57" s="68" t="s">
        <v>101</v>
      </c>
      <c r="L57" s="68">
        <v>5800</v>
      </c>
      <c r="M57" s="68">
        <v>58009517</v>
      </c>
      <c r="N57" s="68" t="s">
        <v>131</v>
      </c>
    </row>
    <row r="58" spans="1:14">
      <c r="A58" s="72">
        <v>45299</v>
      </c>
      <c r="B58" s="86">
        <v>801</v>
      </c>
      <c r="C58" s="87">
        <v>542.43450199999995</v>
      </c>
      <c r="D58" s="88">
        <v>50</v>
      </c>
      <c r="E58" s="88"/>
      <c r="F58" s="85">
        <f>D58*C58</f>
        <v>27121.725099999996</v>
      </c>
      <c r="G58" s="85"/>
      <c r="H58" s="86">
        <v>-27121.73</v>
      </c>
      <c r="I58" s="82"/>
      <c r="J58" s="82">
        <v>0</v>
      </c>
      <c r="K58" s="83" t="s">
        <v>160</v>
      </c>
      <c r="L58" s="68">
        <v>5800</v>
      </c>
      <c r="M58" s="68">
        <v>95173631</v>
      </c>
      <c r="N58" s="68" t="s">
        <v>161</v>
      </c>
    </row>
    <row r="59" spans="1:14">
      <c r="A59" s="72">
        <v>45313</v>
      </c>
      <c r="B59" s="68" t="s">
        <v>147</v>
      </c>
      <c r="C59" s="69">
        <v>51.4</v>
      </c>
      <c r="D59" s="70">
        <v>-126</v>
      </c>
      <c r="H59" s="68">
        <v>6462.8</v>
      </c>
      <c r="I59" s="82"/>
      <c r="J59" s="82">
        <v>0</v>
      </c>
      <c r="K59" s="83" t="s">
        <v>162</v>
      </c>
      <c r="L59" s="68">
        <v>165</v>
      </c>
      <c r="M59" s="68">
        <v>95164217</v>
      </c>
      <c r="N59" s="68" t="s">
        <v>163</v>
      </c>
    </row>
    <row r="60" spans="1:14">
      <c r="A60" s="72">
        <v>45313</v>
      </c>
      <c r="B60" s="68" t="s">
        <v>164</v>
      </c>
      <c r="C60" s="69">
        <v>41.6</v>
      </c>
      <c r="D60" s="70">
        <v>-13</v>
      </c>
      <c r="H60" s="68">
        <v>539.66999999999996</v>
      </c>
      <c r="I60" s="82"/>
      <c r="J60" s="82">
        <v>0</v>
      </c>
      <c r="K60" s="83" t="s">
        <v>165</v>
      </c>
      <c r="L60" s="68">
        <v>165</v>
      </c>
      <c r="M60" s="68">
        <v>95164250</v>
      </c>
      <c r="N60" s="68" t="s">
        <v>163</v>
      </c>
    </row>
    <row r="61" spans="1:14">
      <c r="A61" s="72">
        <v>45315</v>
      </c>
      <c r="B61" s="77" t="s">
        <v>147</v>
      </c>
      <c r="C61" s="95">
        <v>-51.4</v>
      </c>
      <c r="D61" s="96">
        <v>-126</v>
      </c>
      <c r="E61" s="96"/>
      <c r="F61" s="73">
        <f>D61*C61</f>
        <v>6476.4</v>
      </c>
      <c r="G61" s="73"/>
      <c r="H61" s="77">
        <v>6462.8</v>
      </c>
      <c r="I61" s="73">
        <f>I60+H61</f>
        <v>6462.8</v>
      </c>
      <c r="J61" s="71">
        <v>6462.8</v>
      </c>
      <c r="K61" s="68" t="s">
        <v>166</v>
      </c>
      <c r="L61" s="68">
        <v>165</v>
      </c>
      <c r="M61" s="68">
        <v>0</v>
      </c>
      <c r="N61" s="68" t="s">
        <v>167</v>
      </c>
    </row>
    <row r="62" spans="1:14">
      <c r="A62" s="72">
        <v>45315</v>
      </c>
      <c r="B62" s="77" t="s">
        <v>164</v>
      </c>
      <c r="C62" s="95">
        <v>-41.6</v>
      </c>
      <c r="D62" s="96">
        <v>-13</v>
      </c>
      <c r="E62" s="96"/>
      <c r="F62" s="73">
        <f>D62*C62</f>
        <v>540.80000000000007</v>
      </c>
      <c r="G62" s="73"/>
      <c r="H62" s="77">
        <v>539.66999999999996</v>
      </c>
      <c r="I62" s="73">
        <f>I61+H62</f>
        <v>7002.47</v>
      </c>
      <c r="J62" s="71">
        <v>7002.47</v>
      </c>
      <c r="K62" s="68" t="s">
        <v>168</v>
      </c>
      <c r="L62" s="68">
        <v>165</v>
      </c>
      <c r="M62" s="68">
        <v>0</v>
      </c>
      <c r="N62" s="68" t="s">
        <v>167</v>
      </c>
    </row>
    <row r="63" spans="1:14">
      <c r="D63" s="68"/>
      <c r="E63" s="68"/>
    </row>
    <row r="64" spans="1:14">
      <c r="D64" s="68"/>
      <c r="E64" s="68"/>
    </row>
    <row r="65" spans="4:5">
      <c r="D65" s="68"/>
      <c r="E65" s="68"/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5:C30"/>
  <sheetViews>
    <sheetView topLeftCell="A4" zoomScale="160" zoomScaleNormal="160" workbookViewId="0">
      <selection activeCell="A4" sqref="A4"/>
    </sheetView>
  </sheetViews>
  <sheetFormatPr defaultColWidth="8.5703125" defaultRowHeight="12.75"/>
  <cols>
    <col min="1" max="2" width="9.140625" customWidth="1"/>
    <col min="3" max="3" width="37.140625" customWidth="1"/>
    <col min="4" max="4" width="9.140625" customWidth="1"/>
  </cols>
  <sheetData>
    <row r="5" spans="3:3">
      <c r="C5">
        <v>2240</v>
      </c>
    </row>
    <row r="6" spans="3:3">
      <c r="C6" t="s">
        <v>0</v>
      </c>
    </row>
    <row r="7" spans="3:3">
      <c r="C7" t="s">
        <v>1</v>
      </c>
    </row>
    <row r="8" spans="3:3">
      <c r="C8" t="s">
        <v>2</v>
      </c>
    </row>
    <row r="9" spans="3:3">
      <c r="C9" t="s">
        <v>3</v>
      </c>
    </row>
    <row r="10" spans="3:3">
      <c r="C10" t="s">
        <v>4</v>
      </c>
    </row>
    <row r="11" spans="3:3">
      <c r="C11" t="s">
        <v>5</v>
      </c>
    </row>
    <row r="12" spans="3:3">
      <c r="C12" t="s">
        <v>6</v>
      </c>
    </row>
    <row r="13" spans="3:3">
      <c r="C13" t="s">
        <v>7</v>
      </c>
    </row>
    <row r="14" spans="3:3">
      <c r="C14" t="s">
        <v>8</v>
      </c>
    </row>
    <row r="15" spans="3:3">
      <c r="C15" t="s">
        <v>9</v>
      </c>
    </row>
    <row r="16" spans="3:3">
      <c r="C16" t="s">
        <v>10</v>
      </c>
    </row>
    <row r="17" spans="3:3">
      <c r="C17" t="s">
        <v>11</v>
      </c>
    </row>
    <row r="18" spans="3:3">
      <c r="C18" t="s">
        <v>12</v>
      </c>
    </row>
    <row r="19" spans="3:3">
      <c r="C19" t="s">
        <v>13</v>
      </c>
    </row>
    <row r="20" spans="3:3">
      <c r="C20" t="s">
        <v>14</v>
      </c>
    </row>
    <row r="21" spans="3:3">
      <c r="C21" t="s">
        <v>15</v>
      </c>
    </row>
    <row r="22" spans="3:3">
      <c r="C22" t="s">
        <v>16</v>
      </c>
    </row>
    <row r="23" spans="3:3">
      <c r="C23" t="s">
        <v>17</v>
      </c>
    </row>
    <row r="24" spans="3:3">
      <c r="C24" t="s">
        <v>18</v>
      </c>
    </row>
    <row r="25" spans="3:3">
      <c r="C25" t="s">
        <v>19</v>
      </c>
    </row>
    <row r="26" spans="3:3">
      <c r="C26" t="s">
        <v>20</v>
      </c>
    </row>
    <row r="28" spans="3:3">
      <c r="C28" t="s">
        <v>21</v>
      </c>
    </row>
    <row r="29" spans="3:3">
      <c r="C29" t="s">
        <v>22</v>
      </c>
    </row>
    <row r="30" spans="3:3">
      <c r="C30" t="s">
        <v>23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1096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6</vt:i4>
      </vt:variant>
    </vt:vector>
  </HeadingPairs>
  <TitlesOfParts>
    <vt:vector size="6" baseType="lpstr">
      <vt:lpstr>Sayfa2</vt:lpstr>
      <vt:lpstr>Sayfa4</vt:lpstr>
      <vt:lpstr>TTE</vt:lpstr>
      <vt:lpstr>801</vt:lpstr>
      <vt:lpstr>Sayfa3</vt:lpstr>
      <vt:lpstr>Sayfa1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</dc:creator>
  <dc:description/>
  <cp:lastModifiedBy>m</cp:lastModifiedBy>
  <cp:revision>263</cp:revision>
  <cp:lastPrinted>2024-02-28T10:33:00Z</cp:lastPrinted>
  <dcterms:created xsi:type="dcterms:W3CDTF">2022-03-04T11:30:59Z</dcterms:created>
  <dcterms:modified xsi:type="dcterms:W3CDTF">2024-03-07T14:07:48Z</dcterms:modified>
  <dc:language>tr-TR</dc:language>
</cp:coreProperties>
</file>