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6F279519-9BA5-914C-9D48-7747B6114B01}" xr6:coauthVersionLast="45" xr6:coauthVersionMax="45" xr10:uidLastSave="{00000000-0000-0000-0000-000000000000}"/>
  <bookViews>
    <workbookView xWindow="0" yWindow="460" windowWidth="28800" windowHeight="1616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References" sheetId="3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<sst xmlns="http://schemas.openxmlformats.org/spreadsheetml/2006/main" count="1725" uniqueCount="283">
  <si>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</si>
  <si>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</si>
  <si>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</si>
  <si>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</si>
  <si>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</si>
  <si>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</si>
  <si>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</si>
  <si>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</si>
  <si>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</si>
  <si>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</si>
  <si>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</si>
  <si>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</si>
  <si>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</si>
  <si>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</si>
  <si>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</si>
  <si>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</si>
  <si>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</si>
  <si>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</si>
  <si>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</si>
  <si>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</si>
  <si>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</si>
  <si>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</si>
  <si>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</si>
  <si>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</si>
  <si>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</si>
  <si>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</si>
  <si>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</si>
  <si>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</si>
  <si>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</si>
  <si>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</si>
  <si>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</si>
  <si>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</si>
  <si>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</si>
  <si>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</si>
  <si>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</si>
  <si>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</si>
  <si>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</si>
  <si>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</si>
  <si>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</si>
  <si>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</si>
  <si>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</si>
  <si>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</si>
  <si>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</si>
  <si>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</si>
  <si>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</si>
  <si>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</si>
  <si>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</si>
  <si>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</si>
  <si>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</si>
  <si>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</si>
  <si>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</si>
  <si>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</si>
  <si>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</si>
  <si>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</si>
  <si>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</si>
  <si>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</si>
  <si>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</si>
  <si>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</si>
  <si>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</si>
  <si>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</si>
  <si>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</si>
  <si>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</si>
  <si>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</si>
  <si>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</si>
  <si>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</si>
  <si>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</si>
  <si>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</si>
  <si>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</si>
  <si>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</si>
  <si>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</si>
  <si>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</si>
  <si>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</si>
  <si>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</si>
  <si>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</si>
  <si>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</si>
  <si>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</si>
  <si>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</si>
  <si>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</si>
  <si>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</si>
  <si>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</si>
  <si>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</si>
  <si>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</si>
  <si>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</si>
  <si>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</si>
  <si>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</si>
  <si>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</si>
  <si>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</si>
  <si>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</si>
  <si>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</si>
  <si>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</si>
  <si>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</si>
  <si>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</si>
  <si>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</si>
  <si>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</si>
  <si>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</si>
  <si>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</si>
  <si>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</si>
  <si>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</si>
  <si>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</si>
  <si>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</si>
  <si>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</si>
  <si>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</si>
  <si>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</si>
  <si>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</si>
  <si>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</si>
  <si>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</si>
  <si>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</si>
  <si>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</si>
  <si>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</si>
  <si>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</si>
  <si>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</si>
  <si>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</si>
  <si>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</si>
  <si>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</si>
  <si>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</si>
  <si>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</si>
  <si>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</si>
  <si>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</si>
  <si>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</si>
  <si>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</si>
  <si>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</si>
  <si>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</si>
  <si>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</si>
  <si>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</si>
  <si>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</si>
  <si>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</si>
  <si>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</si>
  <si>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</si>
  <si>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</si>
  <si>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t xml:space="preserve">Internet use was defined as the storage and transmission of data [1]. </t>
  </si>
  <si>
    <t>This analysis did not take the various end-use devices (e.g., smartphones, laptops, tablets, etc.) into account, which are often considered to be separate from the internet network [1].</t>
  </si>
  <si>
    <r>
      <t>Aslan, J., Mayers, K., Koomey, J. G., &amp; France, C. (2018).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t>
    </r>
  </si>
  <si>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</si>
  <si>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</si>
  <si>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</si>
  <si>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r>
      <t>Giljum, S., Lutter, S., Bruckner, M., &amp; Aparcana, S. (2013).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t>
    </r>
  </si>
  <si>
    <t>C. Kang, D. Alba, A. Satariano,The New York Times(2020).</t>
  </si>
  <si>
    <t>Model inputs were obtained from various sources within the scientific literature and public agency reports.</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</si>
  <si>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</si>
  <si>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</si>
  <si>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</si>
  <si>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</si>
  <si>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</si>
  <si>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</si>
  <si>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</si>
  <si>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</si>
  <si>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</si>
  <si>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</si>
  <si>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</si>
  <si>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</si>
  <si>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</si>
  <si>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Electricity usage (kWh/GB) [1]</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</si>
  <si>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</si>
  <si>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</si>
  <si>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</si>
  <si>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</si>
  <si>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</si>
  <si>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</si>
  <si>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</si>
  <si>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</si>
  <si>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</si>
  <si>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</si>
  <si>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</si>
  <si>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</si>
  <si>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</si>
  <si>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</si>
  <si>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</si>
  <si>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</si>
  <si>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</si>
  <si>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</si>
  <si>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</si>
  <si>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</si>
  <si>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</si>
  <si>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</si>
  <si>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</si>
  <si>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</si>
  <si>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</si>
  <si>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</si>
  <si>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</si>
  <si>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</si>
  <si>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</si>
  <si>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</si>
  <si>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</si>
  <si>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t xml:space="preserve">Water footprint [3] is a measure of the amount of freshwater (consumed and impacted) by store and transmit of data. </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</si>
  <si>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</si>
  <si>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</si>
  <si>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</si>
  <si>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The energy mix considered in this study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</si>
  <si>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The electricity used for data storage and transmission was assumed to be constant across the entire globe based on the value estimated by [1]. Thus, our analysis may undersestimate the environmental footprint of internet use, especially in countries with developing economies, which are likely to consume more electricity for data storage and transmission than the values estimated by [1].</t>
  </si>
  <si>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</si>
  <si>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</si>
  <si>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</si>
  <si>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</si>
  <si>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</si>
  <si>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</si>
  <si>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</si>
  <si>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</si>
  <si>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</si>
  <si>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</si>
  <si>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</si>
  <si>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</si>
  <si>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</si>
  <si>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</si>
  <si>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</si>
  <si>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</si>
  <si>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</si>
  <si>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</si>
  <si>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</si>
  <si>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</si>
  <si>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</si>
  <si>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</si>
  <si>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</si>
  <si>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</si>
  <si>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</si>
  <si>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</si>
  <si>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</si>
  <si>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</si>
  <si>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</si>
  <si>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</si>
  <si>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</si>
  <si>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</si>
  <si>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</si>
  <si>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</si>
  <si>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</si>
  <si>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</si>
  <si>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</si>
  <si>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</si>
  <si>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</si>
  <si>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</si>
  <si>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</si>
  <si>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</si>
  <si>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</si>
  <si>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</si>
  <si>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</si>
  <si>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</si>
  <si>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</si>
  <si>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</si>
  <si>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</si>
  <si>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</si>
  <si>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</si>
  <si>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</si>
  <si>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</si>
  <si>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</si>
  <si>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</si>
  <si>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</si>
  <si>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</si>
  <si>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</si>
  <si>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</si>
  <si>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</si>
  <si>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</si>
  <si>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</si>
  <si>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</si>
  <si>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</si>
  <si>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</si>
  <si>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</si>
  <si>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</si>
  <si>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</si>
  <si>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</si>
  <si>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</si>
  <si>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</si>
  <si>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</si>
  <si>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</si>
  <si>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</si>
  <si>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</si>
  <si>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</si>
  <si>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</si>
  <si>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</si>
  <si>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</si>
  <si>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</si>
  <si>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</si>
  <si>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</si>
  <si>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</si>
  <si>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</si>
  <si>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</si>
  <si>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</si>
  <si>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</si>
  <si>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</si>
  <si>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</si>
  <si>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</si>
  <si>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</si>
  <si>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Aslan et al. [1]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</si>
  <si>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</si>
  <si>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t>Environmental footprints are based on the values reported in the literature and have been previously used by scientific studies. Nonetheless, as explained by Ristic et al. [10] and Mahlooji et al. [14], these values are associated with uncertainties due to different assumptions in the calculations of footprints, variability in the methods of energy generation, and differences in energy production efficiency in different places around the world. So, as all large-scale footprint studies, these values can under-represent or over-represent footprint values in different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</si>
</sst>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66">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wrapText="1"/>
    </xf>
    <xf numFmtId="0" fontId="3" fillId="0" borderId="0" xfId="0" applyFont="1" applyAlignment="1">
      <alignment horizontal="left"/>
    </xf>
    <xf numFmtId="0" fontId="2" fillId="0" borderId="13" xfId="0" applyFont="1" applyBorder="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xf>
    <xf numFmtId="0" fontId="13" fillId="0" borderId="0" xfId="0" applyFont="1" applyAlignment="1">
      <alignment horizontal="left" vertical="center" wrapText="1"/>
    </xf>
    <xf numFmtId="0" fontId="14" fillId="0" borderId="0" xfId="0" applyFont="1" applyAlignment="1">
      <alignment horizontal="center"/>
    </xf>
    <xf numFmtId="0" fontId="13" fillId="0" borderId="0" xfId="0" applyFont="1" applyAlignment="1">
      <alignment horizontal="left"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2" fillId="4" borderId="2" xfId="0" applyFont="1" applyFill="1" applyBorder="1" applyAlignment="1">
      <alignment horizontal="center"/>
    </xf>
    <xf numFmtId="0" fontId="1" fillId="4" borderId="3" xfId="0" applyFont="1" applyFill="1" applyBorder="1" applyAlignment="1">
      <alignment horizontal="center"/>
    </xf>
    <xf numFmtId="0" fontId="1" fillId="5" borderId="2" xfId="0" applyFont="1" applyFill="1" applyBorder="1" applyAlignment="1">
      <alignment horizontal="center"/>
    </xf>
    <xf numFmtId="0" fontId="12" fillId="0" borderId="2" xfId="0" applyFont="1" applyBorder="1" applyAlignment="1">
      <alignment horizontal="center"/>
    </xf>
    <xf numFmtId="0" fontId="1" fillId="0" borderId="0" xfId="0" applyFont="1" applyAlignment="1">
      <alignment horizontal="right"/>
    </xf>
    <xf numFmtId="0" fontId="0" fillId="0" borderId="0" xfId="0" applyFont="1" applyAlignment="1"/>
    <xf numFmtId="0" fontId="1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center" wrapText="1"/>
    </xf>
    <xf numFmtId="0" fontId="17" fillId="0" borderId="0" xfId="0" applyFont="1" applyAlignment="1">
      <alignment horizontal="center"/>
    </xf>
    <xf numFmtId="0" fontId="1" fillId="4" borderId="2" xfId="0" applyFont="1" applyFill="1" applyBorder="1" applyAlignment="1">
      <alignment horizontal="center"/>
    </xf>
    <xf numFmtId="0" fontId="1" fillId="0" borderId="0" xfId="0" applyFont="1" applyAlignment="1">
      <alignment horizontal="center"/>
    </xf>
    <xf numFmtId="0" fontId="0" fillId="0" borderId="13" xfId="0" applyFont="1" applyBorder="1" applyAlignment="1">
      <alignment horizontal="center"/>
    </xf>
    <xf numFmtId="0" fontId="0" fillId="0" borderId="26" xfId="0" applyFont="1" applyBorder="1" applyAlignment="1">
      <alignment horizont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16" fillId="0" borderId="13" xfId="0" applyFont="1" applyBorder="1" applyAlignment="1">
      <alignment horizontal="center"/>
    </xf>
    <xf numFmtId="0" fontId="12" fillId="0" borderId="13" xfId="0" applyFont="1" applyFill="1" applyBorder="1" applyAlignment="1">
      <alignment horizontal="left"/>
    </xf>
    <xf numFmtId="0" fontId="1" fillId="0" borderId="13" xfId="0" applyFont="1" applyFill="1" applyBorder="1" applyAlignment="1">
      <alignment horizontal="left"/>
    </xf>
    <xf numFmtId="0" fontId="1" fillId="0" borderId="21"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16" fillId="0" borderId="21" xfId="0" applyFont="1" applyBorder="1" applyAlignment="1">
      <alignment horizontal="center"/>
    </xf>
    <xf numFmtId="0" fontId="16" fillId="0" borderId="21" xfId="0" applyFont="1" applyBorder="1" applyAlignment="1">
      <alignment horizontal="left"/>
    </xf>
    <xf numFmtId="0" fontId="16" fillId="0" borderId="13" xfId="0" applyFont="1" applyBorder="1" applyAlignment="1">
      <alignment horizontal="left"/>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13" xfId="0" applyFont="1" applyFill="1" applyBorder="1" applyAlignment="1">
      <alignment horizontal="center"/>
    </xf>
    <xf numFmtId="0" fontId="27" fillId="0" borderId="21" xfId="0" applyFont="1" applyFill="1" applyBorder="1" applyAlignment="1">
      <alignment horizontal="center" vertic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6" fillId="0" borderId="13" xfId="0" applyFont="1" applyFill="1" applyBorder="1" applyAlignment="1"/>
    <xf numFmtId="0" fontId="16" fillId="0" borderId="26" xfId="0" applyFont="1" applyFill="1" applyBorder="1" applyAlignment="1"/>
    <xf numFmtId="0" fontId="16" fillId="0" borderId="26" xfId="0" applyFont="1" applyBorder="1" applyAlignment="1">
      <alignment horizontal="center"/>
    </xf>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 fillId="0" borderId="26" xfId="0" applyFont="1" applyFill="1" applyBorder="1" applyAlignment="1">
      <alignment horizontal="left"/>
    </xf>
    <xf numFmtId="0" fontId="0" fillId="0" borderId="13" xfId="0" applyFill="1" applyBorder="1" applyAlignment="1">
      <alignment horizontal="left"/>
    </xf>
    <xf numFmtId="0" fontId="0" fillId="0" borderId="13" xfId="0" applyBorder="1" applyAlignment="1">
      <alignment horizontal="left"/>
    </xf>
    <xf numFmtId="0" fontId="0" fillId="0" borderId="0" xfId="0" applyFont="1" applyAlignment="1">
      <alignment horizontal="left"/>
    </xf>
    <xf numFmtId="0" fontId="19" fillId="0" borderId="0" xfId="0" applyFont="1" applyAlignment="1">
      <alignment horizontal="left" vertical="center" wrapText="1"/>
    </xf>
    <xf numFmtId="0" fontId="1"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3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7"/>
  <sheetViews>
    <sheetView tabSelected="1" topLeftCell="A31" workbookViewId="0">
      <selection activeCell="I49" sqref="I49"/>
    </sheetView>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191" t="s">
        <v>274</v>
      </c>
      <c r="C2" s="191"/>
      <c r="D2" s="191"/>
      <c r="E2" s="191"/>
      <c r="F2" s="191"/>
      <c r="G2" s="191"/>
      <c r="H2" s="191"/>
      <c r="I2" s="191"/>
      <c r="J2" s="191"/>
      <c r="K2" s="191"/>
      <c r="L2" s="191"/>
    </row>
    <row r="3" spans="1:12" ht="28" customHeight="1">
      <c r="A3" s="187"/>
      <c r="B3" s="192" t="s">
        <v>275</v>
      </c>
      <c r="C3" s="192"/>
      <c r="D3" s="192"/>
      <c r="E3" s="192"/>
      <c r="F3" s="192"/>
      <c r="G3" s="192"/>
      <c r="H3" s="192"/>
      <c r="I3" s="192"/>
      <c r="J3" s="192"/>
      <c r="K3" s="192"/>
      <c r="L3" s="192"/>
    </row>
    <row r="4" spans="1:12">
      <c r="A4" s="187"/>
    </row>
    <row r="5" spans="1:12" ht="18">
      <c r="B5" s="70" t="s">
        <v>93</v>
      </c>
      <c r="C5" s="70"/>
    </row>
    <row r="6" spans="1:12" ht="7" customHeight="1"/>
    <row r="7" spans="1:12">
      <c r="B7" s="69" t="s">
        <v>178</v>
      </c>
    </row>
    <row r="9" spans="1:12">
      <c r="B9" s="76" t="s">
        <v>94</v>
      </c>
      <c r="C9" s="76"/>
      <c r="D9" s="196" t="s">
        <v>95</v>
      </c>
      <c r="E9" s="196"/>
      <c r="F9" s="196"/>
      <c r="G9" s="196"/>
      <c r="H9" s="196"/>
      <c r="I9" s="196"/>
      <c r="J9" s="196"/>
      <c r="K9" s="196"/>
    </row>
    <row r="10" spans="1:12">
      <c r="B10" s="75" t="s">
        <v>96</v>
      </c>
      <c r="C10" s="75"/>
      <c r="D10" s="194" t="s">
        <v>99</v>
      </c>
      <c r="E10" s="194"/>
      <c r="F10" s="194"/>
      <c r="G10" s="194"/>
      <c r="H10" s="194"/>
      <c r="I10" s="194"/>
      <c r="J10" s="194"/>
      <c r="K10" s="194"/>
    </row>
    <row r="11" spans="1:12">
      <c r="B11" s="75" t="s">
        <v>97</v>
      </c>
      <c r="C11" s="75"/>
      <c r="D11" s="194" t="s">
        <v>98</v>
      </c>
      <c r="E11" s="194"/>
      <c r="F11" s="194"/>
      <c r="G11" s="194"/>
      <c r="H11" s="194"/>
      <c r="I11" s="194"/>
      <c r="J11" s="194"/>
      <c r="K11" s="194"/>
    </row>
    <row r="12" spans="1:12">
      <c r="B12" s="75" t="s">
        <v>100</v>
      </c>
      <c r="C12" s="75"/>
      <c r="D12" s="194" t="s">
        <v>114</v>
      </c>
      <c r="E12" s="194"/>
      <c r="F12" s="194"/>
      <c r="G12" s="194"/>
      <c r="H12" s="194"/>
      <c r="I12" s="194"/>
      <c r="J12" s="194"/>
      <c r="K12" s="194"/>
    </row>
    <row r="13" spans="1:12">
      <c r="B13" s="75" t="s">
        <v>101</v>
      </c>
      <c r="C13" s="75"/>
      <c r="D13" s="194" t="s">
        <v>115</v>
      </c>
      <c r="E13" s="194"/>
      <c r="F13" s="194"/>
      <c r="G13" s="194"/>
      <c r="H13" s="194"/>
      <c r="I13" s="194"/>
      <c r="J13" s="194"/>
      <c r="K13" s="194"/>
    </row>
    <row r="14" spans="1:12">
      <c r="B14" s="75" t="s">
        <v>102</v>
      </c>
      <c r="C14" s="75"/>
      <c r="D14" s="194" t="s">
        <v>116</v>
      </c>
      <c r="E14" s="194"/>
      <c r="F14" s="194"/>
      <c r="G14" s="194"/>
      <c r="H14" s="194"/>
      <c r="I14" s="194"/>
      <c r="J14" s="194"/>
      <c r="K14" s="194"/>
    </row>
    <row r="15" spans="1:12">
      <c r="B15" s="75" t="s">
        <v>103</v>
      </c>
      <c r="C15" s="75"/>
      <c r="D15" s="194" t="s">
        <v>138</v>
      </c>
      <c r="E15" s="194"/>
      <c r="F15" s="194"/>
      <c r="G15" s="194"/>
      <c r="H15" s="194"/>
      <c r="I15" s="194"/>
      <c r="J15" s="194"/>
      <c r="K15" s="194"/>
    </row>
    <row r="16" spans="1:12">
      <c r="B16" s="75" t="s">
        <v>104</v>
      </c>
      <c r="C16" s="75"/>
      <c r="D16" s="194" t="s">
        <v>117</v>
      </c>
      <c r="E16" s="194"/>
      <c r="F16" s="194"/>
      <c r="G16" s="194"/>
      <c r="H16" s="194"/>
      <c r="I16" s="194"/>
      <c r="J16" s="194"/>
      <c r="K16" s="194"/>
    </row>
    <row r="17" spans="2:11">
      <c r="B17" s="75" t="s">
        <v>105</v>
      </c>
      <c r="C17" s="75"/>
      <c r="D17" s="194" t="s">
        <v>118</v>
      </c>
      <c r="E17" s="194"/>
      <c r="F17" s="194"/>
      <c r="G17" s="194"/>
      <c r="H17" s="194"/>
      <c r="I17" s="194"/>
      <c r="J17" s="194"/>
      <c r="K17" s="194"/>
    </row>
    <row r="18" spans="2:11">
      <c r="B18" s="75" t="s">
        <v>106</v>
      </c>
      <c r="C18" s="75"/>
      <c r="D18" s="194" t="s">
        <v>119</v>
      </c>
      <c r="E18" s="194"/>
      <c r="F18" s="194"/>
      <c r="G18" s="194"/>
      <c r="H18" s="194"/>
      <c r="I18" s="194"/>
      <c r="J18" s="194"/>
      <c r="K18" s="194"/>
    </row>
    <row r="19" spans="2:11">
      <c r="B19" s="75" t="s">
        <v>107</v>
      </c>
      <c r="C19" s="75"/>
      <c r="D19" s="194" t="s">
        <v>120</v>
      </c>
      <c r="E19" s="194"/>
      <c r="F19" s="194"/>
      <c r="G19" s="194"/>
      <c r="H19" s="194"/>
      <c r="I19" s="194"/>
      <c r="J19" s="194"/>
      <c r="K19" s="194"/>
    </row>
    <row r="20" spans="2:11">
      <c r="B20" s="75" t="s">
        <v>108</v>
      </c>
      <c r="C20" s="75"/>
      <c r="D20" s="194" t="s">
        <v>121</v>
      </c>
      <c r="E20" s="194"/>
      <c r="F20" s="194"/>
      <c r="G20" s="194"/>
      <c r="H20" s="194"/>
      <c r="I20" s="194"/>
      <c r="J20" s="194"/>
      <c r="K20" s="194"/>
    </row>
    <row r="21" spans="2:11">
      <c r="B21" s="75" t="s">
        <v>111</v>
      </c>
      <c r="C21" s="75"/>
      <c r="D21" s="194" t="s">
        <v>122</v>
      </c>
      <c r="E21" s="194"/>
      <c r="F21" s="194"/>
      <c r="G21" s="194"/>
      <c r="H21" s="194"/>
      <c r="I21" s="194"/>
      <c r="J21" s="194"/>
      <c r="K21" s="194"/>
    </row>
    <row r="22" spans="2:11">
      <c r="B22" s="75" t="s">
        <v>112</v>
      </c>
      <c r="C22" s="75"/>
      <c r="D22" s="194" t="s">
        <v>123</v>
      </c>
      <c r="E22" s="194"/>
      <c r="F22" s="194"/>
      <c r="G22" s="194"/>
      <c r="H22" s="194"/>
      <c r="I22" s="194"/>
      <c r="J22" s="194"/>
      <c r="K22" s="194"/>
    </row>
    <row r="23" spans="2:11">
      <c r="B23" s="75" t="s">
        <v>109</v>
      </c>
      <c r="C23" s="75"/>
      <c r="D23" s="194" t="s">
        <v>124</v>
      </c>
      <c r="E23" s="194"/>
      <c r="F23" s="194"/>
      <c r="G23" s="194"/>
      <c r="H23" s="194"/>
      <c r="I23" s="194"/>
      <c r="J23" s="194"/>
      <c r="K23" s="194"/>
    </row>
    <row r="24" spans="2:11">
      <c r="B24" s="75" t="s">
        <v>110</v>
      </c>
      <c r="C24" s="75"/>
      <c r="D24" s="194" t="s">
        <v>125</v>
      </c>
      <c r="E24" s="194"/>
      <c r="F24" s="194"/>
      <c r="G24" s="194"/>
      <c r="H24" s="194"/>
      <c r="I24" s="194"/>
      <c r="J24" s="194"/>
      <c r="K24" s="194"/>
    </row>
    <row r="25" spans="2:11">
      <c r="B25" s="75" t="s">
        <v>113</v>
      </c>
      <c r="C25" s="75"/>
      <c r="D25" s="194" t="s">
        <v>126</v>
      </c>
      <c r="E25" s="194"/>
      <c r="F25" s="194"/>
      <c r="G25" s="194"/>
      <c r="H25" s="194"/>
      <c r="I25" s="194"/>
      <c r="J25" s="194"/>
      <c r="K25" s="194"/>
    </row>
    <row r="26" spans="2:11">
      <c r="B26" s="75" t="s">
        <v>127</v>
      </c>
      <c r="C26" s="75"/>
      <c r="D26" s="194" t="s">
        <v>179</v>
      </c>
      <c r="E26" s="194"/>
      <c r="F26" s="194"/>
      <c r="G26" s="194"/>
      <c r="H26" s="194"/>
      <c r="I26" s="194"/>
      <c r="J26" s="194"/>
      <c r="K26" s="194"/>
    </row>
    <row r="27" spans="2:11" ht="30" customHeight="1">
      <c r="B27" s="77" t="s">
        <v>128</v>
      </c>
      <c r="C27" s="77"/>
      <c r="D27" s="197" t="s">
        <v>133</v>
      </c>
      <c r="E27" s="197"/>
      <c r="F27" s="197"/>
      <c r="G27" s="197"/>
      <c r="H27" s="197"/>
      <c r="I27" s="197"/>
      <c r="J27" s="197"/>
      <c r="K27" s="197"/>
    </row>
    <row r="28" spans="2:11" ht="28" customHeight="1">
      <c r="B28" s="193" t="s">
        <v>180</v>
      </c>
      <c r="C28" s="193"/>
      <c r="D28" s="197" t="s">
        <v>181</v>
      </c>
      <c r="E28" s="197"/>
      <c r="F28" s="197"/>
      <c r="G28" s="197"/>
      <c r="H28" s="197"/>
      <c r="I28" s="197"/>
      <c r="J28" s="197"/>
      <c r="K28" s="197"/>
    </row>
    <row r="31" spans="2:11" ht="18">
      <c r="B31" s="70" t="s">
        <v>139</v>
      </c>
      <c r="C31" s="70"/>
    </row>
    <row r="32" spans="2:11" ht="7" customHeight="1"/>
    <row r="33" spans="2:15">
      <c r="B33" s="194" t="s">
        <v>129</v>
      </c>
      <c r="C33" s="194"/>
      <c r="D33" s="194"/>
      <c r="E33" s="194"/>
      <c r="F33" s="194"/>
      <c r="G33" s="194"/>
      <c r="H33" s="194"/>
      <c r="I33" s="194"/>
      <c r="J33" s="194"/>
      <c r="K33" s="194"/>
    </row>
    <row r="34" spans="2:15" ht="28" customHeight="1">
      <c r="B34" s="195" t="s">
        <v>182</v>
      </c>
      <c r="C34" s="195"/>
      <c r="D34" s="195"/>
      <c r="E34" s="195"/>
      <c r="F34" s="195"/>
      <c r="G34" s="195"/>
      <c r="H34" s="195"/>
      <c r="I34" s="195"/>
      <c r="J34" s="195"/>
      <c r="K34" s="195"/>
    </row>
    <row r="35" spans="2:15">
      <c r="B35" s="194" t="s">
        <v>183</v>
      </c>
      <c r="C35" s="194"/>
      <c r="D35" s="194"/>
      <c r="E35" s="194"/>
      <c r="F35" s="194"/>
      <c r="G35" s="194"/>
      <c r="H35" s="194"/>
      <c r="I35" s="194"/>
      <c r="J35" s="194"/>
      <c r="K35" s="194"/>
    </row>
    <row r="36" spans="2:15">
      <c r="B36" s="194" t="s">
        <v>185</v>
      </c>
      <c r="C36" s="194"/>
      <c r="D36" s="194"/>
      <c r="E36" s="194"/>
      <c r="F36" s="194"/>
      <c r="G36" s="194"/>
      <c r="H36" s="194"/>
      <c r="I36" s="194"/>
      <c r="J36" s="194"/>
      <c r="K36" s="194"/>
    </row>
    <row r="39" spans="2:15" ht="18">
      <c r="B39" s="70" t="s">
        <v>134</v>
      </c>
      <c r="C39" s="70"/>
    </row>
    <row r="40" spans="2:15" ht="7" customHeight="1">
      <c r="B40" s="70"/>
      <c r="C40" s="70"/>
    </row>
    <row r="41" spans="2:15" ht="15" customHeight="1">
      <c r="B41" s="189" t="s">
        <v>137</v>
      </c>
      <c r="C41" s="189"/>
      <c r="D41" s="189"/>
      <c r="E41" s="189"/>
      <c r="F41" s="189"/>
      <c r="G41" s="189"/>
      <c r="H41" s="189"/>
      <c r="I41" s="189"/>
      <c r="J41" s="189"/>
      <c r="K41" s="189"/>
      <c r="L41" s="80"/>
      <c r="M41" s="80"/>
      <c r="N41" s="80"/>
      <c r="O41" s="80"/>
    </row>
    <row r="42" spans="2:15" ht="28" customHeight="1">
      <c r="B42" s="190" t="s">
        <v>130</v>
      </c>
      <c r="C42" s="190"/>
      <c r="D42" s="190"/>
      <c r="E42" s="190"/>
      <c r="F42" s="190"/>
      <c r="G42" s="190"/>
      <c r="H42" s="190"/>
      <c r="I42" s="190"/>
      <c r="J42" s="190"/>
      <c r="K42" s="190"/>
      <c r="L42" s="78"/>
      <c r="M42" s="78"/>
      <c r="N42" s="78"/>
      <c r="O42" s="78"/>
    </row>
    <row r="43" spans="2:15" ht="39" customHeight="1">
      <c r="B43" s="209" t="s">
        <v>281</v>
      </c>
      <c r="C43" s="190"/>
      <c r="D43" s="190"/>
      <c r="E43" s="190"/>
      <c r="F43" s="190"/>
      <c r="G43" s="190"/>
      <c r="H43" s="190"/>
      <c r="I43" s="190"/>
      <c r="J43" s="190"/>
      <c r="K43" s="190"/>
      <c r="L43" s="79"/>
      <c r="M43" s="79"/>
      <c r="N43" s="79"/>
      <c r="O43" s="79"/>
    </row>
    <row r="44" spans="2:15" ht="56" customHeight="1">
      <c r="B44" s="190" t="s">
        <v>187</v>
      </c>
      <c r="C44" s="190"/>
      <c r="D44" s="190"/>
      <c r="E44" s="190"/>
      <c r="F44" s="190"/>
      <c r="G44" s="190"/>
      <c r="H44" s="190"/>
      <c r="I44" s="190"/>
      <c r="J44" s="190"/>
      <c r="K44" s="190"/>
      <c r="L44" s="79"/>
      <c r="M44" s="79"/>
      <c r="N44" s="79"/>
      <c r="O44" s="79"/>
    </row>
    <row r="45" spans="2:15" ht="47" customHeight="1">
      <c r="B45" s="190" t="s">
        <v>188</v>
      </c>
      <c r="C45" s="190"/>
      <c r="D45" s="190"/>
      <c r="E45" s="190"/>
      <c r="F45" s="190"/>
      <c r="G45" s="190"/>
      <c r="H45" s="190"/>
      <c r="I45" s="190"/>
      <c r="J45" s="190"/>
      <c r="K45" s="190"/>
      <c r="L45" s="79"/>
      <c r="M45" s="79"/>
      <c r="N45" s="79"/>
      <c r="O45" s="79"/>
    </row>
    <row r="46" spans="2:15" ht="73" customHeight="1">
      <c r="B46" s="265" t="s">
        <v>282</v>
      </c>
      <c r="C46" s="265"/>
      <c r="D46" s="265"/>
      <c r="E46" s="265"/>
      <c r="F46" s="265"/>
      <c r="G46" s="265"/>
      <c r="H46" s="265"/>
      <c r="I46" s="265"/>
      <c r="J46" s="265"/>
      <c r="K46" s="265"/>
      <c r="L46" s="186"/>
      <c r="M46" s="186"/>
      <c r="N46" s="186"/>
      <c r="O46" s="186"/>
    </row>
    <row r="47" spans="2:15" ht="30" customHeight="1">
      <c r="B47" s="190" t="s">
        <v>189</v>
      </c>
      <c r="C47" s="190"/>
      <c r="D47" s="190"/>
      <c r="E47" s="190"/>
      <c r="F47" s="190"/>
      <c r="G47" s="190"/>
      <c r="H47" s="190"/>
      <c r="I47" s="190"/>
      <c r="J47" s="190"/>
      <c r="K47" s="190"/>
    </row>
  </sheetData>
  <mergeCells count="34">
    <mergeCell ref="B47:K47"/>
    <mergeCell ref="B46:K46"/>
    <mergeCell ref="D19:K19"/>
    <mergeCell ref="D20:K20"/>
    <mergeCell ref="D21:K21"/>
    <mergeCell ref="B35:K35"/>
    <mergeCell ref="B36:K36"/>
    <mergeCell ref="D23:K23"/>
    <mergeCell ref="D24:K24"/>
    <mergeCell ref="D25:K25"/>
    <mergeCell ref="D26:K26"/>
    <mergeCell ref="D27:K27"/>
    <mergeCell ref="D28:K28"/>
    <mergeCell ref="B2:L2"/>
    <mergeCell ref="B3:L3"/>
    <mergeCell ref="B28:C28"/>
    <mergeCell ref="B33:K33"/>
    <mergeCell ref="B34:K34"/>
    <mergeCell ref="D22:K22"/>
    <mergeCell ref="D9:K9"/>
    <mergeCell ref="D10:K10"/>
    <mergeCell ref="D11:K11"/>
    <mergeCell ref="D12:K12"/>
    <mergeCell ref="D13:K13"/>
    <mergeCell ref="D14:K14"/>
    <mergeCell ref="D15:K15"/>
    <mergeCell ref="D16:K16"/>
    <mergeCell ref="D17:K17"/>
    <mergeCell ref="D18:K18"/>
    <mergeCell ref="B41:K41"/>
    <mergeCell ref="B42:K42"/>
    <mergeCell ref="B43:K43"/>
    <mergeCell ref="B44:K44"/>
    <mergeCell ref="B45:K4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167</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168</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169</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05"/>
      <c r="AH16" s="206"/>
      <c r="AI16" s="206"/>
      <c r="AP16" s="205"/>
      <c r="AQ16" s="206"/>
      <c r="AR16" s="206"/>
    </row>
    <row r="17" spans="2:18" ht="15.75" customHeight="1">
      <c r="H17" s="61"/>
      <c r="I17" s="61"/>
      <c r="J17" s="61"/>
      <c r="K17" s="61"/>
      <c r="L17" s="61"/>
      <c r="M17" s="61"/>
      <c r="N17" s="61"/>
      <c r="O17" s="61"/>
      <c r="P17" s="61"/>
      <c r="Q17" s="62"/>
      <c r="R17" s="61"/>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election activeCell="C19" sqref="C19:G20"/>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170</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05"/>
      <c r="AH16" s="206"/>
      <c r="AI16" s="206"/>
      <c r="AP16" s="205"/>
      <c r="AQ16" s="206"/>
      <c r="AR16" s="206"/>
    </row>
    <row r="17" spans="2:18" ht="15.75" customHeight="1">
      <c r="B17" s="84" t="s">
        <v>141</v>
      </c>
      <c r="C17" s="210" t="s">
        <v>10</v>
      </c>
      <c r="D17" s="210"/>
      <c r="E17" s="210"/>
      <c r="F17" s="210"/>
      <c r="G17" s="210"/>
      <c r="H17" s="61"/>
      <c r="I17" s="61"/>
      <c r="J17" s="61"/>
      <c r="K17" s="61"/>
      <c r="L17" s="61"/>
      <c r="M17" s="61"/>
      <c r="N17" s="61"/>
      <c r="O17" s="61"/>
      <c r="P17" s="61"/>
      <c r="Q17" s="62"/>
      <c r="R17" s="61"/>
    </row>
    <row r="18" spans="2:18" ht="28" customHeight="1">
      <c r="B18" s="82" t="s">
        <v>140</v>
      </c>
      <c r="C18" s="190" t="s">
        <v>171</v>
      </c>
      <c r="D18" s="190"/>
      <c r="E18" s="190"/>
      <c r="F18" s="190"/>
      <c r="G18" s="190"/>
      <c r="H18" s="61"/>
      <c r="I18" s="61"/>
      <c r="J18" s="61"/>
      <c r="K18" s="61"/>
      <c r="L18" s="61"/>
      <c r="M18" s="61"/>
      <c r="N18" s="61"/>
      <c r="O18" s="61"/>
      <c r="P18" s="61"/>
      <c r="Q18" s="62"/>
      <c r="R18" s="61"/>
    </row>
    <row r="19" spans="2:18" ht="15.75" customHeight="1">
      <c r="B19" s="71" t="s">
        <v>149</v>
      </c>
      <c r="C19" s="208" t="s">
        <v>280</v>
      </c>
      <c r="D19" s="189"/>
      <c r="E19" s="189"/>
      <c r="F19" s="189"/>
      <c r="G19" s="189"/>
      <c r="H19" s="61"/>
      <c r="I19" s="61"/>
      <c r="J19" s="61"/>
      <c r="K19" s="61"/>
      <c r="L19" s="61"/>
      <c r="M19" s="61"/>
      <c r="N19" s="61"/>
      <c r="O19" s="61"/>
      <c r="P19" s="61"/>
      <c r="Q19" s="62"/>
      <c r="R19" s="61"/>
    </row>
    <row r="20" spans="2:18" ht="28" customHeight="1">
      <c r="B20" s="83" t="s">
        <v>155</v>
      </c>
      <c r="C20" s="209" t="s">
        <v>279</v>
      </c>
      <c r="D20" s="190"/>
      <c r="E20" s="190"/>
      <c r="F20" s="190"/>
      <c r="G20" s="190"/>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A2:B2"/>
    <mergeCell ref="AS2:AU2"/>
    <mergeCell ref="C17:G17"/>
    <mergeCell ref="C18:G18"/>
    <mergeCell ref="C19:G19"/>
    <mergeCell ref="AP16:AR16"/>
    <mergeCell ref="AJ2:AL2"/>
    <mergeCell ref="AM2:AO2"/>
    <mergeCell ref="AP2:AR2"/>
    <mergeCell ref="C20:G20"/>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election activeCell="D26" sqref="D26"/>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172</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173</v>
      </c>
      <c r="B2" s="1"/>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163</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election activeCell="C19" sqref="C19:G20"/>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175</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141</v>
      </c>
      <c r="C17" s="210" t="s">
        <v>10</v>
      </c>
      <c r="D17" s="210"/>
      <c r="E17" s="210"/>
      <c r="F17" s="210"/>
      <c r="G17" s="210"/>
      <c r="H17" s="61"/>
      <c r="I17" s="61"/>
      <c r="J17" s="61"/>
      <c r="K17" s="61"/>
      <c r="L17" s="61"/>
      <c r="M17" s="61"/>
      <c r="N17" s="61"/>
      <c r="O17" s="61"/>
      <c r="P17" s="61"/>
      <c r="Q17" s="62"/>
      <c r="R17" s="61"/>
    </row>
    <row r="18" spans="2:18" ht="29" customHeight="1">
      <c r="B18" s="82" t="s">
        <v>140</v>
      </c>
      <c r="C18" s="190" t="s">
        <v>174</v>
      </c>
      <c r="D18" s="190"/>
      <c r="E18" s="190"/>
      <c r="F18" s="190"/>
      <c r="G18" s="190"/>
      <c r="H18" s="61"/>
      <c r="I18" s="61"/>
      <c r="J18" s="61"/>
      <c r="K18" s="61"/>
      <c r="L18" s="61"/>
      <c r="M18" s="61"/>
      <c r="N18" s="61"/>
      <c r="O18" s="61"/>
      <c r="P18" s="61"/>
      <c r="Q18" s="62"/>
      <c r="R18" s="61"/>
    </row>
    <row r="19" spans="2:18" ht="15.75" customHeight="1">
      <c r="B19" s="71" t="s">
        <v>149</v>
      </c>
      <c r="C19" s="208" t="s">
        <v>280</v>
      </c>
      <c r="D19" s="189"/>
      <c r="E19" s="189"/>
      <c r="F19" s="189"/>
      <c r="G19" s="189"/>
      <c r="H19" s="61"/>
      <c r="I19" s="61"/>
      <c r="J19" s="61"/>
      <c r="K19" s="61"/>
      <c r="L19" s="61"/>
      <c r="M19" s="61"/>
      <c r="N19" s="61"/>
      <c r="O19" s="61"/>
      <c r="P19" s="61"/>
      <c r="Q19" s="62"/>
      <c r="R19" s="61"/>
    </row>
    <row r="20" spans="2:18" ht="28" customHeight="1">
      <c r="B20" s="83" t="s">
        <v>155</v>
      </c>
      <c r="C20" s="209" t="s">
        <v>279</v>
      </c>
      <c r="D20" s="190"/>
      <c r="E20" s="190"/>
      <c r="F20" s="190"/>
      <c r="G20" s="190"/>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A2:B2"/>
    <mergeCell ref="AS2:AU2"/>
    <mergeCell ref="C17:G17"/>
    <mergeCell ref="C18:G18"/>
    <mergeCell ref="C19:G19"/>
    <mergeCell ref="AJ2:AL2"/>
    <mergeCell ref="AM2:AO2"/>
    <mergeCell ref="AP2:AR2"/>
    <mergeCell ref="C20:G20"/>
    <mergeCell ref="S2:T2"/>
    <mergeCell ref="U2:W2"/>
    <mergeCell ref="AG2:AI2"/>
    <mergeCell ref="X2:Z2"/>
    <mergeCell ref="AA2:AC2"/>
    <mergeCell ref="AD2:AF2"/>
    <mergeCell ref="D2:F2"/>
    <mergeCell ref="G2:I2"/>
    <mergeCell ref="J2:L2"/>
    <mergeCell ref="M2:O2"/>
    <mergeCell ref="P2: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election activeCell="C20" sqref="C20:G21"/>
    </sheetView>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07" t="s">
        <v>176</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163</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05"/>
      <c r="AH16" s="206"/>
      <c r="AI16" s="206"/>
      <c r="AP16" s="205"/>
      <c r="AQ16" s="206"/>
      <c r="AR16" s="206"/>
    </row>
    <row r="17" spans="2:7" ht="15" customHeight="1"/>
    <row r="18" spans="2:7" ht="15.75" customHeight="1">
      <c r="B18" s="84" t="s">
        <v>141</v>
      </c>
      <c r="C18" s="210" t="s">
        <v>10</v>
      </c>
      <c r="D18" s="210"/>
      <c r="E18" s="210"/>
      <c r="F18" s="210"/>
      <c r="G18" s="210"/>
    </row>
    <row r="19" spans="2:7" ht="30" customHeight="1">
      <c r="B19" s="82" t="s">
        <v>140</v>
      </c>
      <c r="C19" s="190" t="s">
        <v>145</v>
      </c>
      <c r="D19" s="190"/>
      <c r="E19" s="190"/>
      <c r="F19" s="190"/>
      <c r="G19" s="190"/>
    </row>
    <row r="20" spans="2:7" ht="15.75" customHeight="1">
      <c r="B20" s="71" t="s">
        <v>149</v>
      </c>
      <c r="C20" s="208" t="s">
        <v>280</v>
      </c>
      <c r="D20" s="189"/>
      <c r="E20" s="189"/>
      <c r="F20" s="189"/>
      <c r="G20" s="189"/>
    </row>
    <row r="21" spans="2:7" ht="28">
      <c r="B21" s="83" t="s">
        <v>155</v>
      </c>
      <c r="C21" s="209" t="s">
        <v>279</v>
      </c>
      <c r="D21" s="190"/>
      <c r="E21" s="190"/>
      <c r="F21" s="190"/>
      <c r="G21" s="190"/>
    </row>
  </sheetData>
  <mergeCells count="22">
    <mergeCell ref="C18:G18"/>
    <mergeCell ref="C19:G19"/>
    <mergeCell ref="C20:G20"/>
    <mergeCell ref="C21:G21"/>
    <mergeCell ref="A2:B2"/>
    <mergeCell ref="AS2:AU2"/>
    <mergeCell ref="D2:F2"/>
    <mergeCell ref="G2:I2"/>
    <mergeCell ref="J2:L2"/>
    <mergeCell ref="M2:O2"/>
    <mergeCell ref="P2:R2"/>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topLeftCell="A4" workbookViewId="0">
      <selection activeCell="I47" sqref="I47:J47"/>
    </sheetView>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197</v>
      </c>
    </row>
    <row r="3" spans="2:19" ht="14" thickBot="1"/>
    <row r="4" spans="2:19" ht="15.75" customHeight="1">
      <c r="F4" s="215" t="s">
        <v>177</v>
      </c>
      <c r="G4" s="216"/>
      <c r="H4" s="216"/>
      <c r="I4" s="216"/>
      <c r="J4" s="216"/>
      <c r="K4" s="216"/>
      <c r="L4" s="216"/>
      <c r="M4" s="216"/>
      <c r="N4" s="217"/>
      <c r="P4" s="227" t="s">
        <v>68</v>
      </c>
      <c r="Q4" s="228"/>
    </row>
    <row r="5" spans="2:19" ht="15.75" customHeight="1">
      <c r="B5" s="213" t="s">
        <v>150</v>
      </c>
      <c r="C5" s="213"/>
      <c r="D5" s="214"/>
      <c r="E5" s="72"/>
      <c r="F5" s="238" t="s">
        <v>50</v>
      </c>
      <c r="G5" s="236"/>
      <c r="H5" s="236"/>
      <c r="I5" s="232" t="s">
        <v>5</v>
      </c>
      <c r="J5" s="233"/>
      <c r="K5" s="234"/>
      <c r="L5" s="235" t="s">
        <v>51</v>
      </c>
      <c r="M5" s="236"/>
      <c r="N5" s="237"/>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07"/>
      <c r="R16" s="207"/>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163</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15" t="s">
        <v>1</v>
      </c>
      <c r="G20" s="216"/>
      <c r="H20" s="216"/>
      <c r="I20" s="216"/>
      <c r="J20" s="216"/>
      <c r="K20" s="216"/>
      <c r="L20" s="216"/>
      <c r="M20" s="216"/>
      <c r="N20" s="217"/>
      <c r="Q20" s="19"/>
      <c r="R20" s="64"/>
      <c r="S20" s="64"/>
    </row>
    <row r="21" spans="2:23" ht="15.75" customHeight="1">
      <c r="B21" s="213" t="s">
        <v>150</v>
      </c>
      <c r="C21" s="213"/>
      <c r="D21" s="214"/>
      <c r="F21" s="238" t="s">
        <v>50</v>
      </c>
      <c r="G21" s="236"/>
      <c r="H21" s="236"/>
      <c r="I21" s="232" t="s">
        <v>5</v>
      </c>
      <c r="J21" s="233"/>
      <c r="K21" s="234"/>
      <c r="L21" s="235" t="s">
        <v>51</v>
      </c>
      <c r="M21" s="236"/>
      <c r="N21" s="237"/>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163</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29" t="s">
        <v>190</v>
      </c>
      <c r="G36" s="230"/>
      <c r="H36" s="230"/>
      <c r="I36" s="230"/>
      <c r="J36" s="230"/>
      <c r="K36" s="230"/>
      <c r="L36" s="230"/>
      <c r="M36" s="230"/>
      <c r="N36" s="231"/>
      <c r="O36" s="64"/>
      <c r="R36" s="64"/>
      <c r="T36" s="5"/>
      <c r="U36" s="63"/>
      <c r="V36" s="64"/>
      <c r="W36" s="60"/>
    </row>
    <row r="37" spans="2:23" ht="15.75" customHeight="1">
      <c r="F37" s="224" t="s">
        <v>191</v>
      </c>
      <c r="G37" s="213"/>
      <c r="H37" s="213"/>
      <c r="I37" s="218" t="s">
        <v>194</v>
      </c>
      <c r="J37" s="213"/>
      <c r="K37" s="213"/>
      <c r="L37" s="218" t="s">
        <v>195</v>
      </c>
      <c r="M37" s="213"/>
      <c r="N37" s="214"/>
      <c r="O37" s="64"/>
      <c r="R37" s="64"/>
      <c r="T37" s="5"/>
      <c r="U37" s="63"/>
      <c r="V37" s="64"/>
      <c r="W37" s="60"/>
    </row>
    <row r="38" spans="2:23" ht="15.75" customHeight="1">
      <c r="F38" s="108" t="s">
        <v>192</v>
      </c>
      <c r="G38" s="73" t="s">
        <v>193</v>
      </c>
      <c r="H38" s="73" t="s">
        <v>92</v>
      </c>
      <c r="I38" s="73" t="s">
        <v>192</v>
      </c>
      <c r="J38" s="73" t="s">
        <v>193</v>
      </c>
      <c r="K38" s="73" t="s">
        <v>92</v>
      </c>
      <c r="L38" s="73" t="s">
        <v>192</v>
      </c>
      <c r="M38" s="73" t="s">
        <v>193</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29" t="s">
        <v>196</v>
      </c>
      <c r="G42" s="230"/>
      <c r="H42" s="230"/>
      <c r="I42" s="230"/>
      <c r="J42" s="230"/>
      <c r="K42" s="230"/>
      <c r="L42" s="230"/>
      <c r="M42" s="230"/>
      <c r="N42" s="231"/>
      <c r="O42" s="64"/>
      <c r="Q42" s="5"/>
      <c r="R42" s="64"/>
      <c r="T42" s="5"/>
      <c r="U42" s="63"/>
      <c r="V42" s="64"/>
      <c r="W42" s="60"/>
    </row>
    <row r="43" spans="2:23" ht="15.75" customHeight="1">
      <c r="F43" s="224" t="s">
        <v>198</v>
      </c>
      <c r="G43" s="213"/>
      <c r="H43" s="213"/>
      <c r="I43" s="218" t="s">
        <v>202</v>
      </c>
      <c r="J43" s="213"/>
      <c r="K43" s="213"/>
      <c r="L43" s="218" t="s">
        <v>209</v>
      </c>
      <c r="M43" s="213"/>
      <c r="N43" s="214"/>
      <c r="O43" s="64"/>
      <c r="Q43" s="5"/>
      <c r="R43" s="64"/>
      <c r="T43" s="5"/>
      <c r="U43" s="63"/>
      <c r="V43" s="64"/>
      <c r="W43" s="60"/>
    </row>
    <row r="44" spans="2:23" ht="15.75" customHeight="1">
      <c r="F44" s="225" t="s">
        <v>199</v>
      </c>
      <c r="G44" s="226"/>
      <c r="H44" s="116">
        <f>G39*1000000</f>
        <v>34271985878260.867</v>
      </c>
      <c r="I44" s="219" t="s">
        <v>205</v>
      </c>
      <c r="J44" s="220"/>
      <c r="K44" s="117">
        <f>J39/1056</f>
        <v>751141372.67813277</v>
      </c>
      <c r="L44" s="119" t="s">
        <v>210</v>
      </c>
      <c r="M44" s="117">
        <f>M39*1000000000</f>
        <v>1180798894545.4546</v>
      </c>
      <c r="N44" s="118"/>
      <c r="O44" s="64"/>
      <c r="Q44" s="5"/>
      <c r="R44" s="64"/>
      <c r="T44" s="5"/>
      <c r="U44" s="63"/>
      <c r="V44" s="64"/>
      <c r="W44" s="60"/>
    </row>
    <row r="45" spans="2:23" ht="15.75" customHeight="1">
      <c r="F45" s="225" t="s">
        <v>200</v>
      </c>
      <c r="G45" s="226"/>
      <c r="H45" s="116">
        <f>G39*1000</f>
        <v>34271985878.260864</v>
      </c>
      <c r="I45" s="219" t="s">
        <v>206</v>
      </c>
      <c r="J45" s="220"/>
      <c r="K45" s="117">
        <f>J39/833</f>
        <v>952227238.35307097</v>
      </c>
      <c r="L45" s="119" t="s">
        <v>211</v>
      </c>
      <c r="M45" s="117">
        <f>M39*1000000</f>
        <v>1180798894.5454547</v>
      </c>
      <c r="N45" s="118"/>
      <c r="O45" s="64"/>
      <c r="Q45" s="5"/>
      <c r="R45" s="64"/>
      <c r="T45" s="5"/>
      <c r="U45" s="63"/>
      <c r="V45" s="64"/>
      <c r="W45" s="60"/>
    </row>
    <row r="46" spans="2:23">
      <c r="F46" s="225" t="s">
        <v>201</v>
      </c>
      <c r="G46" s="226"/>
      <c r="H46" s="116">
        <f>G39</f>
        <v>34271985.878260866</v>
      </c>
      <c r="I46" s="219" t="s">
        <v>272</v>
      </c>
      <c r="J46" s="220"/>
      <c r="K46" s="117">
        <f>J39/287</f>
        <v>2763781496.6833038</v>
      </c>
      <c r="L46" s="119" t="s">
        <v>212</v>
      </c>
      <c r="M46" s="117">
        <f>M39</f>
        <v>1180.7988945454547</v>
      </c>
      <c r="N46" s="118"/>
      <c r="O46" s="64"/>
      <c r="Q46" s="5"/>
      <c r="R46" s="64"/>
      <c r="T46" s="5"/>
      <c r="U46" s="63"/>
      <c r="V46" s="64"/>
    </row>
    <row r="47" spans="2:23" ht="15.75" customHeight="1">
      <c r="F47" s="221" t="s">
        <v>72</v>
      </c>
      <c r="G47" s="220"/>
      <c r="H47" s="123">
        <f>1/(0.000403)*G39</f>
        <v>85042148581.292465</v>
      </c>
      <c r="I47" s="219" t="s">
        <v>204</v>
      </c>
      <c r="J47" s="220"/>
      <c r="K47" s="117">
        <f>J39/200</f>
        <v>3966026447.740541</v>
      </c>
      <c r="L47" s="119" t="s">
        <v>213</v>
      </c>
      <c r="M47" s="117">
        <f>M39*0.386102</f>
        <v>455.90881478178915</v>
      </c>
      <c r="N47" s="118"/>
      <c r="O47" s="64"/>
      <c r="Q47" s="5"/>
      <c r="R47" s="64"/>
      <c r="T47" s="5"/>
      <c r="U47" s="63"/>
      <c r="V47" s="64"/>
    </row>
    <row r="48" spans="2:23" ht="15.75" customHeight="1">
      <c r="F48" s="221" t="s">
        <v>73</v>
      </c>
      <c r="G48" s="220"/>
      <c r="H48" s="123">
        <f>H44/8887</f>
        <v>3856417900.1081204</v>
      </c>
      <c r="I48" s="219" t="s">
        <v>207</v>
      </c>
      <c r="J48" s="220"/>
      <c r="K48" s="117">
        <f>J39/533</f>
        <v>1488190036.6756251</v>
      </c>
      <c r="L48" s="119" t="s">
        <v>214</v>
      </c>
      <c r="M48" s="117">
        <f>M39*247.105</f>
        <v>291781.31083665456</v>
      </c>
      <c r="N48" s="118"/>
      <c r="O48" s="64"/>
      <c r="Q48" s="5"/>
      <c r="R48" s="64"/>
      <c r="T48" s="5"/>
      <c r="U48" s="63"/>
      <c r="V48" s="64"/>
    </row>
    <row r="49" spans="6:22" ht="15.75" customHeight="1">
      <c r="F49" s="221" t="s">
        <v>74</v>
      </c>
      <c r="G49" s="220"/>
      <c r="H49" s="123">
        <f>(1/8.67)*H46</f>
        <v>3952939.5476656132</v>
      </c>
      <c r="I49" s="219" t="s">
        <v>208</v>
      </c>
      <c r="J49" s="220"/>
      <c r="K49" s="117">
        <f>J39/296</f>
        <v>2679747599.8246899</v>
      </c>
      <c r="L49" s="119" t="s">
        <v>215</v>
      </c>
      <c r="M49" s="117">
        <f>M45/5350</f>
        <v>220710.07374681396</v>
      </c>
      <c r="N49" s="118"/>
      <c r="O49" s="64"/>
      <c r="Q49" s="5"/>
      <c r="R49" s="64"/>
      <c r="T49" s="5"/>
      <c r="U49" s="63"/>
      <c r="V49" s="64"/>
    </row>
    <row r="50" spans="6:22" ht="15.75" customHeight="1">
      <c r="F50" s="221" t="s">
        <v>75</v>
      </c>
      <c r="G50" s="220"/>
      <c r="H50" s="123">
        <f>(1/0.43)*(H46)</f>
        <v>79702292.740141556</v>
      </c>
      <c r="I50" s="219" t="s">
        <v>203</v>
      </c>
      <c r="J50" s="220"/>
      <c r="K50" s="117">
        <f>J39/15415</f>
        <v>51456716.804937281</v>
      </c>
      <c r="L50" s="74"/>
      <c r="M50" s="74"/>
      <c r="N50" s="118"/>
      <c r="O50" s="64"/>
      <c r="Q50" s="5"/>
      <c r="R50" s="64"/>
      <c r="T50" s="5"/>
      <c r="U50" s="63"/>
      <c r="V50" s="64"/>
    </row>
    <row r="51" spans="6:22" ht="15.75" customHeight="1">
      <c r="F51" s="221" t="s">
        <v>76</v>
      </c>
      <c r="G51" s="220"/>
      <c r="H51" s="123">
        <f>(1/75.54)*H46</f>
        <v>453693.22052238369</v>
      </c>
      <c r="I51" s="220" t="s">
        <v>78</v>
      </c>
      <c r="J51" s="220"/>
      <c r="K51" s="117">
        <f>J39/2500000</f>
        <v>317282.11581924325</v>
      </c>
      <c r="L51" s="74"/>
      <c r="M51" s="74"/>
      <c r="N51" s="118"/>
      <c r="O51" s="64"/>
      <c r="Q51" s="5"/>
      <c r="R51" s="64"/>
      <c r="T51" s="5"/>
      <c r="U51" s="63"/>
      <c r="V51" s="64"/>
    </row>
    <row r="52" spans="6:22" ht="15.75" customHeight="1" thickBot="1">
      <c r="F52" s="222" t="s">
        <v>77</v>
      </c>
      <c r="G52" s="223"/>
      <c r="H52" s="124">
        <f>1/(0.06)*H46</f>
        <v>571199764.63768113</v>
      </c>
      <c r="I52" s="223" t="s">
        <v>79</v>
      </c>
      <c r="J52" s="223"/>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31" customHeight="1"/>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8">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B5:D5"/>
    <mergeCell ref="B21:D21"/>
    <mergeCell ref="F4:N4"/>
    <mergeCell ref="F20:N20"/>
    <mergeCell ref="I43:K43"/>
    <mergeCell ref="F21:H21"/>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workbookViewId="0">
      <selection activeCell="O38" sqref="O38"/>
    </sheetView>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39" t="s">
        <v>216</v>
      </c>
      <c r="C3" s="240"/>
      <c r="D3" s="240"/>
      <c r="E3" s="240"/>
      <c r="F3" s="240"/>
      <c r="G3" s="240"/>
      <c r="H3" s="240"/>
      <c r="I3" s="240"/>
      <c r="J3" s="241"/>
      <c r="K3" s="125"/>
      <c r="L3" s="245" t="s">
        <v>245</v>
      </c>
      <c r="M3" s="246"/>
      <c r="N3" s="246"/>
      <c r="O3" s="246"/>
      <c r="P3" s="246"/>
      <c r="Q3" s="246"/>
      <c r="R3" s="247"/>
      <c r="S3" s="163"/>
      <c r="T3" s="254" t="s">
        <v>258</v>
      </c>
      <c r="U3" s="255"/>
      <c r="V3" s="255"/>
      <c r="W3" s="255"/>
      <c r="X3" s="255"/>
      <c r="Y3" s="256"/>
    </row>
    <row r="4" spans="1:25">
      <c r="A4" s="125"/>
      <c r="B4" s="244" t="s">
        <v>6</v>
      </c>
      <c r="C4" s="243" t="s">
        <v>217</v>
      </c>
      <c r="D4" s="243"/>
      <c r="E4" s="243" t="s">
        <v>218</v>
      </c>
      <c r="F4" s="243"/>
      <c r="G4" s="243" t="s">
        <v>219</v>
      </c>
      <c r="H4" s="243"/>
      <c r="I4" s="218" t="s">
        <v>220</v>
      </c>
      <c r="J4" s="214"/>
      <c r="K4" s="125"/>
      <c r="L4" s="248" t="s">
        <v>6</v>
      </c>
      <c r="M4" s="243" t="s">
        <v>246</v>
      </c>
      <c r="N4" s="243"/>
      <c r="O4" s="243" t="s">
        <v>247</v>
      </c>
      <c r="P4" s="243"/>
      <c r="Q4" s="218" t="s">
        <v>248</v>
      </c>
      <c r="R4" s="251"/>
      <c r="S4" s="126"/>
      <c r="T4" s="158" t="s">
        <v>250</v>
      </c>
      <c r="U4" s="249" t="s">
        <v>251</v>
      </c>
      <c r="V4" s="249"/>
      <c r="W4" s="249"/>
      <c r="X4" s="249"/>
      <c r="Y4" s="250"/>
    </row>
    <row r="5" spans="1:25" ht="13" customHeight="1">
      <c r="A5" s="125"/>
      <c r="B5" s="244"/>
      <c r="C5" s="126" t="s">
        <v>235</v>
      </c>
      <c r="D5" s="126" t="s">
        <v>92</v>
      </c>
      <c r="E5" s="126" t="s">
        <v>192</v>
      </c>
      <c r="F5" s="126" t="s">
        <v>92</v>
      </c>
      <c r="G5" s="126" t="s">
        <v>192</v>
      </c>
      <c r="H5" s="126" t="s">
        <v>92</v>
      </c>
      <c r="I5" s="73" t="s">
        <v>192</v>
      </c>
      <c r="J5" s="109" t="s">
        <v>92</v>
      </c>
      <c r="K5" s="125"/>
      <c r="L5" s="248"/>
      <c r="M5" s="163" t="s">
        <v>192</v>
      </c>
      <c r="N5" s="163" t="s">
        <v>92</v>
      </c>
      <c r="O5" s="163" t="s">
        <v>192</v>
      </c>
      <c r="P5" s="163" t="s">
        <v>92</v>
      </c>
      <c r="Q5" s="163" t="s">
        <v>192</v>
      </c>
      <c r="R5" s="167" t="s">
        <v>92</v>
      </c>
      <c r="S5" s="163"/>
      <c r="T5" s="159" t="s">
        <v>252</v>
      </c>
      <c r="U5" s="249" t="s">
        <v>253</v>
      </c>
      <c r="V5" s="249"/>
      <c r="W5" s="249"/>
      <c r="X5" s="249"/>
      <c r="Y5" s="250"/>
    </row>
    <row r="6" spans="1:25">
      <c r="A6" s="125"/>
      <c r="B6" s="136" t="s">
        <v>221</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49" t="s">
        <v>254</v>
      </c>
      <c r="V6" s="249"/>
      <c r="W6" s="249"/>
      <c r="X6" s="249"/>
      <c r="Y6" s="250"/>
    </row>
    <row r="7" spans="1:25" ht="14">
      <c r="A7" s="125"/>
      <c r="B7" s="140" t="s">
        <v>222</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49" t="s">
        <v>255</v>
      </c>
      <c r="V7" s="249"/>
      <c r="W7" s="249"/>
      <c r="X7" s="249"/>
      <c r="Y7" s="250"/>
    </row>
    <row r="8" spans="1:25" ht="15" thickBot="1">
      <c r="A8" s="125"/>
      <c r="B8" s="140" t="s">
        <v>223</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256</v>
      </c>
      <c r="U8" s="252" t="s">
        <v>257</v>
      </c>
      <c r="V8" s="252"/>
      <c r="W8" s="252"/>
      <c r="X8" s="252"/>
      <c r="Y8" s="253"/>
    </row>
    <row r="9" spans="1:25" ht="14">
      <c r="A9" s="125"/>
      <c r="B9" s="140" t="s">
        <v>224</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225</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249</v>
      </c>
      <c r="M10" s="178" t="s">
        <v>9</v>
      </c>
      <c r="N10" s="176">
        <f t="shared" si="2"/>
        <v>302.10171699604746</v>
      </c>
      <c r="O10" s="178" t="s">
        <v>9</v>
      </c>
      <c r="P10" s="176">
        <f t="shared" si="4"/>
        <v>3.5689776807563924</v>
      </c>
      <c r="Q10" s="178" t="s">
        <v>9</v>
      </c>
      <c r="R10" s="177">
        <f t="shared" si="6"/>
        <v>53.129309090909096</v>
      </c>
      <c r="S10" s="166"/>
    </row>
    <row r="11" spans="1:25" ht="16">
      <c r="A11" s="125"/>
      <c r="B11" s="140" t="s">
        <v>226</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227</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271</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228</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270</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229</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269</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0" customHeight="1">
      <c r="A15" s="125"/>
      <c r="B15" s="140" t="s">
        <v>230</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268</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231</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267</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232</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233</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266</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234</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265</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237</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264</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238</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263</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239</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262</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240</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261</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241</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260</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242</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259</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42" t="s">
        <v>236</v>
      </c>
      <c r="C27" s="242"/>
      <c r="D27" s="242"/>
      <c r="E27" s="242"/>
      <c r="F27" s="242"/>
      <c r="G27" s="125"/>
      <c r="H27" s="125"/>
      <c r="R27" s="150"/>
      <c r="T27" s="102"/>
      <c r="U27" s="85"/>
      <c r="V27" s="102"/>
      <c r="W27" s="85"/>
      <c r="X27" s="102"/>
    </row>
    <row r="29" spans="1:27">
      <c r="B29" s="71" t="s">
        <v>244</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45" t="s">
        <v>273</v>
      </c>
      <c r="D32" s="246"/>
      <c r="E32" s="246"/>
      <c r="F32" s="246"/>
      <c r="G32" s="246"/>
      <c r="H32" s="246"/>
      <c r="I32" s="246"/>
      <c r="J32" s="246"/>
      <c r="K32" s="246"/>
      <c r="L32" s="246"/>
      <c r="M32" s="247"/>
      <c r="N32" s="151"/>
      <c r="O32" s="151"/>
      <c r="P32"/>
      <c r="Q32"/>
      <c r="R32"/>
      <c r="S32"/>
      <c r="T32"/>
      <c r="U32"/>
      <c r="V32"/>
      <c r="W32"/>
      <c r="X32"/>
      <c r="Y32"/>
      <c r="Z32"/>
      <c r="AA32"/>
    </row>
    <row r="33" spans="2:27">
      <c r="B33" s="125"/>
      <c r="C33" s="248" t="s">
        <v>6</v>
      </c>
      <c r="D33" s="219" t="s">
        <v>205</v>
      </c>
      <c r="E33" s="220"/>
      <c r="F33" s="219" t="s">
        <v>272</v>
      </c>
      <c r="G33" s="220"/>
      <c r="H33" s="219" t="s">
        <v>204</v>
      </c>
      <c r="I33" s="220"/>
      <c r="J33" s="219" t="s">
        <v>207</v>
      </c>
      <c r="K33" s="220"/>
      <c r="L33" s="219" t="s">
        <v>208</v>
      </c>
      <c r="M33" s="257"/>
      <c r="N33" s="219"/>
      <c r="O33" s="220"/>
      <c r="P33"/>
      <c r="Q33"/>
      <c r="R33"/>
      <c r="S33"/>
      <c r="T33"/>
      <c r="U33"/>
      <c r="V33"/>
      <c r="W33"/>
      <c r="X33"/>
      <c r="Y33"/>
      <c r="Z33"/>
      <c r="AA33"/>
    </row>
    <row r="34" spans="2:27">
      <c r="B34" s="125"/>
      <c r="C34" s="248"/>
      <c r="D34" s="163" t="s">
        <v>92</v>
      </c>
      <c r="E34" s="163" t="s">
        <v>192</v>
      </c>
      <c r="F34" s="163" t="s">
        <v>92</v>
      </c>
      <c r="G34" s="163" t="s">
        <v>192</v>
      </c>
      <c r="H34" s="163" t="s">
        <v>92</v>
      </c>
      <c r="I34" s="163" t="s">
        <v>192</v>
      </c>
      <c r="J34" s="163" t="s">
        <v>92</v>
      </c>
      <c r="K34" s="163" t="s">
        <v>192</v>
      </c>
      <c r="L34" s="163" t="s">
        <v>92</v>
      </c>
      <c r="M34" s="167" t="s">
        <v>192</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249</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271</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270</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269</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268</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267</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266</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265</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264</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263</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262</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261</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260</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259</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N33:O33"/>
    <mergeCell ref="C32:M32"/>
    <mergeCell ref="C33:C34"/>
    <mergeCell ref="D33:E33"/>
    <mergeCell ref="F33:G33"/>
    <mergeCell ref="H33:I33"/>
    <mergeCell ref="J33:K33"/>
    <mergeCell ref="L33:M33"/>
    <mergeCell ref="U7:Y7"/>
    <mergeCell ref="U8:Y8"/>
    <mergeCell ref="T3:Y3"/>
    <mergeCell ref="U4:Y4"/>
    <mergeCell ref="U5:Y5"/>
    <mergeCell ref="L3:R3"/>
    <mergeCell ref="L4:L5"/>
    <mergeCell ref="U6:Y6"/>
    <mergeCell ref="Q4:R4"/>
    <mergeCell ref="O4:P4"/>
    <mergeCell ref="M4:N4"/>
    <mergeCell ref="B3:J3"/>
    <mergeCell ref="B27:F27"/>
    <mergeCell ref="C4:D4"/>
    <mergeCell ref="B4:B5"/>
    <mergeCell ref="E4:F4"/>
    <mergeCell ref="G4:H4"/>
    <mergeCell ref="I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election activeCell="C20" sqref="C20:G21"/>
    </sheetView>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07" t="s">
        <v>150</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01" t="s">
        <v>152</v>
      </c>
      <c r="AE2" s="199"/>
      <c r="AF2" s="200"/>
      <c r="AG2" s="201" t="s">
        <v>153</v>
      </c>
      <c r="AH2" s="199"/>
      <c r="AI2" s="200"/>
      <c r="AJ2" s="201" t="s">
        <v>154</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163</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05"/>
      <c r="AH16" s="206"/>
      <c r="AI16" s="206"/>
      <c r="AP16" s="205"/>
      <c r="AQ16" s="206"/>
      <c r="AR16" s="206"/>
    </row>
    <row r="18" spans="1:18" ht="15.75" customHeight="1">
      <c r="B18" s="84" t="s">
        <v>141</v>
      </c>
      <c r="C18" s="210" t="s">
        <v>10</v>
      </c>
      <c r="D18" s="210"/>
      <c r="E18" s="210"/>
      <c r="F18" s="210"/>
      <c r="G18" s="210"/>
      <c r="H18" s="59"/>
    </row>
    <row r="19" spans="1:18" ht="47" customHeight="1">
      <c r="B19" s="82" t="s">
        <v>140</v>
      </c>
      <c r="C19" s="190" t="s">
        <v>146</v>
      </c>
      <c r="D19" s="190"/>
      <c r="E19" s="190"/>
      <c r="F19" s="190"/>
      <c r="G19" s="190"/>
      <c r="H19" s="61"/>
      <c r="I19" s="61"/>
      <c r="J19" s="61"/>
      <c r="K19" s="61"/>
      <c r="L19" s="61"/>
      <c r="M19" s="61"/>
      <c r="N19" s="61"/>
      <c r="O19" s="61"/>
      <c r="P19" s="61"/>
      <c r="Q19" s="62"/>
      <c r="R19" s="61"/>
    </row>
    <row r="20" spans="1:18" s="3" customFormat="1" ht="15.75" customHeight="1">
      <c r="B20" s="71" t="s">
        <v>149</v>
      </c>
      <c r="C20" s="208" t="s">
        <v>280</v>
      </c>
      <c r="D20" s="189"/>
      <c r="E20" s="189"/>
      <c r="F20" s="189"/>
      <c r="G20" s="189"/>
      <c r="H20" s="61"/>
      <c r="I20" s="61"/>
      <c r="J20" s="61"/>
      <c r="K20" s="61"/>
      <c r="L20" s="61"/>
      <c r="M20" s="61"/>
      <c r="N20" s="61"/>
      <c r="O20" s="61"/>
      <c r="P20" s="61"/>
      <c r="Q20" s="62"/>
      <c r="R20" s="61"/>
    </row>
    <row r="21" spans="1:18" ht="31" customHeight="1">
      <c r="B21" s="83" t="s">
        <v>155</v>
      </c>
      <c r="C21" s="209" t="s">
        <v>279</v>
      </c>
      <c r="D21" s="190"/>
      <c r="E21" s="190"/>
      <c r="F21" s="190"/>
      <c r="G21" s="190"/>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A2:B2"/>
    <mergeCell ref="C19:G19"/>
    <mergeCell ref="C20:G20"/>
    <mergeCell ref="C21:G21"/>
    <mergeCell ref="C18:G18"/>
    <mergeCell ref="D2:F2"/>
    <mergeCell ref="G2:I2"/>
    <mergeCell ref="AG16:AI16"/>
    <mergeCell ref="AJ2:AL2"/>
    <mergeCell ref="AM2:AO2"/>
    <mergeCell ref="AP2:AR2"/>
    <mergeCell ref="AS2:AU2"/>
    <mergeCell ref="AP16:AR16"/>
    <mergeCell ref="X2:Z2"/>
    <mergeCell ref="AA2:AC2"/>
    <mergeCell ref="AD2:AF2"/>
    <mergeCell ref="AG2:AI2"/>
    <mergeCell ref="J2:L2"/>
    <mergeCell ref="M2:O2"/>
    <mergeCell ref="P2:R2"/>
    <mergeCell ref="S2:T2"/>
    <mergeCell ref="U2:W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37"/>
  <sheetViews>
    <sheetView workbookViewId="0">
      <selection activeCell="C36" sqref="C36:O36"/>
    </sheetView>
  </sheetViews>
  <sheetFormatPr baseColWidth="10" defaultRowHeight="13"/>
  <cols>
    <col min="1" max="1" width="4" style="3" customWidth="1"/>
    <col min="2" max="2" width="4" customWidth="1"/>
  </cols>
  <sheetData>
    <row r="2" spans="2:15" ht="16">
      <c r="B2" s="263" t="s">
        <v>276</v>
      </c>
      <c r="C2" s="263"/>
      <c r="D2" s="263"/>
      <c r="E2" s="263"/>
      <c r="F2" s="263"/>
      <c r="G2" s="263"/>
      <c r="H2" s="263"/>
      <c r="I2" s="263"/>
      <c r="J2" s="263"/>
      <c r="K2" s="263"/>
      <c r="L2" s="263"/>
      <c r="M2" s="263"/>
      <c r="N2" s="263"/>
      <c r="O2" s="263"/>
    </row>
    <row r="3" spans="2:15">
      <c r="B3" s="71">
        <v>1</v>
      </c>
      <c r="C3" s="264" t="s">
        <v>131</v>
      </c>
      <c r="D3" s="264"/>
      <c r="E3" s="264"/>
      <c r="F3" s="264"/>
      <c r="G3" s="264"/>
      <c r="H3" s="264"/>
      <c r="I3" s="264"/>
      <c r="J3" s="264"/>
      <c r="K3" s="264"/>
      <c r="L3" s="264"/>
      <c r="M3" s="264"/>
      <c r="N3" s="264"/>
      <c r="O3" s="264"/>
    </row>
    <row r="4" spans="2:15">
      <c r="B4">
        <v>2</v>
      </c>
      <c r="C4" s="260" t="s">
        <v>132</v>
      </c>
      <c r="D4" s="260"/>
      <c r="E4" s="260"/>
      <c r="F4" s="260"/>
      <c r="G4" s="260"/>
      <c r="H4" s="260"/>
      <c r="I4" s="260"/>
      <c r="J4" s="260"/>
      <c r="K4" s="260"/>
      <c r="L4" s="260"/>
      <c r="M4" s="260"/>
      <c r="N4" s="260"/>
      <c r="O4" s="260"/>
    </row>
    <row r="5" spans="2:15">
      <c r="B5">
        <v>3</v>
      </c>
      <c r="C5" s="87" t="s">
        <v>184</v>
      </c>
    </row>
    <row r="6" spans="2:15" ht="38" customHeight="1">
      <c r="B6" s="188">
        <v>4</v>
      </c>
      <c r="C6" s="261" t="s">
        <v>135</v>
      </c>
      <c r="D6" s="261"/>
      <c r="E6" s="261"/>
      <c r="F6" s="261"/>
      <c r="G6" s="261"/>
      <c r="H6" s="261"/>
      <c r="I6" s="261"/>
      <c r="J6" s="261"/>
      <c r="K6" s="261"/>
      <c r="L6" s="261"/>
      <c r="M6" s="261"/>
      <c r="N6" s="261"/>
      <c r="O6" s="261"/>
    </row>
    <row r="7" spans="2:15">
      <c r="B7">
        <v>5</v>
      </c>
      <c r="C7" s="189" t="s">
        <v>136</v>
      </c>
      <c r="D7" s="189"/>
      <c r="E7" s="189"/>
      <c r="F7" s="189"/>
      <c r="G7" s="189"/>
      <c r="H7" s="189"/>
      <c r="I7" s="189"/>
      <c r="J7" s="189"/>
      <c r="K7" s="189"/>
      <c r="L7" s="189"/>
      <c r="M7" s="189"/>
      <c r="N7" s="189"/>
      <c r="O7" s="189"/>
    </row>
    <row r="8" spans="2:15">
      <c r="B8">
        <v>6</v>
      </c>
      <c r="C8" s="260" t="s">
        <v>142</v>
      </c>
      <c r="D8" s="260"/>
      <c r="E8" s="260"/>
      <c r="F8" s="260"/>
      <c r="G8" s="260"/>
      <c r="H8" s="260"/>
      <c r="I8" s="260"/>
      <c r="J8" s="260"/>
      <c r="K8" s="260"/>
      <c r="L8" s="260"/>
      <c r="M8" s="260"/>
      <c r="N8" s="260"/>
      <c r="O8" s="260"/>
    </row>
    <row r="9" spans="2:15" s="3" customFormat="1">
      <c r="B9" s="3">
        <v>7</v>
      </c>
      <c r="C9" s="189" t="s">
        <v>148</v>
      </c>
      <c r="D9" s="189"/>
      <c r="E9" s="189"/>
      <c r="F9" s="189"/>
      <c r="G9" s="189"/>
      <c r="H9" s="189"/>
      <c r="I9" s="189"/>
      <c r="J9" s="189"/>
      <c r="K9" s="189"/>
      <c r="L9" s="189"/>
      <c r="M9" s="189"/>
      <c r="N9" s="189"/>
      <c r="O9" s="189"/>
    </row>
    <row r="10" spans="2:15" s="3" customFormat="1">
      <c r="B10" s="3">
        <v>8</v>
      </c>
      <c r="C10" s="189" t="s">
        <v>147</v>
      </c>
      <c r="D10" s="189"/>
      <c r="E10" s="189"/>
      <c r="F10" s="189"/>
      <c r="G10" s="189"/>
      <c r="H10" s="189"/>
      <c r="I10" s="189"/>
      <c r="J10" s="189"/>
      <c r="K10" s="189"/>
      <c r="L10" s="189"/>
      <c r="M10" s="189"/>
      <c r="N10" s="189"/>
      <c r="O10" s="189"/>
    </row>
    <row r="11" spans="2:15">
      <c r="B11">
        <v>9</v>
      </c>
      <c r="C11" s="208" t="s">
        <v>278</v>
      </c>
      <c r="D11" s="189"/>
      <c r="E11" s="189"/>
      <c r="F11" s="189"/>
      <c r="G11" s="189"/>
      <c r="H11" s="189"/>
      <c r="I11" s="189"/>
      <c r="J11" s="189"/>
      <c r="K11" s="189"/>
      <c r="L11" s="189"/>
      <c r="M11" s="189"/>
      <c r="N11" s="189"/>
      <c r="O11" s="189"/>
    </row>
    <row r="12" spans="2:15">
      <c r="B12">
        <v>10</v>
      </c>
      <c r="C12" s="208" t="s">
        <v>277</v>
      </c>
      <c r="D12" s="189"/>
      <c r="E12" s="189"/>
      <c r="F12" s="189"/>
      <c r="G12" s="189"/>
      <c r="H12" s="189"/>
      <c r="I12" s="189"/>
      <c r="J12" s="189"/>
      <c r="K12" s="189"/>
      <c r="L12" s="189"/>
      <c r="M12" s="189"/>
      <c r="N12" s="189"/>
      <c r="O12" s="189"/>
    </row>
    <row r="13" spans="2:15">
      <c r="B13">
        <v>11</v>
      </c>
      <c r="C13" s="189" t="s">
        <v>144</v>
      </c>
      <c r="D13" s="189"/>
      <c r="E13" s="189"/>
      <c r="F13" s="189"/>
      <c r="G13" s="189"/>
      <c r="H13" s="189"/>
      <c r="I13" s="189"/>
      <c r="J13" s="189"/>
      <c r="K13" s="189"/>
      <c r="L13" s="189"/>
      <c r="M13" s="189"/>
      <c r="N13" s="189"/>
      <c r="O13" s="189"/>
    </row>
    <row r="14" spans="2:15">
      <c r="B14">
        <v>12</v>
      </c>
      <c r="C14" s="260" t="s">
        <v>87</v>
      </c>
      <c r="D14" s="260"/>
      <c r="E14" s="260"/>
      <c r="F14" s="260"/>
      <c r="G14" s="260"/>
      <c r="H14" s="260"/>
      <c r="I14" s="260"/>
      <c r="J14" s="260"/>
      <c r="K14" s="260"/>
      <c r="L14" s="260"/>
      <c r="M14" s="260"/>
      <c r="N14" s="260"/>
      <c r="O14" s="260"/>
    </row>
    <row r="15" spans="2:15">
      <c r="B15">
        <v>13</v>
      </c>
      <c r="C15" s="260" t="s">
        <v>90</v>
      </c>
      <c r="D15" s="260"/>
      <c r="E15" s="260"/>
      <c r="F15" s="260"/>
      <c r="G15" s="260"/>
      <c r="H15" s="260"/>
      <c r="I15" s="260"/>
      <c r="J15" s="260"/>
      <c r="K15" s="260"/>
      <c r="L15" s="260"/>
      <c r="M15" s="260"/>
      <c r="N15" s="260"/>
      <c r="O15" s="260"/>
    </row>
    <row r="16" spans="2:15" ht="29" customHeight="1">
      <c r="B16" s="188">
        <v>14</v>
      </c>
      <c r="C16" s="261" t="s">
        <v>186</v>
      </c>
      <c r="D16" s="261"/>
      <c r="E16" s="261"/>
      <c r="F16" s="261"/>
      <c r="G16" s="261"/>
      <c r="H16" s="261"/>
      <c r="I16" s="261"/>
      <c r="J16" s="261"/>
      <c r="K16" s="261"/>
      <c r="L16" s="261"/>
      <c r="M16" s="261"/>
      <c r="N16" s="261"/>
      <c r="O16" s="261"/>
    </row>
    <row r="17" spans="2:15">
      <c r="B17" s="3">
        <v>15</v>
      </c>
      <c r="C17" s="262" t="s">
        <v>11</v>
      </c>
      <c r="D17" s="262"/>
      <c r="E17" s="262"/>
      <c r="F17" s="262"/>
      <c r="G17" s="262"/>
      <c r="H17" s="262"/>
      <c r="I17" s="262"/>
      <c r="J17" s="262"/>
      <c r="K17" s="262"/>
      <c r="L17" s="262"/>
      <c r="M17" s="262"/>
      <c r="N17" s="262"/>
      <c r="O17" s="262"/>
    </row>
    <row r="18" spans="2:15">
      <c r="B18" s="3">
        <v>16</v>
      </c>
      <c r="C18" s="258" t="s">
        <v>13</v>
      </c>
      <c r="D18" s="258"/>
      <c r="E18" s="258"/>
      <c r="F18" s="258"/>
      <c r="G18" s="258"/>
      <c r="H18" s="258"/>
      <c r="I18" s="258"/>
      <c r="J18" s="258"/>
      <c r="K18" s="258"/>
      <c r="L18" s="258"/>
      <c r="M18" s="258"/>
      <c r="N18" s="258"/>
      <c r="O18" s="258"/>
    </row>
    <row r="19" spans="2:15">
      <c r="B19" s="3">
        <v>17</v>
      </c>
      <c r="C19" s="258" t="s">
        <v>15</v>
      </c>
      <c r="D19" s="258"/>
      <c r="E19" s="258"/>
      <c r="F19" s="258"/>
      <c r="G19" s="258"/>
      <c r="H19" s="258"/>
      <c r="I19" s="258"/>
      <c r="J19" s="258"/>
      <c r="K19" s="258"/>
      <c r="L19" s="258"/>
      <c r="M19" s="258"/>
      <c r="N19" s="258"/>
      <c r="O19" s="258"/>
    </row>
    <row r="20" spans="2:15">
      <c r="B20" s="3">
        <v>18</v>
      </c>
      <c r="C20" s="258" t="s">
        <v>33</v>
      </c>
      <c r="D20" s="258"/>
      <c r="E20" s="258"/>
      <c r="F20" s="258"/>
      <c r="G20" s="258"/>
      <c r="H20" s="258"/>
      <c r="I20" s="258"/>
      <c r="J20" s="258"/>
      <c r="K20" s="258"/>
      <c r="L20" s="258"/>
      <c r="M20" s="258"/>
      <c r="N20" s="258"/>
      <c r="O20" s="258"/>
    </row>
    <row r="21" spans="2:15">
      <c r="B21" s="3">
        <v>19</v>
      </c>
      <c r="C21" s="258" t="s">
        <v>16</v>
      </c>
      <c r="D21" s="258"/>
      <c r="E21" s="258"/>
      <c r="F21" s="258"/>
      <c r="G21" s="258"/>
      <c r="H21" s="258"/>
      <c r="I21" s="258"/>
      <c r="J21" s="258"/>
      <c r="K21" s="258"/>
      <c r="L21" s="258"/>
      <c r="M21" s="258"/>
      <c r="N21" s="258"/>
      <c r="O21" s="258"/>
    </row>
    <row r="22" spans="2:15">
      <c r="B22" s="3">
        <v>20</v>
      </c>
      <c r="C22" s="208" t="s">
        <v>243</v>
      </c>
      <c r="D22" s="208"/>
      <c r="E22" s="208"/>
      <c r="F22" s="208"/>
      <c r="G22" s="208"/>
      <c r="H22" s="208"/>
      <c r="I22" s="208"/>
      <c r="J22" s="208"/>
      <c r="K22" s="208"/>
      <c r="L22" s="208"/>
      <c r="M22" s="208"/>
      <c r="N22" s="208"/>
      <c r="O22" s="208"/>
    </row>
    <row r="23" spans="2:15">
      <c r="B23" s="3">
        <v>21</v>
      </c>
      <c r="C23" s="258" t="s">
        <v>17</v>
      </c>
      <c r="D23" s="258"/>
      <c r="E23" s="258"/>
      <c r="F23" s="258"/>
      <c r="G23" s="258"/>
      <c r="H23" s="258"/>
      <c r="I23" s="258"/>
      <c r="J23" s="258"/>
      <c r="K23" s="258"/>
      <c r="L23" s="258"/>
      <c r="M23" s="258"/>
      <c r="N23" s="258"/>
      <c r="O23" s="258"/>
    </row>
    <row r="24" spans="2:15">
      <c r="B24" s="3">
        <v>22</v>
      </c>
      <c r="C24" s="258" t="s">
        <v>21</v>
      </c>
      <c r="D24" s="258"/>
      <c r="E24" s="258"/>
      <c r="F24" s="258"/>
      <c r="G24" s="258"/>
      <c r="H24" s="258"/>
      <c r="I24" s="258"/>
      <c r="J24" s="258"/>
      <c r="K24" s="258"/>
      <c r="L24" s="258"/>
      <c r="M24" s="258"/>
      <c r="N24" s="258"/>
      <c r="O24" s="258"/>
    </row>
    <row r="25" spans="2:15">
      <c r="B25" s="3">
        <v>23</v>
      </c>
      <c r="C25" s="258" t="s">
        <v>19</v>
      </c>
      <c r="D25" s="258"/>
      <c r="E25" s="258"/>
      <c r="F25" s="258"/>
      <c r="G25" s="258"/>
      <c r="H25" s="258"/>
      <c r="I25" s="258"/>
      <c r="J25" s="258"/>
      <c r="K25" s="258"/>
      <c r="L25" s="258"/>
      <c r="M25" s="258"/>
      <c r="N25" s="258"/>
      <c r="O25" s="258"/>
    </row>
    <row r="26" spans="2:15">
      <c r="B26" s="3">
        <v>24</v>
      </c>
      <c r="C26" s="258" t="s">
        <v>18</v>
      </c>
      <c r="D26" s="258"/>
      <c r="E26" s="258"/>
      <c r="F26" s="258"/>
      <c r="G26" s="258"/>
      <c r="H26" s="258"/>
      <c r="I26" s="258"/>
      <c r="J26" s="258"/>
      <c r="K26" s="258"/>
      <c r="L26" s="258"/>
      <c r="M26" s="258"/>
      <c r="N26" s="258"/>
      <c r="O26" s="258"/>
    </row>
    <row r="27" spans="2:15">
      <c r="B27" s="3">
        <v>25</v>
      </c>
      <c r="C27" s="258" t="s">
        <v>20</v>
      </c>
      <c r="D27" s="258"/>
      <c r="E27" s="258"/>
      <c r="F27" s="258"/>
      <c r="G27" s="258"/>
      <c r="H27" s="258"/>
      <c r="I27" s="258"/>
      <c r="J27" s="258"/>
      <c r="K27" s="258"/>
      <c r="L27" s="258"/>
      <c r="M27" s="258"/>
      <c r="N27" s="258"/>
      <c r="O27" s="258"/>
    </row>
    <row r="28" spans="2:15">
      <c r="B28" s="3">
        <v>26</v>
      </c>
      <c r="C28" s="258" t="s">
        <v>24</v>
      </c>
      <c r="D28" s="258"/>
      <c r="E28" s="258"/>
      <c r="F28" s="258"/>
      <c r="G28" s="258"/>
      <c r="H28" s="258"/>
      <c r="I28" s="258"/>
      <c r="J28" s="258"/>
      <c r="K28" s="258"/>
      <c r="L28" s="258"/>
      <c r="M28" s="258"/>
      <c r="N28" s="258"/>
      <c r="O28" s="258"/>
    </row>
    <row r="29" spans="2:15">
      <c r="B29" s="3">
        <v>27</v>
      </c>
      <c r="C29" s="258" t="s">
        <v>25</v>
      </c>
      <c r="D29" s="258"/>
      <c r="E29" s="258"/>
      <c r="F29" s="258"/>
      <c r="G29" s="258"/>
      <c r="H29" s="258"/>
      <c r="I29" s="258"/>
      <c r="J29" s="258"/>
      <c r="K29" s="258"/>
      <c r="L29" s="258"/>
      <c r="M29" s="258"/>
      <c r="N29" s="258"/>
      <c r="O29" s="258"/>
    </row>
    <row r="30" spans="2:15">
      <c r="B30" s="3">
        <v>28</v>
      </c>
      <c r="C30" s="258" t="s">
        <v>26</v>
      </c>
      <c r="D30" s="258"/>
      <c r="E30" s="258"/>
      <c r="F30" s="258"/>
      <c r="G30" s="258"/>
      <c r="H30" s="258"/>
      <c r="I30" s="258"/>
      <c r="J30" s="258"/>
      <c r="K30" s="258"/>
      <c r="L30" s="258"/>
      <c r="M30" s="258"/>
      <c r="N30" s="258"/>
      <c r="O30" s="258"/>
    </row>
    <row r="31" spans="2:15">
      <c r="B31" s="3">
        <v>29</v>
      </c>
      <c r="C31" s="258" t="s">
        <v>27</v>
      </c>
      <c r="D31" s="258"/>
      <c r="E31" s="258"/>
      <c r="F31" s="258"/>
      <c r="G31" s="258"/>
      <c r="H31" s="258"/>
      <c r="I31" s="258"/>
      <c r="J31" s="258"/>
      <c r="K31" s="258"/>
      <c r="L31" s="258"/>
      <c r="M31" s="258"/>
      <c r="N31" s="258"/>
      <c r="O31" s="258"/>
    </row>
    <row r="32" spans="2:15">
      <c r="B32" s="3">
        <v>30</v>
      </c>
      <c r="C32" s="258" t="s">
        <v>28</v>
      </c>
      <c r="D32" s="258"/>
      <c r="E32" s="258"/>
      <c r="F32" s="258"/>
      <c r="G32" s="258"/>
      <c r="H32" s="258"/>
      <c r="I32" s="258"/>
      <c r="J32" s="258"/>
      <c r="K32" s="258"/>
      <c r="L32" s="258"/>
      <c r="M32" s="258"/>
      <c r="N32" s="258"/>
      <c r="O32" s="258"/>
    </row>
    <row r="33" spans="2:15">
      <c r="B33" s="3">
        <v>31</v>
      </c>
      <c r="C33" s="258" t="s">
        <v>30</v>
      </c>
      <c r="D33" s="258"/>
      <c r="E33" s="258"/>
      <c r="F33" s="258"/>
      <c r="G33" s="258"/>
      <c r="H33" s="258"/>
      <c r="I33" s="258"/>
      <c r="J33" s="258"/>
      <c r="K33" s="258"/>
      <c r="L33" s="258"/>
      <c r="M33" s="258"/>
      <c r="N33" s="258"/>
      <c r="O33" s="258"/>
    </row>
    <row r="34" spans="2:15">
      <c r="B34" s="3">
        <v>32</v>
      </c>
      <c r="C34" s="258" t="s">
        <v>31</v>
      </c>
      <c r="D34" s="258"/>
      <c r="E34" s="258"/>
      <c r="F34" s="258"/>
      <c r="G34" s="258"/>
      <c r="H34" s="258"/>
      <c r="I34" s="258"/>
      <c r="J34" s="258"/>
      <c r="K34" s="258"/>
      <c r="L34" s="258"/>
      <c r="M34" s="258"/>
      <c r="N34" s="258"/>
      <c r="O34" s="258"/>
    </row>
    <row r="35" spans="2:15">
      <c r="B35" s="3">
        <v>33</v>
      </c>
      <c r="C35" s="258" t="s">
        <v>32</v>
      </c>
      <c r="D35" s="258"/>
      <c r="E35" s="258"/>
      <c r="F35" s="258"/>
      <c r="G35" s="258"/>
      <c r="H35" s="258"/>
      <c r="I35" s="258"/>
      <c r="J35" s="258"/>
      <c r="K35" s="258"/>
      <c r="L35" s="258"/>
      <c r="M35" s="258"/>
      <c r="N35" s="258"/>
      <c r="O35" s="258"/>
    </row>
    <row r="36" spans="2:15">
      <c r="B36" s="3">
        <v>34</v>
      </c>
      <c r="C36" s="259" t="s">
        <v>34</v>
      </c>
      <c r="D36" s="259"/>
      <c r="E36" s="259"/>
      <c r="F36" s="259"/>
      <c r="G36" s="259"/>
      <c r="H36" s="259"/>
      <c r="I36" s="259"/>
      <c r="J36" s="259"/>
      <c r="K36" s="259"/>
      <c r="L36" s="259"/>
      <c r="M36" s="259"/>
      <c r="N36" s="259"/>
      <c r="O36" s="259"/>
    </row>
    <row r="37" spans="2:15">
      <c r="B37" s="3"/>
    </row>
  </sheetData>
  <mergeCells count="34">
    <mergeCell ref="C8:O8"/>
    <mergeCell ref="B2:O2"/>
    <mergeCell ref="C3:O3"/>
    <mergeCell ref="C4:O4"/>
    <mergeCell ref="C6:O6"/>
    <mergeCell ref="C7:O7"/>
    <mergeCell ref="C9:O9"/>
    <mergeCell ref="C10:O10"/>
    <mergeCell ref="C11:O11"/>
    <mergeCell ref="C12:O12"/>
    <mergeCell ref="C14:O14"/>
    <mergeCell ref="C13:O13"/>
    <mergeCell ref="C26:O26"/>
    <mergeCell ref="C15:O15"/>
    <mergeCell ref="C16:O16"/>
    <mergeCell ref="C17:O17"/>
    <mergeCell ref="C18:O18"/>
    <mergeCell ref="C19:O19"/>
    <mergeCell ref="C20:O20"/>
    <mergeCell ref="C21:O21"/>
    <mergeCell ref="C22:O22"/>
    <mergeCell ref="C23:O23"/>
    <mergeCell ref="C24:O24"/>
    <mergeCell ref="C25:O25"/>
    <mergeCell ref="C33:O33"/>
    <mergeCell ref="C34:O34"/>
    <mergeCell ref="C35:O35"/>
    <mergeCell ref="C36:O36"/>
    <mergeCell ref="C27:O27"/>
    <mergeCell ref="C28:O28"/>
    <mergeCell ref="C29:O29"/>
    <mergeCell ref="C30:O30"/>
    <mergeCell ref="C31:O31"/>
    <mergeCell ref="C32:O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156</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163</v>
      </c>
      <c r="B16" s="68">
        <f>SUM(B4:B15)</f>
        <v>589.39900000000011</v>
      </c>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3">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157</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163</v>
      </c>
      <c r="B16" s="68">
        <f>SUM(B4:B15)</f>
        <v>6634.9010000000007</v>
      </c>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158</v>
      </c>
      <c r="D19" s="190"/>
      <c r="E19" s="190"/>
      <c r="F19" s="190"/>
      <c r="G19" s="190"/>
      <c r="H19" s="61"/>
      <c r="I19" s="61"/>
      <c r="J19" s="61"/>
      <c r="K19" s="61"/>
      <c r="L19" s="61"/>
      <c r="M19" s="61"/>
      <c r="N19" s="61"/>
      <c r="O19" s="61"/>
      <c r="P19" s="61"/>
      <c r="Q19" s="62"/>
      <c r="R19" s="61"/>
    </row>
    <row r="20" spans="2:18" ht="13">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159</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C18:G18"/>
    <mergeCell ref="C19:G19"/>
    <mergeCell ref="C20:G20"/>
    <mergeCell ref="C21:G21"/>
    <mergeCell ref="D2:F2"/>
    <mergeCell ref="G2:I2"/>
    <mergeCell ref="AG16:AI16"/>
    <mergeCell ref="AP16:AR16"/>
    <mergeCell ref="X2:Z2"/>
    <mergeCell ref="AA2:AC2"/>
    <mergeCell ref="AD2:AF2"/>
    <mergeCell ref="AJ2:AL2"/>
    <mergeCell ref="AM2:AO2"/>
    <mergeCell ref="AP2:AR2"/>
    <mergeCell ref="J2:L2"/>
    <mergeCell ref="M2:O2"/>
    <mergeCell ref="P2:R2"/>
    <mergeCell ref="AS2:AU2"/>
    <mergeCell ref="S2:T2"/>
    <mergeCell ref="U2:W2"/>
    <mergeCell ref="AG2:A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160</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05"/>
      <c r="AH16" s="206"/>
      <c r="AI16" s="206"/>
      <c r="AP16" s="205"/>
      <c r="AQ16" s="206"/>
      <c r="AR16" s="206"/>
    </row>
    <row r="17" spans="2:18" ht="15.75" customHeight="1">
      <c r="B17" s="68"/>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161</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30" customHeight="1">
      <c r="B19" s="82" t="s">
        <v>140</v>
      </c>
      <c r="C19" s="190" t="s">
        <v>162</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election activeCell="C21" sqref="C21:G22"/>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164</v>
      </c>
      <c r="B2" s="212"/>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05"/>
      <c r="AH16" s="206"/>
      <c r="AI16" s="206"/>
      <c r="AP16" s="205"/>
      <c r="AQ16" s="206"/>
      <c r="AR16" s="206"/>
    </row>
    <row r="17" spans="2:18" ht="15.75" customHeight="1">
      <c r="G17" s="7"/>
    </row>
    <row r="18" spans="2:18" ht="15.75" customHeight="1">
      <c r="H18" s="61"/>
      <c r="I18" s="61"/>
      <c r="J18" s="61"/>
      <c r="K18" s="61"/>
      <c r="L18" s="61"/>
      <c r="M18" s="61"/>
      <c r="N18" s="61"/>
      <c r="O18" s="61"/>
      <c r="P18" s="61"/>
      <c r="Q18" s="62"/>
      <c r="R18" s="61"/>
    </row>
    <row r="19" spans="2:18" ht="15.75" customHeight="1">
      <c r="B19" s="84" t="s">
        <v>141</v>
      </c>
      <c r="C19" s="210" t="s">
        <v>10</v>
      </c>
      <c r="D19" s="210"/>
      <c r="E19" s="210"/>
      <c r="F19" s="210"/>
      <c r="G19" s="210"/>
      <c r="H19" s="61"/>
      <c r="I19" s="61"/>
      <c r="J19" s="61"/>
      <c r="K19" s="61"/>
      <c r="L19" s="61"/>
      <c r="M19" s="61"/>
      <c r="N19" s="61"/>
      <c r="O19" s="61"/>
      <c r="P19" s="61"/>
      <c r="Q19" s="62"/>
      <c r="R19" s="61"/>
    </row>
    <row r="20" spans="2:18" ht="15.75" customHeight="1">
      <c r="B20" s="82" t="s">
        <v>140</v>
      </c>
      <c r="C20" s="190" t="s">
        <v>143</v>
      </c>
      <c r="D20" s="190"/>
      <c r="E20" s="190"/>
      <c r="F20" s="190"/>
      <c r="G20" s="190"/>
      <c r="H20" s="61"/>
      <c r="I20" s="61"/>
      <c r="J20" s="61"/>
      <c r="K20" s="61"/>
      <c r="L20" s="61"/>
      <c r="M20" s="61"/>
      <c r="N20" s="61"/>
      <c r="O20" s="61"/>
      <c r="P20" s="61"/>
      <c r="Q20" s="62"/>
      <c r="R20" s="61"/>
    </row>
    <row r="21" spans="2:18" ht="15.75" customHeight="1">
      <c r="B21" s="71" t="s">
        <v>149</v>
      </c>
      <c r="C21" s="208" t="s">
        <v>280</v>
      </c>
      <c r="D21" s="189"/>
      <c r="E21" s="189"/>
      <c r="F21" s="189"/>
      <c r="G21" s="189"/>
      <c r="H21" s="61"/>
      <c r="I21" s="61"/>
      <c r="J21" s="61"/>
      <c r="K21" s="61"/>
      <c r="L21" s="61"/>
      <c r="M21" s="61"/>
      <c r="N21" s="61"/>
      <c r="O21" s="61"/>
      <c r="P21" s="61"/>
      <c r="Q21" s="62"/>
      <c r="R21" s="61"/>
    </row>
    <row r="22" spans="2:18" ht="28" customHeight="1">
      <c r="B22" s="83" t="s">
        <v>155</v>
      </c>
      <c r="C22" s="209" t="s">
        <v>279</v>
      </c>
      <c r="D22" s="190"/>
      <c r="E22" s="190"/>
      <c r="F22" s="190"/>
      <c r="G22" s="190"/>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9:G19"/>
    <mergeCell ref="C20:G20"/>
    <mergeCell ref="C21:G21"/>
    <mergeCell ref="AP16:AR16"/>
    <mergeCell ref="AJ2:AL2"/>
    <mergeCell ref="AM2:AO2"/>
    <mergeCell ref="AP2:AR2"/>
    <mergeCell ref="C22:G22"/>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165</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7" t="s">
        <v>166</v>
      </c>
      <c r="B2" s="207"/>
      <c r="C2" s="7" t="s">
        <v>35</v>
      </c>
      <c r="D2" s="198" t="s">
        <v>36</v>
      </c>
      <c r="E2" s="199"/>
      <c r="F2" s="200"/>
      <c r="G2" s="211" t="s">
        <v>37</v>
      </c>
      <c r="H2" s="199"/>
      <c r="I2" s="199"/>
      <c r="J2" s="202" t="s">
        <v>38</v>
      </c>
      <c r="K2" s="199"/>
      <c r="L2" s="199"/>
      <c r="M2" s="202" t="s">
        <v>39</v>
      </c>
      <c r="N2" s="199"/>
      <c r="O2" s="200"/>
      <c r="P2" s="203" t="s">
        <v>40</v>
      </c>
      <c r="Q2" s="199"/>
      <c r="R2" s="200"/>
      <c r="S2" s="204" t="s">
        <v>151</v>
      </c>
      <c r="T2" s="200"/>
      <c r="U2" s="198" t="s">
        <v>41</v>
      </c>
      <c r="V2" s="199"/>
      <c r="W2" s="200"/>
      <c r="X2" s="198" t="s">
        <v>42</v>
      </c>
      <c r="Y2" s="199"/>
      <c r="Z2" s="200"/>
      <c r="AA2" s="198" t="s">
        <v>43</v>
      </c>
      <c r="AB2" s="199"/>
      <c r="AC2" s="200"/>
      <c r="AD2" s="211" t="s">
        <v>44</v>
      </c>
      <c r="AE2" s="199"/>
      <c r="AF2" s="200"/>
      <c r="AG2" s="211" t="s">
        <v>45</v>
      </c>
      <c r="AH2" s="199"/>
      <c r="AI2" s="200"/>
      <c r="AJ2" s="211" t="s">
        <v>46</v>
      </c>
      <c r="AK2" s="199"/>
      <c r="AL2" s="200"/>
      <c r="AM2" s="203" t="s">
        <v>47</v>
      </c>
      <c r="AN2" s="199"/>
      <c r="AO2" s="200"/>
      <c r="AP2" s="203" t="s">
        <v>48</v>
      </c>
      <c r="AQ2" s="199"/>
      <c r="AR2" s="200"/>
      <c r="AS2" s="203" t="s">
        <v>49</v>
      </c>
      <c r="AT2" s="199"/>
      <c r="AU2" s="200"/>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05"/>
      <c r="AH16" s="206"/>
      <c r="AI16" s="206"/>
      <c r="AP16" s="205"/>
      <c r="AQ16" s="206"/>
      <c r="AR16" s="206"/>
    </row>
    <row r="17" spans="2:18" ht="15.75" customHeight="1">
      <c r="G17" s="7"/>
    </row>
    <row r="18" spans="2:18" ht="15.75" customHeight="1">
      <c r="B18" s="84" t="s">
        <v>141</v>
      </c>
      <c r="C18" s="210" t="s">
        <v>10</v>
      </c>
      <c r="D18" s="210"/>
      <c r="E18" s="210"/>
      <c r="F18" s="210"/>
      <c r="G18" s="210"/>
      <c r="H18" s="61"/>
      <c r="I18" s="61"/>
      <c r="J18" s="61"/>
      <c r="K18" s="61"/>
      <c r="L18" s="61"/>
      <c r="M18" s="61"/>
      <c r="N18" s="61"/>
      <c r="O18" s="61"/>
      <c r="P18" s="61"/>
      <c r="Q18" s="62"/>
      <c r="R18" s="61"/>
    </row>
    <row r="19" spans="2:18" ht="15.75" customHeight="1">
      <c r="B19" s="82" t="s">
        <v>140</v>
      </c>
      <c r="C19" s="190" t="s">
        <v>143</v>
      </c>
      <c r="D19" s="190"/>
      <c r="E19" s="190"/>
      <c r="F19" s="190"/>
      <c r="G19" s="190"/>
      <c r="H19" s="61"/>
      <c r="I19" s="61"/>
      <c r="J19" s="61"/>
      <c r="K19" s="61"/>
      <c r="L19" s="61"/>
      <c r="M19" s="61"/>
      <c r="N19" s="61"/>
      <c r="O19" s="61"/>
      <c r="P19" s="61"/>
      <c r="Q19" s="62"/>
      <c r="R19" s="61"/>
    </row>
    <row r="20" spans="2:18" ht="15.75" customHeight="1">
      <c r="B20" s="71" t="s">
        <v>149</v>
      </c>
      <c r="C20" s="208" t="s">
        <v>280</v>
      </c>
      <c r="D20" s="189"/>
      <c r="E20" s="189"/>
      <c r="F20" s="189"/>
      <c r="G20" s="189"/>
      <c r="H20" s="61"/>
      <c r="I20" s="61"/>
      <c r="J20" s="61"/>
      <c r="K20" s="61"/>
      <c r="L20" s="61"/>
      <c r="M20" s="61"/>
      <c r="N20" s="61"/>
      <c r="O20" s="61"/>
      <c r="P20" s="61"/>
      <c r="Q20" s="62"/>
      <c r="R20" s="61"/>
    </row>
    <row r="21" spans="2:18" ht="28" customHeight="1">
      <c r="B21" s="83" t="s">
        <v>155</v>
      </c>
      <c r="C21" s="209" t="s">
        <v>279</v>
      </c>
      <c r="D21" s="190"/>
      <c r="E21" s="190"/>
      <c r="F21" s="190"/>
      <c r="G21" s="19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2020-10-01T22:47:33Z</dcterms:modified>
</cp:coreProperties>
</file>