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xr:revisionPtr revIDLastSave="0" documentId="8_{9CC6B580-75AC-40E1-9C1C-3890F2B357F2}" xr6:coauthVersionLast="47" xr6:coauthVersionMax="47" xr10:uidLastSave="{00000000-0000-0000-0000-000000000000}"/>
  <bookViews>
    <workbookView xWindow="-120" yWindow="-120" windowWidth="20730" windowHeight="11160" xr2:uid="{3EC6B3C0-1102-4705-864B-5240FD9DCF2D}"/>
  </bookViews>
  <sheets>
    <sheet name="Vendedor" sheetId="1" r:id="rId1"/>
    <sheet name="Gerent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2" l="1"/>
  <c r="K29" i="2"/>
  <c r="M29" i="2" s="1"/>
  <c r="K28" i="2"/>
  <c r="M28" i="2" s="1"/>
  <c r="K27" i="2"/>
  <c r="M27" i="2" s="1"/>
  <c r="K26" i="2"/>
  <c r="M26" i="2" s="1"/>
  <c r="K25" i="2"/>
  <c r="M25" i="2" s="1"/>
  <c r="K24" i="2"/>
  <c r="M24" i="2" s="1"/>
  <c r="K23" i="2"/>
  <c r="M23" i="2" s="1"/>
  <c r="K22" i="2"/>
  <c r="M22" i="2" s="1"/>
  <c r="K21" i="2"/>
  <c r="M21" i="2" s="1"/>
  <c r="K20" i="2"/>
  <c r="M20" i="2" s="1"/>
  <c r="K19" i="2"/>
  <c r="M19" i="2" s="1"/>
  <c r="K18" i="2"/>
  <c r="M18" i="2" s="1"/>
  <c r="K17" i="2"/>
  <c r="M17" i="2" s="1"/>
  <c r="K16" i="2"/>
  <c r="M16" i="2" s="1"/>
  <c r="K15" i="2"/>
  <c r="M15" i="2" s="1"/>
  <c r="K14" i="2"/>
  <c r="M14" i="2" s="1"/>
  <c r="K13" i="2"/>
  <c r="M13" i="2" s="1"/>
  <c r="K12" i="2"/>
  <c r="M12" i="2" s="1"/>
  <c r="K11" i="2"/>
  <c r="M11" i="2" s="1"/>
  <c r="K10" i="2"/>
  <c r="M10" i="2" s="1"/>
  <c r="K9" i="2"/>
  <c r="M9" i="2" s="1"/>
  <c r="K8" i="2"/>
  <c r="M8" i="2" s="1"/>
  <c r="K7" i="2"/>
  <c r="M7" i="2" s="1"/>
  <c r="K6" i="2"/>
  <c r="M6" i="2" s="1"/>
  <c r="K5" i="2"/>
  <c r="M5" i="2" s="1"/>
  <c r="K4" i="2"/>
  <c r="M4" i="2" s="1"/>
  <c r="K3" i="2"/>
  <c r="M3" i="2" s="1"/>
  <c r="L30" i="2"/>
  <c r="J30" i="2"/>
  <c r="I30" i="2"/>
  <c r="H30" i="2"/>
  <c r="K2" i="2"/>
  <c r="E30" i="2"/>
  <c r="L478" i="1"/>
  <c r="J477" i="1"/>
  <c r="M477" i="1" s="1"/>
  <c r="J476" i="1"/>
  <c r="M476" i="1" s="1"/>
  <c r="J475" i="1"/>
  <c r="M475" i="1" s="1"/>
  <c r="J474" i="1"/>
  <c r="M474" i="1" s="1"/>
  <c r="J473" i="1"/>
  <c r="M473" i="1" s="1"/>
  <c r="J472" i="1"/>
  <c r="M472" i="1" s="1"/>
  <c r="J471" i="1"/>
  <c r="M471" i="1" s="1"/>
  <c r="J470" i="1"/>
  <c r="M470" i="1" s="1"/>
  <c r="J469" i="1"/>
  <c r="M469" i="1" s="1"/>
  <c r="J468" i="1"/>
  <c r="M468" i="1" s="1"/>
  <c r="J467" i="1"/>
  <c r="L462" i="1"/>
  <c r="J461" i="1"/>
  <c r="M461" i="1" s="1"/>
  <c r="J460" i="1"/>
  <c r="M460" i="1" s="1"/>
  <c r="J459" i="1"/>
  <c r="M459" i="1" s="1"/>
  <c r="J458" i="1"/>
  <c r="M458" i="1" s="1"/>
  <c r="J457" i="1"/>
  <c r="M457" i="1" s="1"/>
  <c r="J456" i="1"/>
  <c r="M456" i="1" s="1"/>
  <c r="J455" i="1"/>
  <c r="M455" i="1" s="1"/>
  <c r="J454" i="1"/>
  <c r="M454" i="1" s="1"/>
  <c r="J453" i="1"/>
  <c r="M453" i="1" s="1"/>
  <c r="J452" i="1"/>
  <c r="M452" i="1" s="1"/>
  <c r="J451" i="1"/>
  <c r="M451" i="1" s="1"/>
  <c r="J450" i="1"/>
  <c r="M450" i="1" s="1"/>
  <c r="L444" i="1"/>
  <c r="J443" i="1"/>
  <c r="M443" i="1" s="1"/>
  <c r="J442" i="1"/>
  <c r="M442" i="1" s="1"/>
  <c r="J441" i="1"/>
  <c r="M441" i="1" s="1"/>
  <c r="J440" i="1"/>
  <c r="M440" i="1" s="1"/>
  <c r="J439" i="1"/>
  <c r="M439" i="1" s="1"/>
  <c r="J438" i="1"/>
  <c r="M438" i="1" s="1"/>
  <c r="J437" i="1"/>
  <c r="M437" i="1" s="1"/>
  <c r="J436" i="1"/>
  <c r="M436" i="1" s="1"/>
  <c r="J435" i="1"/>
  <c r="M435" i="1" s="1"/>
  <c r="J434" i="1"/>
  <c r="M434" i="1" s="1"/>
  <c r="J433" i="1"/>
  <c r="M433" i="1" s="1"/>
  <c r="J432" i="1"/>
  <c r="M432" i="1" s="1"/>
  <c r="L426" i="1"/>
  <c r="J425" i="1"/>
  <c r="M425" i="1" s="1"/>
  <c r="J424" i="1"/>
  <c r="M424" i="1" s="1"/>
  <c r="J423" i="1"/>
  <c r="M423" i="1" s="1"/>
  <c r="J422" i="1"/>
  <c r="M422" i="1" s="1"/>
  <c r="J421" i="1"/>
  <c r="M421" i="1" s="1"/>
  <c r="J420" i="1"/>
  <c r="M420" i="1" s="1"/>
  <c r="J419" i="1"/>
  <c r="M419" i="1" s="1"/>
  <c r="J418" i="1"/>
  <c r="M418" i="1" s="1"/>
  <c r="J417" i="1"/>
  <c r="M417" i="1" s="1"/>
  <c r="J416" i="1"/>
  <c r="M416" i="1" s="1"/>
  <c r="J415" i="1"/>
  <c r="M415" i="1" s="1"/>
  <c r="J414" i="1"/>
  <c r="M414" i="1" s="1"/>
  <c r="J413" i="1"/>
  <c r="L407" i="1"/>
  <c r="J406" i="1"/>
  <c r="M406" i="1" s="1"/>
  <c r="J405" i="1"/>
  <c r="M405" i="1" s="1"/>
  <c r="J404" i="1"/>
  <c r="M404" i="1" s="1"/>
  <c r="J403" i="1"/>
  <c r="M403" i="1" s="1"/>
  <c r="J402" i="1"/>
  <c r="M402" i="1" s="1"/>
  <c r="J401" i="1"/>
  <c r="M401" i="1" s="1"/>
  <c r="J400" i="1"/>
  <c r="M400" i="1" s="1"/>
  <c r="J399" i="1"/>
  <c r="M399" i="1" s="1"/>
  <c r="J398" i="1"/>
  <c r="M398" i="1" s="1"/>
  <c r="J397" i="1"/>
  <c r="M397" i="1" s="1"/>
  <c r="J396" i="1"/>
  <c r="L391" i="1"/>
  <c r="J390" i="1"/>
  <c r="M390" i="1" s="1"/>
  <c r="J389" i="1"/>
  <c r="M389" i="1" s="1"/>
  <c r="J388" i="1"/>
  <c r="M388" i="1" s="1"/>
  <c r="J387" i="1"/>
  <c r="M387" i="1" s="1"/>
  <c r="J386" i="1"/>
  <c r="M386" i="1" s="1"/>
  <c r="J385" i="1"/>
  <c r="M385" i="1" s="1"/>
  <c r="J384" i="1"/>
  <c r="M384" i="1" s="1"/>
  <c r="J383" i="1"/>
  <c r="M383" i="1" s="1"/>
  <c r="J382" i="1"/>
  <c r="M382" i="1" s="1"/>
  <c r="J381" i="1"/>
  <c r="M381" i="1" s="1"/>
  <c r="J380" i="1"/>
  <c r="L373" i="1"/>
  <c r="J372" i="1"/>
  <c r="M372" i="1" s="1"/>
  <c r="J371" i="1"/>
  <c r="M371" i="1" s="1"/>
  <c r="J370" i="1"/>
  <c r="M370" i="1" s="1"/>
  <c r="J369" i="1"/>
  <c r="M369" i="1" s="1"/>
  <c r="J368" i="1"/>
  <c r="M368" i="1" s="1"/>
  <c r="J367" i="1"/>
  <c r="M367" i="1" s="1"/>
  <c r="J366" i="1"/>
  <c r="M366" i="1" s="1"/>
  <c r="J365" i="1"/>
  <c r="M365" i="1" s="1"/>
  <c r="J364" i="1"/>
  <c r="M364" i="1" s="1"/>
  <c r="J363" i="1"/>
  <c r="M363" i="1" s="1"/>
  <c r="J362" i="1"/>
  <c r="L355" i="1"/>
  <c r="J354" i="1"/>
  <c r="M354" i="1" s="1"/>
  <c r="J353" i="1"/>
  <c r="M353" i="1" s="1"/>
  <c r="J352" i="1"/>
  <c r="M352" i="1" s="1"/>
  <c r="J351" i="1"/>
  <c r="M351" i="1" s="1"/>
  <c r="J350" i="1"/>
  <c r="M350" i="1" s="1"/>
  <c r="J349" i="1"/>
  <c r="M349" i="1" s="1"/>
  <c r="J348" i="1"/>
  <c r="M348" i="1" s="1"/>
  <c r="J347" i="1"/>
  <c r="M347" i="1" s="1"/>
  <c r="J346" i="1"/>
  <c r="M346" i="1" s="1"/>
  <c r="J345" i="1"/>
  <c r="M345" i="1" s="1"/>
  <c r="J344" i="1"/>
  <c r="L336" i="1"/>
  <c r="J335" i="1"/>
  <c r="M335" i="1" s="1"/>
  <c r="J334" i="1"/>
  <c r="M334" i="1" s="1"/>
  <c r="J333" i="1"/>
  <c r="M333" i="1" s="1"/>
  <c r="J332" i="1"/>
  <c r="M332" i="1" s="1"/>
  <c r="J331" i="1"/>
  <c r="M331" i="1" s="1"/>
  <c r="J330" i="1"/>
  <c r="M330" i="1" s="1"/>
  <c r="J329" i="1"/>
  <c r="M329" i="1" s="1"/>
  <c r="J328" i="1"/>
  <c r="M328" i="1" s="1"/>
  <c r="J327" i="1"/>
  <c r="M327" i="1" s="1"/>
  <c r="J326" i="1"/>
  <c r="M326" i="1" s="1"/>
  <c r="J325" i="1"/>
  <c r="L318" i="1"/>
  <c r="J317" i="1"/>
  <c r="M317" i="1" s="1"/>
  <c r="J316" i="1"/>
  <c r="M316" i="1" s="1"/>
  <c r="J315" i="1"/>
  <c r="M315" i="1" s="1"/>
  <c r="J314" i="1"/>
  <c r="M314" i="1" s="1"/>
  <c r="J313" i="1"/>
  <c r="M313" i="1" s="1"/>
  <c r="J312" i="1"/>
  <c r="M312" i="1" s="1"/>
  <c r="J311" i="1"/>
  <c r="M311" i="1" s="1"/>
  <c r="J310" i="1"/>
  <c r="M310" i="1" s="1"/>
  <c r="J309" i="1"/>
  <c r="M309" i="1" s="1"/>
  <c r="J308" i="1"/>
  <c r="M308" i="1" s="1"/>
  <c r="J307" i="1"/>
  <c r="L301" i="1"/>
  <c r="J300" i="1"/>
  <c r="M300" i="1" s="1"/>
  <c r="J299" i="1"/>
  <c r="M299" i="1" s="1"/>
  <c r="J298" i="1"/>
  <c r="M298" i="1" s="1"/>
  <c r="J297" i="1"/>
  <c r="M297" i="1" s="1"/>
  <c r="J296" i="1"/>
  <c r="M296" i="1" s="1"/>
  <c r="J295" i="1"/>
  <c r="M295" i="1" s="1"/>
  <c r="J294" i="1"/>
  <c r="M294" i="1" s="1"/>
  <c r="J293" i="1"/>
  <c r="M293" i="1" s="1"/>
  <c r="J292" i="1"/>
  <c r="M292" i="1" s="1"/>
  <c r="M291" i="1"/>
  <c r="J291" i="1"/>
  <c r="J290" i="1"/>
  <c r="L284" i="1"/>
  <c r="J283" i="1"/>
  <c r="M283" i="1" s="1"/>
  <c r="J282" i="1"/>
  <c r="M282" i="1" s="1"/>
  <c r="J281" i="1"/>
  <c r="M281" i="1" s="1"/>
  <c r="J280" i="1"/>
  <c r="M280" i="1" s="1"/>
  <c r="J279" i="1"/>
  <c r="M279" i="1" s="1"/>
  <c r="J278" i="1"/>
  <c r="M278" i="1" s="1"/>
  <c r="J277" i="1"/>
  <c r="M277" i="1" s="1"/>
  <c r="J276" i="1"/>
  <c r="M276" i="1" s="1"/>
  <c r="J275" i="1"/>
  <c r="M275" i="1" s="1"/>
  <c r="J274" i="1"/>
  <c r="M274" i="1" s="1"/>
  <c r="L267" i="1"/>
  <c r="J266" i="1"/>
  <c r="M266" i="1" s="1"/>
  <c r="J265" i="1"/>
  <c r="M265" i="1" s="1"/>
  <c r="J264" i="1"/>
  <c r="M264" i="1" s="1"/>
  <c r="J263" i="1"/>
  <c r="M263" i="1" s="1"/>
  <c r="J262" i="1"/>
  <c r="M262" i="1" s="1"/>
  <c r="J261" i="1"/>
  <c r="M261" i="1" s="1"/>
  <c r="J260" i="1"/>
  <c r="M260" i="1" s="1"/>
  <c r="J259" i="1"/>
  <c r="M259" i="1" s="1"/>
  <c r="J258" i="1"/>
  <c r="M258" i="1" s="1"/>
  <c r="J257" i="1"/>
  <c r="M257" i="1" s="1"/>
  <c r="J256" i="1"/>
  <c r="L250" i="1"/>
  <c r="J249" i="1"/>
  <c r="M249" i="1" s="1"/>
  <c r="J248" i="1"/>
  <c r="M248" i="1" s="1"/>
  <c r="J247" i="1"/>
  <c r="M247" i="1" s="1"/>
  <c r="J246" i="1"/>
  <c r="M246" i="1" s="1"/>
  <c r="J245" i="1"/>
  <c r="M245" i="1" s="1"/>
  <c r="J244" i="1"/>
  <c r="M244" i="1" s="1"/>
  <c r="J243" i="1"/>
  <c r="M243" i="1" s="1"/>
  <c r="J242" i="1"/>
  <c r="M242" i="1" s="1"/>
  <c r="J241" i="1"/>
  <c r="M241" i="1" s="1"/>
  <c r="J240" i="1"/>
  <c r="M240" i="1" s="1"/>
  <c r="J239" i="1"/>
  <c r="L233" i="1"/>
  <c r="J232" i="1"/>
  <c r="M232" i="1" s="1"/>
  <c r="J231" i="1"/>
  <c r="M231" i="1" s="1"/>
  <c r="J230" i="1"/>
  <c r="M230" i="1" s="1"/>
  <c r="J229" i="1"/>
  <c r="M229" i="1" s="1"/>
  <c r="J228" i="1"/>
  <c r="M228" i="1" s="1"/>
  <c r="J227" i="1"/>
  <c r="M227" i="1" s="1"/>
  <c r="J226" i="1"/>
  <c r="M226" i="1" s="1"/>
  <c r="J225" i="1"/>
  <c r="M225" i="1" s="1"/>
  <c r="J224" i="1"/>
  <c r="M224" i="1" s="1"/>
  <c r="J223" i="1"/>
  <c r="M223" i="1" s="1"/>
  <c r="J222" i="1"/>
  <c r="L216" i="1"/>
  <c r="J215" i="1"/>
  <c r="M215" i="1" s="1"/>
  <c r="J214" i="1"/>
  <c r="M214" i="1" s="1"/>
  <c r="J213" i="1"/>
  <c r="M213" i="1" s="1"/>
  <c r="J212" i="1"/>
  <c r="M212" i="1" s="1"/>
  <c r="J211" i="1"/>
  <c r="M211" i="1" s="1"/>
  <c r="J210" i="1"/>
  <c r="M210" i="1" s="1"/>
  <c r="J209" i="1"/>
  <c r="M209" i="1" s="1"/>
  <c r="J208" i="1"/>
  <c r="M208" i="1" s="1"/>
  <c r="J207" i="1"/>
  <c r="M207" i="1" s="1"/>
  <c r="J206" i="1"/>
  <c r="M206" i="1" s="1"/>
  <c r="J205" i="1"/>
  <c r="L199" i="1"/>
  <c r="J198" i="1"/>
  <c r="M198" i="1" s="1"/>
  <c r="J197" i="1"/>
  <c r="M197" i="1" s="1"/>
  <c r="J196" i="1"/>
  <c r="M196" i="1" s="1"/>
  <c r="J195" i="1"/>
  <c r="M195" i="1" s="1"/>
  <c r="J194" i="1"/>
  <c r="M194" i="1" s="1"/>
  <c r="J193" i="1"/>
  <c r="M193" i="1" s="1"/>
  <c r="J192" i="1"/>
  <c r="M192" i="1" s="1"/>
  <c r="J191" i="1"/>
  <c r="M191" i="1" s="1"/>
  <c r="J190" i="1"/>
  <c r="M190" i="1" s="1"/>
  <c r="J189" i="1"/>
  <c r="M189" i="1" s="1"/>
  <c r="J188" i="1"/>
  <c r="L182" i="1"/>
  <c r="J181" i="1"/>
  <c r="M181" i="1" s="1"/>
  <c r="J180" i="1"/>
  <c r="M180" i="1" s="1"/>
  <c r="J179" i="1"/>
  <c r="M179" i="1" s="1"/>
  <c r="J178" i="1"/>
  <c r="M178" i="1" s="1"/>
  <c r="J177" i="1"/>
  <c r="M177" i="1" s="1"/>
  <c r="J176" i="1"/>
  <c r="M176" i="1" s="1"/>
  <c r="J175" i="1"/>
  <c r="M175" i="1" s="1"/>
  <c r="J174" i="1"/>
  <c r="M174" i="1" s="1"/>
  <c r="J173" i="1"/>
  <c r="M173" i="1" s="1"/>
  <c r="J172" i="1"/>
  <c r="M172" i="1" s="1"/>
  <c r="L165" i="1"/>
  <c r="J164" i="1"/>
  <c r="M164" i="1" s="1"/>
  <c r="J163" i="1"/>
  <c r="M163" i="1" s="1"/>
  <c r="J162" i="1"/>
  <c r="M162" i="1" s="1"/>
  <c r="J161" i="1"/>
  <c r="M161" i="1" s="1"/>
  <c r="J160" i="1"/>
  <c r="M160" i="1" s="1"/>
  <c r="J159" i="1"/>
  <c r="M159" i="1" s="1"/>
  <c r="J158" i="1"/>
  <c r="M158" i="1" s="1"/>
  <c r="J157" i="1"/>
  <c r="M157" i="1" s="1"/>
  <c r="J156" i="1"/>
  <c r="M156" i="1" s="1"/>
  <c r="J155" i="1"/>
  <c r="M155" i="1" s="1"/>
  <c r="J154" i="1"/>
  <c r="L148" i="1"/>
  <c r="J147" i="1"/>
  <c r="M147" i="1" s="1"/>
  <c r="J146" i="1"/>
  <c r="M146" i="1" s="1"/>
  <c r="J145" i="1"/>
  <c r="M145" i="1" s="1"/>
  <c r="J144" i="1"/>
  <c r="M144" i="1" s="1"/>
  <c r="J143" i="1"/>
  <c r="M143" i="1" s="1"/>
  <c r="J142" i="1"/>
  <c r="M142" i="1" s="1"/>
  <c r="J141" i="1"/>
  <c r="M141" i="1" s="1"/>
  <c r="J140" i="1"/>
  <c r="M140" i="1" s="1"/>
  <c r="J139" i="1"/>
  <c r="M139" i="1" s="1"/>
  <c r="J138" i="1"/>
  <c r="M138" i="1" s="1"/>
  <c r="J137" i="1"/>
  <c r="L131" i="1"/>
  <c r="J130" i="1"/>
  <c r="M130" i="1" s="1"/>
  <c r="J129" i="1"/>
  <c r="M129" i="1" s="1"/>
  <c r="J128" i="1"/>
  <c r="M128" i="1" s="1"/>
  <c r="J127" i="1"/>
  <c r="M127" i="1" s="1"/>
  <c r="J126" i="1"/>
  <c r="M126" i="1" s="1"/>
  <c r="J125" i="1"/>
  <c r="M125" i="1" s="1"/>
  <c r="J124" i="1"/>
  <c r="M124" i="1" s="1"/>
  <c r="J123" i="1"/>
  <c r="M123" i="1" s="1"/>
  <c r="J122" i="1"/>
  <c r="M122" i="1" s="1"/>
  <c r="J121" i="1"/>
  <c r="M121" i="1" s="1"/>
  <c r="L114" i="1"/>
  <c r="J113" i="1"/>
  <c r="M113" i="1" s="1"/>
  <c r="J112" i="1"/>
  <c r="M112" i="1" s="1"/>
  <c r="J111" i="1"/>
  <c r="M111" i="1" s="1"/>
  <c r="J108" i="1"/>
  <c r="M108" i="1" s="1"/>
  <c r="J107" i="1"/>
  <c r="M107" i="1" s="1"/>
  <c r="J106" i="1"/>
  <c r="M106" i="1" s="1"/>
  <c r="J105" i="1"/>
  <c r="M105" i="1" s="1"/>
  <c r="J104" i="1"/>
  <c r="M104" i="1" s="1"/>
  <c r="L97" i="1"/>
  <c r="J96" i="1"/>
  <c r="M96" i="1" s="1"/>
  <c r="J95" i="1"/>
  <c r="M95" i="1" s="1"/>
  <c r="J94" i="1"/>
  <c r="M94" i="1" s="1"/>
  <c r="J93" i="1"/>
  <c r="M93" i="1" s="1"/>
  <c r="J92" i="1"/>
  <c r="M92" i="1" s="1"/>
  <c r="J91" i="1"/>
  <c r="M91" i="1" s="1"/>
  <c r="J90" i="1"/>
  <c r="M90" i="1" s="1"/>
  <c r="J88" i="1"/>
  <c r="M88" i="1" s="1"/>
  <c r="J87" i="1"/>
  <c r="M87" i="1" s="1"/>
  <c r="J86" i="1"/>
  <c r="M86" i="1" s="1"/>
  <c r="L80" i="1"/>
  <c r="J79" i="1"/>
  <c r="M79" i="1" s="1"/>
  <c r="J78" i="1"/>
  <c r="M78" i="1" s="1"/>
  <c r="J76" i="1"/>
  <c r="M76" i="1" s="1"/>
  <c r="J75" i="1"/>
  <c r="M75" i="1" s="1"/>
  <c r="J74" i="1"/>
  <c r="M74" i="1" s="1"/>
  <c r="J73" i="1"/>
  <c r="M73" i="1" s="1"/>
  <c r="J72" i="1"/>
  <c r="M72" i="1" s="1"/>
  <c r="J71" i="1"/>
  <c r="M71" i="1" s="1"/>
  <c r="J70" i="1"/>
  <c r="M70" i="1" s="1"/>
  <c r="L64" i="1"/>
  <c r="J63" i="1"/>
  <c r="M63" i="1" s="1"/>
  <c r="J62" i="1"/>
  <c r="M62" i="1" s="1"/>
  <c r="J61" i="1"/>
  <c r="M61" i="1" s="1"/>
  <c r="J60" i="1"/>
  <c r="M60" i="1" s="1"/>
  <c r="J59" i="1"/>
  <c r="M59" i="1" s="1"/>
  <c r="J58" i="1"/>
  <c r="M58" i="1" s="1"/>
  <c r="J57" i="1"/>
  <c r="M57" i="1" s="1"/>
  <c r="J56" i="1"/>
  <c r="M56" i="1" s="1"/>
  <c r="J55" i="1"/>
  <c r="M55" i="1" s="1"/>
  <c r="J54" i="1"/>
  <c r="M54" i="1" s="1"/>
  <c r="J53" i="1"/>
  <c r="L47" i="1"/>
  <c r="J46" i="1"/>
  <c r="M46" i="1" s="1"/>
  <c r="J45" i="1"/>
  <c r="M45" i="1" s="1"/>
  <c r="J44" i="1"/>
  <c r="M44" i="1" s="1"/>
  <c r="J43" i="1"/>
  <c r="M43" i="1" s="1"/>
  <c r="J42" i="1"/>
  <c r="M42" i="1" s="1"/>
  <c r="J41" i="1"/>
  <c r="M41" i="1" s="1"/>
  <c r="J40" i="1"/>
  <c r="M40" i="1" s="1"/>
  <c r="J39" i="1"/>
  <c r="M39" i="1" s="1"/>
  <c r="J38" i="1"/>
  <c r="M38" i="1" s="1"/>
  <c r="J37" i="1"/>
  <c r="M37" i="1" s="1"/>
  <c r="J36" i="1"/>
  <c r="L30" i="1"/>
  <c r="J29" i="1"/>
  <c r="M29" i="1" s="1"/>
  <c r="J28" i="1"/>
  <c r="M28" i="1" s="1"/>
  <c r="J27" i="1"/>
  <c r="M27" i="1" s="1"/>
  <c r="J26" i="1"/>
  <c r="M26" i="1" s="1"/>
  <c r="J25" i="1"/>
  <c r="M25" i="1" s="1"/>
  <c r="J24" i="1"/>
  <c r="M24" i="1" s="1"/>
  <c r="J23" i="1"/>
  <c r="M23" i="1" s="1"/>
  <c r="J22" i="1"/>
  <c r="M22" i="1" s="1"/>
  <c r="J21" i="1"/>
  <c r="M21" i="1" s="1"/>
  <c r="J20" i="1"/>
  <c r="M20" i="1" s="1"/>
  <c r="J19" i="1"/>
  <c r="L14" i="1"/>
  <c r="J13" i="1"/>
  <c r="M13" i="1" s="1"/>
  <c r="J12" i="1"/>
  <c r="M12" i="1" s="1"/>
  <c r="J11" i="1"/>
  <c r="M11" i="1" s="1"/>
  <c r="J10" i="1"/>
  <c r="M10" i="1" s="1"/>
  <c r="J9" i="1"/>
  <c r="M9" i="1" s="1"/>
  <c r="J8" i="1"/>
  <c r="M8" i="1" s="1"/>
  <c r="J7" i="1"/>
  <c r="M7" i="1" s="1"/>
  <c r="J6" i="1"/>
  <c r="M6" i="1" s="1"/>
  <c r="J5" i="1"/>
  <c r="M5" i="1" s="1"/>
  <c r="J4" i="1"/>
  <c r="M4" i="1" s="1"/>
  <c r="J3" i="1"/>
  <c r="K30" i="2" l="1"/>
  <c r="M30" i="2" s="1"/>
  <c r="M2" i="2"/>
  <c r="G30" i="2"/>
  <c r="J216" i="1"/>
  <c r="J30" i="1"/>
  <c r="M19" i="1"/>
  <c r="J47" i="1"/>
  <c r="M36" i="1"/>
  <c r="M3" i="1"/>
  <c r="J14" i="1"/>
  <c r="M53" i="1"/>
  <c r="J64" i="1"/>
  <c r="J69" i="1"/>
  <c r="J89" i="1"/>
  <c r="M89" i="1" s="1"/>
  <c r="J301" i="1"/>
  <c r="M325" i="1"/>
  <c r="J336" i="1"/>
  <c r="J355" i="1"/>
  <c r="M344" i="1"/>
  <c r="J407" i="1"/>
  <c r="M396" i="1"/>
  <c r="J478" i="1"/>
  <c r="M467" i="1"/>
  <c r="J109" i="1"/>
  <c r="M109" i="1" s="1"/>
  <c r="M239" i="1"/>
  <c r="J250" i="1"/>
  <c r="J426" i="1"/>
  <c r="M413" i="1"/>
  <c r="J77" i="1"/>
  <c r="M77" i="1" s="1"/>
  <c r="J120" i="1"/>
  <c r="M362" i="1"/>
  <c r="J373" i="1"/>
  <c r="J391" i="1"/>
  <c r="M380" i="1"/>
  <c r="J103" i="1"/>
  <c r="M188" i="1"/>
  <c r="J199" i="1"/>
  <c r="J110" i="1"/>
  <c r="M110" i="1" s="1"/>
  <c r="M307" i="1"/>
  <c r="J318" i="1"/>
  <c r="J165" i="1"/>
  <c r="M154" i="1"/>
  <c r="M222" i="1"/>
  <c r="J233" i="1"/>
  <c r="J267" i="1"/>
  <c r="M256" i="1"/>
  <c r="M137" i="1"/>
  <c r="J148" i="1"/>
  <c r="M205" i="1"/>
  <c r="M290" i="1"/>
  <c r="J171" i="1"/>
  <c r="J449" i="1"/>
  <c r="J273" i="1"/>
  <c r="J431" i="1"/>
  <c r="J97" i="1" l="1"/>
  <c r="J462" i="1"/>
  <c r="M449" i="1"/>
  <c r="M273" i="1"/>
  <c r="J284" i="1"/>
  <c r="J131" i="1"/>
  <c r="M120" i="1"/>
  <c r="J444" i="1"/>
  <c r="J482" i="1" s="1"/>
  <c r="J484" i="1" s="1"/>
  <c r="M431" i="1"/>
  <c r="J182" i="1"/>
  <c r="M171" i="1"/>
  <c r="J114" i="1"/>
  <c r="M103" i="1"/>
  <c r="J80" i="1"/>
  <c r="M6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Serinho</author>
  </authors>
  <commentList>
    <comment ref="E274" authorId="0" shapeId="0" xr:uid="{C22745AF-15F8-4BCA-88C7-FED8553653F2}">
      <text>
        <r>
          <rPr>
            <b/>
            <sz val="9"/>
            <color indexed="81"/>
            <rFont val="Segoe UI"/>
            <charset val="1"/>
          </rPr>
          <t>Ana Paula Serinho:</t>
        </r>
        <r>
          <rPr>
            <sz val="9"/>
            <color indexed="81"/>
            <rFont val="Segoe UI"/>
            <charset val="1"/>
          </rPr>
          <t xml:space="preserve">
07/06 - 899,99 nf 4539</t>
        </r>
      </text>
    </comment>
  </commentList>
</comments>
</file>

<file path=xl/sharedStrings.xml><?xml version="1.0" encoding="utf-8"?>
<sst xmlns="http://schemas.openxmlformats.org/spreadsheetml/2006/main" count="1151" uniqueCount="345">
  <si>
    <t>Loja</t>
  </si>
  <si>
    <t>Cod</t>
  </si>
  <si>
    <t>Vendedor</t>
  </si>
  <si>
    <t>PDV</t>
  </si>
  <si>
    <t>Não Presencial</t>
  </si>
  <si>
    <t>Social Selling</t>
  </si>
  <si>
    <t>Cupom</t>
  </si>
  <si>
    <t>Pick Up</t>
  </si>
  <si>
    <t>Shipping</t>
  </si>
  <si>
    <t>Total Vendas</t>
  </si>
  <si>
    <t>Meta Vend</t>
  </si>
  <si>
    <t>% Ating</t>
  </si>
  <si>
    <t>Meta Loja</t>
  </si>
  <si>
    <t>062</t>
  </si>
  <si>
    <t>266</t>
  </si>
  <si>
    <t>MARCOS ANTONIO NOGUEIRA</t>
  </si>
  <si>
    <t>282</t>
  </si>
  <si>
    <t>HIGOR ANDRE MORETTO</t>
  </si>
  <si>
    <t>286</t>
  </si>
  <si>
    <t>ALEF JUNIOR SOARES</t>
  </si>
  <si>
    <t>289</t>
  </si>
  <si>
    <t xml:space="preserve">ZELITA MOREIRA </t>
  </si>
  <si>
    <t>314</t>
  </si>
  <si>
    <t>00314 - SAVIO KAYK SANTOS DE OLIVEIRA</t>
  </si>
  <si>
    <t>316</t>
  </si>
  <si>
    <t>00316 - JULIA MENDES ARAUJO</t>
  </si>
  <si>
    <t>320</t>
  </si>
  <si>
    <t>TIAGO OLIVEIRA DE SOUZA</t>
  </si>
  <si>
    <t>322</t>
  </si>
  <si>
    <t>00322 - CRISTIAN YUSUKE SHIMOTO</t>
  </si>
  <si>
    <t>Total</t>
  </si>
  <si>
    <t>093</t>
  </si>
  <si>
    <t>036</t>
  </si>
  <si>
    <t>LUIZ FERNANDO DE OLIVEIRA</t>
  </si>
  <si>
    <t>070</t>
  </si>
  <si>
    <t>GABRIEL DUARTE DA SILVA</t>
  </si>
  <si>
    <t>079</t>
  </si>
  <si>
    <t>MATHEUS DOS SANTOS CHRISTO</t>
  </si>
  <si>
    <t>090</t>
  </si>
  <si>
    <t>GUSTAVO DOS SANTOS DANTAS</t>
  </si>
  <si>
    <t>091</t>
  </si>
  <si>
    <t>NATHALIA MATOS REIS DE FREITAS</t>
  </si>
  <si>
    <t>095</t>
  </si>
  <si>
    <t>LUIZ EDUARDO MARCELINO DOS SANTOS</t>
  </si>
  <si>
    <t>098</t>
  </si>
  <si>
    <t>BERNARDO MARTINS MIRANDA</t>
  </si>
  <si>
    <t>100</t>
  </si>
  <si>
    <t xml:space="preserve">00100 - VITOR HUGO MACEDO           </t>
  </si>
  <si>
    <t>094</t>
  </si>
  <si>
    <t>034</t>
  </si>
  <si>
    <t>RAPHAEL BORGES DE FARIAS</t>
  </si>
  <si>
    <t>055</t>
  </si>
  <si>
    <t>PATRICK TEIXEIRA CAMISAO</t>
  </si>
  <si>
    <t>057</t>
  </si>
  <si>
    <t>00003 - ALLAN DA SILVA PONTES</t>
  </si>
  <si>
    <t>066</t>
  </si>
  <si>
    <t>ELIZA OLIVEIRA NUNES</t>
  </si>
  <si>
    <t>068</t>
  </si>
  <si>
    <t>LUCAS SANTOS DE CARVALHO</t>
  </si>
  <si>
    <t>059</t>
  </si>
  <si>
    <t xml:space="preserve">MARGARETH LEAL </t>
  </si>
  <si>
    <t>084</t>
  </si>
  <si>
    <t xml:space="preserve">GABRIEL A.FREDO JESUS DE PINHO </t>
  </si>
  <si>
    <t>085</t>
  </si>
  <si>
    <t>TIAGO WAGNER FRANCO</t>
  </si>
  <si>
    <t>088</t>
  </si>
  <si>
    <t>BRUNO SILVA CAPELLI</t>
  </si>
  <si>
    <t>00056 - CAIO VIEIRA BARBOSA</t>
  </si>
  <si>
    <t>103</t>
  </si>
  <si>
    <t>185</t>
  </si>
  <si>
    <t>ANDRE FERNANDO OZUNA</t>
  </si>
  <si>
    <t>187</t>
  </si>
  <si>
    <t xml:space="preserve">MARCELO FERNANDES DE SOUZA </t>
  </si>
  <si>
    <t>193</t>
  </si>
  <si>
    <t>00193 - BRUNA DIAS RAMOS</t>
  </si>
  <si>
    <t>194</t>
  </si>
  <si>
    <t>00194 - NICOLE MARIA FAZIO</t>
  </si>
  <si>
    <t>199</t>
  </si>
  <si>
    <t xml:space="preserve">00199 - MARLON MIRANDA DE OLIVEIRA </t>
  </si>
  <si>
    <t>202</t>
  </si>
  <si>
    <t>RONALDO PINHEIRO DE OLIVEIRA</t>
  </si>
  <si>
    <t>104</t>
  </si>
  <si>
    <t>033</t>
  </si>
  <si>
    <t>JEFFERSON GONCALVES DA SILVA</t>
  </si>
  <si>
    <t>041</t>
  </si>
  <si>
    <t>ROMEU PITER VERAS DOS SANTOS</t>
  </si>
  <si>
    <t>049</t>
  </si>
  <si>
    <t>FRANCIANE DOS SANTOS MEDEIROS</t>
  </si>
  <si>
    <t>053</t>
  </si>
  <si>
    <t>PATRINY LORRANNA DOS SANTOS MOTA</t>
  </si>
  <si>
    <t>105</t>
  </si>
  <si>
    <t>061</t>
  </si>
  <si>
    <t>LUCIANO DA MOTA GONCALVES</t>
  </si>
  <si>
    <t>CLAUCIO PITTHAN BERGHAHN</t>
  </si>
  <si>
    <t>MARCIEL FISCHBORN FERNANDES</t>
  </si>
  <si>
    <t>00085 - ROGER PASSAIA</t>
  </si>
  <si>
    <t>AMANDA LORENA VEIGA RODRIGUES DA SILVA</t>
  </si>
  <si>
    <t>VICTOR GABRIEL ESTEFEN DE SOUZA</t>
  </si>
  <si>
    <t>VITORIA APARECIDA DA SILVA</t>
  </si>
  <si>
    <t>116</t>
  </si>
  <si>
    <t>143</t>
  </si>
  <si>
    <t>ALUISIO SANCHES MORAES</t>
  </si>
  <si>
    <t>144</t>
  </si>
  <si>
    <t>RAFAEL NOGUEIRA DE MORAES</t>
  </si>
  <si>
    <t>148</t>
  </si>
  <si>
    <t>HUGO KENJI MIYAZAKI DIAS</t>
  </si>
  <si>
    <t>164</t>
  </si>
  <si>
    <t>DANIELLE DA SILVA CONCEICAO</t>
  </si>
  <si>
    <t>169</t>
  </si>
  <si>
    <t>RENAN FERREIRA PIMENTEL</t>
  </si>
  <si>
    <t>170</t>
  </si>
  <si>
    <t>00170 - MARIANA SOUZA RODRIGUES</t>
  </si>
  <si>
    <t>175</t>
  </si>
  <si>
    <t xml:space="preserve">00175 - LUCAS ALVES </t>
  </si>
  <si>
    <t>123</t>
  </si>
  <si>
    <t>020</t>
  </si>
  <si>
    <t xml:space="preserve">GERENTE </t>
  </si>
  <si>
    <t>UELDERMAN ALVES MIGUEZ COSTA</t>
  </si>
  <si>
    <t>058</t>
  </si>
  <si>
    <t>GABRIELA DUARTE DOS SANTOS</t>
  </si>
  <si>
    <t>069</t>
  </si>
  <si>
    <t>ISRAEL GUSTAVO DOS SANTOS GARCIA</t>
  </si>
  <si>
    <t>WEBERTON SOUZA DA SILVA</t>
  </si>
  <si>
    <t>075</t>
  </si>
  <si>
    <t>JOAO PEDRO CINTRA BAHIA</t>
  </si>
  <si>
    <t>124</t>
  </si>
  <si>
    <t>001</t>
  </si>
  <si>
    <t>LOJA</t>
  </si>
  <si>
    <t>002</t>
  </si>
  <si>
    <t>FLAVIANA DA SILVA</t>
  </si>
  <si>
    <t>039</t>
  </si>
  <si>
    <t>THIAGO DOS SANTOS BATISTA</t>
  </si>
  <si>
    <t>040</t>
  </si>
  <si>
    <t>THEOGENES CALLOU LIMA</t>
  </si>
  <si>
    <t>RAPHAEL SILVA VIEIRA DA LUZ</t>
  </si>
  <si>
    <t>125</t>
  </si>
  <si>
    <t xml:space="preserve">LOJA </t>
  </si>
  <si>
    <t>028</t>
  </si>
  <si>
    <t>PAULO HERMINO RIBEIRO DE SOUZA</t>
  </si>
  <si>
    <t>054</t>
  </si>
  <si>
    <t>00054 - LUCAS PAZ PONTES</t>
  </si>
  <si>
    <t>00055 - TIAGO ELOI FERNANDO</t>
  </si>
  <si>
    <t>MAURICIO IBIAPINA SOARES NETO</t>
  </si>
  <si>
    <t>126</t>
  </si>
  <si>
    <t>LUIZ CARLOS BATISTA INACIO</t>
  </si>
  <si>
    <t xml:space="preserve">PAULO RICARDO FERNANDES MOVAIS </t>
  </si>
  <si>
    <t>037</t>
  </si>
  <si>
    <t>LUCAS DIAS SOLTO</t>
  </si>
  <si>
    <t>ANTONIO FELIPE DE SOUZA SANTOS</t>
  </si>
  <si>
    <t>045</t>
  </si>
  <si>
    <t>00045 - KAIO LIMA FRUTUOSO</t>
  </si>
  <si>
    <t>046</t>
  </si>
  <si>
    <t>VINICIUS DOS SANTOS OLIVEIRA</t>
  </si>
  <si>
    <t>00055 - RAQUEL TEIXEIRA</t>
  </si>
  <si>
    <t>013</t>
  </si>
  <si>
    <t>127</t>
  </si>
  <si>
    <t>EDUARDA ZACARIAS DA SILVA</t>
  </si>
  <si>
    <t>GABRIEL VINICIUS VIANA TAVARES</t>
  </si>
  <si>
    <t>080</t>
  </si>
  <si>
    <t>LUCAS SIQUEIRA FRANCO</t>
  </si>
  <si>
    <t>081</t>
  </si>
  <si>
    <t>MARIO SILVANO LEITE ALVES</t>
  </si>
  <si>
    <t>082</t>
  </si>
  <si>
    <t>PAULO HENRIQUE BARBIERI</t>
  </si>
  <si>
    <t>139</t>
  </si>
  <si>
    <t>023</t>
  </si>
  <si>
    <t>ANA BEATRIZ FERREIRA DO CARMO</t>
  </si>
  <si>
    <t>024</t>
  </si>
  <si>
    <t>DAVID MARANDOLA</t>
  </si>
  <si>
    <t>OSVALDO CARLOS CESAR</t>
  </si>
  <si>
    <t>038</t>
  </si>
  <si>
    <t xml:space="preserve">FELIPPE MONTEIRO PEREIRA </t>
  </si>
  <si>
    <t>JULIANA CRISTINA CUNHA</t>
  </si>
  <si>
    <t>047</t>
  </si>
  <si>
    <t>RENATO CORREA DA FONSECA</t>
  </si>
  <si>
    <t>051</t>
  </si>
  <si>
    <t>MIRIA ALVES</t>
  </si>
  <si>
    <t>TIAGO INACIO DOMINGUES</t>
  </si>
  <si>
    <t>ANA JULIA LOMBARDI</t>
  </si>
  <si>
    <t>799</t>
  </si>
  <si>
    <t>035</t>
  </si>
  <si>
    <t>FERNANDO ROBERTO DE SOUZA</t>
  </si>
  <si>
    <t>071</t>
  </si>
  <si>
    <t>00071 - CASSIA HELENA DE SOUZA CORREIA DA SILVA</t>
  </si>
  <si>
    <t>074</t>
  </si>
  <si>
    <t>JOSE HENRIQUE GONCALVES</t>
  </si>
  <si>
    <t>CARLA DAIANE DA SILVA</t>
  </si>
  <si>
    <t>00088 - VALQUIRIA MELO DA SILVA</t>
  </si>
  <si>
    <t>154</t>
  </si>
  <si>
    <t>TAHIS CARLA DA SILVA</t>
  </si>
  <si>
    <t>MARCIO HENRIQUE CORREA</t>
  </si>
  <si>
    <t>GILVAN DE LIMA FERREIRA</t>
  </si>
  <si>
    <t>042</t>
  </si>
  <si>
    <t>VALDEK GONCALVES JUNIOR</t>
  </si>
  <si>
    <t>00045 - RAFAEL BRUNO DA SILVA PEREIRA</t>
  </si>
  <si>
    <t>156</t>
  </si>
  <si>
    <t>067</t>
  </si>
  <si>
    <t>JAQUELINE GOMES FERNANDES</t>
  </si>
  <si>
    <t>072</t>
  </si>
  <si>
    <t>DANILO TEIXEIRA</t>
  </si>
  <si>
    <t>RAFAEL DOS SANTOS GENARE DENIS</t>
  </si>
  <si>
    <t>076</t>
  </si>
  <si>
    <t>DAIANE ELIAS FONTE</t>
  </si>
  <si>
    <t>078</t>
  </si>
  <si>
    <t>GUSTAVO DA SILVA DIAS</t>
  </si>
  <si>
    <t>00079- LUCAS DIAS NASCIMENTO</t>
  </si>
  <si>
    <t>LUCAS COSTA NERIS</t>
  </si>
  <si>
    <t>157</t>
  </si>
  <si>
    <t>014</t>
  </si>
  <si>
    <t>JOELMA APARECIDA ZANCHINSKI DE MATTOS</t>
  </si>
  <si>
    <t>PEDRO MAGNO DOS SANTOS PEREIRA</t>
  </si>
  <si>
    <t>043</t>
  </si>
  <si>
    <t>00043 - JULIO CESAR RODRIGUES ROSA</t>
  </si>
  <si>
    <t>00045 - LUIZA PACHEGO GROLLI</t>
  </si>
  <si>
    <t>00046 - ALEXANDRO LIMA PASSOS</t>
  </si>
  <si>
    <t>161</t>
  </si>
  <si>
    <t>032</t>
  </si>
  <si>
    <t>DEBORA RODRIGUES SILVA</t>
  </si>
  <si>
    <t>044</t>
  </si>
  <si>
    <t>RAFAEL CARVALHO DA LUZ</t>
  </si>
  <si>
    <t>CAUE LCUAS GIL</t>
  </si>
  <si>
    <t>CALEBE WODARSKI</t>
  </si>
  <si>
    <t>052</t>
  </si>
  <si>
    <t>DOUGLAS ILHA MARTINS</t>
  </si>
  <si>
    <t>166</t>
  </si>
  <si>
    <t>BRUNO HENRIQUE FIGUEIRA NOTARANGELI</t>
  </si>
  <si>
    <t>008</t>
  </si>
  <si>
    <t>MARIANA DE SOUZA ARAL</t>
  </si>
  <si>
    <t>022</t>
  </si>
  <si>
    <t>CEILA DE OLIVEIRA RODRIGUES</t>
  </si>
  <si>
    <t>BRAULIO RIBEIRO MARQUEZ</t>
  </si>
  <si>
    <t>00039 - JHONNY LUCAS COCIAN CARVALHO</t>
  </si>
  <si>
    <t>TATIANE MENDES NASCIMENTO</t>
  </si>
  <si>
    <t>007</t>
  </si>
  <si>
    <t>LEONARDO CASTRO DA PAIXAO</t>
  </si>
  <si>
    <t>031</t>
  </si>
  <si>
    <t>00031 - JOSE VITOR SILVA TROIAN</t>
  </si>
  <si>
    <t>00037 - MATHEUS MARTINS VIEIRA</t>
  </si>
  <si>
    <t>00038 - RAFAEL GOVONI</t>
  </si>
  <si>
    <t>LUIZ ANTONIO SILVEIRA</t>
  </si>
  <si>
    <t>099</t>
  </si>
  <si>
    <t xml:space="preserve">JOSE FELIX </t>
  </si>
  <si>
    <t>173</t>
  </si>
  <si>
    <t>THAIS DE OLIVEIRA FELIX DAVID</t>
  </si>
  <si>
    <t>026</t>
  </si>
  <si>
    <t>ANDRESSA RIBEIRO DOS SANTOS</t>
  </si>
  <si>
    <t xml:space="preserve">LUCAS DOS SANTOS AMARO SILVA </t>
  </si>
  <si>
    <t>THIAGO HENRIQUE FRANCA DA SILVA</t>
  </si>
  <si>
    <t>00038 - DAVISON DE JESUS SANTOS</t>
  </si>
  <si>
    <t>WALLESKY KLEBER TEIXEIRA DE ARAUJO</t>
  </si>
  <si>
    <t>WALLACY BELTRAO DA COSTA</t>
  </si>
  <si>
    <t>003</t>
  </si>
  <si>
    <t>LARISSA FONTENELLE BARROS</t>
  </si>
  <si>
    <t>006</t>
  </si>
  <si>
    <t>MATHEUS RUIZ ABRANTES</t>
  </si>
  <si>
    <t>011</t>
  </si>
  <si>
    <t>IGOR MANOEL AMARO DA SILVA</t>
  </si>
  <si>
    <t>BRUNO DOS SANTOS MARIANO BARBOSA</t>
  </si>
  <si>
    <t>777</t>
  </si>
  <si>
    <t>179</t>
  </si>
  <si>
    <t>00002 - ANA PAULA CONCEICAO GONCALVES</t>
  </si>
  <si>
    <t>00003 - DIEGO GONCALVES LOPES</t>
  </si>
  <si>
    <t>004</t>
  </si>
  <si>
    <t>00004 - ENRIQUE VAZQUEZ GARCIA</t>
  </si>
  <si>
    <t>016</t>
  </si>
  <si>
    <t>00016 - JONATHAN GOMES</t>
  </si>
  <si>
    <t>018</t>
  </si>
  <si>
    <t>WANDERLEY SILVEIRA JUNIOR</t>
  </si>
  <si>
    <t>181</t>
  </si>
  <si>
    <t>00001 - RODRIGO PARANHOS DIAS</t>
  </si>
  <si>
    <t>00002 - ALEF FERNANDES ARAUJO MARTINS</t>
  </si>
  <si>
    <t>012</t>
  </si>
  <si>
    <t xml:space="preserve">00013 - TULIO CESAR DE ALMEIDA       </t>
  </si>
  <si>
    <t>00016 - GERMANO ROSENTHAL CAETANO BELFORT</t>
  </si>
  <si>
    <t>00018 - GILSON SANTOS MOTA JUNIOR</t>
  </si>
  <si>
    <t>019</t>
  </si>
  <si>
    <t>00019 - SILMARA ROCHA</t>
  </si>
  <si>
    <t>030</t>
  </si>
  <si>
    <t>LUCAS CARVALHO GOMES</t>
  </si>
  <si>
    <t>ALEX GASPAR DE MACEDO</t>
  </si>
  <si>
    <t>183</t>
  </si>
  <si>
    <t>00001 - KAROLINE SIQUEIRA DE AGUIAR MONTEIRO</t>
  </si>
  <si>
    <t>005</t>
  </si>
  <si>
    <t>00005 -  RAPHAEL HENRIQUE SILVA</t>
  </si>
  <si>
    <t>ARLANICSON FONSECA JUNIOR</t>
  </si>
  <si>
    <t>015</t>
  </si>
  <si>
    <t>VINICIUS MOREIRA COSSI</t>
  </si>
  <si>
    <t>CARMECITA HELENA DA SILVA</t>
  </si>
  <si>
    <t>HELOISA VITORIA CINTRA DE ARAUJO</t>
  </si>
  <si>
    <t>WAGNER LEANDRO PINHEIRO DE FARIAS</t>
  </si>
  <si>
    <t>ABRAAO PEREIRA DA SILVA</t>
  </si>
  <si>
    <t>FELIPE PAULINO DA SILVA</t>
  </si>
  <si>
    <t>URSULA NATACHA SOBRAL</t>
  </si>
  <si>
    <t>010</t>
  </si>
  <si>
    <t>JEFFERSON FRANCISCO ANDRADE PRAZERES</t>
  </si>
  <si>
    <t>MONALISA FREITAS DO NASCIMENTO</t>
  </si>
  <si>
    <t>200</t>
  </si>
  <si>
    <t>LORRANA GABRIELA ROCHA DE MIRANDA</t>
  </si>
  <si>
    <t>DEBOHAH EVELYN GONCALVES DOS SANTOS</t>
  </si>
  <si>
    <t>120</t>
  </si>
  <si>
    <t>00120 - HUCHARLY REIS DO NASCIMENTO</t>
  </si>
  <si>
    <t>128</t>
  </si>
  <si>
    <t>129</t>
  </si>
  <si>
    <t>CLEITON MOISES DOS SANTOS</t>
  </si>
  <si>
    <t>132</t>
  </si>
  <si>
    <t>00132 - ERICK ANGEL NAVES MARTINS</t>
  </si>
  <si>
    <t>135</t>
  </si>
  <si>
    <t>RENATA MAYRA DE LIMA E SILVA</t>
  </si>
  <si>
    <t>Total New Balance</t>
  </si>
  <si>
    <t>Cod Loja</t>
  </si>
  <si>
    <t>Supervisores</t>
  </si>
  <si>
    <t>Venda PDV</t>
  </si>
  <si>
    <t>SocialSelling</t>
  </si>
  <si>
    <t>Meta Mês</t>
  </si>
  <si>
    <t>Atingimento Meta</t>
  </si>
  <si>
    <t>OUTLET PREMIUM SÃO PAULO</t>
  </si>
  <si>
    <t>William</t>
  </si>
  <si>
    <t>OUTLET PREMIUM RIO DE JANEIRO</t>
  </si>
  <si>
    <t>RIO DESIGN BARRA</t>
  </si>
  <si>
    <t>SHOPPING ELDORADO</t>
  </si>
  <si>
    <t>Clayton</t>
  </si>
  <si>
    <t>SHOPPING CIDADE SÃO PAULO</t>
  </si>
  <si>
    <t>PONTA NEGRA SHOPPING</t>
  </si>
  <si>
    <t>I FASHION OUTLET</t>
  </si>
  <si>
    <t>MORUMBI SHOPPING</t>
  </si>
  <si>
    <t>OUTLET PREMIUM SALVADOR</t>
  </si>
  <si>
    <t>RIOMAR SHOPPING</t>
  </si>
  <si>
    <t>OFF FASHION FORTALEZA</t>
  </si>
  <si>
    <t>FLAMBOYANT SHOPPING</t>
  </si>
  <si>
    <t>PARQUE SHOPPING MAIA</t>
  </si>
  <si>
    <t>OUTLET CATARINA FASHION</t>
  </si>
  <si>
    <t>IGUATEMI CAMPINAS</t>
  </si>
  <si>
    <t>SHOPPING RIOMAR</t>
  </si>
  <si>
    <t>JK IGUATEMI</t>
  </si>
  <si>
    <t>PARKSHOPPINGBARIGUI</t>
  </si>
  <si>
    <t>IGUATEMI PORTO ALEGRE</t>
  </si>
  <si>
    <t>SHOPPING CAMPO GRANDE</t>
  </si>
  <si>
    <t>I FASHION OUTLET SANTA CATARINA</t>
  </si>
  <si>
    <t>SHOPPING TAMBORE</t>
  </si>
  <si>
    <t>OUTLET PREMIUM BRASILIA</t>
  </si>
  <si>
    <t>OUTLET SOMARCAS OUTLET GUARULHOS</t>
  </si>
  <si>
    <t>OUTLET CONTAGEM</t>
  </si>
  <si>
    <t>OUTLET MOGI</t>
  </si>
  <si>
    <t>OUTLET RECIFE</t>
  </si>
  <si>
    <t>OUTLET BH SHOPPING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</si>
</sst>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9"/>
      <color indexed="81"/>
      <name val="Segoe UI"/>
      <charset val="1"/>
    </font>
    <font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4" fillId="0" borderId="1" xfId="0" applyFont="1" applyBorder="1"/>
    <xf numFmtId="0" fontId="6" fillId="3" borderId="1" xfId="0" applyFont="1" applyFill="1" applyBorder="1" applyAlignment="1">
      <alignment horizontal="center"/>
    </xf>
    <xf numFmtId="0" fontId="4" fillId="0" borderId="0" xfId="0" quotePrefix="1" applyFont="1"/>
    <xf numFmtId="0" fontId="0" fillId="0" borderId="0" xfId="1" applyFont="1" applyAlignment="1">
      <alignment horizontal="center" vertical="center" wrapText="1"/>
    </xf>
    <xf numFmtId="0" fontId="0" fillId="0" borderId="0" xfId="1" applyFont="1" applyAlignment="1">
      <alignment horizontal="left" vertical="center" wrapText="1"/>
    </xf>
    <xf numFmtId="4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4" fontId="4" fillId="4" borderId="0" xfId="0" applyNumberFormat="1" applyFont="1" applyFill="1" applyAlignment="1">
      <alignment horizontal="center"/>
    </xf>
    <xf numFmtId="0" fontId="0" fillId="0" borderId="0" xfId="1" quotePrefix="1" applyFont="1" applyAlignment="1">
      <alignment horizontal="center" vertical="center" wrapText="1"/>
    </xf>
    <xf numFmtId="0" fontId="3" fillId="0" borderId="0" xfId="1" quotePrefix="1" applyFont="1" applyAlignment="1">
      <alignment horizontal="center" vertical="center" wrapText="1"/>
    </xf>
    <xf numFmtId="0" fontId="4" fillId="0" borderId="0" xfId="1" quotePrefix="1" applyAlignment="1">
      <alignment horizontal="center" vertical="center" wrapText="1"/>
    </xf>
    <xf numFmtId="4" fontId="0" fillId="0" borderId="0" xfId="0" applyNumberFormat="1" applyAlignment="1">
      <alignment horizontal="center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4" fontId="7" fillId="5" borderId="0" xfId="0" applyNumberFormat="1" applyFont="1" applyFill="1" applyAlignment="1">
      <alignment horizontal="center"/>
    </xf>
    <xf numFmtId="0" fontId="1" fillId="6" borderId="2" xfId="2" applyFill="1" applyBorder="1"/>
    <xf numFmtId="0" fontId="1" fillId="6" borderId="2" xfId="2" applyFill="1" applyBorder="1" applyAlignment="1">
      <alignment horizontal="center"/>
    </xf>
    <xf numFmtId="0" fontId="1" fillId="0" borderId="0" xfId="2"/>
    <xf numFmtId="4" fontId="1" fillId="0" borderId="0" xfId="2" applyNumberFormat="1"/>
    <xf numFmtId="4" fontId="1" fillId="0" borderId="0" xfId="2" applyNumberFormat="1" applyAlignment="1">
      <alignment horizontal="center"/>
    </xf>
    <xf numFmtId="4" fontId="2" fillId="0" borderId="0" xfId="2" applyNumberFormat="1" applyFont="1" applyAlignment="1">
      <alignment horizontal="center"/>
    </xf>
    <xf numFmtId="10" fontId="0" fillId="0" borderId="0" xfId="3" applyNumberFormat="1" applyFont="1" applyAlignment="1">
      <alignment horizontal="center"/>
    </xf>
    <xf numFmtId="0" fontId="1" fillId="0" borderId="0" xfId="2" quotePrefix="1"/>
    <xf numFmtId="0" fontId="2" fillId="7" borderId="0" xfId="2" applyFont="1" applyFill="1"/>
    <xf numFmtId="0" fontId="1" fillId="7" borderId="0" xfId="2" applyFill="1"/>
    <xf numFmtId="4" fontId="1" fillId="7" borderId="0" xfId="2" applyNumberFormat="1" applyFill="1"/>
    <xf numFmtId="4" fontId="2" fillId="7" borderId="0" xfId="2" applyNumberFormat="1" applyFont="1" applyFill="1" applyAlignment="1">
      <alignment horizontal="center"/>
    </xf>
    <xf numFmtId="10" fontId="2" fillId="7" borderId="0" xfId="3" applyNumberFormat="1" applyFont="1" applyFill="1" applyAlignment="1">
      <alignment horizontal="center"/>
    </xf>
    <xf numFmtId="14" fontId="1" fillId="0" borderId="0" xfId="2" applyNumberFormat="1"/>
  </cellXfs>
  <cellStyles count="4">
    <cellStyle name="NívelLinha_4" xfId="1" builtinId="1" iLevel="3"/>
    <cellStyle name="Normal" xfId="0" builtinId="0"/>
    <cellStyle name="Normal 2" xfId="2" xr:uid="{B39F330A-7B14-40C9-8150-EBCD8A8A510A}"/>
    <cellStyle name="Porcentagem 2" xfId="3" xr:uid="{9E7115F7-0401-4DF9-9787-15A5079592D8}"/>
  </cellStyles>
  <dxfs count="3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19C2-9408-49F7-9E60-412BC134FBAA}">
  <sheetPr>
    <tabColor theme="7" tint="0.59999389629810485"/>
  </sheetPr>
  <dimension ref="A1:O656"/>
  <sheetViews>
    <sheetView showGridLines="0" tabSelected="1" zoomScaleNormal="100" workbookViewId="0">
      <selection activeCell="O1" sqref="O1:O1048576"/>
    </sheetView>
  </sheetViews>
  <sheetFormatPr defaultRowHeight="12.75" x14ac:dyDescent="0.2"/>
  <cols>
    <col min="1" max="1" width="4.85546875" style="1" customWidth="1"/>
    <col min="2" max="2" width="7.28515625" style="2" customWidth="1"/>
    <col min="3" max="3" width="35.140625" style="1" customWidth="1"/>
    <col min="4" max="10" width="14.85546875" style="10" customWidth="1"/>
    <col min="11" max="11" width="1.28515625" style="1" customWidth="1"/>
    <col min="12" max="12" width="11.7109375" style="1" bestFit="1" customWidth="1"/>
    <col min="13" max="13" width="9.140625" style="1"/>
    <col min="14" max="14" width="1.28515625" style="1" customWidth="1"/>
    <col min="15" max="15" width="12.7109375" style="1" bestFit="1" customWidth="1"/>
    <col min="16" max="256" width="9.140625" style="1"/>
    <col min="257" max="257" width="4.85546875" style="1" customWidth="1"/>
    <col min="258" max="258" width="7.28515625" style="1" customWidth="1"/>
    <col min="259" max="259" width="35.140625" style="1" customWidth="1"/>
    <col min="260" max="266" width="14.85546875" style="1" customWidth="1"/>
    <col min="267" max="267" width="1.28515625" style="1" customWidth="1"/>
    <col min="268" max="268" width="11.7109375" style="1" bestFit="1" customWidth="1"/>
    <col min="269" max="269" width="9.140625" style="1"/>
    <col min="270" max="270" width="1.28515625" style="1" customWidth="1"/>
    <col min="271" max="271" width="12.7109375" style="1" bestFit="1" customWidth="1"/>
    <col min="272" max="512" width="9.140625" style="1"/>
    <col min="513" max="513" width="4.85546875" style="1" customWidth="1"/>
    <col min="514" max="514" width="7.28515625" style="1" customWidth="1"/>
    <col min="515" max="515" width="35.140625" style="1" customWidth="1"/>
    <col min="516" max="522" width="14.85546875" style="1" customWidth="1"/>
    <col min="523" max="523" width="1.28515625" style="1" customWidth="1"/>
    <col min="524" max="524" width="11.7109375" style="1" bestFit="1" customWidth="1"/>
    <col min="525" max="525" width="9.140625" style="1"/>
    <col min="526" max="526" width="1.28515625" style="1" customWidth="1"/>
    <col min="527" max="527" width="12.7109375" style="1" bestFit="1" customWidth="1"/>
    <col min="528" max="768" width="9.140625" style="1"/>
    <col min="769" max="769" width="4.85546875" style="1" customWidth="1"/>
    <col min="770" max="770" width="7.28515625" style="1" customWidth="1"/>
    <col min="771" max="771" width="35.140625" style="1" customWidth="1"/>
    <col min="772" max="778" width="14.85546875" style="1" customWidth="1"/>
    <col min="779" max="779" width="1.28515625" style="1" customWidth="1"/>
    <col min="780" max="780" width="11.7109375" style="1" bestFit="1" customWidth="1"/>
    <col min="781" max="781" width="9.140625" style="1"/>
    <col min="782" max="782" width="1.28515625" style="1" customWidth="1"/>
    <col min="783" max="783" width="12.7109375" style="1" bestFit="1" customWidth="1"/>
    <col min="784" max="1024" width="9.140625" style="1"/>
    <col min="1025" max="1025" width="4.85546875" style="1" customWidth="1"/>
    <col min="1026" max="1026" width="7.28515625" style="1" customWidth="1"/>
    <col min="1027" max="1027" width="35.140625" style="1" customWidth="1"/>
    <col min="1028" max="1034" width="14.85546875" style="1" customWidth="1"/>
    <col min="1035" max="1035" width="1.28515625" style="1" customWidth="1"/>
    <col min="1036" max="1036" width="11.7109375" style="1" bestFit="1" customWidth="1"/>
    <col min="1037" max="1037" width="9.140625" style="1"/>
    <col min="1038" max="1038" width="1.28515625" style="1" customWidth="1"/>
    <col min="1039" max="1039" width="12.7109375" style="1" bestFit="1" customWidth="1"/>
    <col min="1040" max="1280" width="9.140625" style="1"/>
    <col min="1281" max="1281" width="4.85546875" style="1" customWidth="1"/>
    <col min="1282" max="1282" width="7.28515625" style="1" customWidth="1"/>
    <col min="1283" max="1283" width="35.140625" style="1" customWidth="1"/>
    <col min="1284" max="1290" width="14.85546875" style="1" customWidth="1"/>
    <col min="1291" max="1291" width="1.28515625" style="1" customWidth="1"/>
    <col min="1292" max="1292" width="11.7109375" style="1" bestFit="1" customWidth="1"/>
    <col min="1293" max="1293" width="9.140625" style="1"/>
    <col min="1294" max="1294" width="1.28515625" style="1" customWidth="1"/>
    <col min="1295" max="1295" width="12.7109375" style="1" bestFit="1" customWidth="1"/>
    <col min="1296" max="1536" width="9.140625" style="1"/>
    <col min="1537" max="1537" width="4.85546875" style="1" customWidth="1"/>
    <col min="1538" max="1538" width="7.28515625" style="1" customWidth="1"/>
    <col min="1539" max="1539" width="35.140625" style="1" customWidth="1"/>
    <col min="1540" max="1546" width="14.85546875" style="1" customWidth="1"/>
    <col min="1547" max="1547" width="1.28515625" style="1" customWidth="1"/>
    <col min="1548" max="1548" width="11.7109375" style="1" bestFit="1" customWidth="1"/>
    <col min="1549" max="1549" width="9.140625" style="1"/>
    <col min="1550" max="1550" width="1.28515625" style="1" customWidth="1"/>
    <col min="1551" max="1551" width="12.7109375" style="1" bestFit="1" customWidth="1"/>
    <col min="1552" max="1792" width="9.140625" style="1"/>
    <col min="1793" max="1793" width="4.85546875" style="1" customWidth="1"/>
    <col min="1794" max="1794" width="7.28515625" style="1" customWidth="1"/>
    <col min="1795" max="1795" width="35.140625" style="1" customWidth="1"/>
    <col min="1796" max="1802" width="14.85546875" style="1" customWidth="1"/>
    <col min="1803" max="1803" width="1.28515625" style="1" customWidth="1"/>
    <col min="1804" max="1804" width="11.7109375" style="1" bestFit="1" customWidth="1"/>
    <col min="1805" max="1805" width="9.140625" style="1"/>
    <col min="1806" max="1806" width="1.28515625" style="1" customWidth="1"/>
    <col min="1807" max="1807" width="12.7109375" style="1" bestFit="1" customWidth="1"/>
    <col min="1808" max="2048" width="9.140625" style="1"/>
    <col min="2049" max="2049" width="4.85546875" style="1" customWidth="1"/>
    <col min="2050" max="2050" width="7.28515625" style="1" customWidth="1"/>
    <col min="2051" max="2051" width="35.140625" style="1" customWidth="1"/>
    <col min="2052" max="2058" width="14.85546875" style="1" customWidth="1"/>
    <col min="2059" max="2059" width="1.28515625" style="1" customWidth="1"/>
    <col min="2060" max="2060" width="11.7109375" style="1" bestFit="1" customWidth="1"/>
    <col min="2061" max="2061" width="9.140625" style="1"/>
    <col min="2062" max="2062" width="1.28515625" style="1" customWidth="1"/>
    <col min="2063" max="2063" width="12.7109375" style="1" bestFit="1" customWidth="1"/>
    <col min="2064" max="2304" width="9.140625" style="1"/>
    <col min="2305" max="2305" width="4.85546875" style="1" customWidth="1"/>
    <col min="2306" max="2306" width="7.28515625" style="1" customWidth="1"/>
    <col min="2307" max="2307" width="35.140625" style="1" customWidth="1"/>
    <col min="2308" max="2314" width="14.85546875" style="1" customWidth="1"/>
    <col min="2315" max="2315" width="1.28515625" style="1" customWidth="1"/>
    <col min="2316" max="2316" width="11.7109375" style="1" bestFit="1" customWidth="1"/>
    <col min="2317" max="2317" width="9.140625" style="1"/>
    <col min="2318" max="2318" width="1.28515625" style="1" customWidth="1"/>
    <col min="2319" max="2319" width="12.7109375" style="1" bestFit="1" customWidth="1"/>
    <col min="2320" max="2560" width="9.140625" style="1"/>
    <col min="2561" max="2561" width="4.85546875" style="1" customWidth="1"/>
    <col min="2562" max="2562" width="7.28515625" style="1" customWidth="1"/>
    <col min="2563" max="2563" width="35.140625" style="1" customWidth="1"/>
    <col min="2564" max="2570" width="14.85546875" style="1" customWidth="1"/>
    <col min="2571" max="2571" width="1.28515625" style="1" customWidth="1"/>
    <col min="2572" max="2572" width="11.7109375" style="1" bestFit="1" customWidth="1"/>
    <col min="2573" max="2573" width="9.140625" style="1"/>
    <col min="2574" max="2574" width="1.28515625" style="1" customWidth="1"/>
    <col min="2575" max="2575" width="12.7109375" style="1" bestFit="1" customWidth="1"/>
    <col min="2576" max="2816" width="9.140625" style="1"/>
    <col min="2817" max="2817" width="4.85546875" style="1" customWidth="1"/>
    <col min="2818" max="2818" width="7.28515625" style="1" customWidth="1"/>
    <col min="2819" max="2819" width="35.140625" style="1" customWidth="1"/>
    <col min="2820" max="2826" width="14.85546875" style="1" customWidth="1"/>
    <col min="2827" max="2827" width="1.28515625" style="1" customWidth="1"/>
    <col min="2828" max="2828" width="11.7109375" style="1" bestFit="1" customWidth="1"/>
    <col min="2829" max="2829" width="9.140625" style="1"/>
    <col min="2830" max="2830" width="1.28515625" style="1" customWidth="1"/>
    <col min="2831" max="2831" width="12.7109375" style="1" bestFit="1" customWidth="1"/>
    <col min="2832" max="3072" width="9.140625" style="1"/>
    <col min="3073" max="3073" width="4.85546875" style="1" customWidth="1"/>
    <col min="3074" max="3074" width="7.28515625" style="1" customWidth="1"/>
    <col min="3075" max="3075" width="35.140625" style="1" customWidth="1"/>
    <col min="3076" max="3082" width="14.85546875" style="1" customWidth="1"/>
    <col min="3083" max="3083" width="1.28515625" style="1" customWidth="1"/>
    <col min="3084" max="3084" width="11.7109375" style="1" bestFit="1" customWidth="1"/>
    <col min="3085" max="3085" width="9.140625" style="1"/>
    <col min="3086" max="3086" width="1.28515625" style="1" customWidth="1"/>
    <col min="3087" max="3087" width="12.7109375" style="1" bestFit="1" customWidth="1"/>
    <col min="3088" max="3328" width="9.140625" style="1"/>
    <col min="3329" max="3329" width="4.85546875" style="1" customWidth="1"/>
    <col min="3330" max="3330" width="7.28515625" style="1" customWidth="1"/>
    <col min="3331" max="3331" width="35.140625" style="1" customWidth="1"/>
    <col min="3332" max="3338" width="14.85546875" style="1" customWidth="1"/>
    <col min="3339" max="3339" width="1.28515625" style="1" customWidth="1"/>
    <col min="3340" max="3340" width="11.7109375" style="1" bestFit="1" customWidth="1"/>
    <col min="3341" max="3341" width="9.140625" style="1"/>
    <col min="3342" max="3342" width="1.28515625" style="1" customWidth="1"/>
    <col min="3343" max="3343" width="12.7109375" style="1" bestFit="1" customWidth="1"/>
    <col min="3344" max="3584" width="9.140625" style="1"/>
    <col min="3585" max="3585" width="4.85546875" style="1" customWidth="1"/>
    <col min="3586" max="3586" width="7.28515625" style="1" customWidth="1"/>
    <col min="3587" max="3587" width="35.140625" style="1" customWidth="1"/>
    <col min="3588" max="3594" width="14.85546875" style="1" customWidth="1"/>
    <col min="3595" max="3595" width="1.28515625" style="1" customWidth="1"/>
    <col min="3596" max="3596" width="11.7109375" style="1" bestFit="1" customWidth="1"/>
    <col min="3597" max="3597" width="9.140625" style="1"/>
    <col min="3598" max="3598" width="1.28515625" style="1" customWidth="1"/>
    <col min="3599" max="3599" width="12.7109375" style="1" bestFit="1" customWidth="1"/>
    <col min="3600" max="3840" width="9.140625" style="1"/>
    <col min="3841" max="3841" width="4.85546875" style="1" customWidth="1"/>
    <col min="3842" max="3842" width="7.28515625" style="1" customWidth="1"/>
    <col min="3843" max="3843" width="35.140625" style="1" customWidth="1"/>
    <col min="3844" max="3850" width="14.85546875" style="1" customWidth="1"/>
    <col min="3851" max="3851" width="1.28515625" style="1" customWidth="1"/>
    <col min="3852" max="3852" width="11.7109375" style="1" bestFit="1" customWidth="1"/>
    <col min="3853" max="3853" width="9.140625" style="1"/>
    <col min="3854" max="3854" width="1.28515625" style="1" customWidth="1"/>
    <col min="3855" max="3855" width="12.7109375" style="1" bestFit="1" customWidth="1"/>
    <col min="3856" max="4096" width="9.140625" style="1"/>
    <col min="4097" max="4097" width="4.85546875" style="1" customWidth="1"/>
    <col min="4098" max="4098" width="7.28515625" style="1" customWidth="1"/>
    <col min="4099" max="4099" width="35.140625" style="1" customWidth="1"/>
    <col min="4100" max="4106" width="14.85546875" style="1" customWidth="1"/>
    <col min="4107" max="4107" width="1.28515625" style="1" customWidth="1"/>
    <col min="4108" max="4108" width="11.7109375" style="1" bestFit="1" customWidth="1"/>
    <col min="4109" max="4109" width="9.140625" style="1"/>
    <col min="4110" max="4110" width="1.28515625" style="1" customWidth="1"/>
    <col min="4111" max="4111" width="12.7109375" style="1" bestFit="1" customWidth="1"/>
    <col min="4112" max="4352" width="9.140625" style="1"/>
    <col min="4353" max="4353" width="4.85546875" style="1" customWidth="1"/>
    <col min="4354" max="4354" width="7.28515625" style="1" customWidth="1"/>
    <col min="4355" max="4355" width="35.140625" style="1" customWidth="1"/>
    <col min="4356" max="4362" width="14.85546875" style="1" customWidth="1"/>
    <col min="4363" max="4363" width="1.28515625" style="1" customWidth="1"/>
    <col min="4364" max="4364" width="11.7109375" style="1" bestFit="1" customWidth="1"/>
    <col min="4365" max="4365" width="9.140625" style="1"/>
    <col min="4366" max="4366" width="1.28515625" style="1" customWidth="1"/>
    <col min="4367" max="4367" width="12.7109375" style="1" bestFit="1" customWidth="1"/>
    <col min="4368" max="4608" width="9.140625" style="1"/>
    <col min="4609" max="4609" width="4.85546875" style="1" customWidth="1"/>
    <col min="4610" max="4610" width="7.28515625" style="1" customWidth="1"/>
    <col min="4611" max="4611" width="35.140625" style="1" customWidth="1"/>
    <col min="4612" max="4618" width="14.85546875" style="1" customWidth="1"/>
    <col min="4619" max="4619" width="1.28515625" style="1" customWidth="1"/>
    <col min="4620" max="4620" width="11.7109375" style="1" bestFit="1" customWidth="1"/>
    <col min="4621" max="4621" width="9.140625" style="1"/>
    <col min="4622" max="4622" width="1.28515625" style="1" customWidth="1"/>
    <col min="4623" max="4623" width="12.7109375" style="1" bestFit="1" customWidth="1"/>
    <col min="4624" max="4864" width="9.140625" style="1"/>
    <col min="4865" max="4865" width="4.85546875" style="1" customWidth="1"/>
    <col min="4866" max="4866" width="7.28515625" style="1" customWidth="1"/>
    <col min="4867" max="4867" width="35.140625" style="1" customWidth="1"/>
    <col min="4868" max="4874" width="14.85546875" style="1" customWidth="1"/>
    <col min="4875" max="4875" width="1.28515625" style="1" customWidth="1"/>
    <col min="4876" max="4876" width="11.7109375" style="1" bestFit="1" customWidth="1"/>
    <col min="4877" max="4877" width="9.140625" style="1"/>
    <col min="4878" max="4878" width="1.28515625" style="1" customWidth="1"/>
    <col min="4879" max="4879" width="12.7109375" style="1" bestFit="1" customWidth="1"/>
    <col min="4880" max="5120" width="9.140625" style="1"/>
    <col min="5121" max="5121" width="4.85546875" style="1" customWidth="1"/>
    <col min="5122" max="5122" width="7.28515625" style="1" customWidth="1"/>
    <col min="5123" max="5123" width="35.140625" style="1" customWidth="1"/>
    <col min="5124" max="5130" width="14.85546875" style="1" customWidth="1"/>
    <col min="5131" max="5131" width="1.28515625" style="1" customWidth="1"/>
    <col min="5132" max="5132" width="11.7109375" style="1" bestFit="1" customWidth="1"/>
    <col min="5133" max="5133" width="9.140625" style="1"/>
    <col min="5134" max="5134" width="1.28515625" style="1" customWidth="1"/>
    <col min="5135" max="5135" width="12.7109375" style="1" bestFit="1" customWidth="1"/>
    <col min="5136" max="5376" width="9.140625" style="1"/>
    <col min="5377" max="5377" width="4.85546875" style="1" customWidth="1"/>
    <col min="5378" max="5378" width="7.28515625" style="1" customWidth="1"/>
    <col min="5379" max="5379" width="35.140625" style="1" customWidth="1"/>
    <col min="5380" max="5386" width="14.85546875" style="1" customWidth="1"/>
    <col min="5387" max="5387" width="1.28515625" style="1" customWidth="1"/>
    <col min="5388" max="5388" width="11.7109375" style="1" bestFit="1" customWidth="1"/>
    <col min="5389" max="5389" width="9.140625" style="1"/>
    <col min="5390" max="5390" width="1.28515625" style="1" customWidth="1"/>
    <col min="5391" max="5391" width="12.7109375" style="1" bestFit="1" customWidth="1"/>
    <col min="5392" max="5632" width="9.140625" style="1"/>
    <col min="5633" max="5633" width="4.85546875" style="1" customWidth="1"/>
    <col min="5634" max="5634" width="7.28515625" style="1" customWidth="1"/>
    <col min="5635" max="5635" width="35.140625" style="1" customWidth="1"/>
    <col min="5636" max="5642" width="14.85546875" style="1" customWidth="1"/>
    <col min="5643" max="5643" width="1.28515625" style="1" customWidth="1"/>
    <col min="5644" max="5644" width="11.7109375" style="1" bestFit="1" customWidth="1"/>
    <col min="5645" max="5645" width="9.140625" style="1"/>
    <col min="5646" max="5646" width="1.28515625" style="1" customWidth="1"/>
    <col min="5647" max="5647" width="12.7109375" style="1" bestFit="1" customWidth="1"/>
    <col min="5648" max="5888" width="9.140625" style="1"/>
    <col min="5889" max="5889" width="4.85546875" style="1" customWidth="1"/>
    <col min="5890" max="5890" width="7.28515625" style="1" customWidth="1"/>
    <col min="5891" max="5891" width="35.140625" style="1" customWidth="1"/>
    <col min="5892" max="5898" width="14.85546875" style="1" customWidth="1"/>
    <col min="5899" max="5899" width="1.28515625" style="1" customWidth="1"/>
    <col min="5900" max="5900" width="11.7109375" style="1" bestFit="1" customWidth="1"/>
    <col min="5901" max="5901" width="9.140625" style="1"/>
    <col min="5902" max="5902" width="1.28515625" style="1" customWidth="1"/>
    <col min="5903" max="5903" width="12.7109375" style="1" bestFit="1" customWidth="1"/>
    <col min="5904" max="6144" width="9.140625" style="1"/>
    <col min="6145" max="6145" width="4.85546875" style="1" customWidth="1"/>
    <col min="6146" max="6146" width="7.28515625" style="1" customWidth="1"/>
    <col min="6147" max="6147" width="35.140625" style="1" customWidth="1"/>
    <col min="6148" max="6154" width="14.85546875" style="1" customWidth="1"/>
    <col min="6155" max="6155" width="1.28515625" style="1" customWidth="1"/>
    <col min="6156" max="6156" width="11.7109375" style="1" bestFit="1" customWidth="1"/>
    <col min="6157" max="6157" width="9.140625" style="1"/>
    <col min="6158" max="6158" width="1.28515625" style="1" customWidth="1"/>
    <col min="6159" max="6159" width="12.7109375" style="1" bestFit="1" customWidth="1"/>
    <col min="6160" max="6400" width="9.140625" style="1"/>
    <col min="6401" max="6401" width="4.85546875" style="1" customWidth="1"/>
    <col min="6402" max="6402" width="7.28515625" style="1" customWidth="1"/>
    <col min="6403" max="6403" width="35.140625" style="1" customWidth="1"/>
    <col min="6404" max="6410" width="14.85546875" style="1" customWidth="1"/>
    <col min="6411" max="6411" width="1.28515625" style="1" customWidth="1"/>
    <col min="6412" max="6412" width="11.7109375" style="1" bestFit="1" customWidth="1"/>
    <col min="6413" max="6413" width="9.140625" style="1"/>
    <col min="6414" max="6414" width="1.28515625" style="1" customWidth="1"/>
    <col min="6415" max="6415" width="12.7109375" style="1" bestFit="1" customWidth="1"/>
    <col min="6416" max="6656" width="9.140625" style="1"/>
    <col min="6657" max="6657" width="4.85546875" style="1" customWidth="1"/>
    <col min="6658" max="6658" width="7.28515625" style="1" customWidth="1"/>
    <col min="6659" max="6659" width="35.140625" style="1" customWidth="1"/>
    <col min="6660" max="6666" width="14.85546875" style="1" customWidth="1"/>
    <col min="6667" max="6667" width="1.28515625" style="1" customWidth="1"/>
    <col min="6668" max="6668" width="11.7109375" style="1" bestFit="1" customWidth="1"/>
    <col min="6669" max="6669" width="9.140625" style="1"/>
    <col min="6670" max="6670" width="1.28515625" style="1" customWidth="1"/>
    <col min="6671" max="6671" width="12.7109375" style="1" bestFit="1" customWidth="1"/>
    <col min="6672" max="6912" width="9.140625" style="1"/>
    <col min="6913" max="6913" width="4.85546875" style="1" customWidth="1"/>
    <col min="6914" max="6914" width="7.28515625" style="1" customWidth="1"/>
    <col min="6915" max="6915" width="35.140625" style="1" customWidth="1"/>
    <col min="6916" max="6922" width="14.85546875" style="1" customWidth="1"/>
    <col min="6923" max="6923" width="1.28515625" style="1" customWidth="1"/>
    <col min="6924" max="6924" width="11.7109375" style="1" bestFit="1" customWidth="1"/>
    <col min="6925" max="6925" width="9.140625" style="1"/>
    <col min="6926" max="6926" width="1.28515625" style="1" customWidth="1"/>
    <col min="6927" max="6927" width="12.7109375" style="1" bestFit="1" customWidth="1"/>
    <col min="6928" max="7168" width="9.140625" style="1"/>
    <col min="7169" max="7169" width="4.85546875" style="1" customWidth="1"/>
    <col min="7170" max="7170" width="7.28515625" style="1" customWidth="1"/>
    <col min="7171" max="7171" width="35.140625" style="1" customWidth="1"/>
    <col min="7172" max="7178" width="14.85546875" style="1" customWidth="1"/>
    <col min="7179" max="7179" width="1.28515625" style="1" customWidth="1"/>
    <col min="7180" max="7180" width="11.7109375" style="1" bestFit="1" customWidth="1"/>
    <col min="7181" max="7181" width="9.140625" style="1"/>
    <col min="7182" max="7182" width="1.28515625" style="1" customWidth="1"/>
    <col min="7183" max="7183" width="12.7109375" style="1" bestFit="1" customWidth="1"/>
    <col min="7184" max="7424" width="9.140625" style="1"/>
    <col min="7425" max="7425" width="4.85546875" style="1" customWidth="1"/>
    <col min="7426" max="7426" width="7.28515625" style="1" customWidth="1"/>
    <col min="7427" max="7427" width="35.140625" style="1" customWidth="1"/>
    <col min="7428" max="7434" width="14.85546875" style="1" customWidth="1"/>
    <col min="7435" max="7435" width="1.28515625" style="1" customWidth="1"/>
    <col min="7436" max="7436" width="11.7109375" style="1" bestFit="1" customWidth="1"/>
    <col min="7437" max="7437" width="9.140625" style="1"/>
    <col min="7438" max="7438" width="1.28515625" style="1" customWidth="1"/>
    <col min="7439" max="7439" width="12.7109375" style="1" bestFit="1" customWidth="1"/>
    <col min="7440" max="7680" width="9.140625" style="1"/>
    <col min="7681" max="7681" width="4.85546875" style="1" customWidth="1"/>
    <col min="7682" max="7682" width="7.28515625" style="1" customWidth="1"/>
    <col min="7683" max="7683" width="35.140625" style="1" customWidth="1"/>
    <col min="7684" max="7690" width="14.85546875" style="1" customWidth="1"/>
    <col min="7691" max="7691" width="1.28515625" style="1" customWidth="1"/>
    <col min="7692" max="7692" width="11.7109375" style="1" bestFit="1" customWidth="1"/>
    <col min="7693" max="7693" width="9.140625" style="1"/>
    <col min="7694" max="7694" width="1.28515625" style="1" customWidth="1"/>
    <col min="7695" max="7695" width="12.7109375" style="1" bestFit="1" customWidth="1"/>
    <col min="7696" max="7936" width="9.140625" style="1"/>
    <col min="7937" max="7937" width="4.85546875" style="1" customWidth="1"/>
    <col min="7938" max="7938" width="7.28515625" style="1" customWidth="1"/>
    <col min="7939" max="7939" width="35.140625" style="1" customWidth="1"/>
    <col min="7940" max="7946" width="14.85546875" style="1" customWidth="1"/>
    <col min="7947" max="7947" width="1.28515625" style="1" customWidth="1"/>
    <col min="7948" max="7948" width="11.7109375" style="1" bestFit="1" customWidth="1"/>
    <col min="7949" max="7949" width="9.140625" style="1"/>
    <col min="7950" max="7950" width="1.28515625" style="1" customWidth="1"/>
    <col min="7951" max="7951" width="12.7109375" style="1" bestFit="1" customWidth="1"/>
    <col min="7952" max="8192" width="9.140625" style="1"/>
    <col min="8193" max="8193" width="4.85546875" style="1" customWidth="1"/>
    <col min="8194" max="8194" width="7.28515625" style="1" customWidth="1"/>
    <col min="8195" max="8195" width="35.140625" style="1" customWidth="1"/>
    <col min="8196" max="8202" width="14.85546875" style="1" customWidth="1"/>
    <col min="8203" max="8203" width="1.28515625" style="1" customWidth="1"/>
    <col min="8204" max="8204" width="11.7109375" style="1" bestFit="1" customWidth="1"/>
    <col min="8205" max="8205" width="9.140625" style="1"/>
    <col min="8206" max="8206" width="1.28515625" style="1" customWidth="1"/>
    <col min="8207" max="8207" width="12.7109375" style="1" bestFit="1" customWidth="1"/>
    <col min="8208" max="8448" width="9.140625" style="1"/>
    <col min="8449" max="8449" width="4.85546875" style="1" customWidth="1"/>
    <col min="8450" max="8450" width="7.28515625" style="1" customWidth="1"/>
    <col min="8451" max="8451" width="35.140625" style="1" customWidth="1"/>
    <col min="8452" max="8458" width="14.85546875" style="1" customWidth="1"/>
    <col min="8459" max="8459" width="1.28515625" style="1" customWidth="1"/>
    <col min="8460" max="8460" width="11.7109375" style="1" bestFit="1" customWidth="1"/>
    <col min="8461" max="8461" width="9.140625" style="1"/>
    <col min="8462" max="8462" width="1.28515625" style="1" customWidth="1"/>
    <col min="8463" max="8463" width="12.7109375" style="1" bestFit="1" customWidth="1"/>
    <col min="8464" max="8704" width="9.140625" style="1"/>
    <col min="8705" max="8705" width="4.85546875" style="1" customWidth="1"/>
    <col min="8706" max="8706" width="7.28515625" style="1" customWidth="1"/>
    <col min="8707" max="8707" width="35.140625" style="1" customWidth="1"/>
    <col min="8708" max="8714" width="14.85546875" style="1" customWidth="1"/>
    <col min="8715" max="8715" width="1.28515625" style="1" customWidth="1"/>
    <col min="8716" max="8716" width="11.7109375" style="1" bestFit="1" customWidth="1"/>
    <col min="8717" max="8717" width="9.140625" style="1"/>
    <col min="8718" max="8718" width="1.28515625" style="1" customWidth="1"/>
    <col min="8719" max="8719" width="12.7109375" style="1" bestFit="1" customWidth="1"/>
    <col min="8720" max="8960" width="9.140625" style="1"/>
    <col min="8961" max="8961" width="4.85546875" style="1" customWidth="1"/>
    <col min="8962" max="8962" width="7.28515625" style="1" customWidth="1"/>
    <col min="8963" max="8963" width="35.140625" style="1" customWidth="1"/>
    <col min="8964" max="8970" width="14.85546875" style="1" customWidth="1"/>
    <col min="8971" max="8971" width="1.28515625" style="1" customWidth="1"/>
    <col min="8972" max="8972" width="11.7109375" style="1" bestFit="1" customWidth="1"/>
    <col min="8973" max="8973" width="9.140625" style="1"/>
    <col min="8974" max="8974" width="1.28515625" style="1" customWidth="1"/>
    <col min="8975" max="8975" width="12.7109375" style="1" bestFit="1" customWidth="1"/>
    <col min="8976" max="9216" width="9.140625" style="1"/>
    <col min="9217" max="9217" width="4.85546875" style="1" customWidth="1"/>
    <col min="9218" max="9218" width="7.28515625" style="1" customWidth="1"/>
    <col min="9219" max="9219" width="35.140625" style="1" customWidth="1"/>
    <col min="9220" max="9226" width="14.85546875" style="1" customWidth="1"/>
    <col min="9227" max="9227" width="1.28515625" style="1" customWidth="1"/>
    <col min="9228" max="9228" width="11.7109375" style="1" bestFit="1" customWidth="1"/>
    <col min="9229" max="9229" width="9.140625" style="1"/>
    <col min="9230" max="9230" width="1.28515625" style="1" customWidth="1"/>
    <col min="9231" max="9231" width="12.7109375" style="1" bestFit="1" customWidth="1"/>
    <col min="9232" max="9472" width="9.140625" style="1"/>
    <col min="9473" max="9473" width="4.85546875" style="1" customWidth="1"/>
    <col min="9474" max="9474" width="7.28515625" style="1" customWidth="1"/>
    <col min="9475" max="9475" width="35.140625" style="1" customWidth="1"/>
    <col min="9476" max="9482" width="14.85546875" style="1" customWidth="1"/>
    <col min="9483" max="9483" width="1.28515625" style="1" customWidth="1"/>
    <col min="9484" max="9484" width="11.7109375" style="1" bestFit="1" customWidth="1"/>
    <col min="9485" max="9485" width="9.140625" style="1"/>
    <col min="9486" max="9486" width="1.28515625" style="1" customWidth="1"/>
    <col min="9487" max="9487" width="12.7109375" style="1" bestFit="1" customWidth="1"/>
    <col min="9488" max="9728" width="9.140625" style="1"/>
    <col min="9729" max="9729" width="4.85546875" style="1" customWidth="1"/>
    <col min="9730" max="9730" width="7.28515625" style="1" customWidth="1"/>
    <col min="9731" max="9731" width="35.140625" style="1" customWidth="1"/>
    <col min="9732" max="9738" width="14.85546875" style="1" customWidth="1"/>
    <col min="9739" max="9739" width="1.28515625" style="1" customWidth="1"/>
    <col min="9740" max="9740" width="11.7109375" style="1" bestFit="1" customWidth="1"/>
    <col min="9741" max="9741" width="9.140625" style="1"/>
    <col min="9742" max="9742" width="1.28515625" style="1" customWidth="1"/>
    <col min="9743" max="9743" width="12.7109375" style="1" bestFit="1" customWidth="1"/>
    <col min="9744" max="9984" width="9.140625" style="1"/>
    <col min="9985" max="9985" width="4.85546875" style="1" customWidth="1"/>
    <col min="9986" max="9986" width="7.28515625" style="1" customWidth="1"/>
    <col min="9987" max="9987" width="35.140625" style="1" customWidth="1"/>
    <col min="9988" max="9994" width="14.85546875" style="1" customWidth="1"/>
    <col min="9995" max="9995" width="1.28515625" style="1" customWidth="1"/>
    <col min="9996" max="9996" width="11.7109375" style="1" bestFit="1" customWidth="1"/>
    <col min="9997" max="9997" width="9.140625" style="1"/>
    <col min="9998" max="9998" width="1.28515625" style="1" customWidth="1"/>
    <col min="9999" max="9999" width="12.7109375" style="1" bestFit="1" customWidth="1"/>
    <col min="10000" max="10240" width="9.140625" style="1"/>
    <col min="10241" max="10241" width="4.85546875" style="1" customWidth="1"/>
    <col min="10242" max="10242" width="7.28515625" style="1" customWidth="1"/>
    <col min="10243" max="10243" width="35.140625" style="1" customWidth="1"/>
    <col min="10244" max="10250" width="14.85546875" style="1" customWidth="1"/>
    <col min="10251" max="10251" width="1.28515625" style="1" customWidth="1"/>
    <col min="10252" max="10252" width="11.7109375" style="1" bestFit="1" customWidth="1"/>
    <col min="10253" max="10253" width="9.140625" style="1"/>
    <col min="10254" max="10254" width="1.28515625" style="1" customWidth="1"/>
    <col min="10255" max="10255" width="12.7109375" style="1" bestFit="1" customWidth="1"/>
    <col min="10256" max="10496" width="9.140625" style="1"/>
    <col min="10497" max="10497" width="4.85546875" style="1" customWidth="1"/>
    <col min="10498" max="10498" width="7.28515625" style="1" customWidth="1"/>
    <col min="10499" max="10499" width="35.140625" style="1" customWidth="1"/>
    <col min="10500" max="10506" width="14.85546875" style="1" customWidth="1"/>
    <col min="10507" max="10507" width="1.28515625" style="1" customWidth="1"/>
    <col min="10508" max="10508" width="11.7109375" style="1" bestFit="1" customWidth="1"/>
    <col min="10509" max="10509" width="9.140625" style="1"/>
    <col min="10510" max="10510" width="1.28515625" style="1" customWidth="1"/>
    <col min="10511" max="10511" width="12.7109375" style="1" bestFit="1" customWidth="1"/>
    <col min="10512" max="10752" width="9.140625" style="1"/>
    <col min="10753" max="10753" width="4.85546875" style="1" customWidth="1"/>
    <col min="10754" max="10754" width="7.28515625" style="1" customWidth="1"/>
    <col min="10755" max="10755" width="35.140625" style="1" customWidth="1"/>
    <col min="10756" max="10762" width="14.85546875" style="1" customWidth="1"/>
    <col min="10763" max="10763" width="1.28515625" style="1" customWidth="1"/>
    <col min="10764" max="10764" width="11.7109375" style="1" bestFit="1" customWidth="1"/>
    <col min="10765" max="10765" width="9.140625" style="1"/>
    <col min="10766" max="10766" width="1.28515625" style="1" customWidth="1"/>
    <col min="10767" max="10767" width="12.7109375" style="1" bestFit="1" customWidth="1"/>
    <col min="10768" max="11008" width="9.140625" style="1"/>
    <col min="11009" max="11009" width="4.85546875" style="1" customWidth="1"/>
    <col min="11010" max="11010" width="7.28515625" style="1" customWidth="1"/>
    <col min="11011" max="11011" width="35.140625" style="1" customWidth="1"/>
    <col min="11012" max="11018" width="14.85546875" style="1" customWidth="1"/>
    <col min="11019" max="11019" width="1.28515625" style="1" customWidth="1"/>
    <col min="11020" max="11020" width="11.7109375" style="1" bestFit="1" customWidth="1"/>
    <col min="11021" max="11021" width="9.140625" style="1"/>
    <col min="11022" max="11022" width="1.28515625" style="1" customWidth="1"/>
    <col min="11023" max="11023" width="12.7109375" style="1" bestFit="1" customWidth="1"/>
    <col min="11024" max="11264" width="9.140625" style="1"/>
    <col min="11265" max="11265" width="4.85546875" style="1" customWidth="1"/>
    <col min="11266" max="11266" width="7.28515625" style="1" customWidth="1"/>
    <col min="11267" max="11267" width="35.140625" style="1" customWidth="1"/>
    <col min="11268" max="11274" width="14.85546875" style="1" customWidth="1"/>
    <col min="11275" max="11275" width="1.28515625" style="1" customWidth="1"/>
    <col min="11276" max="11276" width="11.7109375" style="1" bestFit="1" customWidth="1"/>
    <col min="11277" max="11277" width="9.140625" style="1"/>
    <col min="11278" max="11278" width="1.28515625" style="1" customWidth="1"/>
    <col min="11279" max="11279" width="12.7109375" style="1" bestFit="1" customWidth="1"/>
    <col min="11280" max="11520" width="9.140625" style="1"/>
    <col min="11521" max="11521" width="4.85546875" style="1" customWidth="1"/>
    <col min="11522" max="11522" width="7.28515625" style="1" customWidth="1"/>
    <col min="11523" max="11523" width="35.140625" style="1" customWidth="1"/>
    <col min="11524" max="11530" width="14.85546875" style="1" customWidth="1"/>
    <col min="11531" max="11531" width="1.28515625" style="1" customWidth="1"/>
    <col min="11532" max="11532" width="11.7109375" style="1" bestFit="1" customWidth="1"/>
    <col min="11533" max="11533" width="9.140625" style="1"/>
    <col min="11534" max="11534" width="1.28515625" style="1" customWidth="1"/>
    <col min="11535" max="11535" width="12.7109375" style="1" bestFit="1" customWidth="1"/>
    <col min="11536" max="11776" width="9.140625" style="1"/>
    <col min="11777" max="11777" width="4.85546875" style="1" customWidth="1"/>
    <col min="11778" max="11778" width="7.28515625" style="1" customWidth="1"/>
    <col min="11779" max="11779" width="35.140625" style="1" customWidth="1"/>
    <col min="11780" max="11786" width="14.85546875" style="1" customWidth="1"/>
    <col min="11787" max="11787" width="1.28515625" style="1" customWidth="1"/>
    <col min="11788" max="11788" width="11.7109375" style="1" bestFit="1" customWidth="1"/>
    <col min="11789" max="11789" width="9.140625" style="1"/>
    <col min="11790" max="11790" width="1.28515625" style="1" customWidth="1"/>
    <col min="11791" max="11791" width="12.7109375" style="1" bestFit="1" customWidth="1"/>
    <col min="11792" max="12032" width="9.140625" style="1"/>
    <col min="12033" max="12033" width="4.85546875" style="1" customWidth="1"/>
    <col min="12034" max="12034" width="7.28515625" style="1" customWidth="1"/>
    <col min="12035" max="12035" width="35.140625" style="1" customWidth="1"/>
    <col min="12036" max="12042" width="14.85546875" style="1" customWidth="1"/>
    <col min="12043" max="12043" width="1.28515625" style="1" customWidth="1"/>
    <col min="12044" max="12044" width="11.7109375" style="1" bestFit="1" customWidth="1"/>
    <col min="12045" max="12045" width="9.140625" style="1"/>
    <col min="12046" max="12046" width="1.28515625" style="1" customWidth="1"/>
    <col min="12047" max="12047" width="12.7109375" style="1" bestFit="1" customWidth="1"/>
    <col min="12048" max="12288" width="9.140625" style="1"/>
    <col min="12289" max="12289" width="4.85546875" style="1" customWidth="1"/>
    <col min="12290" max="12290" width="7.28515625" style="1" customWidth="1"/>
    <col min="12291" max="12291" width="35.140625" style="1" customWidth="1"/>
    <col min="12292" max="12298" width="14.85546875" style="1" customWidth="1"/>
    <col min="12299" max="12299" width="1.28515625" style="1" customWidth="1"/>
    <col min="12300" max="12300" width="11.7109375" style="1" bestFit="1" customWidth="1"/>
    <col min="12301" max="12301" width="9.140625" style="1"/>
    <col min="12302" max="12302" width="1.28515625" style="1" customWidth="1"/>
    <col min="12303" max="12303" width="12.7109375" style="1" bestFit="1" customWidth="1"/>
    <col min="12304" max="12544" width="9.140625" style="1"/>
    <col min="12545" max="12545" width="4.85546875" style="1" customWidth="1"/>
    <col min="12546" max="12546" width="7.28515625" style="1" customWidth="1"/>
    <col min="12547" max="12547" width="35.140625" style="1" customWidth="1"/>
    <col min="12548" max="12554" width="14.85546875" style="1" customWidth="1"/>
    <col min="12555" max="12555" width="1.28515625" style="1" customWidth="1"/>
    <col min="12556" max="12556" width="11.7109375" style="1" bestFit="1" customWidth="1"/>
    <col min="12557" max="12557" width="9.140625" style="1"/>
    <col min="12558" max="12558" width="1.28515625" style="1" customWidth="1"/>
    <col min="12559" max="12559" width="12.7109375" style="1" bestFit="1" customWidth="1"/>
    <col min="12560" max="12800" width="9.140625" style="1"/>
    <col min="12801" max="12801" width="4.85546875" style="1" customWidth="1"/>
    <col min="12802" max="12802" width="7.28515625" style="1" customWidth="1"/>
    <col min="12803" max="12803" width="35.140625" style="1" customWidth="1"/>
    <col min="12804" max="12810" width="14.85546875" style="1" customWidth="1"/>
    <col min="12811" max="12811" width="1.28515625" style="1" customWidth="1"/>
    <col min="12812" max="12812" width="11.7109375" style="1" bestFit="1" customWidth="1"/>
    <col min="12813" max="12813" width="9.140625" style="1"/>
    <col min="12814" max="12814" width="1.28515625" style="1" customWidth="1"/>
    <col min="12815" max="12815" width="12.7109375" style="1" bestFit="1" customWidth="1"/>
    <col min="12816" max="13056" width="9.140625" style="1"/>
    <col min="13057" max="13057" width="4.85546875" style="1" customWidth="1"/>
    <col min="13058" max="13058" width="7.28515625" style="1" customWidth="1"/>
    <col min="13059" max="13059" width="35.140625" style="1" customWidth="1"/>
    <col min="13060" max="13066" width="14.85546875" style="1" customWidth="1"/>
    <col min="13067" max="13067" width="1.28515625" style="1" customWidth="1"/>
    <col min="13068" max="13068" width="11.7109375" style="1" bestFit="1" customWidth="1"/>
    <col min="13069" max="13069" width="9.140625" style="1"/>
    <col min="13070" max="13070" width="1.28515625" style="1" customWidth="1"/>
    <col min="13071" max="13071" width="12.7109375" style="1" bestFit="1" customWidth="1"/>
    <col min="13072" max="13312" width="9.140625" style="1"/>
    <col min="13313" max="13313" width="4.85546875" style="1" customWidth="1"/>
    <col min="13314" max="13314" width="7.28515625" style="1" customWidth="1"/>
    <col min="13315" max="13315" width="35.140625" style="1" customWidth="1"/>
    <col min="13316" max="13322" width="14.85546875" style="1" customWidth="1"/>
    <col min="13323" max="13323" width="1.28515625" style="1" customWidth="1"/>
    <col min="13324" max="13324" width="11.7109375" style="1" bestFit="1" customWidth="1"/>
    <col min="13325" max="13325" width="9.140625" style="1"/>
    <col min="13326" max="13326" width="1.28515625" style="1" customWidth="1"/>
    <col min="13327" max="13327" width="12.7109375" style="1" bestFit="1" customWidth="1"/>
    <col min="13328" max="13568" width="9.140625" style="1"/>
    <col min="13569" max="13569" width="4.85546875" style="1" customWidth="1"/>
    <col min="13570" max="13570" width="7.28515625" style="1" customWidth="1"/>
    <col min="13571" max="13571" width="35.140625" style="1" customWidth="1"/>
    <col min="13572" max="13578" width="14.85546875" style="1" customWidth="1"/>
    <col min="13579" max="13579" width="1.28515625" style="1" customWidth="1"/>
    <col min="13580" max="13580" width="11.7109375" style="1" bestFit="1" customWidth="1"/>
    <col min="13581" max="13581" width="9.140625" style="1"/>
    <col min="13582" max="13582" width="1.28515625" style="1" customWidth="1"/>
    <col min="13583" max="13583" width="12.7109375" style="1" bestFit="1" customWidth="1"/>
    <col min="13584" max="13824" width="9.140625" style="1"/>
    <col min="13825" max="13825" width="4.85546875" style="1" customWidth="1"/>
    <col min="13826" max="13826" width="7.28515625" style="1" customWidth="1"/>
    <col min="13827" max="13827" width="35.140625" style="1" customWidth="1"/>
    <col min="13828" max="13834" width="14.85546875" style="1" customWidth="1"/>
    <col min="13835" max="13835" width="1.28515625" style="1" customWidth="1"/>
    <col min="13836" max="13836" width="11.7109375" style="1" bestFit="1" customWidth="1"/>
    <col min="13837" max="13837" width="9.140625" style="1"/>
    <col min="13838" max="13838" width="1.28515625" style="1" customWidth="1"/>
    <col min="13839" max="13839" width="12.7109375" style="1" bestFit="1" customWidth="1"/>
    <col min="13840" max="14080" width="9.140625" style="1"/>
    <col min="14081" max="14081" width="4.85546875" style="1" customWidth="1"/>
    <col min="14082" max="14082" width="7.28515625" style="1" customWidth="1"/>
    <col min="14083" max="14083" width="35.140625" style="1" customWidth="1"/>
    <col min="14084" max="14090" width="14.85546875" style="1" customWidth="1"/>
    <col min="14091" max="14091" width="1.28515625" style="1" customWidth="1"/>
    <col min="14092" max="14092" width="11.7109375" style="1" bestFit="1" customWidth="1"/>
    <col min="14093" max="14093" width="9.140625" style="1"/>
    <col min="14094" max="14094" width="1.28515625" style="1" customWidth="1"/>
    <col min="14095" max="14095" width="12.7109375" style="1" bestFit="1" customWidth="1"/>
    <col min="14096" max="14336" width="9.140625" style="1"/>
    <col min="14337" max="14337" width="4.85546875" style="1" customWidth="1"/>
    <col min="14338" max="14338" width="7.28515625" style="1" customWidth="1"/>
    <col min="14339" max="14339" width="35.140625" style="1" customWidth="1"/>
    <col min="14340" max="14346" width="14.85546875" style="1" customWidth="1"/>
    <col min="14347" max="14347" width="1.28515625" style="1" customWidth="1"/>
    <col min="14348" max="14348" width="11.7109375" style="1" bestFit="1" customWidth="1"/>
    <col min="14349" max="14349" width="9.140625" style="1"/>
    <col min="14350" max="14350" width="1.28515625" style="1" customWidth="1"/>
    <col min="14351" max="14351" width="12.7109375" style="1" bestFit="1" customWidth="1"/>
    <col min="14352" max="14592" width="9.140625" style="1"/>
    <col min="14593" max="14593" width="4.85546875" style="1" customWidth="1"/>
    <col min="14594" max="14594" width="7.28515625" style="1" customWidth="1"/>
    <col min="14595" max="14595" width="35.140625" style="1" customWidth="1"/>
    <col min="14596" max="14602" width="14.85546875" style="1" customWidth="1"/>
    <col min="14603" max="14603" width="1.28515625" style="1" customWidth="1"/>
    <col min="14604" max="14604" width="11.7109375" style="1" bestFit="1" customWidth="1"/>
    <col min="14605" max="14605" width="9.140625" style="1"/>
    <col min="14606" max="14606" width="1.28515625" style="1" customWidth="1"/>
    <col min="14607" max="14607" width="12.7109375" style="1" bestFit="1" customWidth="1"/>
    <col min="14608" max="14848" width="9.140625" style="1"/>
    <col min="14849" max="14849" width="4.85546875" style="1" customWidth="1"/>
    <col min="14850" max="14850" width="7.28515625" style="1" customWidth="1"/>
    <col min="14851" max="14851" width="35.140625" style="1" customWidth="1"/>
    <col min="14852" max="14858" width="14.85546875" style="1" customWidth="1"/>
    <col min="14859" max="14859" width="1.28515625" style="1" customWidth="1"/>
    <col min="14860" max="14860" width="11.7109375" style="1" bestFit="1" customWidth="1"/>
    <col min="14861" max="14861" width="9.140625" style="1"/>
    <col min="14862" max="14862" width="1.28515625" style="1" customWidth="1"/>
    <col min="14863" max="14863" width="12.7109375" style="1" bestFit="1" customWidth="1"/>
    <col min="14864" max="15104" width="9.140625" style="1"/>
    <col min="15105" max="15105" width="4.85546875" style="1" customWidth="1"/>
    <col min="15106" max="15106" width="7.28515625" style="1" customWidth="1"/>
    <col min="15107" max="15107" width="35.140625" style="1" customWidth="1"/>
    <col min="15108" max="15114" width="14.85546875" style="1" customWidth="1"/>
    <col min="15115" max="15115" width="1.28515625" style="1" customWidth="1"/>
    <col min="15116" max="15116" width="11.7109375" style="1" bestFit="1" customWidth="1"/>
    <col min="15117" max="15117" width="9.140625" style="1"/>
    <col min="15118" max="15118" width="1.28515625" style="1" customWidth="1"/>
    <col min="15119" max="15119" width="12.7109375" style="1" bestFit="1" customWidth="1"/>
    <col min="15120" max="15360" width="9.140625" style="1"/>
    <col min="15361" max="15361" width="4.85546875" style="1" customWidth="1"/>
    <col min="15362" max="15362" width="7.28515625" style="1" customWidth="1"/>
    <col min="15363" max="15363" width="35.140625" style="1" customWidth="1"/>
    <col min="15364" max="15370" width="14.85546875" style="1" customWidth="1"/>
    <col min="15371" max="15371" width="1.28515625" style="1" customWidth="1"/>
    <col min="15372" max="15372" width="11.7109375" style="1" bestFit="1" customWidth="1"/>
    <col min="15373" max="15373" width="9.140625" style="1"/>
    <col min="15374" max="15374" width="1.28515625" style="1" customWidth="1"/>
    <col min="15375" max="15375" width="12.7109375" style="1" bestFit="1" customWidth="1"/>
    <col min="15376" max="15616" width="9.140625" style="1"/>
    <col min="15617" max="15617" width="4.85546875" style="1" customWidth="1"/>
    <col min="15618" max="15618" width="7.28515625" style="1" customWidth="1"/>
    <col min="15619" max="15619" width="35.140625" style="1" customWidth="1"/>
    <col min="15620" max="15626" width="14.85546875" style="1" customWidth="1"/>
    <col min="15627" max="15627" width="1.28515625" style="1" customWidth="1"/>
    <col min="15628" max="15628" width="11.7109375" style="1" bestFit="1" customWidth="1"/>
    <col min="15629" max="15629" width="9.140625" style="1"/>
    <col min="15630" max="15630" width="1.28515625" style="1" customWidth="1"/>
    <col min="15631" max="15631" width="12.7109375" style="1" bestFit="1" customWidth="1"/>
    <col min="15632" max="15872" width="9.140625" style="1"/>
    <col min="15873" max="15873" width="4.85546875" style="1" customWidth="1"/>
    <col min="15874" max="15874" width="7.28515625" style="1" customWidth="1"/>
    <col min="15875" max="15875" width="35.140625" style="1" customWidth="1"/>
    <col min="15876" max="15882" width="14.85546875" style="1" customWidth="1"/>
    <col min="15883" max="15883" width="1.28515625" style="1" customWidth="1"/>
    <col min="15884" max="15884" width="11.7109375" style="1" bestFit="1" customWidth="1"/>
    <col min="15885" max="15885" width="9.140625" style="1"/>
    <col min="15886" max="15886" width="1.28515625" style="1" customWidth="1"/>
    <col min="15887" max="15887" width="12.7109375" style="1" bestFit="1" customWidth="1"/>
    <col min="15888" max="16128" width="9.140625" style="1"/>
    <col min="16129" max="16129" width="4.85546875" style="1" customWidth="1"/>
    <col min="16130" max="16130" width="7.28515625" style="1" customWidth="1"/>
    <col min="16131" max="16131" width="35.140625" style="1" customWidth="1"/>
    <col min="16132" max="16138" width="14.85546875" style="1" customWidth="1"/>
    <col min="16139" max="16139" width="1.28515625" style="1" customWidth="1"/>
    <col min="16140" max="16140" width="11.7109375" style="1" bestFit="1" customWidth="1"/>
    <col min="16141" max="16141" width="9.140625" style="1"/>
    <col min="16142" max="16142" width="1.28515625" style="1" customWidth="1"/>
    <col min="16143" max="16143" width="12.7109375" style="1" bestFit="1" customWidth="1"/>
    <col min="16144" max="16384" width="9.140625" style="1"/>
  </cols>
  <sheetData>
    <row r="1" spans="1:15" x14ac:dyDescent="0.2">
      <c r="D1" s="1"/>
      <c r="E1" s="1"/>
      <c r="F1" s="1"/>
      <c r="G1" s="1"/>
      <c r="H1" s="1"/>
      <c r="I1" s="1"/>
      <c r="J1" s="1"/>
    </row>
    <row r="2" spans="1:15" ht="12.75" customHeight="1" x14ac:dyDescent="0.2">
      <c r="A2" s="3" t="s">
        <v>0</v>
      </c>
      <c r="B2" s="4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5"/>
      <c r="L2" s="6" t="s">
        <v>10</v>
      </c>
      <c r="M2" s="6" t="s">
        <v>11</v>
      </c>
      <c r="N2" s="5"/>
      <c r="O2" s="4" t="s">
        <v>12</v>
      </c>
    </row>
    <row r="3" spans="1:15" ht="12.75" customHeight="1" x14ac:dyDescent="0.2">
      <c r="A3" s="7" t="s">
        <v>13</v>
      </c>
      <c r="B3" s="8" t="s">
        <v>14</v>
      </c>
      <c r="C3" s="9" t="s">
        <v>15</v>
      </c>
      <c r="D3" s="10">
        <v>2621.79</v>
      </c>
      <c r="F3" s="10">
        <v>0</v>
      </c>
      <c r="G3" s="10">
        <v>0</v>
      </c>
      <c r="H3" s="10">
        <v>0</v>
      </c>
      <c r="J3" s="10">
        <f>SUM(D3:I3)</f>
        <v>2621.79</v>
      </c>
      <c r="L3" s="10"/>
      <c r="M3" s="11">
        <f>IFERROR(J3/L3,)</f>
        <v>0</v>
      </c>
      <c r="O3" s="10">
        <v>700000</v>
      </c>
    </row>
    <row r="4" spans="1:15" ht="12.75" customHeight="1" x14ac:dyDescent="0.2">
      <c r="A4" s="7" t="s">
        <v>13</v>
      </c>
      <c r="B4" s="8" t="s">
        <v>16</v>
      </c>
      <c r="C4" s="9" t="s">
        <v>17</v>
      </c>
      <c r="D4" s="10">
        <v>33983.49</v>
      </c>
      <c r="F4" s="10">
        <v>0</v>
      </c>
      <c r="G4" s="10">
        <v>349.99</v>
      </c>
      <c r="H4" s="10">
        <v>0</v>
      </c>
      <c r="J4" s="10">
        <f t="shared" ref="J4:J13" si="0">SUM(D4:I4)</f>
        <v>34333.479999999996</v>
      </c>
      <c r="L4" s="10">
        <v>110000</v>
      </c>
      <c r="M4" s="11">
        <f t="shared" ref="M4:M13" si="1">IFERROR(J4/L4,)</f>
        <v>0.31212254545454543</v>
      </c>
    </row>
    <row r="5" spans="1:15" ht="12.75" customHeight="1" x14ac:dyDescent="0.2">
      <c r="A5" s="7" t="s">
        <v>13</v>
      </c>
      <c r="B5" s="8" t="s">
        <v>18</v>
      </c>
      <c r="C5" s="9" t="s">
        <v>19</v>
      </c>
      <c r="D5" s="10">
        <v>138809.43</v>
      </c>
      <c r="F5" s="10">
        <v>0</v>
      </c>
      <c r="G5" s="10">
        <v>899.99</v>
      </c>
      <c r="H5" s="10">
        <v>0</v>
      </c>
      <c r="J5" s="10">
        <f t="shared" si="0"/>
        <v>139709.41999999998</v>
      </c>
      <c r="L5" s="10">
        <v>110000</v>
      </c>
      <c r="M5" s="11">
        <f t="shared" si="1"/>
        <v>1.2700856363636361</v>
      </c>
    </row>
    <row r="6" spans="1:15" ht="12.75" customHeight="1" x14ac:dyDescent="0.2">
      <c r="A6" s="7" t="s">
        <v>13</v>
      </c>
      <c r="B6" s="8" t="s">
        <v>20</v>
      </c>
      <c r="C6" s="9" t="s">
        <v>21</v>
      </c>
      <c r="D6" s="10">
        <v>127062.55</v>
      </c>
      <c r="F6" s="10">
        <v>0</v>
      </c>
      <c r="G6" s="10">
        <v>0</v>
      </c>
      <c r="H6" s="10">
        <v>0</v>
      </c>
      <c r="J6" s="10">
        <f t="shared" si="0"/>
        <v>127062.55</v>
      </c>
      <c r="L6" s="10">
        <v>110000</v>
      </c>
      <c r="M6" s="11">
        <f t="shared" si="1"/>
        <v>1.1551140909090909</v>
      </c>
    </row>
    <row r="7" spans="1:15" ht="12.75" customHeight="1" x14ac:dyDescent="0.2">
      <c r="A7" s="7" t="s">
        <v>13</v>
      </c>
      <c r="B7" s="8" t="s">
        <v>22</v>
      </c>
      <c r="C7" s="9" t="s">
        <v>23</v>
      </c>
      <c r="D7" s="10">
        <v>111127.59</v>
      </c>
      <c r="F7" s="10">
        <v>0</v>
      </c>
      <c r="G7" s="10">
        <v>0</v>
      </c>
      <c r="H7" s="10">
        <v>0</v>
      </c>
      <c r="J7" s="10">
        <f t="shared" si="0"/>
        <v>111127.59</v>
      </c>
      <c r="L7" s="10">
        <v>110000</v>
      </c>
      <c r="M7" s="11">
        <f t="shared" si="1"/>
        <v>1.0102508181818182</v>
      </c>
    </row>
    <row r="8" spans="1:15" ht="12.75" customHeight="1" x14ac:dyDescent="0.2">
      <c r="A8" s="7" t="s">
        <v>13</v>
      </c>
      <c r="B8" s="8" t="s">
        <v>24</v>
      </c>
      <c r="C8" s="9" t="s">
        <v>25</v>
      </c>
      <c r="D8" s="10">
        <v>114704.26</v>
      </c>
      <c r="F8" s="10">
        <v>0</v>
      </c>
      <c r="G8" s="10">
        <v>0</v>
      </c>
      <c r="H8" s="10">
        <v>0</v>
      </c>
      <c r="J8" s="10">
        <f t="shared" si="0"/>
        <v>114704.26</v>
      </c>
      <c r="L8" s="10">
        <v>110000</v>
      </c>
      <c r="M8" s="11">
        <f t="shared" si="1"/>
        <v>1.0427659999999999</v>
      </c>
    </row>
    <row r="9" spans="1:15" ht="12.75" customHeight="1" x14ac:dyDescent="0.2">
      <c r="A9" s="7" t="s">
        <v>13</v>
      </c>
      <c r="B9" s="8" t="s">
        <v>26</v>
      </c>
      <c r="C9" s="9" t="s">
        <v>27</v>
      </c>
      <c r="D9" s="10">
        <v>111639.66</v>
      </c>
      <c r="F9" s="10">
        <v>0</v>
      </c>
      <c r="G9" s="10">
        <v>199.99</v>
      </c>
      <c r="H9" s="10">
        <v>0</v>
      </c>
      <c r="J9" s="10">
        <f t="shared" si="0"/>
        <v>111839.65000000001</v>
      </c>
      <c r="L9" s="10">
        <v>110000</v>
      </c>
      <c r="M9" s="11">
        <f t="shared" si="1"/>
        <v>1.0167240909090909</v>
      </c>
    </row>
    <row r="10" spans="1:15" ht="12.75" customHeight="1" x14ac:dyDescent="0.2">
      <c r="A10" s="7" t="s">
        <v>13</v>
      </c>
      <c r="B10" s="8" t="s">
        <v>28</v>
      </c>
      <c r="C10" s="9" t="s">
        <v>29</v>
      </c>
      <c r="D10" s="10">
        <v>75512.289999999994</v>
      </c>
      <c r="F10" s="10">
        <v>0</v>
      </c>
      <c r="G10" s="10">
        <v>0</v>
      </c>
      <c r="H10" s="10">
        <v>0</v>
      </c>
      <c r="J10" s="10">
        <f t="shared" si="0"/>
        <v>75512.289999999994</v>
      </c>
      <c r="L10" s="10">
        <v>110000</v>
      </c>
      <c r="M10" s="11">
        <f t="shared" si="1"/>
        <v>0.68647536363636363</v>
      </c>
    </row>
    <row r="11" spans="1:15" ht="12.75" customHeight="1" x14ac:dyDescent="0.2">
      <c r="A11" s="7" t="s">
        <v>13</v>
      </c>
      <c r="B11" s="8"/>
      <c r="C11" s="9"/>
      <c r="D11" s="10">
        <v>0</v>
      </c>
      <c r="F11" s="10">
        <v>0</v>
      </c>
      <c r="G11" s="10">
        <v>0</v>
      </c>
      <c r="H11" s="10">
        <v>0</v>
      </c>
      <c r="J11" s="10">
        <f t="shared" si="0"/>
        <v>0</v>
      </c>
      <c r="L11" s="10"/>
      <c r="M11" s="11">
        <f t="shared" si="1"/>
        <v>0</v>
      </c>
    </row>
    <row r="12" spans="1:15" ht="12.75" customHeight="1" x14ac:dyDescent="0.2">
      <c r="A12" s="7" t="s">
        <v>13</v>
      </c>
      <c r="B12" s="8"/>
      <c r="C12" s="9"/>
      <c r="D12" s="10">
        <v>0</v>
      </c>
      <c r="F12" s="10">
        <v>0</v>
      </c>
      <c r="G12" s="10">
        <v>0</v>
      </c>
      <c r="H12" s="10">
        <v>0</v>
      </c>
      <c r="J12" s="10">
        <f t="shared" si="0"/>
        <v>0</v>
      </c>
      <c r="L12" s="10"/>
      <c r="M12" s="11">
        <f t="shared" si="1"/>
        <v>0</v>
      </c>
    </row>
    <row r="13" spans="1:15" ht="12.75" customHeight="1" x14ac:dyDescent="0.2">
      <c r="A13" s="7" t="s">
        <v>13</v>
      </c>
      <c r="B13" s="8"/>
      <c r="C13" s="9"/>
      <c r="D13" s="10">
        <v>0</v>
      </c>
      <c r="F13" s="10">
        <v>0</v>
      </c>
      <c r="G13" s="10">
        <v>0</v>
      </c>
      <c r="H13" s="10">
        <v>0</v>
      </c>
      <c r="J13" s="10">
        <f t="shared" si="0"/>
        <v>0</v>
      </c>
      <c r="L13" s="10"/>
      <c r="M13" s="11">
        <f t="shared" si="1"/>
        <v>0</v>
      </c>
    </row>
    <row r="14" spans="1:15" ht="12.75" customHeight="1" x14ac:dyDescent="0.2">
      <c r="A14" s="12" t="s">
        <v>30</v>
      </c>
      <c r="B14" s="13"/>
      <c r="C14" s="12"/>
      <c r="D14" s="14">
        <v>715461.06</v>
      </c>
      <c r="E14" s="14">
        <v>0</v>
      </c>
      <c r="F14" s="14">
        <v>0</v>
      </c>
      <c r="G14" s="14">
        <v>1449.97</v>
      </c>
      <c r="H14" s="14">
        <v>0</v>
      </c>
      <c r="I14" s="14">
        <v>0</v>
      </c>
      <c r="J14" s="14">
        <f t="shared" ref="E14:L14" si="2">SUM(J3:J13)</f>
        <v>716911.03</v>
      </c>
      <c r="L14" s="14">
        <f t="shared" si="2"/>
        <v>770000</v>
      </c>
    </row>
    <row r="15" spans="1:15" ht="12.75" customHeight="1" x14ac:dyDescent="0.2"/>
    <row r="16" spans="1:15" ht="12.75" customHeight="1" x14ac:dyDescent="0.2"/>
    <row r="17" spans="1:15" ht="12.75" customHeight="1" x14ac:dyDescent="0.2"/>
    <row r="18" spans="1:15" ht="12.75" customHeight="1" x14ac:dyDescent="0.2">
      <c r="A18" s="3" t="s">
        <v>0</v>
      </c>
      <c r="B18" s="4" t="s">
        <v>1</v>
      </c>
      <c r="C18" s="3" t="s">
        <v>2</v>
      </c>
      <c r="D18" s="4" t="s">
        <v>3</v>
      </c>
      <c r="E18" s="4" t="s">
        <v>4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9</v>
      </c>
      <c r="L18" s="6" t="s">
        <v>10</v>
      </c>
      <c r="M18" s="6" t="s">
        <v>11</v>
      </c>
      <c r="O18" s="4" t="s">
        <v>12</v>
      </c>
    </row>
    <row r="19" spans="1:15" ht="12.75" customHeight="1" x14ac:dyDescent="0.2">
      <c r="A19" s="7" t="s">
        <v>31</v>
      </c>
      <c r="B19" s="8" t="s">
        <v>32</v>
      </c>
      <c r="C19" s="9" t="s">
        <v>33</v>
      </c>
      <c r="D19" s="10">
        <v>71409.990000000005</v>
      </c>
      <c r="F19" s="10">
        <v>0</v>
      </c>
      <c r="G19" s="10">
        <v>0</v>
      </c>
      <c r="H19" s="10">
        <v>0</v>
      </c>
      <c r="J19" s="10">
        <f t="shared" ref="J19:J29" si="3">SUM(D19:I19)</f>
        <v>71409.990000000005</v>
      </c>
      <c r="L19" s="10">
        <v>70800</v>
      </c>
      <c r="M19" s="11">
        <f t="shared" ref="M19:M29" si="4">IFERROR(J19/L19,)</f>
        <v>1.0086156779661017</v>
      </c>
      <c r="O19" s="10">
        <v>450000</v>
      </c>
    </row>
    <row r="20" spans="1:15" ht="12.75" customHeight="1" x14ac:dyDescent="0.2">
      <c r="A20" s="7" t="s">
        <v>31</v>
      </c>
      <c r="B20" s="8" t="s">
        <v>34</v>
      </c>
      <c r="C20" s="9" t="s">
        <v>35</v>
      </c>
      <c r="D20" s="10">
        <v>57151.839999999997</v>
      </c>
      <c r="F20" s="10">
        <v>0</v>
      </c>
      <c r="G20" s="10">
        <v>199.99</v>
      </c>
      <c r="H20" s="10">
        <v>0</v>
      </c>
      <c r="J20" s="10">
        <f t="shared" si="3"/>
        <v>57351.829999999994</v>
      </c>
      <c r="L20" s="10">
        <v>70800</v>
      </c>
      <c r="M20" s="11">
        <f t="shared" si="4"/>
        <v>0.81005409604519762</v>
      </c>
    </row>
    <row r="21" spans="1:15" ht="12.75" customHeight="1" x14ac:dyDescent="0.2">
      <c r="A21" s="7" t="s">
        <v>31</v>
      </c>
      <c r="B21" s="8" t="s">
        <v>36</v>
      </c>
      <c r="C21" s="9" t="s">
        <v>37</v>
      </c>
      <c r="D21" s="10">
        <v>66351.820000000007</v>
      </c>
      <c r="F21" s="10">
        <v>0</v>
      </c>
      <c r="G21" s="10">
        <v>0</v>
      </c>
      <c r="H21" s="10">
        <v>0</v>
      </c>
      <c r="J21" s="10">
        <f t="shared" si="3"/>
        <v>66351.820000000007</v>
      </c>
      <c r="L21" s="10">
        <v>70800</v>
      </c>
      <c r="M21" s="11">
        <f t="shared" si="4"/>
        <v>0.93717259887005655</v>
      </c>
    </row>
    <row r="22" spans="1:15" ht="12.75" customHeight="1" x14ac:dyDescent="0.2">
      <c r="A22" s="7" t="s">
        <v>31</v>
      </c>
      <c r="B22" s="8" t="s">
        <v>38</v>
      </c>
      <c r="C22" s="9" t="s">
        <v>39</v>
      </c>
      <c r="D22" s="10">
        <v>407.97</v>
      </c>
      <c r="F22" s="10">
        <v>0</v>
      </c>
      <c r="G22" s="10">
        <v>0</v>
      </c>
      <c r="H22" s="10">
        <v>0</v>
      </c>
      <c r="J22" s="10">
        <f t="shared" si="3"/>
        <v>407.97</v>
      </c>
      <c r="L22" s="10"/>
      <c r="M22" s="11">
        <f t="shared" si="4"/>
        <v>0</v>
      </c>
    </row>
    <row r="23" spans="1:15" ht="12.75" customHeight="1" x14ac:dyDescent="0.2">
      <c r="A23" s="7" t="s">
        <v>31</v>
      </c>
      <c r="B23" s="8" t="s">
        <v>40</v>
      </c>
      <c r="C23" s="9" t="s">
        <v>41</v>
      </c>
      <c r="D23" s="10">
        <v>71611.839999999997</v>
      </c>
      <c r="F23" s="10">
        <v>0</v>
      </c>
      <c r="G23" s="10">
        <v>0</v>
      </c>
      <c r="H23" s="10">
        <v>0</v>
      </c>
      <c r="J23" s="10">
        <f t="shared" si="3"/>
        <v>71611.839999999997</v>
      </c>
      <c r="L23" s="10">
        <v>70800</v>
      </c>
      <c r="M23" s="11">
        <f t="shared" si="4"/>
        <v>1.0114666666666665</v>
      </c>
    </row>
    <row r="24" spans="1:15" ht="12.75" customHeight="1" x14ac:dyDescent="0.2">
      <c r="A24" s="7" t="s">
        <v>31</v>
      </c>
      <c r="B24" s="8" t="s">
        <v>42</v>
      </c>
      <c r="C24" s="9" t="s">
        <v>43</v>
      </c>
      <c r="D24" s="10">
        <v>71399.61</v>
      </c>
      <c r="F24" s="10">
        <v>0</v>
      </c>
      <c r="G24" s="10">
        <v>0</v>
      </c>
      <c r="H24" s="10">
        <v>0</v>
      </c>
      <c r="J24" s="10">
        <f t="shared" si="3"/>
        <v>71399.61</v>
      </c>
      <c r="L24" s="10">
        <v>70800</v>
      </c>
      <c r="M24" s="11">
        <f t="shared" si="4"/>
        <v>1.0084690677966102</v>
      </c>
    </row>
    <row r="25" spans="1:15" ht="12.75" customHeight="1" x14ac:dyDescent="0.2">
      <c r="A25" s="7" t="s">
        <v>31</v>
      </c>
      <c r="B25" s="8" t="s">
        <v>44</v>
      </c>
      <c r="C25" s="9" t="s">
        <v>45</v>
      </c>
      <c r="D25" s="10">
        <v>71165.84</v>
      </c>
      <c r="F25" s="10">
        <v>0</v>
      </c>
      <c r="G25" s="10">
        <v>0</v>
      </c>
      <c r="H25" s="10">
        <v>0</v>
      </c>
      <c r="J25" s="10">
        <f t="shared" si="3"/>
        <v>71165.84</v>
      </c>
      <c r="L25" s="10">
        <v>70800</v>
      </c>
      <c r="M25" s="11">
        <f t="shared" si="4"/>
        <v>1.0051672316384179</v>
      </c>
    </row>
    <row r="26" spans="1:15" ht="12.75" customHeight="1" x14ac:dyDescent="0.2">
      <c r="A26" s="7" t="s">
        <v>31</v>
      </c>
      <c r="B26" s="8" t="s">
        <v>46</v>
      </c>
      <c r="C26" s="9" t="s">
        <v>47</v>
      </c>
      <c r="D26" s="10">
        <v>71746.89</v>
      </c>
      <c r="F26" s="10">
        <v>0</v>
      </c>
      <c r="G26" s="10">
        <v>0</v>
      </c>
      <c r="H26" s="10">
        <v>0</v>
      </c>
      <c r="J26" s="10">
        <f t="shared" si="3"/>
        <v>71746.89</v>
      </c>
      <c r="L26" s="10">
        <v>70800</v>
      </c>
      <c r="M26" s="11">
        <f t="shared" si="4"/>
        <v>1.013374152542373</v>
      </c>
    </row>
    <row r="27" spans="1:15" ht="12.75" customHeight="1" x14ac:dyDescent="0.2">
      <c r="A27" s="7" t="s">
        <v>31</v>
      </c>
      <c r="B27" s="8"/>
      <c r="C27" s="9"/>
      <c r="D27" s="10">
        <v>0</v>
      </c>
      <c r="F27" s="10">
        <v>0</v>
      </c>
      <c r="G27" s="10">
        <v>0</v>
      </c>
      <c r="H27" s="10">
        <v>0</v>
      </c>
      <c r="J27" s="10">
        <f t="shared" si="3"/>
        <v>0</v>
      </c>
      <c r="L27" s="10"/>
      <c r="M27" s="11">
        <f t="shared" si="4"/>
        <v>0</v>
      </c>
    </row>
    <row r="28" spans="1:15" ht="12.75" customHeight="1" x14ac:dyDescent="0.2">
      <c r="A28" s="7" t="s">
        <v>31</v>
      </c>
      <c r="B28" s="8"/>
      <c r="C28" s="9"/>
      <c r="D28" s="10">
        <v>0</v>
      </c>
      <c r="F28" s="10">
        <v>0</v>
      </c>
      <c r="G28" s="10">
        <v>0</v>
      </c>
      <c r="H28" s="10">
        <v>0</v>
      </c>
      <c r="J28" s="10">
        <f t="shared" si="3"/>
        <v>0</v>
      </c>
      <c r="L28" s="10"/>
      <c r="M28" s="11">
        <f t="shared" si="4"/>
        <v>0</v>
      </c>
    </row>
    <row r="29" spans="1:15" ht="12.75" customHeight="1" x14ac:dyDescent="0.2">
      <c r="A29" s="7" t="s">
        <v>31</v>
      </c>
      <c r="B29" s="8"/>
      <c r="C29" s="9"/>
      <c r="D29" s="10">
        <v>0</v>
      </c>
      <c r="F29" s="10">
        <v>0</v>
      </c>
      <c r="G29" s="10">
        <v>0</v>
      </c>
      <c r="H29" s="10">
        <v>0</v>
      </c>
      <c r="J29" s="10">
        <f t="shared" si="3"/>
        <v>0</v>
      </c>
      <c r="L29" s="10"/>
      <c r="M29" s="11">
        <f t="shared" si="4"/>
        <v>0</v>
      </c>
    </row>
    <row r="30" spans="1:15" ht="12.75" customHeight="1" x14ac:dyDescent="0.2">
      <c r="A30" s="12" t="s">
        <v>30</v>
      </c>
      <c r="B30" s="13"/>
      <c r="C30" s="12"/>
      <c r="D30" s="14">
        <v>481245.80000000005</v>
      </c>
      <c r="E30" s="14">
        <v>0</v>
      </c>
      <c r="F30" s="14">
        <v>0</v>
      </c>
      <c r="G30" s="14">
        <v>199.99</v>
      </c>
      <c r="H30" s="14">
        <v>0</v>
      </c>
      <c r="I30" s="14">
        <v>0</v>
      </c>
      <c r="J30" s="14">
        <f t="shared" ref="D30:L30" si="5">SUM(J19:J29)</f>
        <v>481445.79000000004</v>
      </c>
      <c r="L30" s="14">
        <f t="shared" si="5"/>
        <v>495600</v>
      </c>
    </row>
    <row r="31" spans="1:15" ht="12.75" customHeight="1" x14ac:dyDescent="0.2"/>
    <row r="32" spans="1:15" ht="12.75" customHeight="1" x14ac:dyDescent="0.2"/>
    <row r="33" spans="1:15" ht="12.75" customHeight="1" x14ac:dyDescent="0.2"/>
    <row r="34" spans="1:15" ht="12.75" customHeight="1" x14ac:dyDescent="0.2"/>
    <row r="35" spans="1:15" ht="12.75" customHeight="1" x14ac:dyDescent="0.2">
      <c r="A35" s="3" t="s">
        <v>0</v>
      </c>
      <c r="B35" s="4" t="s">
        <v>1</v>
      </c>
      <c r="C35" s="3" t="s">
        <v>2</v>
      </c>
      <c r="D35" s="4" t="s">
        <v>3</v>
      </c>
      <c r="E35" s="4" t="s">
        <v>4</v>
      </c>
      <c r="F35" s="4" t="s">
        <v>5</v>
      </c>
      <c r="G35" s="4" t="s">
        <v>6</v>
      </c>
      <c r="H35" s="4" t="s">
        <v>7</v>
      </c>
      <c r="I35" s="4" t="s">
        <v>8</v>
      </c>
      <c r="J35" s="4" t="s">
        <v>9</v>
      </c>
      <c r="L35" s="6" t="s">
        <v>10</v>
      </c>
      <c r="M35" s="6" t="s">
        <v>11</v>
      </c>
      <c r="O35" s="4" t="s">
        <v>12</v>
      </c>
    </row>
    <row r="36" spans="1:15" ht="12.75" customHeight="1" x14ac:dyDescent="0.2">
      <c r="A36" s="7" t="s">
        <v>48</v>
      </c>
      <c r="B36" s="8" t="s">
        <v>49</v>
      </c>
      <c r="C36" s="9" t="s">
        <v>50</v>
      </c>
      <c r="D36" s="10">
        <v>1033.8699999999999</v>
      </c>
      <c r="F36" s="10">
        <v>0</v>
      </c>
      <c r="G36" s="10">
        <v>0</v>
      </c>
      <c r="H36" s="10">
        <v>0</v>
      </c>
      <c r="J36" s="10">
        <f t="shared" ref="J36:J46" si="6">SUM(D36:I36)</f>
        <v>1033.8699999999999</v>
      </c>
      <c r="L36" s="10"/>
      <c r="M36" s="11">
        <f t="shared" ref="M36:M46" si="7">IFERROR(J36/L36,)</f>
        <v>0</v>
      </c>
      <c r="O36" s="10">
        <v>155000</v>
      </c>
    </row>
    <row r="37" spans="1:15" ht="12.75" customHeight="1" x14ac:dyDescent="0.2">
      <c r="A37" s="7" t="s">
        <v>48</v>
      </c>
      <c r="B37" s="8" t="s">
        <v>51</v>
      </c>
      <c r="C37" s="9" t="s">
        <v>52</v>
      </c>
      <c r="D37" s="10">
        <v>31923.96</v>
      </c>
      <c r="F37" s="10">
        <v>0</v>
      </c>
      <c r="G37" s="10">
        <v>999.99</v>
      </c>
      <c r="H37" s="10">
        <v>0</v>
      </c>
      <c r="J37" s="10">
        <f t="shared" si="6"/>
        <v>32923.949999999997</v>
      </c>
      <c r="L37" s="10">
        <v>45600</v>
      </c>
      <c r="M37" s="11">
        <f t="shared" si="7"/>
        <v>0.72201644736842097</v>
      </c>
    </row>
    <row r="38" spans="1:15" ht="12.75" customHeight="1" x14ac:dyDescent="0.2">
      <c r="A38" s="7" t="s">
        <v>48</v>
      </c>
      <c r="B38" s="8" t="s">
        <v>53</v>
      </c>
      <c r="C38" s="9" t="s">
        <v>54</v>
      </c>
      <c r="D38" s="10">
        <v>54707.97</v>
      </c>
      <c r="F38" s="10">
        <v>0</v>
      </c>
      <c r="G38" s="10">
        <v>499.98</v>
      </c>
      <c r="H38" s="10">
        <v>399.99</v>
      </c>
      <c r="J38" s="10">
        <f t="shared" si="6"/>
        <v>55607.94</v>
      </c>
      <c r="L38" s="10">
        <v>45600</v>
      </c>
      <c r="M38" s="11">
        <f t="shared" si="7"/>
        <v>1.2194723684210527</v>
      </c>
    </row>
    <row r="39" spans="1:15" ht="12.75" customHeight="1" x14ac:dyDescent="0.2">
      <c r="A39" s="7" t="s">
        <v>48</v>
      </c>
      <c r="B39" s="8" t="s">
        <v>55</v>
      </c>
      <c r="C39" s="9" t="s">
        <v>56</v>
      </c>
      <c r="D39" s="10">
        <v>32006.04</v>
      </c>
      <c r="F39" s="10">
        <v>0</v>
      </c>
      <c r="G39" s="10">
        <v>0</v>
      </c>
      <c r="H39" s="10">
        <v>0</v>
      </c>
      <c r="J39" s="10">
        <f t="shared" si="6"/>
        <v>32006.04</v>
      </c>
      <c r="L39" s="10">
        <v>45600</v>
      </c>
      <c r="M39" s="11">
        <f t="shared" si="7"/>
        <v>0.7018868421052632</v>
      </c>
    </row>
    <row r="40" spans="1:15" ht="12.75" customHeight="1" x14ac:dyDescent="0.2">
      <c r="A40" s="7" t="s">
        <v>48</v>
      </c>
      <c r="B40" s="8" t="s">
        <v>57</v>
      </c>
      <c r="C40" s="9" t="s">
        <v>58</v>
      </c>
      <c r="D40" s="10">
        <v>13381.18</v>
      </c>
      <c r="F40" s="10">
        <v>0</v>
      </c>
      <c r="G40" s="10">
        <v>0</v>
      </c>
      <c r="H40" s="10">
        <v>0</v>
      </c>
      <c r="J40" s="10">
        <f t="shared" si="6"/>
        <v>13381.18</v>
      </c>
      <c r="L40" s="10">
        <v>34200</v>
      </c>
      <c r="M40" s="11">
        <f t="shared" si="7"/>
        <v>0.3912625730994152</v>
      </c>
    </row>
    <row r="41" spans="1:15" ht="12.75" customHeight="1" x14ac:dyDescent="0.2">
      <c r="A41" s="7" t="s">
        <v>48</v>
      </c>
      <c r="B41" s="8"/>
      <c r="C41" s="9"/>
      <c r="D41" s="10">
        <v>0</v>
      </c>
      <c r="F41" s="10">
        <v>0</v>
      </c>
      <c r="G41" s="10">
        <v>0</v>
      </c>
      <c r="H41" s="10">
        <v>0</v>
      </c>
      <c r="J41" s="10">
        <f t="shared" si="6"/>
        <v>0</v>
      </c>
      <c r="L41" s="10"/>
      <c r="M41" s="11">
        <f t="shared" si="7"/>
        <v>0</v>
      </c>
    </row>
    <row r="42" spans="1:15" ht="12.75" customHeight="1" x14ac:dyDescent="0.2">
      <c r="A42" s="7" t="s">
        <v>48</v>
      </c>
      <c r="B42" s="8"/>
      <c r="C42" s="9"/>
      <c r="D42" s="10">
        <v>0</v>
      </c>
      <c r="F42" s="10">
        <v>0</v>
      </c>
      <c r="G42" s="10">
        <v>0</v>
      </c>
      <c r="H42" s="10">
        <v>0</v>
      </c>
      <c r="J42" s="10">
        <f t="shared" si="6"/>
        <v>0</v>
      </c>
      <c r="L42" s="10"/>
      <c r="M42" s="11">
        <f t="shared" si="7"/>
        <v>0</v>
      </c>
    </row>
    <row r="43" spans="1:15" ht="12.75" customHeight="1" x14ac:dyDescent="0.2">
      <c r="A43" s="7" t="s">
        <v>48</v>
      </c>
      <c r="B43" s="8"/>
      <c r="C43" s="9"/>
      <c r="D43" s="10">
        <v>0</v>
      </c>
      <c r="F43" s="10">
        <v>0</v>
      </c>
      <c r="G43" s="10">
        <v>0</v>
      </c>
      <c r="H43" s="10">
        <v>0</v>
      </c>
      <c r="J43" s="10">
        <f t="shared" si="6"/>
        <v>0</v>
      </c>
      <c r="L43" s="10"/>
      <c r="M43" s="11">
        <f t="shared" si="7"/>
        <v>0</v>
      </c>
    </row>
    <row r="44" spans="1:15" ht="12.75" customHeight="1" x14ac:dyDescent="0.2">
      <c r="A44" s="7" t="s">
        <v>48</v>
      </c>
      <c r="B44" s="8"/>
      <c r="C44" s="9"/>
      <c r="D44" s="10">
        <v>0</v>
      </c>
      <c r="F44" s="10">
        <v>0</v>
      </c>
      <c r="G44" s="10">
        <v>0</v>
      </c>
      <c r="H44" s="10">
        <v>0</v>
      </c>
      <c r="J44" s="10">
        <f t="shared" si="6"/>
        <v>0</v>
      </c>
      <c r="L44" s="10"/>
      <c r="M44" s="11">
        <f t="shared" si="7"/>
        <v>0</v>
      </c>
    </row>
    <row r="45" spans="1:15" ht="12.75" customHeight="1" x14ac:dyDescent="0.2">
      <c r="A45" s="7" t="s">
        <v>48</v>
      </c>
      <c r="B45" s="8"/>
      <c r="C45" s="9"/>
      <c r="D45" s="10">
        <v>0</v>
      </c>
      <c r="F45" s="10">
        <v>0</v>
      </c>
      <c r="G45" s="10">
        <v>0</v>
      </c>
      <c r="H45" s="10">
        <v>0</v>
      </c>
      <c r="J45" s="10">
        <f t="shared" si="6"/>
        <v>0</v>
      </c>
      <c r="L45" s="10"/>
      <c r="M45" s="11">
        <f t="shared" si="7"/>
        <v>0</v>
      </c>
    </row>
    <row r="46" spans="1:15" ht="12.75" customHeight="1" x14ac:dyDescent="0.2">
      <c r="A46" s="7" t="s">
        <v>48</v>
      </c>
      <c r="B46" s="8"/>
      <c r="C46" s="9"/>
      <c r="D46" s="10">
        <v>0</v>
      </c>
      <c r="F46" s="10">
        <v>0</v>
      </c>
      <c r="G46" s="10">
        <v>0</v>
      </c>
      <c r="H46" s="10">
        <v>0</v>
      </c>
      <c r="J46" s="10">
        <f t="shared" si="6"/>
        <v>0</v>
      </c>
      <c r="L46" s="10"/>
      <c r="M46" s="11">
        <f t="shared" si="7"/>
        <v>0</v>
      </c>
    </row>
    <row r="47" spans="1:15" ht="12.75" customHeight="1" x14ac:dyDescent="0.2">
      <c r="A47" s="12" t="s">
        <v>30</v>
      </c>
      <c r="B47" s="13"/>
      <c r="C47" s="12"/>
      <c r="D47" s="14">
        <v>133053.01999999999</v>
      </c>
      <c r="E47" s="14">
        <v>0</v>
      </c>
      <c r="F47" s="14">
        <v>0</v>
      </c>
      <c r="G47" s="14">
        <v>1499.97</v>
      </c>
      <c r="H47" s="14">
        <v>399.99</v>
      </c>
      <c r="I47" s="14">
        <v>0</v>
      </c>
      <c r="J47" s="14">
        <f t="shared" ref="D47:L47" si="8">SUM(J36:J46)</f>
        <v>134952.98000000001</v>
      </c>
      <c r="L47" s="14">
        <f t="shared" si="8"/>
        <v>171000</v>
      </c>
    </row>
    <row r="48" spans="1:15" ht="12.75" customHeight="1" x14ac:dyDescent="0.2"/>
    <row r="49" spans="1:15" ht="12.75" customHeight="1" x14ac:dyDescent="0.2"/>
    <row r="50" spans="1:15" ht="12.75" customHeight="1" x14ac:dyDescent="0.2"/>
    <row r="51" spans="1:15" ht="12.75" customHeight="1" x14ac:dyDescent="0.2"/>
    <row r="52" spans="1:15" ht="12.75" customHeight="1" x14ac:dyDescent="0.2">
      <c r="A52" s="3" t="s">
        <v>0</v>
      </c>
      <c r="B52" s="4" t="s">
        <v>1</v>
      </c>
      <c r="C52" s="3" t="s">
        <v>2</v>
      </c>
      <c r="D52" s="4" t="s">
        <v>3</v>
      </c>
      <c r="E52" s="4" t="s">
        <v>4</v>
      </c>
      <c r="F52" s="4" t="s">
        <v>5</v>
      </c>
      <c r="G52" s="4" t="s">
        <v>6</v>
      </c>
      <c r="H52" s="4" t="s">
        <v>7</v>
      </c>
      <c r="I52" s="4" t="s">
        <v>8</v>
      </c>
      <c r="J52" s="4" t="s">
        <v>9</v>
      </c>
      <c r="L52" s="6" t="s">
        <v>10</v>
      </c>
      <c r="M52" s="6" t="s">
        <v>11</v>
      </c>
      <c r="O52" s="4" t="s">
        <v>12</v>
      </c>
    </row>
    <row r="53" spans="1:15" ht="12.75" customHeight="1" x14ac:dyDescent="0.2">
      <c r="A53" s="7" t="s">
        <v>42</v>
      </c>
      <c r="B53" s="8" t="s">
        <v>59</v>
      </c>
      <c r="C53" s="9" t="s">
        <v>60</v>
      </c>
      <c r="D53" s="10">
        <v>65751.53</v>
      </c>
      <c r="F53" s="10">
        <v>0</v>
      </c>
      <c r="G53" s="10">
        <v>549.99</v>
      </c>
      <c r="H53" s="10">
        <v>0</v>
      </c>
      <c r="J53" s="10">
        <f t="shared" ref="J53:J63" si="9">SUM(D53:I53)</f>
        <v>66301.52</v>
      </c>
      <c r="L53" s="10">
        <v>68750</v>
      </c>
      <c r="M53" s="11">
        <f t="shared" ref="M53:M63" si="10">IFERROR(J53/L53,)</f>
        <v>0.96438574545454547</v>
      </c>
      <c r="O53" s="10">
        <v>250000</v>
      </c>
    </row>
    <row r="54" spans="1:15" ht="12.75" customHeight="1" x14ac:dyDescent="0.2">
      <c r="A54" s="7" t="s">
        <v>42</v>
      </c>
      <c r="B54" s="8" t="s">
        <v>61</v>
      </c>
      <c r="C54" s="9" t="s">
        <v>62</v>
      </c>
      <c r="D54" s="10">
        <v>326.98</v>
      </c>
      <c r="F54" s="10">
        <v>0</v>
      </c>
      <c r="G54" s="10">
        <v>0</v>
      </c>
      <c r="H54" s="10">
        <v>0</v>
      </c>
      <c r="J54" s="10">
        <f t="shared" si="9"/>
        <v>326.98</v>
      </c>
      <c r="L54" s="10"/>
      <c r="M54" s="11">
        <f t="shared" si="10"/>
        <v>0</v>
      </c>
    </row>
    <row r="55" spans="1:15" ht="12.75" customHeight="1" x14ac:dyDescent="0.2">
      <c r="A55" s="7" t="s">
        <v>42</v>
      </c>
      <c r="B55" s="8" t="s">
        <v>63</v>
      </c>
      <c r="C55" s="9" t="s">
        <v>64</v>
      </c>
      <c r="D55" s="10">
        <v>50344.27</v>
      </c>
      <c r="F55" s="10">
        <v>0</v>
      </c>
      <c r="G55" s="10">
        <v>0</v>
      </c>
      <c r="H55" s="10">
        <v>0</v>
      </c>
      <c r="J55" s="10">
        <f t="shared" si="9"/>
        <v>50344.27</v>
      </c>
      <c r="L55" s="10">
        <v>68750</v>
      </c>
      <c r="M55" s="11">
        <f t="shared" si="10"/>
        <v>0.73228029090909086</v>
      </c>
    </row>
    <row r="56" spans="1:15" ht="12.75" customHeight="1" x14ac:dyDescent="0.2">
      <c r="A56" s="7" t="s">
        <v>42</v>
      </c>
      <c r="B56" s="15" t="s">
        <v>65</v>
      </c>
      <c r="C56" s="9" t="s">
        <v>66</v>
      </c>
      <c r="D56" s="10">
        <v>53224.79</v>
      </c>
      <c r="F56" s="10">
        <v>0</v>
      </c>
      <c r="G56" s="10">
        <v>0</v>
      </c>
      <c r="H56" s="10">
        <v>0</v>
      </c>
      <c r="J56" s="10">
        <f t="shared" si="9"/>
        <v>53224.79</v>
      </c>
      <c r="L56" s="10">
        <v>68750</v>
      </c>
      <c r="M56" s="11">
        <f t="shared" si="10"/>
        <v>0.77417876363636362</v>
      </c>
    </row>
    <row r="57" spans="1:15" ht="12.75" customHeight="1" x14ac:dyDescent="0.2">
      <c r="A57" s="7" t="s">
        <v>42</v>
      </c>
      <c r="B57" s="8" t="s">
        <v>42</v>
      </c>
      <c r="C57" s="9" t="s">
        <v>67</v>
      </c>
      <c r="D57" s="10">
        <v>78591.429999999993</v>
      </c>
      <c r="F57" s="10">
        <v>0</v>
      </c>
      <c r="G57" s="10">
        <v>649.99</v>
      </c>
      <c r="H57" s="10">
        <v>899.97</v>
      </c>
      <c r="J57" s="10">
        <f t="shared" si="9"/>
        <v>80141.39</v>
      </c>
      <c r="L57" s="10">
        <v>68750</v>
      </c>
      <c r="M57" s="11">
        <f t="shared" si="10"/>
        <v>1.1656929454545455</v>
      </c>
    </row>
    <row r="58" spans="1:15" ht="12.75" customHeight="1" x14ac:dyDescent="0.2">
      <c r="A58" s="7" t="s">
        <v>42</v>
      </c>
      <c r="B58" s="8"/>
      <c r="C58" s="9"/>
      <c r="D58" s="10">
        <v>0</v>
      </c>
      <c r="F58" s="10">
        <v>0</v>
      </c>
      <c r="G58" s="10">
        <v>0</v>
      </c>
      <c r="H58" s="10">
        <v>0</v>
      </c>
      <c r="J58" s="10">
        <f t="shared" si="9"/>
        <v>0</v>
      </c>
      <c r="L58" s="10"/>
      <c r="M58" s="11">
        <f t="shared" si="10"/>
        <v>0</v>
      </c>
    </row>
    <row r="59" spans="1:15" ht="12.75" customHeight="1" x14ac:dyDescent="0.2">
      <c r="A59" s="7" t="s">
        <v>42</v>
      </c>
      <c r="B59" s="8"/>
      <c r="C59" s="9"/>
      <c r="D59" s="10">
        <v>0</v>
      </c>
      <c r="F59" s="10">
        <v>0</v>
      </c>
      <c r="G59" s="10">
        <v>0</v>
      </c>
      <c r="H59" s="10">
        <v>0</v>
      </c>
      <c r="J59" s="10">
        <f t="shared" si="9"/>
        <v>0</v>
      </c>
      <c r="L59" s="10"/>
      <c r="M59" s="11">
        <f t="shared" si="10"/>
        <v>0</v>
      </c>
    </row>
    <row r="60" spans="1:15" ht="12.75" customHeight="1" x14ac:dyDescent="0.2">
      <c r="A60" s="7" t="s">
        <v>42</v>
      </c>
      <c r="B60" s="8"/>
      <c r="C60" s="9"/>
      <c r="D60" s="10">
        <v>0</v>
      </c>
      <c r="F60" s="10">
        <v>0</v>
      </c>
      <c r="G60" s="10">
        <v>0</v>
      </c>
      <c r="H60" s="10">
        <v>0</v>
      </c>
      <c r="J60" s="10">
        <f t="shared" si="9"/>
        <v>0</v>
      </c>
      <c r="L60" s="10"/>
      <c r="M60" s="11">
        <f t="shared" si="10"/>
        <v>0</v>
      </c>
    </row>
    <row r="61" spans="1:15" ht="12.75" customHeight="1" x14ac:dyDescent="0.2">
      <c r="A61" s="7" t="s">
        <v>42</v>
      </c>
      <c r="B61" s="8"/>
      <c r="C61" s="9"/>
      <c r="D61" s="10">
        <v>0</v>
      </c>
      <c r="F61" s="10">
        <v>0</v>
      </c>
      <c r="G61" s="10">
        <v>0</v>
      </c>
      <c r="H61" s="10">
        <v>0</v>
      </c>
      <c r="J61" s="10">
        <f t="shared" si="9"/>
        <v>0</v>
      </c>
      <c r="L61" s="10"/>
      <c r="M61" s="11">
        <f t="shared" si="10"/>
        <v>0</v>
      </c>
    </row>
    <row r="62" spans="1:15" ht="12.75" customHeight="1" x14ac:dyDescent="0.2">
      <c r="A62" s="7" t="s">
        <v>42</v>
      </c>
      <c r="B62" s="8"/>
      <c r="C62" s="9"/>
      <c r="D62" s="10">
        <v>0</v>
      </c>
      <c r="F62" s="10">
        <v>0</v>
      </c>
      <c r="G62" s="10">
        <v>0</v>
      </c>
      <c r="H62" s="10">
        <v>0</v>
      </c>
      <c r="J62" s="10">
        <f t="shared" si="9"/>
        <v>0</v>
      </c>
      <c r="L62" s="10"/>
      <c r="M62" s="11">
        <f t="shared" si="10"/>
        <v>0</v>
      </c>
    </row>
    <row r="63" spans="1:15" ht="12.75" customHeight="1" x14ac:dyDescent="0.2">
      <c r="A63" s="7" t="s">
        <v>42</v>
      </c>
      <c r="B63" s="8"/>
      <c r="C63" s="9"/>
      <c r="D63" s="10">
        <v>0</v>
      </c>
      <c r="F63" s="10">
        <v>0</v>
      </c>
      <c r="G63" s="10">
        <v>0</v>
      </c>
      <c r="H63" s="10">
        <v>0</v>
      </c>
      <c r="J63" s="10">
        <f t="shared" si="9"/>
        <v>0</v>
      </c>
      <c r="L63" s="10"/>
      <c r="M63" s="11">
        <f t="shared" si="10"/>
        <v>0</v>
      </c>
    </row>
    <row r="64" spans="1:15" ht="12.75" customHeight="1" x14ac:dyDescent="0.2">
      <c r="A64" s="12" t="s">
        <v>30</v>
      </c>
      <c r="B64" s="13"/>
      <c r="C64" s="12"/>
      <c r="D64" s="14">
        <v>248239</v>
      </c>
      <c r="E64" s="14">
        <v>0</v>
      </c>
      <c r="F64" s="14">
        <v>0</v>
      </c>
      <c r="G64" s="14">
        <v>1199.98</v>
      </c>
      <c r="H64" s="14">
        <v>899.97</v>
      </c>
      <c r="I64" s="14">
        <v>0</v>
      </c>
      <c r="J64" s="14">
        <f t="shared" ref="D64:L64" si="11">SUM(J53:J63)</f>
        <v>250338.95</v>
      </c>
      <c r="L64" s="14">
        <f t="shared" si="11"/>
        <v>275000</v>
      </c>
    </row>
    <row r="65" spans="1:15" ht="12.75" customHeight="1" x14ac:dyDescent="0.2"/>
    <row r="66" spans="1:15" ht="12.75" customHeight="1" x14ac:dyDescent="0.2"/>
    <row r="67" spans="1:15" ht="12.75" customHeight="1" x14ac:dyDescent="0.2"/>
    <row r="68" spans="1:15" ht="12.75" customHeight="1" x14ac:dyDescent="0.2">
      <c r="A68" s="3" t="s">
        <v>0</v>
      </c>
      <c r="B68" s="4" t="s">
        <v>1</v>
      </c>
      <c r="C68" s="3" t="s">
        <v>2</v>
      </c>
      <c r="D68" s="4" t="s">
        <v>3</v>
      </c>
      <c r="E68" s="4" t="s">
        <v>4</v>
      </c>
      <c r="F68" s="4" t="s">
        <v>5</v>
      </c>
      <c r="G68" s="4" t="s">
        <v>6</v>
      </c>
      <c r="H68" s="4" t="s">
        <v>7</v>
      </c>
      <c r="I68" s="4" t="s">
        <v>8</v>
      </c>
      <c r="J68" s="4" t="s">
        <v>9</v>
      </c>
      <c r="L68" s="6" t="s">
        <v>10</v>
      </c>
      <c r="M68" s="6" t="s">
        <v>11</v>
      </c>
      <c r="O68" s="4" t="s">
        <v>12</v>
      </c>
    </row>
    <row r="69" spans="1:15" ht="12.75" customHeight="1" x14ac:dyDescent="0.2">
      <c r="A69" s="7" t="s">
        <v>68</v>
      </c>
      <c r="B69" s="8" t="s">
        <v>69</v>
      </c>
      <c r="C69" s="9" t="s">
        <v>70</v>
      </c>
      <c r="D69" s="10">
        <v>63276.85</v>
      </c>
      <c r="F69" s="10">
        <v>0</v>
      </c>
      <c r="G69" s="10">
        <v>2479.9700000000003</v>
      </c>
      <c r="H69" s="10">
        <v>0</v>
      </c>
      <c r="J69" s="10">
        <f t="shared" ref="J69:J79" si="12">SUM(D69:I69)</f>
        <v>65756.819999999992</v>
      </c>
      <c r="L69" s="10">
        <v>64900</v>
      </c>
      <c r="M69" s="11">
        <f t="shared" ref="M69:M79" si="13">IFERROR(J69/L69,)</f>
        <v>1.0132021571648688</v>
      </c>
      <c r="O69" s="10">
        <v>295000</v>
      </c>
    </row>
    <row r="70" spans="1:15" ht="12.75" customHeight="1" x14ac:dyDescent="0.2">
      <c r="A70" s="7" t="s">
        <v>68</v>
      </c>
      <c r="B70" s="8" t="s">
        <v>71</v>
      </c>
      <c r="C70" s="9" t="s">
        <v>72</v>
      </c>
      <c r="D70" s="10">
        <v>65459.61</v>
      </c>
      <c r="F70" s="10">
        <v>0</v>
      </c>
      <c r="G70" s="10">
        <v>0</v>
      </c>
      <c r="H70" s="10">
        <v>0</v>
      </c>
      <c r="J70" s="10">
        <f t="shared" si="12"/>
        <v>65459.61</v>
      </c>
      <c r="L70" s="10">
        <v>64900</v>
      </c>
      <c r="M70" s="11">
        <f t="shared" si="13"/>
        <v>1.0086226502311249</v>
      </c>
    </row>
    <row r="71" spans="1:15" ht="12.75" customHeight="1" x14ac:dyDescent="0.2">
      <c r="A71" s="7" t="s">
        <v>68</v>
      </c>
      <c r="B71" s="8" t="s">
        <v>73</v>
      </c>
      <c r="C71" s="9" t="s">
        <v>74</v>
      </c>
      <c r="D71" s="10">
        <v>63400.71</v>
      </c>
      <c r="F71" s="10">
        <v>0</v>
      </c>
      <c r="G71" s="10">
        <v>999.99</v>
      </c>
      <c r="H71" s="10">
        <v>3139.9300000000003</v>
      </c>
      <c r="J71" s="10">
        <f t="shared" si="12"/>
        <v>67540.63</v>
      </c>
      <c r="L71" s="10">
        <v>64900</v>
      </c>
      <c r="M71" s="11">
        <f t="shared" si="13"/>
        <v>1.0406876733436057</v>
      </c>
    </row>
    <row r="72" spans="1:15" ht="12.75" customHeight="1" x14ac:dyDescent="0.2">
      <c r="A72" s="7" t="s">
        <v>68</v>
      </c>
      <c r="B72" s="8" t="s">
        <v>75</v>
      </c>
      <c r="C72" s="9" t="s">
        <v>76</v>
      </c>
      <c r="D72" s="10">
        <v>67736.149999999994</v>
      </c>
      <c r="F72" s="10">
        <v>0</v>
      </c>
      <c r="G72" s="10">
        <v>1159.97</v>
      </c>
      <c r="H72" s="10">
        <v>0</v>
      </c>
      <c r="J72" s="10">
        <f t="shared" si="12"/>
        <v>68896.12</v>
      </c>
      <c r="L72" s="10">
        <v>64900</v>
      </c>
      <c r="M72" s="11">
        <f t="shared" si="13"/>
        <v>1.0615734976887519</v>
      </c>
    </row>
    <row r="73" spans="1:15" ht="12.75" customHeight="1" x14ac:dyDescent="0.2">
      <c r="A73" s="7" t="s">
        <v>68</v>
      </c>
      <c r="B73" s="8" t="s">
        <v>77</v>
      </c>
      <c r="C73" s="9" t="s">
        <v>78</v>
      </c>
      <c r="D73" s="10">
        <v>4386.45</v>
      </c>
      <c r="F73" s="10">
        <v>0</v>
      </c>
      <c r="G73" s="10">
        <v>0</v>
      </c>
      <c r="H73" s="10">
        <v>0</v>
      </c>
      <c r="J73" s="10">
        <f t="shared" si="12"/>
        <v>4386.45</v>
      </c>
      <c r="L73" s="10"/>
      <c r="M73" s="11">
        <f t="shared" si="13"/>
        <v>0</v>
      </c>
    </row>
    <row r="74" spans="1:15" ht="12.75" customHeight="1" x14ac:dyDescent="0.2">
      <c r="A74" s="7" t="s">
        <v>68</v>
      </c>
      <c r="B74" s="8" t="s">
        <v>79</v>
      </c>
      <c r="C74" s="9" t="s">
        <v>80</v>
      </c>
      <c r="D74" s="10">
        <v>66083.289999999994</v>
      </c>
      <c r="F74" s="10">
        <v>0</v>
      </c>
      <c r="G74" s="10">
        <v>0</v>
      </c>
      <c r="H74" s="10">
        <v>0</v>
      </c>
      <c r="J74" s="10">
        <f t="shared" si="12"/>
        <v>66083.289999999994</v>
      </c>
      <c r="L74" s="10">
        <v>64900</v>
      </c>
      <c r="M74" s="11">
        <f t="shared" si="13"/>
        <v>1.0182325115562403</v>
      </c>
    </row>
    <row r="75" spans="1:15" ht="12.75" customHeight="1" x14ac:dyDescent="0.2">
      <c r="A75" s="7" t="s">
        <v>68</v>
      </c>
      <c r="B75" s="8"/>
      <c r="C75" s="9"/>
      <c r="D75" s="10">
        <v>0</v>
      </c>
      <c r="F75" s="10">
        <v>0</v>
      </c>
      <c r="G75" s="10">
        <v>0</v>
      </c>
      <c r="H75" s="10">
        <v>0</v>
      </c>
      <c r="J75" s="10">
        <f t="shared" si="12"/>
        <v>0</v>
      </c>
      <c r="L75" s="10"/>
      <c r="M75" s="11">
        <f t="shared" si="13"/>
        <v>0</v>
      </c>
    </row>
    <row r="76" spans="1:15" ht="12.75" customHeight="1" x14ac:dyDescent="0.2">
      <c r="A76" s="7" t="s">
        <v>68</v>
      </c>
      <c r="B76" s="8"/>
      <c r="C76" s="9"/>
      <c r="D76" s="10">
        <v>0</v>
      </c>
      <c r="F76" s="10">
        <v>0</v>
      </c>
      <c r="G76" s="10">
        <v>0</v>
      </c>
      <c r="H76" s="10">
        <v>0</v>
      </c>
      <c r="J76" s="10">
        <f t="shared" si="12"/>
        <v>0</v>
      </c>
      <c r="L76" s="10"/>
      <c r="M76" s="11">
        <f t="shared" si="13"/>
        <v>0</v>
      </c>
    </row>
    <row r="77" spans="1:15" ht="12.75" customHeight="1" x14ac:dyDescent="0.2">
      <c r="A77" s="7" t="s">
        <v>68</v>
      </c>
      <c r="B77" s="8"/>
      <c r="C77" s="9"/>
      <c r="D77" s="10">
        <v>0</v>
      </c>
      <c r="F77" s="10">
        <v>0</v>
      </c>
      <c r="G77" s="10">
        <v>0</v>
      </c>
      <c r="H77" s="10">
        <v>0</v>
      </c>
      <c r="J77" s="10">
        <f t="shared" si="12"/>
        <v>0</v>
      </c>
      <c r="L77" s="10"/>
      <c r="M77" s="11">
        <f t="shared" si="13"/>
        <v>0</v>
      </c>
    </row>
    <row r="78" spans="1:15" ht="12.75" customHeight="1" x14ac:dyDescent="0.2">
      <c r="A78" s="7" t="s">
        <v>68</v>
      </c>
      <c r="B78" s="8"/>
      <c r="C78" s="9"/>
      <c r="D78" s="10">
        <v>0</v>
      </c>
      <c r="F78" s="10">
        <v>0</v>
      </c>
      <c r="G78" s="10">
        <v>0</v>
      </c>
      <c r="H78" s="10">
        <v>0</v>
      </c>
      <c r="J78" s="10">
        <f t="shared" si="12"/>
        <v>0</v>
      </c>
      <c r="L78" s="10"/>
      <c r="M78" s="11">
        <f t="shared" si="13"/>
        <v>0</v>
      </c>
    </row>
    <row r="79" spans="1:15" ht="12.75" customHeight="1" x14ac:dyDescent="0.2">
      <c r="A79" s="7" t="s">
        <v>68</v>
      </c>
      <c r="B79" s="8"/>
      <c r="C79" s="9"/>
      <c r="D79" s="10">
        <v>0</v>
      </c>
      <c r="F79" s="10">
        <v>0</v>
      </c>
      <c r="G79" s="10">
        <v>0</v>
      </c>
      <c r="H79" s="10">
        <v>0</v>
      </c>
      <c r="J79" s="10">
        <f t="shared" si="12"/>
        <v>0</v>
      </c>
      <c r="L79" s="10"/>
      <c r="M79" s="11">
        <f t="shared" si="13"/>
        <v>0</v>
      </c>
    </row>
    <row r="80" spans="1:15" ht="12.75" customHeight="1" x14ac:dyDescent="0.2">
      <c r="A80" s="12" t="s">
        <v>30</v>
      </c>
      <c r="B80" s="13"/>
      <c r="C80" s="12"/>
      <c r="D80" s="14">
        <v>330343.05999999994</v>
      </c>
      <c r="E80" s="14">
        <v>0</v>
      </c>
      <c r="F80" s="14">
        <v>0</v>
      </c>
      <c r="G80" s="14">
        <v>4639.93</v>
      </c>
      <c r="H80" s="14">
        <v>3139.9300000000003</v>
      </c>
      <c r="I80" s="14">
        <v>0</v>
      </c>
      <c r="J80" s="14">
        <f t="shared" ref="D80:L80" si="14">SUM(J69:J79)</f>
        <v>338122.92</v>
      </c>
      <c r="L80" s="14">
        <f t="shared" si="14"/>
        <v>324500</v>
      </c>
    </row>
    <row r="81" spans="1:15" ht="12.75" customHeight="1" x14ac:dyDescent="0.2"/>
    <row r="82" spans="1:15" ht="12.75" customHeight="1" x14ac:dyDescent="0.2"/>
    <row r="83" spans="1:15" ht="12.75" customHeight="1" x14ac:dyDescent="0.2"/>
    <row r="84" spans="1:15" ht="12.75" customHeight="1" x14ac:dyDescent="0.2"/>
    <row r="85" spans="1:15" ht="12.75" customHeight="1" x14ac:dyDescent="0.2">
      <c r="A85" s="3" t="s">
        <v>0</v>
      </c>
      <c r="B85" s="4" t="s">
        <v>1</v>
      </c>
      <c r="C85" s="3" t="s">
        <v>2</v>
      </c>
      <c r="D85" s="4" t="s">
        <v>3</v>
      </c>
      <c r="E85" s="4" t="s">
        <v>4</v>
      </c>
      <c r="F85" s="4" t="s">
        <v>5</v>
      </c>
      <c r="G85" s="4" t="s">
        <v>6</v>
      </c>
      <c r="H85" s="4" t="s">
        <v>7</v>
      </c>
      <c r="I85" s="4" t="s">
        <v>8</v>
      </c>
      <c r="J85" s="4" t="s">
        <v>9</v>
      </c>
      <c r="L85" s="6" t="s">
        <v>10</v>
      </c>
      <c r="M85" s="6" t="s">
        <v>11</v>
      </c>
      <c r="O85" s="4" t="s">
        <v>12</v>
      </c>
    </row>
    <row r="86" spans="1:15" ht="12.75" customHeight="1" x14ac:dyDescent="0.2">
      <c r="A86" s="7" t="s">
        <v>81</v>
      </c>
      <c r="B86" s="8" t="s">
        <v>82</v>
      </c>
      <c r="C86" s="9" t="s">
        <v>83</v>
      </c>
      <c r="D86" s="10">
        <v>102893.42</v>
      </c>
      <c r="F86" s="10">
        <v>0</v>
      </c>
      <c r="G86" s="10">
        <v>0</v>
      </c>
      <c r="H86" s="10">
        <v>0</v>
      </c>
      <c r="J86" s="10">
        <f t="shared" ref="J86:J96" si="15">SUM(D86:I86)</f>
        <v>102893.42</v>
      </c>
      <c r="L86" s="10">
        <v>102667</v>
      </c>
      <c r="M86" s="11">
        <f t="shared" ref="M86:M96" si="16">IFERROR(J86/L86,)</f>
        <v>1.002205382450057</v>
      </c>
      <c r="O86" s="10">
        <v>280000</v>
      </c>
    </row>
    <row r="87" spans="1:15" ht="12.75" customHeight="1" x14ac:dyDescent="0.2">
      <c r="A87" s="7" t="s">
        <v>81</v>
      </c>
      <c r="B87" s="8" t="s">
        <v>84</v>
      </c>
      <c r="C87" s="9" t="s">
        <v>85</v>
      </c>
      <c r="D87" s="10">
        <v>102772.57</v>
      </c>
      <c r="F87" s="10">
        <v>0</v>
      </c>
      <c r="G87" s="10">
        <v>0</v>
      </c>
      <c r="H87" s="10">
        <v>0</v>
      </c>
      <c r="J87" s="10">
        <f t="shared" si="15"/>
        <v>102772.57</v>
      </c>
      <c r="L87" s="10">
        <v>102667</v>
      </c>
      <c r="M87" s="11">
        <f t="shared" si="16"/>
        <v>1.0010282758822213</v>
      </c>
    </row>
    <row r="88" spans="1:15" ht="12.75" customHeight="1" x14ac:dyDescent="0.2">
      <c r="A88" s="7" t="s">
        <v>81</v>
      </c>
      <c r="B88" s="8" t="s">
        <v>86</v>
      </c>
      <c r="C88" s="9" t="s">
        <v>87</v>
      </c>
      <c r="D88" s="10">
        <v>172.78</v>
      </c>
      <c r="F88" s="10">
        <v>0</v>
      </c>
      <c r="G88" s="10">
        <v>0</v>
      </c>
      <c r="H88" s="10">
        <v>0</v>
      </c>
      <c r="J88" s="10">
        <f t="shared" si="15"/>
        <v>172.78</v>
      </c>
      <c r="L88" s="10"/>
      <c r="M88" s="11">
        <f t="shared" si="16"/>
        <v>0</v>
      </c>
    </row>
    <row r="89" spans="1:15" ht="12.75" customHeight="1" x14ac:dyDescent="0.2">
      <c r="A89" s="7" t="s">
        <v>81</v>
      </c>
      <c r="B89" s="8" t="s">
        <v>88</v>
      </c>
      <c r="C89" s="9" t="s">
        <v>89</v>
      </c>
      <c r="D89" s="10">
        <v>62540.81</v>
      </c>
      <c r="F89" s="10">
        <v>0</v>
      </c>
      <c r="G89" s="10">
        <v>0</v>
      </c>
      <c r="H89" s="10">
        <v>349.99</v>
      </c>
      <c r="J89" s="10">
        <f t="shared" si="15"/>
        <v>62890.799999999996</v>
      </c>
      <c r="L89" s="10">
        <v>102667</v>
      </c>
      <c r="M89" s="11">
        <f t="shared" si="16"/>
        <v>0.6125707384066934</v>
      </c>
    </row>
    <row r="90" spans="1:15" ht="12.75" customHeight="1" x14ac:dyDescent="0.2">
      <c r="A90" s="7" t="s">
        <v>81</v>
      </c>
      <c r="B90" s="8"/>
      <c r="C90" s="9"/>
      <c r="D90" s="10">
        <v>0</v>
      </c>
      <c r="F90" s="10">
        <v>0</v>
      </c>
      <c r="G90" s="10">
        <v>0</v>
      </c>
      <c r="H90" s="10">
        <v>0</v>
      </c>
      <c r="J90" s="10">
        <f t="shared" si="15"/>
        <v>0</v>
      </c>
      <c r="L90" s="10"/>
      <c r="M90" s="11">
        <f t="shared" si="16"/>
        <v>0</v>
      </c>
    </row>
    <row r="91" spans="1:15" ht="12.75" customHeight="1" x14ac:dyDescent="0.2">
      <c r="A91" s="7" t="s">
        <v>81</v>
      </c>
      <c r="B91" s="8"/>
      <c r="C91" s="9"/>
      <c r="D91" s="10">
        <v>0</v>
      </c>
      <c r="F91" s="10">
        <v>0</v>
      </c>
      <c r="G91" s="10">
        <v>0</v>
      </c>
      <c r="H91" s="10">
        <v>0</v>
      </c>
      <c r="J91" s="10">
        <f t="shared" si="15"/>
        <v>0</v>
      </c>
      <c r="L91" s="10"/>
      <c r="M91" s="11">
        <f t="shared" si="16"/>
        <v>0</v>
      </c>
    </row>
    <row r="92" spans="1:15" ht="12.75" customHeight="1" x14ac:dyDescent="0.2">
      <c r="A92" s="7" t="s">
        <v>81</v>
      </c>
      <c r="B92" s="8"/>
      <c r="C92" s="9"/>
      <c r="D92" s="10">
        <v>0</v>
      </c>
      <c r="F92" s="10">
        <v>0</v>
      </c>
      <c r="G92" s="10">
        <v>0</v>
      </c>
      <c r="H92" s="10">
        <v>0</v>
      </c>
      <c r="J92" s="10">
        <f t="shared" si="15"/>
        <v>0</v>
      </c>
      <c r="L92" s="10"/>
      <c r="M92" s="11">
        <f t="shared" si="16"/>
        <v>0</v>
      </c>
    </row>
    <row r="93" spans="1:15" ht="12.75" customHeight="1" x14ac:dyDescent="0.2">
      <c r="A93" s="7" t="s">
        <v>81</v>
      </c>
      <c r="B93" s="8"/>
      <c r="C93" s="9"/>
      <c r="D93" s="10">
        <v>0</v>
      </c>
      <c r="F93" s="10">
        <v>0</v>
      </c>
      <c r="G93" s="10">
        <v>0</v>
      </c>
      <c r="H93" s="10">
        <v>0</v>
      </c>
      <c r="J93" s="10">
        <f t="shared" si="15"/>
        <v>0</v>
      </c>
      <c r="L93" s="10"/>
      <c r="M93" s="11">
        <f t="shared" si="16"/>
        <v>0</v>
      </c>
    </row>
    <row r="94" spans="1:15" ht="12.75" customHeight="1" x14ac:dyDescent="0.2">
      <c r="A94" s="7" t="s">
        <v>81</v>
      </c>
      <c r="B94" s="8"/>
      <c r="C94" s="9"/>
      <c r="D94" s="10">
        <v>0</v>
      </c>
      <c r="F94" s="10">
        <v>0</v>
      </c>
      <c r="G94" s="10">
        <v>0</v>
      </c>
      <c r="H94" s="10">
        <v>0</v>
      </c>
      <c r="J94" s="10">
        <f t="shared" si="15"/>
        <v>0</v>
      </c>
      <c r="L94" s="10"/>
      <c r="M94" s="11">
        <f t="shared" si="16"/>
        <v>0</v>
      </c>
    </row>
    <row r="95" spans="1:15" ht="12.75" customHeight="1" x14ac:dyDescent="0.2">
      <c r="A95" s="7" t="s">
        <v>81</v>
      </c>
      <c r="B95" s="8"/>
      <c r="C95" s="9"/>
      <c r="D95" s="10">
        <v>0</v>
      </c>
      <c r="F95" s="10">
        <v>0</v>
      </c>
      <c r="G95" s="10">
        <v>0</v>
      </c>
      <c r="H95" s="10">
        <v>0</v>
      </c>
      <c r="J95" s="10">
        <f t="shared" si="15"/>
        <v>0</v>
      </c>
      <c r="L95" s="10"/>
      <c r="M95" s="11">
        <f t="shared" si="16"/>
        <v>0</v>
      </c>
    </row>
    <row r="96" spans="1:15" ht="12.75" customHeight="1" x14ac:dyDescent="0.2">
      <c r="A96" s="7" t="s">
        <v>81</v>
      </c>
      <c r="B96" s="8"/>
      <c r="C96" s="9"/>
      <c r="D96" s="10">
        <v>0</v>
      </c>
      <c r="F96" s="10">
        <v>0</v>
      </c>
      <c r="G96" s="10">
        <v>0</v>
      </c>
      <c r="H96" s="10">
        <v>0</v>
      </c>
      <c r="J96" s="10">
        <f t="shared" si="15"/>
        <v>0</v>
      </c>
      <c r="L96" s="10"/>
      <c r="M96" s="11">
        <f t="shared" si="16"/>
        <v>0</v>
      </c>
    </row>
    <row r="97" spans="1:15" ht="12.75" customHeight="1" x14ac:dyDescent="0.2">
      <c r="A97" s="12" t="s">
        <v>30</v>
      </c>
      <c r="B97" s="13"/>
      <c r="C97" s="12"/>
      <c r="D97" s="14">
        <v>268379.57999999996</v>
      </c>
      <c r="E97" s="14">
        <v>0</v>
      </c>
      <c r="F97" s="14">
        <v>0</v>
      </c>
      <c r="G97" s="14">
        <v>0</v>
      </c>
      <c r="H97" s="14">
        <v>349.99</v>
      </c>
      <c r="I97" s="14">
        <v>0</v>
      </c>
      <c r="J97" s="14">
        <f t="shared" ref="D97:L97" si="17">SUM(J86:J96)</f>
        <v>268729.57</v>
      </c>
      <c r="L97" s="14">
        <f t="shared" si="17"/>
        <v>308001</v>
      </c>
    </row>
    <row r="98" spans="1:15" ht="12.75" customHeight="1" x14ac:dyDescent="0.2"/>
    <row r="99" spans="1:15" ht="12.75" customHeight="1" x14ac:dyDescent="0.2"/>
    <row r="100" spans="1:15" ht="12.75" customHeight="1" x14ac:dyDescent="0.2"/>
    <row r="101" spans="1:15" ht="12.75" customHeight="1" x14ac:dyDescent="0.2"/>
    <row r="102" spans="1:15" ht="12.75" customHeight="1" x14ac:dyDescent="0.2">
      <c r="A102" s="3" t="s">
        <v>0</v>
      </c>
      <c r="B102" s="4" t="s">
        <v>1</v>
      </c>
      <c r="C102" s="3" t="s">
        <v>2</v>
      </c>
      <c r="D102" s="4" t="s">
        <v>3</v>
      </c>
      <c r="E102" s="4" t="s">
        <v>4</v>
      </c>
      <c r="F102" s="4" t="s">
        <v>5</v>
      </c>
      <c r="G102" s="4" t="s">
        <v>6</v>
      </c>
      <c r="H102" s="4" t="s">
        <v>7</v>
      </c>
      <c r="I102" s="4" t="s">
        <v>8</v>
      </c>
      <c r="J102" s="4" t="s">
        <v>9</v>
      </c>
      <c r="L102" s="6" t="s">
        <v>10</v>
      </c>
      <c r="M102" s="6" t="s">
        <v>11</v>
      </c>
      <c r="O102" s="4" t="s">
        <v>12</v>
      </c>
    </row>
    <row r="103" spans="1:15" ht="12.75" customHeight="1" x14ac:dyDescent="0.2">
      <c r="A103" s="7" t="s">
        <v>90</v>
      </c>
      <c r="B103" s="8" t="s">
        <v>91</v>
      </c>
      <c r="C103" s="9" t="s">
        <v>92</v>
      </c>
      <c r="D103" s="10">
        <v>2183.92</v>
      </c>
      <c r="F103" s="10">
        <v>0</v>
      </c>
      <c r="G103" s="10">
        <v>0</v>
      </c>
      <c r="H103" s="10">
        <v>0</v>
      </c>
      <c r="J103" s="10">
        <f t="shared" ref="J103:J113" si="18">SUM(D103:I103)</f>
        <v>2183.92</v>
      </c>
      <c r="L103" s="10"/>
      <c r="M103" s="11">
        <f t="shared" ref="M103:M113" si="19">IFERROR(J103/L103,)</f>
        <v>0</v>
      </c>
      <c r="O103" s="10">
        <v>400000</v>
      </c>
    </row>
    <row r="104" spans="1:15" ht="12.75" customHeight="1" x14ac:dyDescent="0.2">
      <c r="A104" s="7" t="s">
        <v>90</v>
      </c>
      <c r="B104" s="8" t="s">
        <v>57</v>
      </c>
      <c r="C104" s="9" t="s">
        <v>93</v>
      </c>
      <c r="D104" s="10">
        <v>2399.88</v>
      </c>
      <c r="F104" s="10">
        <v>0</v>
      </c>
      <c r="G104" s="10">
        <v>0</v>
      </c>
      <c r="H104" s="10">
        <v>0</v>
      </c>
      <c r="J104" s="10">
        <f t="shared" si="18"/>
        <v>2399.88</v>
      </c>
      <c r="L104" s="10"/>
      <c r="M104" s="11">
        <f t="shared" si="19"/>
        <v>0</v>
      </c>
    </row>
    <row r="105" spans="1:15" ht="12.75" customHeight="1" x14ac:dyDescent="0.2">
      <c r="A105" s="7" t="s">
        <v>90</v>
      </c>
      <c r="B105" s="8" t="s">
        <v>61</v>
      </c>
      <c r="C105" s="9" t="s">
        <v>94</v>
      </c>
      <c r="D105" s="10">
        <v>104195.79</v>
      </c>
      <c r="F105" s="10">
        <v>0</v>
      </c>
      <c r="G105" s="10">
        <v>0</v>
      </c>
      <c r="H105" s="10">
        <v>0</v>
      </c>
      <c r="J105" s="10">
        <f t="shared" si="18"/>
        <v>104195.79</v>
      </c>
      <c r="L105" s="10">
        <v>88000</v>
      </c>
      <c r="M105" s="11">
        <f t="shared" si="19"/>
        <v>1.1840430681818181</v>
      </c>
    </row>
    <row r="106" spans="1:15" ht="12.75" customHeight="1" x14ac:dyDescent="0.2">
      <c r="A106" s="7" t="s">
        <v>90</v>
      </c>
      <c r="B106" s="8" t="s">
        <v>63</v>
      </c>
      <c r="C106" s="9" t="s">
        <v>95</v>
      </c>
      <c r="D106" s="10">
        <v>36788.379999999997</v>
      </c>
      <c r="F106" s="10">
        <v>0</v>
      </c>
      <c r="G106" s="10">
        <v>0</v>
      </c>
      <c r="H106" s="10">
        <v>0</v>
      </c>
      <c r="J106" s="10">
        <f t="shared" si="18"/>
        <v>36788.379999999997</v>
      </c>
      <c r="L106" s="10">
        <v>88000</v>
      </c>
      <c r="M106" s="11">
        <f t="shared" si="19"/>
        <v>0.41804977272727267</v>
      </c>
    </row>
    <row r="107" spans="1:15" ht="12.75" customHeight="1" x14ac:dyDescent="0.2">
      <c r="A107" s="7" t="s">
        <v>90</v>
      </c>
      <c r="B107" s="8" t="s">
        <v>31</v>
      </c>
      <c r="C107" s="9" t="s">
        <v>96</v>
      </c>
      <c r="D107" s="10">
        <v>65882.53</v>
      </c>
      <c r="F107" s="10">
        <v>0</v>
      </c>
      <c r="G107" s="10">
        <v>0</v>
      </c>
      <c r="H107" s="10">
        <v>0</v>
      </c>
      <c r="J107" s="10">
        <f t="shared" si="18"/>
        <v>65882.53</v>
      </c>
      <c r="L107" s="10">
        <v>88000</v>
      </c>
      <c r="M107" s="11">
        <f t="shared" si="19"/>
        <v>0.74866511363636368</v>
      </c>
    </row>
    <row r="108" spans="1:15" ht="12.75" customHeight="1" x14ac:dyDescent="0.2">
      <c r="A108" s="7" t="s">
        <v>90</v>
      </c>
      <c r="B108" s="8" t="s">
        <v>42</v>
      </c>
      <c r="C108" s="9" t="s">
        <v>97</v>
      </c>
      <c r="D108" s="10">
        <v>99503.07</v>
      </c>
      <c r="F108" s="10">
        <v>0</v>
      </c>
      <c r="G108" s="10">
        <v>0</v>
      </c>
      <c r="H108" s="10">
        <v>0</v>
      </c>
      <c r="J108" s="10">
        <f t="shared" si="18"/>
        <v>99503.07</v>
      </c>
      <c r="L108" s="10">
        <v>88000</v>
      </c>
      <c r="M108" s="11">
        <f t="shared" si="19"/>
        <v>1.1307167045454547</v>
      </c>
    </row>
    <row r="109" spans="1:15" ht="12.75" customHeight="1" x14ac:dyDescent="0.2">
      <c r="A109" s="7" t="s">
        <v>90</v>
      </c>
      <c r="B109" s="8" t="s">
        <v>68</v>
      </c>
      <c r="C109" s="9" t="s">
        <v>98</v>
      </c>
      <c r="D109" s="10">
        <v>29693.71</v>
      </c>
      <c r="F109" s="10">
        <v>0</v>
      </c>
      <c r="G109" s="10">
        <v>0</v>
      </c>
      <c r="H109" s="10">
        <v>0</v>
      </c>
      <c r="J109" s="10">
        <f t="shared" si="18"/>
        <v>29693.71</v>
      </c>
      <c r="L109" s="10">
        <v>88000</v>
      </c>
      <c r="M109" s="11">
        <f t="shared" si="19"/>
        <v>0.3374285227272727</v>
      </c>
    </row>
    <row r="110" spans="1:15" ht="12.75" customHeight="1" x14ac:dyDescent="0.2">
      <c r="A110" s="7" t="s">
        <v>90</v>
      </c>
      <c r="B110" s="8"/>
      <c r="C110" s="9"/>
      <c r="D110" s="10">
        <v>0</v>
      </c>
      <c r="F110" s="10">
        <v>0</v>
      </c>
      <c r="G110" s="10">
        <v>0</v>
      </c>
      <c r="H110" s="10">
        <v>0</v>
      </c>
      <c r="J110" s="10">
        <f t="shared" si="18"/>
        <v>0</v>
      </c>
      <c r="L110" s="10"/>
      <c r="M110" s="11">
        <f t="shared" si="19"/>
        <v>0</v>
      </c>
    </row>
    <row r="111" spans="1:15" ht="12.75" customHeight="1" x14ac:dyDescent="0.2">
      <c r="A111" s="7" t="s">
        <v>90</v>
      </c>
      <c r="B111" s="8"/>
      <c r="C111" s="9"/>
      <c r="D111" s="10">
        <v>0</v>
      </c>
      <c r="F111" s="10">
        <v>0</v>
      </c>
      <c r="G111" s="10">
        <v>0</v>
      </c>
      <c r="H111" s="10">
        <v>0</v>
      </c>
      <c r="J111" s="10">
        <f t="shared" si="18"/>
        <v>0</v>
      </c>
      <c r="L111" s="10"/>
      <c r="M111" s="11">
        <f t="shared" si="19"/>
        <v>0</v>
      </c>
    </row>
    <row r="112" spans="1:15" ht="12.75" customHeight="1" x14ac:dyDescent="0.2">
      <c r="A112" s="7" t="s">
        <v>90</v>
      </c>
      <c r="B112" s="8"/>
      <c r="C112" s="9"/>
      <c r="D112" s="10">
        <v>0</v>
      </c>
      <c r="F112" s="10">
        <v>0</v>
      </c>
      <c r="G112" s="10">
        <v>0</v>
      </c>
      <c r="H112" s="10">
        <v>0</v>
      </c>
      <c r="J112" s="10">
        <f t="shared" si="18"/>
        <v>0</v>
      </c>
      <c r="L112" s="10"/>
      <c r="M112" s="11">
        <f t="shared" si="19"/>
        <v>0</v>
      </c>
    </row>
    <row r="113" spans="1:15" ht="12.75" customHeight="1" x14ac:dyDescent="0.2">
      <c r="A113" s="7" t="s">
        <v>90</v>
      </c>
      <c r="B113" s="8"/>
      <c r="C113" s="9"/>
      <c r="D113" s="10">
        <v>0</v>
      </c>
      <c r="F113" s="10">
        <v>0</v>
      </c>
      <c r="G113" s="10">
        <v>0</v>
      </c>
      <c r="H113" s="10">
        <v>0</v>
      </c>
      <c r="J113" s="10">
        <f t="shared" si="18"/>
        <v>0</v>
      </c>
      <c r="L113" s="10"/>
      <c r="M113" s="11">
        <f t="shared" si="19"/>
        <v>0</v>
      </c>
    </row>
    <row r="114" spans="1:15" ht="12.75" customHeight="1" x14ac:dyDescent="0.2">
      <c r="A114" s="12" t="s">
        <v>30</v>
      </c>
      <c r="B114" s="13"/>
      <c r="C114" s="12"/>
      <c r="D114" s="14">
        <v>340647.28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f t="shared" ref="D114:L114" si="20">SUM(J103:J113)</f>
        <v>340647.28</v>
      </c>
      <c r="L114" s="14">
        <f t="shared" si="20"/>
        <v>440000</v>
      </c>
    </row>
    <row r="115" spans="1:15" ht="12.75" customHeight="1" x14ac:dyDescent="0.2"/>
    <row r="116" spans="1:15" ht="12.75" customHeight="1" x14ac:dyDescent="0.2"/>
    <row r="117" spans="1:15" ht="12.75" customHeight="1" x14ac:dyDescent="0.2"/>
    <row r="118" spans="1:15" ht="12.75" customHeight="1" x14ac:dyDescent="0.2"/>
    <row r="119" spans="1:15" ht="12.75" customHeight="1" x14ac:dyDescent="0.2">
      <c r="A119" s="3" t="s">
        <v>0</v>
      </c>
      <c r="B119" s="4" t="s">
        <v>1</v>
      </c>
      <c r="C119" s="3" t="s">
        <v>2</v>
      </c>
      <c r="D119" s="4" t="s">
        <v>3</v>
      </c>
      <c r="E119" s="4" t="s">
        <v>4</v>
      </c>
      <c r="F119" s="4" t="s">
        <v>5</v>
      </c>
      <c r="G119" s="4" t="s">
        <v>6</v>
      </c>
      <c r="H119" s="4" t="s">
        <v>7</v>
      </c>
      <c r="I119" s="4" t="s">
        <v>8</v>
      </c>
      <c r="J119" s="4" t="s">
        <v>9</v>
      </c>
      <c r="L119" s="6" t="s">
        <v>10</v>
      </c>
      <c r="M119" s="6" t="s">
        <v>11</v>
      </c>
      <c r="O119" s="4" t="s">
        <v>12</v>
      </c>
    </row>
    <row r="120" spans="1:15" ht="12.75" customHeight="1" x14ac:dyDescent="0.2">
      <c r="A120" s="7" t="s">
        <v>99</v>
      </c>
      <c r="B120" s="8" t="s">
        <v>100</v>
      </c>
      <c r="C120" s="9" t="s">
        <v>101</v>
      </c>
      <c r="D120" s="10">
        <v>0</v>
      </c>
      <c r="F120" s="10">
        <v>0</v>
      </c>
      <c r="G120" s="10">
        <v>0</v>
      </c>
      <c r="H120" s="10">
        <v>0</v>
      </c>
      <c r="J120" s="10">
        <f t="shared" ref="J120:J130" si="21">SUM(D120:I120)</f>
        <v>0</v>
      </c>
      <c r="L120" s="10"/>
      <c r="M120" s="11">
        <f t="shared" ref="M120:M130" si="22">IFERROR(J120/L120,)</f>
        <v>0</v>
      </c>
      <c r="O120" s="10">
        <v>450000</v>
      </c>
    </row>
    <row r="121" spans="1:15" ht="12.75" customHeight="1" x14ac:dyDescent="0.2">
      <c r="A121" s="7" t="s">
        <v>99</v>
      </c>
      <c r="B121" s="8" t="s">
        <v>102</v>
      </c>
      <c r="C121" s="9" t="s">
        <v>103</v>
      </c>
      <c r="D121" s="10">
        <v>71332.320000000007</v>
      </c>
      <c r="F121" s="10">
        <v>0</v>
      </c>
      <c r="G121" s="10">
        <v>1179.97</v>
      </c>
      <c r="H121" s="10">
        <v>0</v>
      </c>
      <c r="J121" s="10">
        <f t="shared" si="21"/>
        <v>72512.290000000008</v>
      </c>
      <c r="L121" s="10">
        <v>82500</v>
      </c>
      <c r="M121" s="11">
        <f t="shared" si="22"/>
        <v>0.87893684848484854</v>
      </c>
    </row>
    <row r="122" spans="1:15" ht="12.75" customHeight="1" x14ac:dyDescent="0.2">
      <c r="A122" s="7" t="s">
        <v>99</v>
      </c>
      <c r="B122" s="8" t="s">
        <v>104</v>
      </c>
      <c r="C122" s="9" t="s">
        <v>105</v>
      </c>
      <c r="D122" s="10">
        <v>55055.32</v>
      </c>
      <c r="F122" s="10">
        <v>0</v>
      </c>
      <c r="G122" s="10">
        <v>1149.97</v>
      </c>
      <c r="H122" s="10">
        <v>0</v>
      </c>
      <c r="J122" s="10">
        <f t="shared" si="21"/>
        <v>56205.29</v>
      </c>
      <c r="L122" s="10">
        <v>82500</v>
      </c>
      <c r="M122" s="11">
        <f t="shared" si="22"/>
        <v>0.68127624242424245</v>
      </c>
    </row>
    <row r="123" spans="1:15" ht="12.75" customHeight="1" x14ac:dyDescent="0.2">
      <c r="A123" s="7" t="s">
        <v>99</v>
      </c>
      <c r="B123" s="8" t="s">
        <v>106</v>
      </c>
      <c r="C123" s="9" t="s">
        <v>107</v>
      </c>
      <c r="D123" s="10">
        <v>46458.27</v>
      </c>
      <c r="F123" s="10">
        <v>0</v>
      </c>
      <c r="G123" s="10">
        <v>1329.98</v>
      </c>
      <c r="H123" s="10">
        <v>0</v>
      </c>
      <c r="J123" s="10">
        <f t="shared" si="21"/>
        <v>47788.25</v>
      </c>
      <c r="L123" s="10">
        <v>82500</v>
      </c>
      <c r="M123" s="11">
        <f t="shared" si="22"/>
        <v>0.57925151515151518</v>
      </c>
    </row>
    <row r="124" spans="1:15" ht="12.75" customHeight="1" x14ac:dyDescent="0.2">
      <c r="A124" s="7" t="s">
        <v>99</v>
      </c>
      <c r="B124" s="8" t="s">
        <v>108</v>
      </c>
      <c r="C124" s="9" t="s">
        <v>109</v>
      </c>
      <c r="D124" s="10">
        <v>58183.42</v>
      </c>
      <c r="F124" s="10">
        <v>0</v>
      </c>
      <c r="G124" s="10">
        <v>0</v>
      </c>
      <c r="H124" s="10">
        <v>599.99</v>
      </c>
      <c r="J124" s="10">
        <f t="shared" si="21"/>
        <v>58783.409999999996</v>
      </c>
      <c r="L124" s="10">
        <v>82500</v>
      </c>
      <c r="M124" s="11">
        <f t="shared" si="22"/>
        <v>0.71252618181818173</v>
      </c>
    </row>
    <row r="125" spans="1:15" ht="12.75" customHeight="1" x14ac:dyDescent="0.2">
      <c r="A125" s="7" t="s">
        <v>99</v>
      </c>
      <c r="B125" s="8" t="s">
        <v>110</v>
      </c>
      <c r="C125" s="9" t="s">
        <v>111</v>
      </c>
      <c r="D125" s="10">
        <v>53063.13</v>
      </c>
      <c r="F125" s="10">
        <v>0</v>
      </c>
      <c r="G125" s="10">
        <v>1499.98</v>
      </c>
      <c r="H125" s="10">
        <v>0</v>
      </c>
      <c r="J125" s="10">
        <f t="shared" si="21"/>
        <v>54563.11</v>
      </c>
      <c r="L125" s="10">
        <v>82500</v>
      </c>
      <c r="M125" s="11">
        <f t="shared" si="22"/>
        <v>0.66137103030303035</v>
      </c>
    </row>
    <row r="126" spans="1:15" ht="12.75" customHeight="1" x14ac:dyDescent="0.2">
      <c r="A126" s="7" t="s">
        <v>99</v>
      </c>
      <c r="B126" s="8" t="s">
        <v>112</v>
      </c>
      <c r="C126" s="9" t="s">
        <v>113</v>
      </c>
      <c r="D126" s="10">
        <v>70651.94</v>
      </c>
      <c r="F126" s="10">
        <v>0</v>
      </c>
      <c r="G126" s="10">
        <v>1799.97</v>
      </c>
      <c r="H126" s="10">
        <v>0</v>
      </c>
      <c r="J126" s="10">
        <f t="shared" si="21"/>
        <v>72451.91</v>
      </c>
      <c r="L126" s="10">
        <v>82500</v>
      </c>
      <c r="M126" s="11">
        <f t="shared" si="22"/>
        <v>0.87820496969696971</v>
      </c>
    </row>
    <row r="127" spans="1:15" ht="12.75" customHeight="1" x14ac:dyDescent="0.2">
      <c r="A127" s="7" t="s">
        <v>99</v>
      </c>
      <c r="B127" s="8"/>
      <c r="C127" s="9"/>
      <c r="D127" s="10">
        <v>0</v>
      </c>
      <c r="F127" s="10">
        <v>0</v>
      </c>
      <c r="G127" s="10">
        <v>0</v>
      </c>
      <c r="H127" s="10">
        <v>0</v>
      </c>
      <c r="J127" s="10">
        <f t="shared" si="21"/>
        <v>0</v>
      </c>
      <c r="L127" s="10"/>
      <c r="M127" s="11">
        <f t="shared" si="22"/>
        <v>0</v>
      </c>
    </row>
    <row r="128" spans="1:15" ht="12.75" customHeight="1" x14ac:dyDescent="0.2">
      <c r="A128" s="7" t="s">
        <v>99</v>
      </c>
      <c r="B128" s="8"/>
      <c r="C128" s="9"/>
      <c r="D128" s="10">
        <v>0</v>
      </c>
      <c r="F128" s="10">
        <v>0</v>
      </c>
      <c r="G128" s="10">
        <v>0</v>
      </c>
      <c r="H128" s="10">
        <v>0</v>
      </c>
      <c r="J128" s="10">
        <f t="shared" si="21"/>
        <v>0</v>
      </c>
      <c r="L128" s="10"/>
      <c r="M128" s="11">
        <f t="shared" si="22"/>
        <v>0</v>
      </c>
    </row>
    <row r="129" spans="1:15" ht="12.75" customHeight="1" x14ac:dyDescent="0.2">
      <c r="A129" s="7" t="s">
        <v>99</v>
      </c>
      <c r="B129" s="8"/>
      <c r="C129" s="9"/>
      <c r="D129" s="10">
        <v>0</v>
      </c>
      <c r="F129" s="10">
        <v>0</v>
      </c>
      <c r="G129" s="10">
        <v>0</v>
      </c>
      <c r="H129" s="10">
        <v>0</v>
      </c>
      <c r="J129" s="10">
        <f t="shared" si="21"/>
        <v>0</v>
      </c>
      <c r="L129" s="10"/>
      <c r="M129" s="11">
        <f t="shared" si="22"/>
        <v>0</v>
      </c>
    </row>
    <row r="130" spans="1:15" ht="12.75" customHeight="1" x14ac:dyDescent="0.2">
      <c r="A130" s="7" t="s">
        <v>99</v>
      </c>
      <c r="B130" s="8"/>
      <c r="C130" s="9"/>
      <c r="D130" s="10">
        <v>0</v>
      </c>
      <c r="F130" s="10">
        <v>0</v>
      </c>
      <c r="G130" s="10">
        <v>0</v>
      </c>
      <c r="H130" s="10">
        <v>0</v>
      </c>
      <c r="J130" s="10">
        <f t="shared" si="21"/>
        <v>0</v>
      </c>
      <c r="L130" s="10"/>
      <c r="M130" s="11">
        <f t="shared" si="22"/>
        <v>0</v>
      </c>
    </row>
    <row r="131" spans="1:15" ht="12.75" customHeight="1" x14ac:dyDescent="0.2">
      <c r="A131" s="12" t="s">
        <v>30</v>
      </c>
      <c r="B131" s="13"/>
      <c r="C131" s="12"/>
      <c r="D131" s="14">
        <v>354744.4</v>
      </c>
      <c r="E131" s="14">
        <v>0</v>
      </c>
      <c r="F131" s="14">
        <v>0</v>
      </c>
      <c r="G131" s="14">
        <v>6959.87</v>
      </c>
      <c r="H131" s="14">
        <v>599.99</v>
      </c>
      <c r="I131" s="14">
        <v>0</v>
      </c>
      <c r="J131" s="14">
        <f t="shared" ref="D131:L131" si="23">SUM(J120:J130)</f>
        <v>362304.26</v>
      </c>
      <c r="L131" s="14">
        <f t="shared" si="23"/>
        <v>495000</v>
      </c>
    </row>
    <row r="132" spans="1:15" ht="12.75" customHeight="1" x14ac:dyDescent="0.2"/>
    <row r="133" spans="1:15" ht="12.75" customHeight="1" x14ac:dyDescent="0.2"/>
    <row r="134" spans="1:15" ht="12.75" customHeight="1" x14ac:dyDescent="0.2"/>
    <row r="135" spans="1:15" ht="12.75" customHeight="1" x14ac:dyDescent="0.2"/>
    <row r="136" spans="1:15" ht="12.75" customHeight="1" x14ac:dyDescent="0.2">
      <c r="A136" s="3" t="s">
        <v>0</v>
      </c>
      <c r="B136" s="4" t="s">
        <v>1</v>
      </c>
      <c r="C136" s="3" t="s">
        <v>2</v>
      </c>
      <c r="D136" s="4" t="s">
        <v>3</v>
      </c>
      <c r="E136" s="4" t="s">
        <v>4</v>
      </c>
      <c r="F136" s="4" t="s">
        <v>5</v>
      </c>
      <c r="G136" s="4" t="s">
        <v>6</v>
      </c>
      <c r="H136" s="4" t="s">
        <v>7</v>
      </c>
      <c r="I136" s="4" t="s">
        <v>8</v>
      </c>
      <c r="J136" s="4" t="s">
        <v>9</v>
      </c>
      <c r="L136" s="6" t="s">
        <v>10</v>
      </c>
      <c r="M136" s="6" t="s">
        <v>11</v>
      </c>
      <c r="O136" s="4" t="s">
        <v>12</v>
      </c>
    </row>
    <row r="137" spans="1:15" ht="12.75" customHeight="1" x14ac:dyDescent="0.2">
      <c r="A137" s="7" t="s">
        <v>114</v>
      </c>
      <c r="B137" s="8" t="s">
        <v>115</v>
      </c>
      <c r="C137" s="9" t="s">
        <v>116</v>
      </c>
      <c r="D137" s="10">
        <v>389.96</v>
      </c>
      <c r="F137" s="10">
        <v>0</v>
      </c>
      <c r="G137" s="10">
        <v>0</v>
      </c>
      <c r="H137" s="10">
        <v>0</v>
      </c>
      <c r="J137" s="10">
        <f t="shared" ref="J137:J147" si="24">SUM(D137:I137)</f>
        <v>389.96</v>
      </c>
      <c r="L137" s="10"/>
      <c r="M137" s="11">
        <f t="shared" ref="M137:M147" si="25">IFERROR(J137/L137,)</f>
        <v>0</v>
      </c>
      <c r="O137" s="10">
        <v>220000</v>
      </c>
    </row>
    <row r="138" spans="1:15" ht="12.75" customHeight="1" x14ac:dyDescent="0.2">
      <c r="A138" s="7" t="s">
        <v>114</v>
      </c>
      <c r="B138" s="8" t="s">
        <v>32</v>
      </c>
      <c r="C138" s="9" t="s">
        <v>117</v>
      </c>
      <c r="D138" s="10">
        <v>49333.01</v>
      </c>
      <c r="F138" s="10">
        <v>0</v>
      </c>
      <c r="G138" s="10">
        <v>0</v>
      </c>
      <c r="H138" s="10">
        <v>0</v>
      </c>
      <c r="J138" s="10">
        <f t="shared" si="24"/>
        <v>49333.01</v>
      </c>
      <c r="L138" s="10">
        <v>49000</v>
      </c>
      <c r="M138" s="11">
        <f t="shared" si="25"/>
        <v>1.0067961224489796</v>
      </c>
    </row>
    <row r="139" spans="1:15" ht="12.75" customHeight="1" x14ac:dyDescent="0.2">
      <c r="A139" s="7" t="s">
        <v>114</v>
      </c>
      <c r="B139" s="8" t="s">
        <v>118</v>
      </c>
      <c r="C139" s="9" t="s">
        <v>119</v>
      </c>
      <c r="D139" s="10">
        <v>42157.58</v>
      </c>
      <c r="F139" s="10">
        <v>0</v>
      </c>
      <c r="G139" s="10">
        <v>0</v>
      </c>
      <c r="H139" s="10">
        <v>0</v>
      </c>
      <c r="J139" s="10">
        <f t="shared" si="24"/>
        <v>42157.58</v>
      </c>
      <c r="L139" s="10">
        <v>49000</v>
      </c>
      <c r="M139" s="11">
        <f t="shared" si="25"/>
        <v>0.86035877551020412</v>
      </c>
    </row>
    <row r="140" spans="1:15" ht="12.75" customHeight="1" x14ac:dyDescent="0.2">
      <c r="A140" s="7" t="s">
        <v>114</v>
      </c>
      <c r="B140" s="8" t="s">
        <v>120</v>
      </c>
      <c r="C140" s="9" t="s">
        <v>121</v>
      </c>
      <c r="D140" s="10">
        <v>57673.26</v>
      </c>
      <c r="F140" s="10">
        <v>0</v>
      </c>
      <c r="G140" s="10">
        <v>0</v>
      </c>
      <c r="H140" s="10">
        <v>0</v>
      </c>
      <c r="J140" s="10">
        <f t="shared" si="24"/>
        <v>57673.26</v>
      </c>
      <c r="L140" s="10">
        <v>49000</v>
      </c>
      <c r="M140" s="11">
        <f t="shared" si="25"/>
        <v>1.177005306122449</v>
      </c>
    </row>
    <row r="141" spans="1:15" ht="12.75" customHeight="1" x14ac:dyDescent="0.2">
      <c r="A141" s="7" t="s">
        <v>114</v>
      </c>
      <c r="B141" s="8" t="s">
        <v>34</v>
      </c>
      <c r="C141" s="9" t="s">
        <v>122</v>
      </c>
      <c r="D141" s="10">
        <v>53825.54</v>
      </c>
      <c r="F141" s="10">
        <v>0</v>
      </c>
      <c r="G141" s="10">
        <v>0</v>
      </c>
      <c r="H141" s="10">
        <v>0</v>
      </c>
      <c r="J141" s="10">
        <f t="shared" si="24"/>
        <v>53825.54</v>
      </c>
      <c r="L141" s="10">
        <v>49000</v>
      </c>
      <c r="M141" s="11">
        <f t="shared" si="25"/>
        <v>1.0984804081632653</v>
      </c>
    </row>
    <row r="142" spans="1:15" ht="12.75" customHeight="1" x14ac:dyDescent="0.2">
      <c r="A142" s="7" t="s">
        <v>114</v>
      </c>
      <c r="B142" s="8" t="s">
        <v>123</v>
      </c>
      <c r="C142" s="9" t="s">
        <v>124</v>
      </c>
      <c r="D142" s="10">
        <v>73508.850000000006</v>
      </c>
      <c r="F142" s="10">
        <v>0</v>
      </c>
      <c r="G142" s="10">
        <v>0</v>
      </c>
      <c r="H142" s="10">
        <v>0</v>
      </c>
      <c r="J142" s="10">
        <f t="shared" si="24"/>
        <v>73508.850000000006</v>
      </c>
      <c r="L142" s="10">
        <v>49000</v>
      </c>
      <c r="M142" s="11">
        <f t="shared" si="25"/>
        <v>1.5001806122448982</v>
      </c>
    </row>
    <row r="143" spans="1:15" ht="12.75" customHeight="1" x14ac:dyDescent="0.2">
      <c r="A143" s="7" t="s">
        <v>114</v>
      </c>
      <c r="B143" s="8"/>
      <c r="C143" s="9"/>
      <c r="D143" s="10">
        <v>0</v>
      </c>
      <c r="F143" s="10">
        <v>0</v>
      </c>
      <c r="G143" s="10">
        <v>0</v>
      </c>
      <c r="H143" s="10">
        <v>0</v>
      </c>
      <c r="J143" s="10">
        <f t="shared" si="24"/>
        <v>0</v>
      </c>
      <c r="L143" s="10"/>
      <c r="M143" s="11">
        <f t="shared" si="25"/>
        <v>0</v>
      </c>
    </row>
    <row r="144" spans="1:15" ht="12.75" customHeight="1" x14ac:dyDescent="0.2">
      <c r="A144" s="7" t="s">
        <v>114</v>
      </c>
      <c r="B144" s="8"/>
      <c r="C144" s="9"/>
      <c r="D144" s="10">
        <v>0</v>
      </c>
      <c r="F144" s="10">
        <v>0</v>
      </c>
      <c r="G144" s="10">
        <v>0</v>
      </c>
      <c r="H144" s="10">
        <v>0</v>
      </c>
      <c r="J144" s="10">
        <f t="shared" si="24"/>
        <v>0</v>
      </c>
      <c r="L144" s="10"/>
      <c r="M144" s="11">
        <f t="shared" si="25"/>
        <v>0</v>
      </c>
    </row>
    <row r="145" spans="1:15" ht="12.75" customHeight="1" x14ac:dyDescent="0.2">
      <c r="A145" s="7" t="s">
        <v>114</v>
      </c>
      <c r="B145" s="8"/>
      <c r="C145" s="9"/>
      <c r="D145" s="10">
        <v>0</v>
      </c>
      <c r="F145" s="10">
        <v>0</v>
      </c>
      <c r="G145" s="10">
        <v>0</v>
      </c>
      <c r="H145" s="10">
        <v>0</v>
      </c>
      <c r="J145" s="10">
        <f t="shared" si="24"/>
        <v>0</v>
      </c>
      <c r="L145" s="10"/>
      <c r="M145" s="11">
        <f t="shared" si="25"/>
        <v>0</v>
      </c>
    </row>
    <row r="146" spans="1:15" ht="12.75" customHeight="1" x14ac:dyDescent="0.2">
      <c r="A146" s="7" t="s">
        <v>114</v>
      </c>
      <c r="B146" s="8"/>
      <c r="C146" s="9"/>
      <c r="D146" s="10">
        <v>0</v>
      </c>
      <c r="F146" s="10">
        <v>0</v>
      </c>
      <c r="G146" s="10">
        <v>0</v>
      </c>
      <c r="H146" s="10">
        <v>0</v>
      </c>
      <c r="J146" s="10">
        <f t="shared" si="24"/>
        <v>0</v>
      </c>
      <c r="L146" s="10"/>
      <c r="M146" s="11">
        <f t="shared" si="25"/>
        <v>0</v>
      </c>
    </row>
    <row r="147" spans="1:15" ht="12.75" customHeight="1" x14ac:dyDescent="0.2">
      <c r="A147" s="7" t="s">
        <v>114</v>
      </c>
      <c r="B147" s="8"/>
      <c r="C147" s="9"/>
      <c r="D147" s="10">
        <v>0</v>
      </c>
      <c r="F147" s="10">
        <v>0</v>
      </c>
      <c r="G147" s="10">
        <v>0</v>
      </c>
      <c r="H147" s="10">
        <v>0</v>
      </c>
      <c r="J147" s="10">
        <f t="shared" si="24"/>
        <v>0</v>
      </c>
      <c r="L147" s="10"/>
      <c r="M147" s="11">
        <f t="shared" si="25"/>
        <v>0</v>
      </c>
    </row>
    <row r="148" spans="1:15" ht="12.75" customHeight="1" x14ac:dyDescent="0.2">
      <c r="A148" s="12" t="s">
        <v>30</v>
      </c>
      <c r="B148" s="13"/>
      <c r="C148" s="12"/>
      <c r="D148" s="14">
        <v>276888.2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f t="shared" ref="D148:L148" si="26">SUM(J137:J147)</f>
        <v>276888.2</v>
      </c>
      <c r="L148" s="14">
        <f t="shared" si="26"/>
        <v>245000</v>
      </c>
    </row>
    <row r="149" spans="1:15" ht="12.75" customHeight="1" x14ac:dyDescent="0.2"/>
    <row r="150" spans="1:15" ht="12.75" customHeight="1" x14ac:dyDescent="0.2"/>
    <row r="151" spans="1:15" ht="12.75" customHeight="1" x14ac:dyDescent="0.2"/>
    <row r="152" spans="1:15" ht="12.75" customHeight="1" x14ac:dyDescent="0.2"/>
    <row r="153" spans="1:15" ht="12.75" customHeight="1" x14ac:dyDescent="0.2">
      <c r="A153" s="3" t="s">
        <v>0</v>
      </c>
      <c r="B153" s="4" t="s">
        <v>1</v>
      </c>
      <c r="C153" s="3" t="s">
        <v>2</v>
      </c>
      <c r="D153" s="4" t="s">
        <v>3</v>
      </c>
      <c r="E153" s="4" t="s">
        <v>4</v>
      </c>
      <c r="F153" s="4" t="s">
        <v>5</v>
      </c>
      <c r="G153" s="4" t="s">
        <v>6</v>
      </c>
      <c r="H153" s="4" t="s">
        <v>7</v>
      </c>
      <c r="I153" s="4" t="s">
        <v>8</v>
      </c>
      <c r="J153" s="4" t="s">
        <v>9</v>
      </c>
      <c r="L153" s="6" t="s">
        <v>10</v>
      </c>
      <c r="M153" s="6" t="s">
        <v>11</v>
      </c>
      <c r="O153" s="4" t="s">
        <v>12</v>
      </c>
    </row>
    <row r="154" spans="1:15" ht="12.75" customHeight="1" x14ac:dyDescent="0.2">
      <c r="A154" s="7" t="s">
        <v>125</v>
      </c>
      <c r="B154" s="8" t="s">
        <v>126</v>
      </c>
      <c r="C154" s="9" t="s">
        <v>127</v>
      </c>
      <c r="D154" s="10">
        <v>4.5474735088649996E-13</v>
      </c>
      <c r="F154" s="10">
        <v>0</v>
      </c>
      <c r="G154" s="10">
        <v>0</v>
      </c>
      <c r="H154" s="10">
        <v>0</v>
      </c>
      <c r="J154" s="10">
        <f t="shared" ref="J154:J164" si="27">SUM(D154:I154)</f>
        <v>4.5474735088649996E-13</v>
      </c>
      <c r="L154" s="10"/>
      <c r="M154" s="11">
        <f t="shared" ref="M154:M164" si="28">IFERROR(J154/L154,)</f>
        <v>0</v>
      </c>
      <c r="O154" s="10">
        <v>190000</v>
      </c>
    </row>
    <row r="155" spans="1:15" ht="12.75" customHeight="1" x14ac:dyDescent="0.2">
      <c r="A155" s="7" t="s">
        <v>125</v>
      </c>
      <c r="B155" s="8" t="s">
        <v>128</v>
      </c>
      <c r="C155" s="9" t="s">
        <v>129</v>
      </c>
      <c r="D155" s="10">
        <v>81075.16</v>
      </c>
      <c r="F155" s="10">
        <v>0</v>
      </c>
      <c r="G155" s="10">
        <v>0</v>
      </c>
      <c r="H155" s="10">
        <v>0</v>
      </c>
      <c r="J155" s="10">
        <f t="shared" si="27"/>
        <v>81075.16</v>
      </c>
      <c r="L155" s="10">
        <v>52500</v>
      </c>
      <c r="M155" s="11">
        <f t="shared" si="28"/>
        <v>1.5442887619047621</v>
      </c>
    </row>
    <row r="156" spans="1:15" ht="12.75" customHeight="1" x14ac:dyDescent="0.2">
      <c r="A156" s="7" t="s">
        <v>125</v>
      </c>
      <c r="B156" s="8" t="s">
        <v>130</v>
      </c>
      <c r="C156" s="9" t="s">
        <v>131</v>
      </c>
      <c r="D156" s="10">
        <v>65851.91</v>
      </c>
      <c r="F156" s="10">
        <v>0</v>
      </c>
      <c r="G156" s="10">
        <v>0</v>
      </c>
      <c r="H156" s="10">
        <v>0</v>
      </c>
      <c r="J156" s="10">
        <f t="shared" si="27"/>
        <v>65851.91</v>
      </c>
      <c r="L156" s="10">
        <v>52500</v>
      </c>
      <c r="M156" s="11">
        <f t="shared" si="28"/>
        <v>1.2543220952380953</v>
      </c>
    </row>
    <row r="157" spans="1:15" ht="12.75" customHeight="1" x14ac:dyDescent="0.2">
      <c r="A157" s="7" t="s">
        <v>125</v>
      </c>
      <c r="B157" s="8" t="s">
        <v>132</v>
      </c>
      <c r="C157" s="9" t="s">
        <v>133</v>
      </c>
      <c r="D157" s="10">
        <v>16173.42</v>
      </c>
      <c r="F157" s="10">
        <v>0</v>
      </c>
      <c r="G157" s="10">
        <v>0</v>
      </c>
      <c r="H157" s="10">
        <v>0</v>
      </c>
      <c r="J157" s="10">
        <f t="shared" si="27"/>
        <v>16173.42</v>
      </c>
      <c r="L157" s="10">
        <v>52500</v>
      </c>
      <c r="M157" s="11">
        <f t="shared" si="28"/>
        <v>0.30806514285714287</v>
      </c>
    </row>
    <row r="158" spans="1:15" ht="12.75" customHeight="1" x14ac:dyDescent="0.2">
      <c r="A158" s="7" t="s">
        <v>125</v>
      </c>
      <c r="B158" s="8" t="s">
        <v>86</v>
      </c>
      <c r="C158" s="9" t="s">
        <v>134</v>
      </c>
      <c r="D158" s="10">
        <v>57905.07</v>
      </c>
      <c r="F158" s="10">
        <v>0</v>
      </c>
      <c r="G158" s="10">
        <v>0</v>
      </c>
      <c r="H158" s="10">
        <v>0</v>
      </c>
      <c r="J158" s="10">
        <f t="shared" si="27"/>
        <v>57905.07</v>
      </c>
      <c r="L158" s="10">
        <v>52500</v>
      </c>
      <c r="M158" s="11">
        <f t="shared" si="28"/>
        <v>1.1029537142857142</v>
      </c>
    </row>
    <row r="159" spans="1:15" ht="12.75" customHeight="1" x14ac:dyDescent="0.2">
      <c r="A159" s="7" t="s">
        <v>125</v>
      </c>
      <c r="B159" s="8"/>
      <c r="C159" s="9"/>
      <c r="D159" s="10">
        <v>0</v>
      </c>
      <c r="F159" s="10">
        <v>0</v>
      </c>
      <c r="G159" s="10">
        <v>0</v>
      </c>
      <c r="H159" s="10">
        <v>0</v>
      </c>
      <c r="J159" s="10">
        <f t="shared" si="27"/>
        <v>0</v>
      </c>
      <c r="L159" s="10"/>
      <c r="M159" s="11">
        <f t="shared" si="28"/>
        <v>0</v>
      </c>
    </row>
    <row r="160" spans="1:15" ht="12.75" customHeight="1" x14ac:dyDescent="0.2">
      <c r="A160" s="7" t="s">
        <v>125</v>
      </c>
      <c r="B160" s="8"/>
      <c r="C160" s="9"/>
      <c r="D160" s="10">
        <v>0</v>
      </c>
      <c r="F160" s="10">
        <v>0</v>
      </c>
      <c r="G160" s="10">
        <v>0</v>
      </c>
      <c r="H160" s="10">
        <v>0</v>
      </c>
      <c r="J160" s="10">
        <f t="shared" si="27"/>
        <v>0</v>
      </c>
      <c r="L160" s="10"/>
      <c r="M160" s="11">
        <f t="shared" si="28"/>
        <v>0</v>
      </c>
    </row>
    <row r="161" spans="1:15" ht="12.75" customHeight="1" x14ac:dyDescent="0.2">
      <c r="A161" s="7" t="s">
        <v>125</v>
      </c>
      <c r="B161" s="8"/>
      <c r="C161" s="9"/>
      <c r="D161" s="10">
        <v>0</v>
      </c>
      <c r="F161" s="10">
        <v>0</v>
      </c>
      <c r="G161" s="10">
        <v>0</v>
      </c>
      <c r="H161" s="10">
        <v>0</v>
      </c>
      <c r="J161" s="10">
        <f t="shared" si="27"/>
        <v>0</v>
      </c>
      <c r="L161" s="10"/>
      <c r="M161" s="11">
        <f t="shared" si="28"/>
        <v>0</v>
      </c>
    </row>
    <row r="162" spans="1:15" ht="12.75" customHeight="1" x14ac:dyDescent="0.2">
      <c r="A162" s="7" t="s">
        <v>125</v>
      </c>
      <c r="B162" s="8"/>
      <c r="C162" s="9"/>
      <c r="D162" s="10">
        <v>0</v>
      </c>
      <c r="F162" s="10">
        <v>0</v>
      </c>
      <c r="G162" s="10">
        <v>0</v>
      </c>
      <c r="H162" s="10">
        <v>0</v>
      </c>
      <c r="J162" s="10">
        <f t="shared" si="27"/>
        <v>0</v>
      </c>
      <c r="L162" s="10"/>
      <c r="M162" s="11">
        <f t="shared" si="28"/>
        <v>0</v>
      </c>
    </row>
    <row r="163" spans="1:15" ht="12.75" customHeight="1" x14ac:dyDescent="0.2">
      <c r="A163" s="7" t="s">
        <v>125</v>
      </c>
      <c r="B163" s="8"/>
      <c r="C163" s="9"/>
      <c r="D163" s="10">
        <v>0</v>
      </c>
      <c r="F163" s="10">
        <v>0</v>
      </c>
      <c r="G163" s="10">
        <v>0</v>
      </c>
      <c r="H163" s="10">
        <v>0</v>
      </c>
      <c r="J163" s="10">
        <f t="shared" si="27"/>
        <v>0</v>
      </c>
      <c r="L163" s="10"/>
      <c r="M163" s="11">
        <f t="shared" si="28"/>
        <v>0</v>
      </c>
    </row>
    <row r="164" spans="1:15" ht="12.75" customHeight="1" x14ac:dyDescent="0.2">
      <c r="A164" s="7" t="s">
        <v>125</v>
      </c>
      <c r="B164" s="8"/>
      <c r="C164" s="9"/>
      <c r="D164" s="10">
        <v>0</v>
      </c>
      <c r="F164" s="10">
        <v>0</v>
      </c>
      <c r="G164" s="10">
        <v>0</v>
      </c>
      <c r="H164" s="10">
        <v>0</v>
      </c>
      <c r="J164" s="10">
        <f t="shared" si="27"/>
        <v>0</v>
      </c>
      <c r="L164" s="10"/>
      <c r="M164" s="11">
        <f t="shared" si="28"/>
        <v>0</v>
      </c>
    </row>
    <row r="165" spans="1:15" ht="12.75" customHeight="1" x14ac:dyDescent="0.2">
      <c r="A165" s="12" t="s">
        <v>30</v>
      </c>
      <c r="B165" s="13"/>
      <c r="C165" s="12"/>
      <c r="D165" s="14">
        <v>221005.56000000003</v>
      </c>
      <c r="E165" s="14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f t="shared" ref="D165:L165" si="29">SUM(J154:J164)</f>
        <v>221005.56000000003</v>
      </c>
      <c r="L165" s="14">
        <f t="shared" si="29"/>
        <v>210000</v>
      </c>
    </row>
    <row r="166" spans="1:15" ht="12.75" customHeight="1" x14ac:dyDescent="0.2"/>
    <row r="167" spans="1:15" ht="12.75" customHeight="1" x14ac:dyDescent="0.2"/>
    <row r="168" spans="1:15" ht="12.75" customHeight="1" x14ac:dyDescent="0.2"/>
    <row r="169" spans="1:15" ht="12.75" customHeight="1" x14ac:dyDescent="0.2"/>
    <row r="170" spans="1:15" ht="12.75" customHeight="1" x14ac:dyDescent="0.2">
      <c r="A170" s="3" t="s">
        <v>0</v>
      </c>
      <c r="B170" s="4" t="s">
        <v>1</v>
      </c>
      <c r="C170" s="3" t="s">
        <v>2</v>
      </c>
      <c r="D170" s="4" t="s">
        <v>3</v>
      </c>
      <c r="E170" s="4" t="s">
        <v>4</v>
      </c>
      <c r="F170" s="4" t="s">
        <v>5</v>
      </c>
      <c r="G170" s="4" t="s">
        <v>6</v>
      </c>
      <c r="H170" s="4" t="s">
        <v>7</v>
      </c>
      <c r="I170" s="4" t="s">
        <v>8</v>
      </c>
      <c r="J170" s="4" t="s">
        <v>9</v>
      </c>
      <c r="L170" s="6" t="s">
        <v>10</v>
      </c>
      <c r="M170" s="6" t="s">
        <v>11</v>
      </c>
      <c r="O170" s="4" t="s">
        <v>12</v>
      </c>
    </row>
    <row r="171" spans="1:15" ht="12.75" customHeight="1" x14ac:dyDescent="0.2">
      <c r="A171" s="7" t="s">
        <v>135</v>
      </c>
      <c r="B171" s="8" t="s">
        <v>126</v>
      </c>
      <c r="C171" s="9" t="s">
        <v>136</v>
      </c>
      <c r="D171" s="10">
        <v>995.96</v>
      </c>
      <c r="F171" s="10">
        <v>0</v>
      </c>
      <c r="G171" s="10">
        <v>0</v>
      </c>
      <c r="H171" s="10">
        <v>0</v>
      </c>
      <c r="J171" s="10">
        <f t="shared" ref="J171:J181" si="30">SUM(D171:I171)</f>
        <v>995.96</v>
      </c>
      <c r="L171" s="10"/>
      <c r="M171" s="11">
        <f t="shared" ref="M171:M181" si="31">IFERROR(J171/L171,)</f>
        <v>0</v>
      </c>
      <c r="O171" s="10">
        <v>190000</v>
      </c>
    </row>
    <row r="172" spans="1:15" ht="12.75" customHeight="1" x14ac:dyDescent="0.2">
      <c r="A172" s="7" t="s">
        <v>135</v>
      </c>
      <c r="B172" s="8" t="s">
        <v>137</v>
      </c>
      <c r="C172" s="9" t="s">
        <v>138</v>
      </c>
      <c r="D172" s="10">
        <v>53698.93</v>
      </c>
      <c r="F172" s="10">
        <v>0</v>
      </c>
      <c r="G172" s="10">
        <v>0</v>
      </c>
      <c r="H172" s="10">
        <v>0</v>
      </c>
      <c r="J172" s="10">
        <f t="shared" si="30"/>
        <v>53698.93</v>
      </c>
      <c r="L172" s="10">
        <v>52500</v>
      </c>
      <c r="M172" s="11">
        <f t="shared" si="31"/>
        <v>1.0228367619047618</v>
      </c>
    </row>
    <row r="173" spans="1:15" ht="12.75" customHeight="1" x14ac:dyDescent="0.2">
      <c r="A173" s="7" t="s">
        <v>135</v>
      </c>
      <c r="B173" s="8" t="s">
        <v>139</v>
      </c>
      <c r="C173" s="9" t="s">
        <v>140</v>
      </c>
      <c r="D173" s="10">
        <v>45440.77</v>
      </c>
      <c r="F173" s="10">
        <v>0</v>
      </c>
      <c r="G173" s="10">
        <v>0</v>
      </c>
      <c r="H173" s="10">
        <v>0</v>
      </c>
      <c r="J173" s="10">
        <f t="shared" si="30"/>
        <v>45440.77</v>
      </c>
      <c r="L173" s="10">
        <v>52500</v>
      </c>
      <c r="M173" s="11">
        <f t="shared" si="31"/>
        <v>0.86553847619047608</v>
      </c>
    </row>
    <row r="174" spans="1:15" ht="12.75" customHeight="1" x14ac:dyDescent="0.2">
      <c r="A174" s="7" t="s">
        <v>135</v>
      </c>
      <c r="B174" s="8" t="s">
        <v>51</v>
      </c>
      <c r="C174" s="9" t="s">
        <v>141</v>
      </c>
      <c r="D174" s="10">
        <v>61887.03</v>
      </c>
      <c r="F174" s="10">
        <v>0</v>
      </c>
      <c r="G174" s="10">
        <v>0</v>
      </c>
      <c r="H174" s="10">
        <v>0</v>
      </c>
      <c r="J174" s="10">
        <f t="shared" si="30"/>
        <v>61887.03</v>
      </c>
      <c r="L174" s="10">
        <v>52500</v>
      </c>
      <c r="M174" s="11">
        <f t="shared" si="31"/>
        <v>1.1788005714285714</v>
      </c>
    </row>
    <row r="175" spans="1:15" ht="12.75" customHeight="1" x14ac:dyDescent="0.2">
      <c r="A175" s="7" t="s">
        <v>135</v>
      </c>
      <c r="B175" s="8" t="s">
        <v>118</v>
      </c>
      <c r="C175" s="9" t="s">
        <v>142</v>
      </c>
      <c r="D175" s="10">
        <v>55154.25</v>
      </c>
      <c r="F175" s="10">
        <v>0</v>
      </c>
      <c r="G175" s="10">
        <v>0</v>
      </c>
      <c r="H175" s="10">
        <v>0</v>
      </c>
      <c r="J175" s="10">
        <f t="shared" si="30"/>
        <v>55154.25</v>
      </c>
      <c r="L175" s="10">
        <v>52500</v>
      </c>
      <c r="M175" s="11">
        <f t="shared" si="31"/>
        <v>1.050557142857143</v>
      </c>
    </row>
    <row r="176" spans="1:15" ht="12.75" customHeight="1" x14ac:dyDescent="0.2">
      <c r="A176" s="7" t="s">
        <v>135</v>
      </c>
      <c r="B176" s="8"/>
      <c r="C176" s="9"/>
      <c r="D176" s="10">
        <v>0</v>
      </c>
      <c r="F176" s="10">
        <v>0</v>
      </c>
      <c r="G176" s="10">
        <v>0</v>
      </c>
      <c r="H176" s="10">
        <v>0</v>
      </c>
      <c r="J176" s="10">
        <f t="shared" si="30"/>
        <v>0</v>
      </c>
      <c r="L176" s="10"/>
      <c r="M176" s="11">
        <f t="shared" si="31"/>
        <v>0</v>
      </c>
    </row>
    <row r="177" spans="1:15" ht="12.75" customHeight="1" x14ac:dyDescent="0.2">
      <c r="A177" s="7" t="s">
        <v>135</v>
      </c>
      <c r="B177" s="8"/>
      <c r="C177" s="9"/>
      <c r="D177" s="10">
        <v>0</v>
      </c>
      <c r="F177" s="10">
        <v>0</v>
      </c>
      <c r="G177" s="10">
        <v>0</v>
      </c>
      <c r="H177" s="10">
        <v>0</v>
      </c>
      <c r="J177" s="10">
        <f t="shared" si="30"/>
        <v>0</v>
      </c>
      <c r="L177" s="10"/>
      <c r="M177" s="11">
        <f t="shared" si="31"/>
        <v>0</v>
      </c>
    </row>
    <row r="178" spans="1:15" ht="12.75" customHeight="1" x14ac:dyDescent="0.2">
      <c r="A178" s="7" t="s">
        <v>135</v>
      </c>
      <c r="B178" s="8"/>
      <c r="C178" s="9"/>
      <c r="D178" s="10">
        <v>0</v>
      </c>
      <c r="F178" s="10">
        <v>0</v>
      </c>
      <c r="G178" s="10">
        <v>0</v>
      </c>
      <c r="H178" s="10">
        <v>0</v>
      </c>
      <c r="J178" s="10">
        <f t="shared" si="30"/>
        <v>0</v>
      </c>
      <c r="L178" s="10"/>
      <c r="M178" s="11">
        <f t="shared" si="31"/>
        <v>0</v>
      </c>
    </row>
    <row r="179" spans="1:15" ht="12.75" customHeight="1" x14ac:dyDescent="0.2">
      <c r="A179" s="7" t="s">
        <v>135</v>
      </c>
      <c r="B179" s="8"/>
      <c r="C179" s="9"/>
      <c r="D179" s="10">
        <v>0</v>
      </c>
      <c r="F179" s="10">
        <v>0</v>
      </c>
      <c r="G179" s="10">
        <v>0</v>
      </c>
      <c r="H179" s="10">
        <v>0</v>
      </c>
      <c r="J179" s="10">
        <f t="shared" si="30"/>
        <v>0</v>
      </c>
      <c r="L179" s="10"/>
      <c r="M179" s="11">
        <f t="shared" si="31"/>
        <v>0</v>
      </c>
    </row>
    <row r="180" spans="1:15" ht="12.75" customHeight="1" x14ac:dyDescent="0.2">
      <c r="A180" s="7" t="s">
        <v>135</v>
      </c>
      <c r="B180" s="8"/>
      <c r="C180" s="9"/>
      <c r="D180" s="10">
        <v>0</v>
      </c>
      <c r="F180" s="10">
        <v>0</v>
      </c>
      <c r="G180" s="10">
        <v>0</v>
      </c>
      <c r="H180" s="10">
        <v>0</v>
      </c>
      <c r="J180" s="10">
        <f t="shared" si="30"/>
        <v>0</v>
      </c>
      <c r="L180" s="10"/>
      <c r="M180" s="11">
        <f t="shared" si="31"/>
        <v>0</v>
      </c>
    </row>
    <row r="181" spans="1:15" ht="12.75" customHeight="1" x14ac:dyDescent="0.2">
      <c r="A181" s="7" t="s">
        <v>135</v>
      </c>
      <c r="B181" s="8"/>
      <c r="C181" s="9"/>
      <c r="D181" s="10">
        <v>0</v>
      </c>
      <c r="F181" s="10">
        <v>0</v>
      </c>
      <c r="G181" s="10">
        <v>0</v>
      </c>
      <c r="H181" s="10">
        <v>0</v>
      </c>
      <c r="J181" s="10">
        <f t="shared" si="30"/>
        <v>0</v>
      </c>
      <c r="L181" s="10"/>
      <c r="M181" s="11">
        <f t="shared" si="31"/>
        <v>0</v>
      </c>
    </row>
    <row r="182" spans="1:15" ht="12.75" customHeight="1" x14ac:dyDescent="0.2">
      <c r="A182" s="12" t="s">
        <v>30</v>
      </c>
      <c r="B182" s="13"/>
      <c r="C182" s="12"/>
      <c r="D182" s="14">
        <v>217176.94</v>
      </c>
      <c r="E182" s="14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f t="shared" ref="D182:L182" si="32">SUM(J171:J181)</f>
        <v>217176.94</v>
      </c>
      <c r="L182" s="14">
        <f t="shared" si="32"/>
        <v>210000</v>
      </c>
    </row>
    <row r="183" spans="1:15" ht="12.75" customHeight="1" x14ac:dyDescent="0.2"/>
    <row r="184" spans="1:15" ht="12.75" customHeight="1" x14ac:dyDescent="0.2"/>
    <row r="185" spans="1:15" ht="12.75" customHeight="1" x14ac:dyDescent="0.2"/>
    <row r="186" spans="1:15" ht="12.75" customHeight="1" x14ac:dyDescent="0.2"/>
    <row r="187" spans="1:15" ht="12.75" customHeight="1" x14ac:dyDescent="0.2">
      <c r="A187" s="3" t="s">
        <v>0</v>
      </c>
      <c r="B187" s="4" t="s">
        <v>1</v>
      </c>
      <c r="C187" s="3" t="s">
        <v>2</v>
      </c>
      <c r="D187" s="4" t="s">
        <v>3</v>
      </c>
      <c r="E187" s="4" t="s">
        <v>4</v>
      </c>
      <c r="F187" s="4" t="s">
        <v>5</v>
      </c>
      <c r="G187" s="4" t="s">
        <v>6</v>
      </c>
      <c r="H187" s="4" t="s">
        <v>7</v>
      </c>
      <c r="I187" s="4" t="s">
        <v>8</v>
      </c>
      <c r="J187" s="4" t="s">
        <v>9</v>
      </c>
      <c r="L187" s="6" t="s">
        <v>10</v>
      </c>
      <c r="M187" s="6" t="s">
        <v>11</v>
      </c>
      <c r="O187" s="4" t="s">
        <v>12</v>
      </c>
    </row>
    <row r="188" spans="1:15" ht="12.75" customHeight="1" x14ac:dyDescent="0.2">
      <c r="A188" s="7" t="s">
        <v>143</v>
      </c>
      <c r="B188" s="8" t="s">
        <v>126</v>
      </c>
      <c r="C188" s="9" t="s">
        <v>144</v>
      </c>
      <c r="D188" s="10">
        <v>3461.78</v>
      </c>
      <c r="F188" s="10">
        <v>0</v>
      </c>
      <c r="G188" s="10">
        <v>0</v>
      </c>
      <c r="H188" s="10">
        <v>0</v>
      </c>
      <c r="J188" s="10">
        <f t="shared" ref="J188:J198" si="33">SUM(D188:I188)</f>
        <v>3461.78</v>
      </c>
      <c r="L188" s="10"/>
      <c r="M188" s="11">
        <f t="shared" ref="M188:M198" si="34">IFERROR(J188/L188,)</f>
        <v>0</v>
      </c>
      <c r="O188" s="10">
        <v>350000</v>
      </c>
    </row>
    <row r="189" spans="1:15" ht="12.75" customHeight="1" x14ac:dyDescent="0.2">
      <c r="A189" s="7" t="s">
        <v>143</v>
      </c>
      <c r="B189" s="8" t="s">
        <v>137</v>
      </c>
      <c r="C189" s="9" t="s">
        <v>145</v>
      </c>
      <c r="D189" s="10">
        <v>56856.03</v>
      </c>
      <c r="F189" s="10">
        <v>0</v>
      </c>
      <c r="G189" s="10">
        <v>0</v>
      </c>
      <c r="H189" s="10">
        <v>0</v>
      </c>
      <c r="J189" s="10">
        <f t="shared" si="33"/>
        <v>56856.03</v>
      </c>
      <c r="L189" s="10">
        <v>64167</v>
      </c>
      <c r="M189" s="11">
        <f t="shared" si="34"/>
        <v>0.88606339707326198</v>
      </c>
    </row>
    <row r="190" spans="1:15" ht="12.75" customHeight="1" x14ac:dyDescent="0.2">
      <c r="A190" s="7" t="s">
        <v>143</v>
      </c>
      <c r="B190" s="8" t="s">
        <v>146</v>
      </c>
      <c r="C190" s="9" t="s">
        <v>147</v>
      </c>
      <c r="D190" s="10">
        <v>47278.98</v>
      </c>
      <c r="F190" s="10">
        <v>0</v>
      </c>
      <c r="G190" s="10">
        <v>0</v>
      </c>
      <c r="H190" s="10">
        <v>0</v>
      </c>
      <c r="J190" s="10">
        <f t="shared" si="33"/>
        <v>47278.98</v>
      </c>
      <c r="L190" s="10">
        <v>64167</v>
      </c>
      <c r="M190" s="11">
        <f t="shared" si="34"/>
        <v>0.73681144513535002</v>
      </c>
    </row>
    <row r="191" spans="1:15" ht="12.75" customHeight="1" x14ac:dyDescent="0.2">
      <c r="A191" s="7" t="s">
        <v>143</v>
      </c>
      <c r="B191" s="8" t="s">
        <v>84</v>
      </c>
      <c r="C191" s="9" t="s">
        <v>148</v>
      </c>
      <c r="D191" s="10">
        <v>90420.95</v>
      </c>
      <c r="F191" s="10">
        <v>0</v>
      </c>
      <c r="G191" s="10">
        <v>899.99</v>
      </c>
      <c r="H191" s="10">
        <v>0</v>
      </c>
      <c r="J191" s="10">
        <f t="shared" si="33"/>
        <v>91320.94</v>
      </c>
      <c r="L191" s="10">
        <v>64167</v>
      </c>
      <c r="M191" s="11">
        <f t="shared" si="34"/>
        <v>1.4231760873969486</v>
      </c>
    </row>
    <row r="192" spans="1:15" ht="12.75" customHeight="1" x14ac:dyDescent="0.2">
      <c r="A192" s="7" t="s">
        <v>143</v>
      </c>
      <c r="B192" s="8" t="s">
        <v>149</v>
      </c>
      <c r="C192" s="9" t="s">
        <v>150</v>
      </c>
      <c r="D192" s="10">
        <v>50399.73</v>
      </c>
      <c r="F192" s="10">
        <v>0</v>
      </c>
      <c r="G192" s="10">
        <v>0</v>
      </c>
      <c r="H192" s="10">
        <v>0</v>
      </c>
      <c r="J192" s="10">
        <f t="shared" si="33"/>
        <v>50399.73</v>
      </c>
      <c r="L192" s="10">
        <v>64167</v>
      </c>
      <c r="M192" s="11">
        <f t="shared" si="34"/>
        <v>0.78544625742203944</v>
      </c>
    </row>
    <row r="193" spans="1:15" ht="12.75" customHeight="1" x14ac:dyDescent="0.2">
      <c r="A193" s="7" t="s">
        <v>143</v>
      </c>
      <c r="B193" s="8" t="s">
        <v>151</v>
      </c>
      <c r="C193" s="9" t="s">
        <v>152</v>
      </c>
      <c r="D193" s="10">
        <v>59357.08</v>
      </c>
      <c r="F193" s="10">
        <v>0</v>
      </c>
      <c r="G193" s="10">
        <v>0</v>
      </c>
      <c r="H193" s="10">
        <v>0</v>
      </c>
      <c r="J193" s="10">
        <f t="shared" si="33"/>
        <v>59357.08</v>
      </c>
      <c r="L193" s="10">
        <v>64167</v>
      </c>
      <c r="M193" s="11">
        <f t="shared" si="34"/>
        <v>0.92504059719170295</v>
      </c>
    </row>
    <row r="194" spans="1:15" ht="12.75" customHeight="1" x14ac:dyDescent="0.2">
      <c r="A194" s="7" t="s">
        <v>143</v>
      </c>
      <c r="B194" s="8" t="s">
        <v>51</v>
      </c>
      <c r="C194" s="9" t="s">
        <v>153</v>
      </c>
      <c r="D194" s="10">
        <v>42573.06</v>
      </c>
      <c r="F194" s="10">
        <v>0</v>
      </c>
      <c r="G194" s="10">
        <v>0</v>
      </c>
      <c r="H194" s="10">
        <v>0</v>
      </c>
      <c r="J194" s="10">
        <f t="shared" si="33"/>
        <v>42573.06</v>
      </c>
      <c r="L194" s="10">
        <v>64167</v>
      </c>
      <c r="M194" s="11">
        <f t="shared" si="34"/>
        <v>0.66347281312824347</v>
      </c>
    </row>
    <row r="195" spans="1:15" ht="12.75" customHeight="1" x14ac:dyDescent="0.2">
      <c r="A195" s="7" t="s">
        <v>143</v>
      </c>
      <c r="B195" s="8" t="s">
        <v>154</v>
      </c>
      <c r="C195" s="9"/>
      <c r="D195" s="10">
        <v>28231.59</v>
      </c>
      <c r="F195" s="10">
        <v>0</v>
      </c>
      <c r="G195" s="10">
        <v>0</v>
      </c>
      <c r="H195" s="10">
        <v>0</v>
      </c>
      <c r="J195" s="10">
        <f t="shared" si="33"/>
        <v>28231.59</v>
      </c>
      <c r="L195" s="10"/>
      <c r="M195" s="11">
        <f t="shared" si="34"/>
        <v>0</v>
      </c>
    </row>
    <row r="196" spans="1:15" ht="12.75" customHeight="1" x14ac:dyDescent="0.2">
      <c r="A196" s="7" t="s">
        <v>143</v>
      </c>
      <c r="B196" s="8"/>
      <c r="C196" s="9"/>
      <c r="D196" s="10">
        <v>0</v>
      </c>
      <c r="F196" s="10">
        <v>0</v>
      </c>
      <c r="G196" s="10">
        <v>0</v>
      </c>
      <c r="H196" s="10">
        <v>0</v>
      </c>
      <c r="J196" s="10">
        <f t="shared" si="33"/>
        <v>0</v>
      </c>
      <c r="L196" s="10"/>
      <c r="M196" s="11">
        <f t="shared" si="34"/>
        <v>0</v>
      </c>
    </row>
    <row r="197" spans="1:15" ht="12.75" customHeight="1" x14ac:dyDescent="0.2">
      <c r="A197" s="7" t="s">
        <v>143</v>
      </c>
      <c r="B197" s="8"/>
      <c r="C197" s="9"/>
      <c r="D197" s="10">
        <v>0</v>
      </c>
      <c r="F197" s="10">
        <v>0</v>
      </c>
      <c r="G197" s="10">
        <v>0</v>
      </c>
      <c r="H197" s="10">
        <v>0</v>
      </c>
      <c r="J197" s="10">
        <f t="shared" si="33"/>
        <v>0</v>
      </c>
      <c r="L197" s="10"/>
      <c r="M197" s="11">
        <f t="shared" si="34"/>
        <v>0</v>
      </c>
    </row>
    <row r="198" spans="1:15" ht="12.75" customHeight="1" x14ac:dyDescent="0.2">
      <c r="A198" s="7" t="s">
        <v>143</v>
      </c>
      <c r="B198" s="8"/>
      <c r="C198" s="9"/>
      <c r="D198" s="10">
        <v>0</v>
      </c>
      <c r="F198" s="10">
        <v>0</v>
      </c>
      <c r="G198" s="10">
        <v>0</v>
      </c>
      <c r="H198" s="10">
        <v>0</v>
      </c>
      <c r="J198" s="10">
        <f t="shared" si="33"/>
        <v>0</v>
      </c>
      <c r="L198" s="10"/>
      <c r="M198" s="11">
        <f t="shared" si="34"/>
        <v>0</v>
      </c>
    </row>
    <row r="199" spans="1:15" ht="12.75" customHeight="1" x14ac:dyDescent="0.2">
      <c r="A199" s="12" t="s">
        <v>30</v>
      </c>
      <c r="B199" s="13"/>
      <c r="C199" s="12"/>
      <c r="D199" s="14">
        <v>378579.20000000001</v>
      </c>
      <c r="E199" s="14">
        <v>0</v>
      </c>
      <c r="F199" s="14">
        <v>0</v>
      </c>
      <c r="G199" s="14">
        <v>899.99</v>
      </c>
      <c r="H199" s="14">
        <v>0</v>
      </c>
      <c r="I199" s="14">
        <v>0</v>
      </c>
      <c r="J199" s="14">
        <f t="shared" ref="D199:L199" si="35">SUM(J188:J198)</f>
        <v>379479.19000000006</v>
      </c>
      <c r="L199" s="14">
        <f t="shared" si="35"/>
        <v>385002</v>
      </c>
    </row>
    <row r="200" spans="1:15" ht="12.75" customHeight="1" x14ac:dyDescent="0.2"/>
    <row r="201" spans="1:15" ht="12.75" customHeight="1" x14ac:dyDescent="0.2"/>
    <row r="202" spans="1:15" ht="12.75" customHeight="1" x14ac:dyDescent="0.2"/>
    <row r="203" spans="1:15" ht="12.75" customHeight="1" x14ac:dyDescent="0.2"/>
    <row r="204" spans="1:15" ht="12.75" customHeight="1" x14ac:dyDescent="0.2">
      <c r="A204" s="3" t="s">
        <v>0</v>
      </c>
      <c r="B204" s="4" t="s">
        <v>1</v>
      </c>
      <c r="C204" s="3" t="s">
        <v>2</v>
      </c>
      <c r="D204" s="4" t="s">
        <v>3</v>
      </c>
      <c r="E204" s="4" t="s">
        <v>4</v>
      </c>
      <c r="F204" s="4" t="s">
        <v>5</v>
      </c>
      <c r="G204" s="4" t="s">
        <v>6</v>
      </c>
      <c r="H204" s="4" t="s">
        <v>7</v>
      </c>
      <c r="I204" s="4" t="s">
        <v>8</v>
      </c>
      <c r="J204" s="4" t="s">
        <v>9</v>
      </c>
      <c r="L204" s="6" t="s">
        <v>10</v>
      </c>
      <c r="M204" s="6" t="s">
        <v>11</v>
      </c>
      <c r="O204" s="4" t="s">
        <v>12</v>
      </c>
    </row>
    <row r="205" spans="1:15" ht="12.75" customHeight="1" x14ac:dyDescent="0.2">
      <c r="A205" s="7" t="s">
        <v>155</v>
      </c>
      <c r="B205" s="8" t="s">
        <v>34</v>
      </c>
      <c r="C205" s="9" t="s">
        <v>156</v>
      </c>
      <c r="D205" s="10">
        <v>1999.53</v>
      </c>
      <c r="F205" s="10">
        <v>0</v>
      </c>
      <c r="G205" s="10">
        <v>0</v>
      </c>
      <c r="H205" s="10">
        <v>0</v>
      </c>
      <c r="J205" s="10">
        <f t="shared" ref="J205:J215" si="36">SUM(D205:I205)</f>
        <v>1999.53</v>
      </c>
      <c r="L205" s="10"/>
      <c r="M205" s="11">
        <f t="shared" ref="M205:M215" si="37">IFERROR(J205/L205,)</f>
        <v>0</v>
      </c>
      <c r="O205" s="10">
        <v>135000</v>
      </c>
    </row>
    <row r="206" spans="1:15" ht="12.75" customHeight="1" x14ac:dyDescent="0.2">
      <c r="A206" s="7" t="s">
        <v>155</v>
      </c>
      <c r="B206" s="8" t="s">
        <v>36</v>
      </c>
      <c r="C206" s="9" t="s">
        <v>157</v>
      </c>
      <c r="D206" s="10">
        <v>44123.37</v>
      </c>
      <c r="F206" s="10">
        <v>0</v>
      </c>
      <c r="G206" s="10">
        <v>0</v>
      </c>
      <c r="H206" s="10">
        <v>0</v>
      </c>
      <c r="J206" s="10">
        <f t="shared" si="36"/>
        <v>44123.37</v>
      </c>
      <c r="L206" s="10">
        <v>49500</v>
      </c>
      <c r="M206" s="11">
        <f t="shared" si="37"/>
        <v>0.89138121212121213</v>
      </c>
    </row>
    <row r="207" spans="1:15" ht="12.75" customHeight="1" x14ac:dyDescent="0.2">
      <c r="A207" s="7" t="s">
        <v>155</v>
      </c>
      <c r="B207" s="8" t="s">
        <v>158</v>
      </c>
      <c r="C207" s="9" t="s">
        <v>159</v>
      </c>
      <c r="D207" s="10">
        <v>69633.02</v>
      </c>
      <c r="F207" s="10">
        <v>0</v>
      </c>
      <c r="G207" s="10">
        <v>0</v>
      </c>
      <c r="H207" s="10">
        <v>0</v>
      </c>
      <c r="J207" s="10">
        <f t="shared" si="36"/>
        <v>69633.02</v>
      </c>
      <c r="L207" s="10">
        <v>49500</v>
      </c>
      <c r="M207" s="11">
        <f t="shared" si="37"/>
        <v>1.4067276767676768</v>
      </c>
    </row>
    <row r="208" spans="1:15" ht="12.75" customHeight="1" x14ac:dyDescent="0.2">
      <c r="A208" s="7" t="s">
        <v>155</v>
      </c>
      <c r="B208" s="8" t="s">
        <v>160</v>
      </c>
      <c r="C208" s="9" t="s">
        <v>161</v>
      </c>
      <c r="D208" s="10">
        <v>19656.46</v>
      </c>
      <c r="F208" s="10">
        <v>0</v>
      </c>
      <c r="G208" s="10">
        <v>0</v>
      </c>
      <c r="H208" s="10">
        <v>0</v>
      </c>
      <c r="J208" s="10">
        <f t="shared" si="36"/>
        <v>19656.46</v>
      </c>
      <c r="L208" s="10">
        <v>49500</v>
      </c>
      <c r="M208" s="11">
        <f t="shared" si="37"/>
        <v>0.39710020202020202</v>
      </c>
    </row>
    <row r="209" spans="1:15" ht="12.75" customHeight="1" x14ac:dyDescent="0.2">
      <c r="A209" s="7" t="s">
        <v>155</v>
      </c>
      <c r="B209" s="8" t="s">
        <v>162</v>
      </c>
      <c r="C209" s="9" t="s">
        <v>163</v>
      </c>
      <c r="D209" s="10">
        <v>4459.78</v>
      </c>
      <c r="F209" s="10">
        <v>0</v>
      </c>
      <c r="G209" s="10">
        <v>0</v>
      </c>
      <c r="H209" s="10">
        <v>0</v>
      </c>
      <c r="J209" s="10">
        <f t="shared" si="36"/>
        <v>4459.78</v>
      </c>
      <c r="L209" s="10">
        <v>9000</v>
      </c>
      <c r="M209" s="11">
        <f t="shared" si="37"/>
        <v>0.49553111111111109</v>
      </c>
    </row>
    <row r="210" spans="1:15" ht="12.75" customHeight="1" x14ac:dyDescent="0.2">
      <c r="A210" s="7" t="s">
        <v>155</v>
      </c>
      <c r="B210" s="8"/>
      <c r="C210" s="9"/>
      <c r="D210" s="10">
        <v>0</v>
      </c>
      <c r="F210" s="10">
        <v>0</v>
      </c>
      <c r="G210" s="10">
        <v>0</v>
      </c>
      <c r="H210" s="10">
        <v>0</v>
      </c>
      <c r="J210" s="10">
        <f t="shared" si="36"/>
        <v>0</v>
      </c>
      <c r="L210" s="10"/>
      <c r="M210" s="11">
        <f t="shared" si="37"/>
        <v>0</v>
      </c>
    </row>
    <row r="211" spans="1:15" ht="12.75" customHeight="1" x14ac:dyDescent="0.2">
      <c r="A211" s="7" t="s">
        <v>155</v>
      </c>
      <c r="B211" s="8"/>
      <c r="C211" s="9"/>
      <c r="D211" s="10">
        <v>0</v>
      </c>
      <c r="F211" s="10">
        <v>0</v>
      </c>
      <c r="G211" s="10">
        <v>0</v>
      </c>
      <c r="H211" s="10">
        <v>0</v>
      </c>
      <c r="J211" s="10">
        <f t="shared" si="36"/>
        <v>0</v>
      </c>
      <c r="L211" s="10"/>
      <c r="M211" s="11">
        <f t="shared" si="37"/>
        <v>0</v>
      </c>
    </row>
    <row r="212" spans="1:15" ht="12.75" customHeight="1" x14ac:dyDescent="0.2">
      <c r="A212" s="7" t="s">
        <v>155</v>
      </c>
      <c r="B212" s="8"/>
      <c r="C212" s="9"/>
      <c r="D212" s="10">
        <v>0</v>
      </c>
      <c r="F212" s="10">
        <v>0</v>
      </c>
      <c r="G212" s="10">
        <v>0</v>
      </c>
      <c r="H212" s="10">
        <v>0</v>
      </c>
      <c r="J212" s="10">
        <f t="shared" si="36"/>
        <v>0</v>
      </c>
      <c r="L212" s="10"/>
      <c r="M212" s="11">
        <f t="shared" si="37"/>
        <v>0</v>
      </c>
    </row>
    <row r="213" spans="1:15" ht="12.75" customHeight="1" x14ac:dyDescent="0.2">
      <c r="A213" s="7" t="s">
        <v>155</v>
      </c>
      <c r="B213" s="8"/>
      <c r="C213" s="9"/>
      <c r="D213" s="10">
        <v>0</v>
      </c>
      <c r="F213" s="10">
        <v>0</v>
      </c>
      <c r="G213" s="10">
        <v>0</v>
      </c>
      <c r="H213" s="10">
        <v>0</v>
      </c>
      <c r="J213" s="10">
        <f t="shared" si="36"/>
        <v>0</v>
      </c>
      <c r="L213" s="10"/>
      <c r="M213" s="11">
        <f t="shared" si="37"/>
        <v>0</v>
      </c>
    </row>
    <row r="214" spans="1:15" ht="12.75" customHeight="1" x14ac:dyDescent="0.2">
      <c r="A214" s="7" t="s">
        <v>155</v>
      </c>
      <c r="B214" s="8"/>
      <c r="C214" s="9"/>
      <c r="D214" s="10">
        <v>0</v>
      </c>
      <c r="F214" s="10">
        <v>0</v>
      </c>
      <c r="G214" s="10">
        <v>0</v>
      </c>
      <c r="H214" s="10">
        <v>0</v>
      </c>
      <c r="J214" s="10">
        <f t="shared" si="36"/>
        <v>0</v>
      </c>
      <c r="L214" s="10"/>
      <c r="M214" s="11">
        <f t="shared" si="37"/>
        <v>0</v>
      </c>
    </row>
    <row r="215" spans="1:15" ht="12.75" customHeight="1" x14ac:dyDescent="0.2">
      <c r="A215" s="7" t="s">
        <v>155</v>
      </c>
      <c r="B215" s="8"/>
      <c r="C215" s="9"/>
      <c r="D215" s="10">
        <v>0</v>
      </c>
      <c r="F215" s="10">
        <v>0</v>
      </c>
      <c r="G215" s="10">
        <v>0</v>
      </c>
      <c r="H215" s="10">
        <v>0</v>
      </c>
      <c r="J215" s="10">
        <f t="shared" si="36"/>
        <v>0</v>
      </c>
      <c r="L215" s="10"/>
      <c r="M215" s="11">
        <f t="shared" si="37"/>
        <v>0</v>
      </c>
    </row>
    <row r="216" spans="1:15" ht="12.75" customHeight="1" x14ac:dyDescent="0.2">
      <c r="A216" s="12" t="s">
        <v>30</v>
      </c>
      <c r="B216" s="13"/>
      <c r="C216" s="12"/>
      <c r="D216" s="14">
        <v>139872.16</v>
      </c>
      <c r="E216" s="14">
        <v>0</v>
      </c>
      <c r="F216" s="14">
        <v>0</v>
      </c>
      <c r="G216" s="14">
        <v>0</v>
      </c>
      <c r="H216" s="14">
        <v>0</v>
      </c>
      <c r="I216" s="14">
        <v>0</v>
      </c>
      <c r="J216" s="14">
        <f t="shared" ref="D216:L216" si="38">SUM(J205:J215)</f>
        <v>139872.16</v>
      </c>
      <c r="L216" s="14">
        <f t="shared" si="38"/>
        <v>157500</v>
      </c>
    </row>
    <row r="217" spans="1:15" ht="12.75" customHeight="1" x14ac:dyDescent="0.2"/>
    <row r="218" spans="1:15" ht="12.75" customHeight="1" x14ac:dyDescent="0.2"/>
    <row r="219" spans="1:15" ht="12.75" customHeight="1" x14ac:dyDescent="0.2"/>
    <row r="220" spans="1:15" ht="12.75" customHeight="1" x14ac:dyDescent="0.2"/>
    <row r="221" spans="1:15" ht="12.75" customHeight="1" x14ac:dyDescent="0.2">
      <c r="A221" s="3" t="s">
        <v>0</v>
      </c>
      <c r="B221" s="4" t="s">
        <v>1</v>
      </c>
      <c r="C221" s="3" t="s">
        <v>2</v>
      </c>
      <c r="D221" s="4" t="s">
        <v>3</v>
      </c>
      <c r="E221" s="4" t="s">
        <v>4</v>
      </c>
      <c r="F221" s="4" t="s">
        <v>5</v>
      </c>
      <c r="G221" s="4" t="s">
        <v>6</v>
      </c>
      <c r="H221" s="4" t="s">
        <v>7</v>
      </c>
      <c r="I221" s="4" t="s">
        <v>8</v>
      </c>
      <c r="J221" s="4" t="s">
        <v>9</v>
      </c>
      <c r="L221" s="6" t="s">
        <v>10</v>
      </c>
      <c r="M221" s="6" t="s">
        <v>11</v>
      </c>
      <c r="O221" s="4" t="s">
        <v>12</v>
      </c>
    </row>
    <row r="222" spans="1:15" ht="12.75" customHeight="1" x14ac:dyDescent="0.2">
      <c r="A222" s="7" t="s">
        <v>164</v>
      </c>
      <c r="B222" s="8" t="s">
        <v>165</v>
      </c>
      <c r="C222" s="9" t="s">
        <v>166</v>
      </c>
      <c r="D222" s="10">
        <v>199.99</v>
      </c>
      <c r="F222" s="10">
        <v>0</v>
      </c>
      <c r="G222" s="10">
        <v>0</v>
      </c>
      <c r="H222" s="10">
        <v>0</v>
      </c>
      <c r="J222" s="10">
        <f t="shared" ref="J222:J232" si="39">SUM(D222:I222)</f>
        <v>199.99</v>
      </c>
      <c r="L222" s="10"/>
      <c r="M222" s="11">
        <f t="shared" ref="M222:M232" si="40">IFERROR(J222/L222,)</f>
        <v>0</v>
      </c>
      <c r="O222" s="10">
        <v>540000</v>
      </c>
    </row>
    <row r="223" spans="1:15" ht="12.75" customHeight="1" x14ac:dyDescent="0.2">
      <c r="A223" s="7" t="s">
        <v>164</v>
      </c>
      <c r="B223" s="8" t="s">
        <v>167</v>
      </c>
      <c r="C223" s="9" t="s">
        <v>168</v>
      </c>
      <c r="D223" s="10">
        <v>42373.27</v>
      </c>
      <c r="F223" s="10">
        <v>0</v>
      </c>
      <c r="G223" s="10">
        <v>0</v>
      </c>
      <c r="H223" s="10">
        <v>0</v>
      </c>
      <c r="J223" s="10">
        <f t="shared" si="39"/>
        <v>42373.27</v>
      </c>
      <c r="L223" s="10">
        <v>99000</v>
      </c>
      <c r="M223" s="11">
        <f t="shared" si="40"/>
        <v>0.42801282828282827</v>
      </c>
    </row>
    <row r="224" spans="1:15" ht="12.75" customHeight="1" x14ac:dyDescent="0.2">
      <c r="A224" s="7" t="s">
        <v>164</v>
      </c>
      <c r="B224" s="8" t="s">
        <v>137</v>
      </c>
      <c r="C224" s="9" t="s">
        <v>169</v>
      </c>
      <c r="D224" s="10">
        <v>103908.34</v>
      </c>
      <c r="F224" s="10">
        <v>0</v>
      </c>
      <c r="G224" s="10">
        <v>0</v>
      </c>
      <c r="H224" s="10">
        <v>0</v>
      </c>
      <c r="J224" s="10">
        <f t="shared" si="39"/>
        <v>103908.34</v>
      </c>
      <c r="L224" s="10">
        <v>99000</v>
      </c>
      <c r="M224" s="11">
        <f t="shared" si="40"/>
        <v>1.0495791919191919</v>
      </c>
    </row>
    <row r="225" spans="1:15" ht="12.75" customHeight="1" x14ac:dyDescent="0.2">
      <c r="A225" s="7" t="s">
        <v>164</v>
      </c>
      <c r="B225" s="8" t="s">
        <v>170</v>
      </c>
      <c r="C225" s="9" t="s">
        <v>171</v>
      </c>
      <c r="D225" s="10">
        <v>9734.6</v>
      </c>
      <c r="F225" s="10">
        <v>0</v>
      </c>
      <c r="G225" s="10">
        <v>0</v>
      </c>
      <c r="H225" s="10">
        <v>0</v>
      </c>
      <c r="J225" s="10">
        <f t="shared" si="39"/>
        <v>9734.6</v>
      </c>
      <c r="L225" s="10"/>
      <c r="M225" s="11">
        <f t="shared" si="40"/>
        <v>0</v>
      </c>
    </row>
    <row r="226" spans="1:15" ht="12.75" customHeight="1" x14ac:dyDescent="0.2">
      <c r="A226" s="7" t="s">
        <v>164</v>
      </c>
      <c r="B226" s="8" t="s">
        <v>84</v>
      </c>
      <c r="C226" s="9" t="s">
        <v>172</v>
      </c>
      <c r="D226" s="10">
        <v>42618.47</v>
      </c>
      <c r="F226" s="10">
        <v>0</v>
      </c>
      <c r="G226" s="10">
        <v>0</v>
      </c>
      <c r="H226" s="10">
        <v>0</v>
      </c>
      <c r="J226" s="10">
        <f t="shared" si="39"/>
        <v>42618.47</v>
      </c>
      <c r="L226" s="10">
        <v>99000</v>
      </c>
      <c r="M226" s="11">
        <f t="shared" si="40"/>
        <v>0.43048959595959596</v>
      </c>
    </row>
    <row r="227" spans="1:15" ht="12.75" customHeight="1" x14ac:dyDescent="0.2">
      <c r="A227" s="7" t="s">
        <v>164</v>
      </c>
      <c r="B227" s="8" t="s">
        <v>173</v>
      </c>
      <c r="C227" s="9" t="s">
        <v>174</v>
      </c>
      <c r="D227" s="10">
        <v>43893.53</v>
      </c>
      <c r="F227" s="10">
        <v>0</v>
      </c>
      <c r="G227" s="10">
        <v>0</v>
      </c>
      <c r="H227" s="10">
        <v>0</v>
      </c>
      <c r="J227" s="10">
        <f t="shared" si="39"/>
        <v>43893.53</v>
      </c>
      <c r="L227" s="10">
        <v>99000</v>
      </c>
      <c r="M227" s="11">
        <f t="shared" si="40"/>
        <v>0.44336898989898987</v>
      </c>
    </row>
    <row r="228" spans="1:15" ht="12.75" customHeight="1" x14ac:dyDescent="0.2">
      <c r="A228" s="7" t="s">
        <v>164</v>
      </c>
      <c r="B228" s="8" t="s">
        <v>175</v>
      </c>
      <c r="C228" s="9" t="s">
        <v>176</v>
      </c>
      <c r="D228" s="10">
        <v>67627.42</v>
      </c>
      <c r="F228" s="10">
        <v>0</v>
      </c>
      <c r="G228" s="10">
        <v>0</v>
      </c>
      <c r="H228" s="10">
        <v>0</v>
      </c>
      <c r="J228" s="10">
        <f t="shared" si="39"/>
        <v>67627.42</v>
      </c>
      <c r="L228" s="10">
        <v>99000</v>
      </c>
      <c r="M228" s="11">
        <f t="shared" si="40"/>
        <v>0.68310525252525256</v>
      </c>
    </row>
    <row r="229" spans="1:15" ht="12.75" customHeight="1" x14ac:dyDescent="0.2">
      <c r="A229" s="7" t="s">
        <v>164</v>
      </c>
      <c r="B229" s="8" t="s">
        <v>88</v>
      </c>
      <c r="C229" s="9" t="s">
        <v>177</v>
      </c>
      <c r="D229" s="10">
        <v>16490.93</v>
      </c>
      <c r="F229" s="10">
        <v>0</v>
      </c>
      <c r="G229" s="10">
        <v>0</v>
      </c>
      <c r="H229" s="10">
        <v>0</v>
      </c>
      <c r="J229" s="10">
        <f t="shared" si="39"/>
        <v>16490.93</v>
      </c>
      <c r="L229" s="10"/>
      <c r="M229" s="11">
        <f t="shared" si="40"/>
        <v>0</v>
      </c>
    </row>
    <row r="230" spans="1:15" ht="12.75" customHeight="1" x14ac:dyDescent="0.2">
      <c r="A230" s="7" t="s">
        <v>164</v>
      </c>
      <c r="B230" s="8" t="s">
        <v>139</v>
      </c>
      <c r="C230" s="9"/>
      <c r="D230" s="10">
        <v>45483.26</v>
      </c>
      <c r="F230" s="10">
        <v>0</v>
      </c>
      <c r="G230" s="10">
        <v>0</v>
      </c>
      <c r="H230" s="10">
        <v>0</v>
      </c>
      <c r="J230" s="10">
        <f t="shared" si="39"/>
        <v>45483.26</v>
      </c>
      <c r="L230" s="10">
        <v>99000</v>
      </c>
      <c r="M230" s="11">
        <f t="shared" si="40"/>
        <v>0.45942686868686872</v>
      </c>
    </row>
    <row r="231" spans="1:15" ht="12.75" customHeight="1" x14ac:dyDescent="0.2">
      <c r="A231" s="7" t="s">
        <v>164</v>
      </c>
      <c r="B231" s="16" t="s">
        <v>51</v>
      </c>
      <c r="C231" s="9" t="s">
        <v>178</v>
      </c>
      <c r="D231" s="10">
        <v>34914.61</v>
      </c>
      <c r="F231" s="10">
        <v>0</v>
      </c>
      <c r="G231" s="10">
        <v>0</v>
      </c>
      <c r="H231" s="10">
        <v>0</v>
      </c>
      <c r="J231" s="10">
        <f t="shared" si="39"/>
        <v>34914.61</v>
      </c>
      <c r="L231" s="10">
        <v>99000</v>
      </c>
      <c r="M231" s="11">
        <f t="shared" si="40"/>
        <v>0.35267282828282831</v>
      </c>
    </row>
    <row r="232" spans="1:15" ht="12.75" customHeight="1" x14ac:dyDescent="0.2">
      <c r="A232" s="7" t="s">
        <v>164</v>
      </c>
      <c r="B232" s="8" t="s">
        <v>179</v>
      </c>
      <c r="C232" s="9" t="s">
        <v>127</v>
      </c>
      <c r="D232" s="10">
        <v>5404.73</v>
      </c>
      <c r="F232" s="10">
        <v>0</v>
      </c>
      <c r="G232" s="10">
        <v>0</v>
      </c>
      <c r="H232" s="10">
        <v>0</v>
      </c>
      <c r="J232" s="10">
        <f t="shared" si="39"/>
        <v>5404.73</v>
      </c>
      <c r="L232" s="10"/>
      <c r="M232" s="11">
        <f t="shared" si="40"/>
        <v>0</v>
      </c>
    </row>
    <row r="233" spans="1:15" ht="12.75" customHeight="1" x14ac:dyDescent="0.2">
      <c r="A233" s="12" t="s">
        <v>30</v>
      </c>
      <c r="B233" s="13"/>
      <c r="C233" s="12"/>
      <c r="D233" s="14">
        <v>412649.14999999997</v>
      </c>
      <c r="E233" s="14">
        <v>0</v>
      </c>
      <c r="F233" s="14">
        <v>0</v>
      </c>
      <c r="G233" s="14">
        <v>0</v>
      </c>
      <c r="H233" s="14">
        <v>0</v>
      </c>
      <c r="I233" s="14">
        <v>0</v>
      </c>
      <c r="J233" s="14">
        <f t="shared" ref="D233:L233" si="41">SUM(J222:J232)</f>
        <v>412649.14999999997</v>
      </c>
      <c r="L233" s="14">
        <f t="shared" si="41"/>
        <v>693000</v>
      </c>
    </row>
    <row r="234" spans="1:15" ht="12.75" customHeight="1" x14ac:dyDescent="0.2"/>
    <row r="235" spans="1:15" ht="12.75" customHeight="1" x14ac:dyDescent="0.2"/>
    <row r="236" spans="1:15" ht="12.75" customHeight="1" x14ac:dyDescent="0.2"/>
    <row r="237" spans="1:15" ht="12.75" customHeight="1" x14ac:dyDescent="0.2"/>
    <row r="238" spans="1:15" ht="12.75" customHeight="1" x14ac:dyDescent="0.2">
      <c r="A238" s="3" t="s">
        <v>0</v>
      </c>
      <c r="B238" s="4" t="s">
        <v>1</v>
      </c>
      <c r="C238" s="3" t="s">
        <v>2</v>
      </c>
      <c r="D238" s="4" t="s">
        <v>3</v>
      </c>
      <c r="E238" s="4" t="s">
        <v>4</v>
      </c>
      <c r="F238" s="4" t="s">
        <v>5</v>
      </c>
      <c r="G238" s="4" t="s">
        <v>6</v>
      </c>
      <c r="H238" s="4" t="s">
        <v>7</v>
      </c>
      <c r="I238" s="4" t="s">
        <v>8</v>
      </c>
      <c r="J238" s="4" t="s">
        <v>9</v>
      </c>
      <c r="L238" s="6" t="s">
        <v>10</v>
      </c>
      <c r="M238" s="6" t="s">
        <v>11</v>
      </c>
      <c r="O238" s="4" t="s">
        <v>12</v>
      </c>
    </row>
    <row r="239" spans="1:15" ht="12.75" customHeight="1" x14ac:dyDescent="0.2">
      <c r="A239" s="7" t="s">
        <v>102</v>
      </c>
      <c r="B239" s="8" t="s">
        <v>180</v>
      </c>
      <c r="C239" s="9" t="s">
        <v>181</v>
      </c>
      <c r="D239" s="10">
        <v>2214.9</v>
      </c>
      <c r="F239" s="10">
        <v>0</v>
      </c>
      <c r="G239" s="10">
        <v>0</v>
      </c>
      <c r="H239" s="10">
        <v>0</v>
      </c>
      <c r="J239" s="10">
        <f t="shared" ref="J239:J249" si="42">SUM(D239:I239)</f>
        <v>2214.9</v>
      </c>
      <c r="L239" s="10"/>
      <c r="M239" s="11">
        <f t="shared" ref="M239:M249" si="43">IFERROR(J239/L239,)</f>
        <v>0</v>
      </c>
      <c r="O239" s="10">
        <v>240000</v>
      </c>
    </row>
    <row r="240" spans="1:15" ht="12.75" customHeight="1" x14ac:dyDescent="0.2">
      <c r="A240" s="7" t="s">
        <v>102</v>
      </c>
      <c r="B240" s="8" t="s">
        <v>182</v>
      </c>
      <c r="C240" s="9" t="s">
        <v>183</v>
      </c>
      <c r="D240" s="10">
        <v>45023.48</v>
      </c>
      <c r="F240" s="10">
        <v>0</v>
      </c>
      <c r="G240" s="10">
        <v>0</v>
      </c>
      <c r="H240" s="10">
        <v>0</v>
      </c>
      <c r="J240" s="10">
        <f t="shared" si="42"/>
        <v>45023.48</v>
      </c>
      <c r="L240" s="10">
        <v>66000</v>
      </c>
      <c r="M240" s="11">
        <f t="shared" si="43"/>
        <v>0.68217393939393944</v>
      </c>
    </row>
    <row r="241" spans="1:15" ht="12.75" customHeight="1" x14ac:dyDescent="0.2">
      <c r="A241" s="7" t="s">
        <v>102</v>
      </c>
      <c r="B241" s="8" t="s">
        <v>184</v>
      </c>
      <c r="C241" s="9" t="s">
        <v>185</v>
      </c>
      <c r="D241" s="10">
        <v>46778.22</v>
      </c>
      <c r="F241" s="10">
        <v>0</v>
      </c>
      <c r="G241" s="10">
        <v>0</v>
      </c>
      <c r="H241" s="10">
        <v>0</v>
      </c>
      <c r="J241" s="10">
        <f t="shared" si="42"/>
        <v>46778.22</v>
      </c>
      <c r="L241" s="10">
        <v>66000</v>
      </c>
      <c r="M241" s="11">
        <f t="shared" si="43"/>
        <v>0.70876090909090916</v>
      </c>
    </row>
    <row r="242" spans="1:15" ht="12.75" customHeight="1" x14ac:dyDescent="0.2">
      <c r="A242" s="7" t="s">
        <v>102</v>
      </c>
      <c r="B242" s="8" t="s">
        <v>160</v>
      </c>
      <c r="C242" s="9" t="s">
        <v>186</v>
      </c>
      <c r="D242" s="10">
        <v>66744.179999999993</v>
      </c>
      <c r="F242" s="10">
        <v>0</v>
      </c>
      <c r="G242" s="10">
        <v>0</v>
      </c>
      <c r="H242" s="10">
        <v>0</v>
      </c>
      <c r="J242" s="10">
        <f t="shared" si="42"/>
        <v>66744.179999999993</v>
      </c>
      <c r="L242" s="10">
        <v>66000</v>
      </c>
      <c r="M242" s="11">
        <f t="shared" si="43"/>
        <v>1.0112754545454545</v>
      </c>
    </row>
    <row r="243" spans="1:15" ht="12.75" customHeight="1" x14ac:dyDescent="0.2">
      <c r="A243" s="7" t="s">
        <v>102</v>
      </c>
      <c r="B243" s="8" t="s">
        <v>65</v>
      </c>
      <c r="C243" s="9" t="s">
        <v>187</v>
      </c>
      <c r="D243" s="10">
        <v>35966.080000000002</v>
      </c>
      <c r="F243" s="10">
        <v>0</v>
      </c>
      <c r="G243" s="10">
        <v>0</v>
      </c>
      <c r="H243" s="10">
        <v>0</v>
      </c>
      <c r="J243" s="10">
        <f t="shared" si="42"/>
        <v>35966.080000000002</v>
      </c>
      <c r="L243" s="10">
        <v>66000</v>
      </c>
      <c r="M243" s="11">
        <f t="shared" si="43"/>
        <v>0.54494060606060613</v>
      </c>
    </row>
    <row r="244" spans="1:15" ht="12.75" customHeight="1" x14ac:dyDescent="0.2">
      <c r="A244" s="7" t="s">
        <v>102</v>
      </c>
      <c r="B244" s="8"/>
      <c r="C244" s="9"/>
      <c r="D244" s="10">
        <v>0</v>
      </c>
      <c r="F244" s="10">
        <v>0</v>
      </c>
      <c r="G244" s="10">
        <v>0</v>
      </c>
      <c r="H244" s="10">
        <v>0</v>
      </c>
      <c r="J244" s="10">
        <f t="shared" si="42"/>
        <v>0</v>
      </c>
      <c r="L244" s="10"/>
      <c r="M244" s="11">
        <f t="shared" si="43"/>
        <v>0</v>
      </c>
    </row>
    <row r="245" spans="1:15" ht="12.75" customHeight="1" x14ac:dyDescent="0.2">
      <c r="A245" s="7" t="s">
        <v>102</v>
      </c>
      <c r="B245" s="8"/>
      <c r="C245" s="9"/>
      <c r="D245" s="10">
        <v>0</v>
      </c>
      <c r="F245" s="10">
        <v>0</v>
      </c>
      <c r="G245" s="10">
        <v>0</v>
      </c>
      <c r="H245" s="10">
        <v>0</v>
      </c>
      <c r="J245" s="10">
        <f t="shared" si="42"/>
        <v>0</v>
      </c>
      <c r="L245" s="10"/>
      <c r="M245" s="11">
        <f t="shared" si="43"/>
        <v>0</v>
      </c>
    </row>
    <row r="246" spans="1:15" ht="12.75" customHeight="1" x14ac:dyDescent="0.2">
      <c r="A246" s="7" t="s">
        <v>102</v>
      </c>
      <c r="B246" s="8"/>
      <c r="C246" s="9"/>
      <c r="D246" s="10">
        <v>0</v>
      </c>
      <c r="F246" s="10">
        <v>0</v>
      </c>
      <c r="G246" s="10">
        <v>0</v>
      </c>
      <c r="H246" s="10">
        <v>0</v>
      </c>
      <c r="J246" s="10">
        <f t="shared" si="42"/>
        <v>0</v>
      </c>
      <c r="L246" s="10"/>
      <c r="M246" s="11">
        <f t="shared" si="43"/>
        <v>0</v>
      </c>
    </row>
    <row r="247" spans="1:15" ht="12.75" customHeight="1" x14ac:dyDescent="0.2">
      <c r="A247" s="7" t="s">
        <v>102</v>
      </c>
      <c r="B247" s="8"/>
      <c r="C247" s="9"/>
      <c r="D247" s="10">
        <v>0</v>
      </c>
      <c r="F247" s="10">
        <v>0</v>
      </c>
      <c r="G247" s="10">
        <v>0</v>
      </c>
      <c r="H247" s="10">
        <v>0</v>
      </c>
      <c r="J247" s="10">
        <f t="shared" si="42"/>
        <v>0</v>
      </c>
      <c r="L247" s="10"/>
      <c r="M247" s="11">
        <f t="shared" si="43"/>
        <v>0</v>
      </c>
    </row>
    <row r="248" spans="1:15" ht="12.75" customHeight="1" x14ac:dyDescent="0.2">
      <c r="A248" s="7" t="s">
        <v>102</v>
      </c>
      <c r="B248" s="8"/>
      <c r="C248" s="9"/>
      <c r="D248" s="10">
        <v>0</v>
      </c>
      <c r="F248" s="10">
        <v>0</v>
      </c>
      <c r="G248" s="10">
        <v>0</v>
      </c>
      <c r="H248" s="10">
        <v>0</v>
      </c>
      <c r="J248" s="10">
        <f t="shared" si="42"/>
        <v>0</v>
      </c>
      <c r="L248" s="10"/>
      <c r="M248" s="11">
        <f t="shared" si="43"/>
        <v>0</v>
      </c>
    </row>
    <row r="249" spans="1:15" ht="12.75" customHeight="1" x14ac:dyDescent="0.2">
      <c r="A249" s="7" t="s">
        <v>102</v>
      </c>
      <c r="B249" s="8"/>
      <c r="C249" s="9"/>
      <c r="D249" s="10">
        <v>0</v>
      </c>
      <c r="F249" s="10">
        <v>0</v>
      </c>
      <c r="G249" s="10">
        <v>0</v>
      </c>
      <c r="H249" s="10">
        <v>0</v>
      </c>
      <c r="J249" s="10">
        <f t="shared" si="42"/>
        <v>0</v>
      </c>
      <c r="L249" s="10"/>
      <c r="M249" s="11">
        <f t="shared" si="43"/>
        <v>0</v>
      </c>
    </row>
    <row r="250" spans="1:15" ht="12.75" customHeight="1" x14ac:dyDescent="0.2">
      <c r="A250" s="12" t="s">
        <v>30</v>
      </c>
      <c r="B250" s="13"/>
      <c r="C250" s="12"/>
      <c r="D250" s="14">
        <v>196726.86</v>
      </c>
      <c r="E250" s="14">
        <v>0</v>
      </c>
      <c r="F250" s="14">
        <v>0</v>
      </c>
      <c r="G250" s="14">
        <v>0</v>
      </c>
      <c r="H250" s="14">
        <v>0</v>
      </c>
      <c r="I250" s="14">
        <v>0</v>
      </c>
      <c r="J250" s="14">
        <f t="shared" ref="D250:L250" si="44">SUM(J239:J249)</f>
        <v>196726.86</v>
      </c>
      <c r="L250" s="14">
        <f t="shared" si="44"/>
        <v>264000</v>
      </c>
    </row>
    <row r="251" spans="1:15" ht="12.75" customHeight="1" x14ac:dyDescent="0.2"/>
    <row r="252" spans="1:15" ht="12.75" customHeight="1" x14ac:dyDescent="0.2"/>
    <row r="253" spans="1:15" ht="12.75" customHeight="1" x14ac:dyDescent="0.2"/>
    <row r="254" spans="1:15" ht="12.75" customHeight="1" x14ac:dyDescent="0.2"/>
    <row r="255" spans="1:15" ht="12.75" customHeight="1" x14ac:dyDescent="0.2">
      <c r="A255" s="3" t="s">
        <v>0</v>
      </c>
      <c r="B255" s="4" t="s">
        <v>1</v>
      </c>
      <c r="C255" s="3" t="s">
        <v>2</v>
      </c>
      <c r="D255" s="4" t="s">
        <v>3</v>
      </c>
      <c r="E255" s="4" t="s">
        <v>4</v>
      </c>
      <c r="F255" s="4" t="s">
        <v>5</v>
      </c>
      <c r="G255" s="4" t="s">
        <v>6</v>
      </c>
      <c r="H255" s="4" t="s">
        <v>7</v>
      </c>
      <c r="I255" s="4" t="s">
        <v>8</v>
      </c>
      <c r="J255" s="4" t="s">
        <v>9</v>
      </c>
      <c r="L255" s="6" t="s">
        <v>10</v>
      </c>
      <c r="M255" s="6" t="s">
        <v>11</v>
      </c>
      <c r="O255" s="4" t="s">
        <v>12</v>
      </c>
    </row>
    <row r="256" spans="1:15" ht="12.75" customHeight="1" x14ac:dyDescent="0.2">
      <c r="A256" s="7" t="s">
        <v>188</v>
      </c>
      <c r="B256" s="8" t="s">
        <v>137</v>
      </c>
      <c r="C256" s="9" t="s">
        <v>189</v>
      </c>
      <c r="D256" s="10">
        <v>75822.86</v>
      </c>
      <c r="F256" s="10">
        <v>0</v>
      </c>
      <c r="G256" s="10">
        <v>0</v>
      </c>
      <c r="H256" s="10">
        <v>499.99</v>
      </c>
      <c r="J256" s="10">
        <f t="shared" ref="J256:J266" si="45">SUM(D256:I256)</f>
        <v>76322.850000000006</v>
      </c>
      <c r="L256" s="10">
        <v>74678</v>
      </c>
      <c r="M256" s="11">
        <f t="shared" ref="M256:M266" si="46">IFERROR(J256/L256,)</f>
        <v>1.02202589785479</v>
      </c>
      <c r="O256" s="10">
        <v>204000</v>
      </c>
    </row>
    <row r="257" spans="1:15" ht="12.75" customHeight="1" x14ac:dyDescent="0.2">
      <c r="A257" s="7" t="s">
        <v>188</v>
      </c>
      <c r="B257" s="8" t="s">
        <v>146</v>
      </c>
      <c r="C257" s="9" t="s">
        <v>190</v>
      </c>
      <c r="D257" s="10">
        <v>1085.97</v>
      </c>
      <c r="F257" s="10">
        <v>0</v>
      </c>
      <c r="G257" s="10">
        <v>0</v>
      </c>
      <c r="H257" s="10">
        <v>0</v>
      </c>
      <c r="J257" s="10">
        <f t="shared" si="45"/>
        <v>1085.97</v>
      </c>
      <c r="L257" s="10"/>
      <c r="M257" s="11">
        <f t="shared" si="46"/>
        <v>0</v>
      </c>
    </row>
    <row r="258" spans="1:15" ht="12.75" customHeight="1" x14ac:dyDescent="0.2">
      <c r="A258" s="7" t="s">
        <v>188</v>
      </c>
      <c r="B258" s="8" t="s">
        <v>170</v>
      </c>
      <c r="C258" s="9" t="s">
        <v>191</v>
      </c>
      <c r="D258" s="10">
        <v>5975.87</v>
      </c>
      <c r="F258" s="10">
        <v>0</v>
      </c>
      <c r="G258" s="10">
        <v>0</v>
      </c>
      <c r="H258" s="10">
        <v>0</v>
      </c>
      <c r="J258" s="10">
        <f t="shared" si="45"/>
        <v>5975.87</v>
      </c>
      <c r="L258" s="10"/>
      <c r="M258" s="11">
        <f t="shared" si="46"/>
        <v>0</v>
      </c>
    </row>
    <row r="259" spans="1:15" ht="12.75" customHeight="1" x14ac:dyDescent="0.2">
      <c r="A259" s="7" t="s">
        <v>188</v>
      </c>
      <c r="B259" s="8" t="s">
        <v>192</v>
      </c>
      <c r="C259" s="9" t="s">
        <v>193</v>
      </c>
      <c r="D259" s="10">
        <v>78436.97</v>
      </c>
      <c r="F259" s="10">
        <v>0</v>
      </c>
      <c r="G259" s="10">
        <v>0</v>
      </c>
      <c r="H259" s="10">
        <v>0</v>
      </c>
      <c r="J259" s="10">
        <f t="shared" si="45"/>
        <v>78436.97</v>
      </c>
      <c r="L259" s="10">
        <v>74678</v>
      </c>
      <c r="M259" s="11">
        <f t="shared" si="46"/>
        <v>1.050335707972897</v>
      </c>
    </row>
    <row r="260" spans="1:15" ht="12.75" customHeight="1" x14ac:dyDescent="0.2">
      <c r="A260" s="7" t="s">
        <v>188</v>
      </c>
      <c r="B260" s="8" t="s">
        <v>149</v>
      </c>
      <c r="C260" s="9" t="s">
        <v>194</v>
      </c>
      <c r="D260" s="10">
        <v>74922.02</v>
      </c>
      <c r="F260" s="10">
        <v>0</v>
      </c>
      <c r="G260" s="10">
        <v>0</v>
      </c>
      <c r="H260" s="10">
        <v>0</v>
      </c>
      <c r="J260" s="10">
        <f t="shared" si="45"/>
        <v>74922.02</v>
      </c>
      <c r="L260" s="10">
        <v>74678</v>
      </c>
      <c r="M260" s="11">
        <f t="shared" si="46"/>
        <v>1.0032676290205951</v>
      </c>
    </row>
    <row r="261" spans="1:15" ht="12.75" customHeight="1" x14ac:dyDescent="0.2">
      <c r="A261" s="7" t="s">
        <v>188</v>
      </c>
      <c r="B261" s="8"/>
      <c r="C261" s="9"/>
      <c r="D261" s="10">
        <v>0</v>
      </c>
      <c r="F261" s="10">
        <v>0</v>
      </c>
      <c r="G261" s="10">
        <v>0</v>
      </c>
      <c r="H261" s="10">
        <v>0</v>
      </c>
      <c r="J261" s="10">
        <f t="shared" si="45"/>
        <v>0</v>
      </c>
      <c r="L261" s="10"/>
      <c r="M261" s="11">
        <f t="shared" si="46"/>
        <v>0</v>
      </c>
    </row>
    <row r="262" spans="1:15" ht="12.75" customHeight="1" x14ac:dyDescent="0.2">
      <c r="A262" s="7" t="s">
        <v>188</v>
      </c>
      <c r="B262" s="8"/>
      <c r="C262" s="9"/>
      <c r="D262" s="10">
        <v>0</v>
      </c>
      <c r="F262" s="10">
        <v>0</v>
      </c>
      <c r="G262" s="10">
        <v>0</v>
      </c>
      <c r="H262" s="10">
        <v>0</v>
      </c>
      <c r="J262" s="10">
        <f t="shared" si="45"/>
        <v>0</v>
      </c>
      <c r="L262" s="10"/>
      <c r="M262" s="11">
        <f t="shared" si="46"/>
        <v>0</v>
      </c>
    </row>
    <row r="263" spans="1:15" ht="12.75" customHeight="1" x14ac:dyDescent="0.2">
      <c r="A263" s="7" t="s">
        <v>188</v>
      </c>
      <c r="B263" s="8"/>
      <c r="C263" s="9"/>
      <c r="D263" s="10">
        <v>0</v>
      </c>
      <c r="F263" s="10">
        <v>0</v>
      </c>
      <c r="G263" s="10">
        <v>0</v>
      </c>
      <c r="H263" s="10">
        <v>0</v>
      </c>
      <c r="J263" s="10">
        <f t="shared" si="45"/>
        <v>0</v>
      </c>
      <c r="L263" s="10"/>
      <c r="M263" s="11">
        <f t="shared" si="46"/>
        <v>0</v>
      </c>
    </row>
    <row r="264" spans="1:15" ht="12.75" customHeight="1" x14ac:dyDescent="0.2">
      <c r="A264" s="7" t="s">
        <v>188</v>
      </c>
      <c r="B264" s="8"/>
      <c r="C264" s="9"/>
      <c r="D264" s="10">
        <v>0</v>
      </c>
      <c r="F264" s="10">
        <v>0</v>
      </c>
      <c r="G264" s="10">
        <v>0</v>
      </c>
      <c r="H264" s="10">
        <v>0</v>
      </c>
      <c r="J264" s="10">
        <f t="shared" si="45"/>
        <v>0</v>
      </c>
      <c r="L264" s="10"/>
      <c r="M264" s="11">
        <f t="shared" si="46"/>
        <v>0</v>
      </c>
    </row>
    <row r="265" spans="1:15" ht="12.75" customHeight="1" x14ac:dyDescent="0.2">
      <c r="A265" s="7" t="s">
        <v>188</v>
      </c>
      <c r="B265" s="8"/>
      <c r="C265" s="9"/>
      <c r="D265" s="10">
        <v>0</v>
      </c>
      <c r="F265" s="10">
        <v>0</v>
      </c>
      <c r="G265" s="10">
        <v>0</v>
      </c>
      <c r="H265" s="10">
        <v>0</v>
      </c>
      <c r="J265" s="10">
        <f t="shared" si="45"/>
        <v>0</v>
      </c>
      <c r="L265" s="10"/>
      <c r="M265" s="11">
        <f t="shared" si="46"/>
        <v>0</v>
      </c>
    </row>
    <row r="266" spans="1:15" ht="12.75" customHeight="1" x14ac:dyDescent="0.2">
      <c r="A266" s="7" t="s">
        <v>188</v>
      </c>
      <c r="B266" s="8"/>
      <c r="C266" s="9"/>
      <c r="D266" s="10">
        <v>0</v>
      </c>
      <c r="F266" s="10">
        <v>0</v>
      </c>
      <c r="G266" s="10">
        <v>0</v>
      </c>
      <c r="H266" s="10">
        <v>0</v>
      </c>
      <c r="J266" s="10">
        <f t="shared" si="45"/>
        <v>0</v>
      </c>
      <c r="L266" s="10"/>
      <c r="M266" s="11">
        <f t="shared" si="46"/>
        <v>0</v>
      </c>
    </row>
    <row r="267" spans="1:15" ht="12.75" customHeight="1" x14ac:dyDescent="0.2">
      <c r="A267" s="12" t="s">
        <v>30</v>
      </c>
      <c r="B267" s="13"/>
      <c r="C267" s="12"/>
      <c r="D267" s="14">
        <v>236243.69</v>
      </c>
      <c r="E267" s="14">
        <v>0</v>
      </c>
      <c r="F267" s="14">
        <v>0</v>
      </c>
      <c r="G267" s="14">
        <v>0</v>
      </c>
      <c r="H267" s="14">
        <v>499.99</v>
      </c>
      <c r="I267" s="14">
        <v>0</v>
      </c>
      <c r="J267" s="14">
        <f t="shared" ref="D267:L267" si="47">SUM(J256:J266)</f>
        <v>236743.67999999999</v>
      </c>
      <c r="L267" s="14">
        <f t="shared" si="47"/>
        <v>224034</v>
      </c>
    </row>
    <row r="268" spans="1:15" ht="12.75" customHeight="1" x14ac:dyDescent="0.2"/>
    <row r="269" spans="1:15" ht="12.75" customHeight="1" x14ac:dyDescent="0.2"/>
    <row r="270" spans="1:15" ht="12.75" customHeight="1" x14ac:dyDescent="0.2"/>
    <row r="271" spans="1:15" ht="12.75" customHeight="1" x14ac:dyDescent="0.2"/>
    <row r="272" spans="1:15" ht="12.75" customHeight="1" x14ac:dyDescent="0.2">
      <c r="A272" s="3" t="s">
        <v>0</v>
      </c>
      <c r="B272" s="4" t="s">
        <v>1</v>
      </c>
      <c r="C272" s="3" t="s">
        <v>2</v>
      </c>
      <c r="D272" s="4" t="s">
        <v>3</v>
      </c>
      <c r="E272" s="4" t="s">
        <v>4</v>
      </c>
      <c r="F272" s="4" t="s">
        <v>5</v>
      </c>
      <c r="G272" s="4" t="s">
        <v>6</v>
      </c>
      <c r="H272" s="4" t="s">
        <v>7</v>
      </c>
      <c r="I272" s="4" t="s">
        <v>8</v>
      </c>
      <c r="J272" s="4" t="s">
        <v>9</v>
      </c>
      <c r="L272" s="6" t="s">
        <v>10</v>
      </c>
      <c r="M272" s="6" t="s">
        <v>11</v>
      </c>
      <c r="O272" s="4" t="s">
        <v>12</v>
      </c>
    </row>
    <row r="273" spans="1:15" ht="12.75" customHeight="1" x14ac:dyDescent="0.2">
      <c r="A273" s="7" t="s">
        <v>195</v>
      </c>
      <c r="B273" s="8" t="s">
        <v>196</v>
      </c>
      <c r="C273" s="9" t="s">
        <v>197</v>
      </c>
      <c r="D273" s="10">
        <v>78859.88</v>
      </c>
      <c r="F273" s="10">
        <v>0</v>
      </c>
      <c r="G273" s="10">
        <v>1169.98</v>
      </c>
      <c r="H273" s="10">
        <v>339.98</v>
      </c>
      <c r="J273" s="10">
        <f t="shared" ref="J273:J283" si="48">SUM(D273:I273)</f>
        <v>80369.84</v>
      </c>
      <c r="L273" s="10">
        <v>69700</v>
      </c>
      <c r="M273" s="11">
        <f t="shared" ref="M273:M283" si="49">IFERROR(J273/L273,)</f>
        <v>1.1530823529411764</v>
      </c>
      <c r="O273" s="10">
        <v>380000</v>
      </c>
    </row>
    <row r="274" spans="1:15" ht="12.75" customHeight="1" x14ac:dyDescent="0.2">
      <c r="A274" s="7" t="s">
        <v>195</v>
      </c>
      <c r="B274" s="8" t="s">
        <v>198</v>
      </c>
      <c r="C274" s="9" t="s">
        <v>199</v>
      </c>
      <c r="D274" s="10">
        <v>66854.5</v>
      </c>
      <c r="E274" s="10">
        <v>899.99</v>
      </c>
      <c r="F274" s="10">
        <v>0</v>
      </c>
      <c r="G274" s="10">
        <v>1079.98</v>
      </c>
      <c r="H274" s="10">
        <v>649.98</v>
      </c>
      <c r="J274" s="10">
        <f t="shared" si="48"/>
        <v>69484.45</v>
      </c>
      <c r="L274" s="10">
        <v>69700</v>
      </c>
      <c r="M274" s="11">
        <f t="shared" si="49"/>
        <v>0.99690746054519364</v>
      </c>
    </row>
    <row r="275" spans="1:15" ht="12.75" customHeight="1" x14ac:dyDescent="0.2">
      <c r="A275" s="7" t="s">
        <v>195</v>
      </c>
      <c r="B275" s="8" t="s">
        <v>123</v>
      </c>
      <c r="C275" s="9" t="s">
        <v>200</v>
      </c>
      <c r="D275" s="10">
        <v>1907.91</v>
      </c>
      <c r="F275" s="10">
        <v>0</v>
      </c>
      <c r="G275" s="10">
        <v>399.99</v>
      </c>
      <c r="H275" s="10">
        <v>0</v>
      </c>
      <c r="J275" s="10">
        <f t="shared" si="48"/>
        <v>2307.9</v>
      </c>
      <c r="L275" s="10">
        <v>69700</v>
      </c>
      <c r="M275" s="11">
        <f t="shared" si="49"/>
        <v>3.3111908177905311E-2</v>
      </c>
    </row>
    <row r="276" spans="1:15" ht="12.75" customHeight="1" x14ac:dyDescent="0.2">
      <c r="A276" s="7" t="s">
        <v>195</v>
      </c>
      <c r="B276" s="8" t="s">
        <v>201</v>
      </c>
      <c r="C276" s="9" t="s">
        <v>202</v>
      </c>
      <c r="D276" s="10">
        <v>77245.539999999994</v>
      </c>
      <c r="F276" s="10">
        <v>0</v>
      </c>
      <c r="G276" s="10">
        <v>0</v>
      </c>
      <c r="H276" s="10">
        <v>869.98</v>
      </c>
      <c r="J276" s="10">
        <f t="shared" si="48"/>
        <v>78115.51999999999</v>
      </c>
      <c r="L276" s="10">
        <v>69700</v>
      </c>
      <c r="M276" s="11">
        <f t="shared" si="49"/>
        <v>1.1207391678622667</v>
      </c>
    </row>
    <row r="277" spans="1:15" ht="12.75" customHeight="1" x14ac:dyDescent="0.2">
      <c r="A277" s="7" t="s">
        <v>195</v>
      </c>
      <c r="B277" s="8" t="s">
        <v>203</v>
      </c>
      <c r="C277" s="9" t="s">
        <v>204</v>
      </c>
      <c r="D277" s="10">
        <v>36947.019999999997</v>
      </c>
      <c r="F277" s="10">
        <v>0</v>
      </c>
      <c r="G277" s="10">
        <v>1299.98</v>
      </c>
      <c r="H277" s="10">
        <v>1390.99</v>
      </c>
      <c r="J277" s="10">
        <f t="shared" si="48"/>
        <v>39637.99</v>
      </c>
      <c r="L277" s="10">
        <v>69700</v>
      </c>
      <c r="M277" s="11">
        <f t="shared" si="49"/>
        <v>0.56869426111908172</v>
      </c>
    </row>
    <row r="278" spans="1:15" ht="12.75" customHeight="1" x14ac:dyDescent="0.2">
      <c r="A278" s="7" t="s">
        <v>195</v>
      </c>
      <c r="B278" s="8" t="s">
        <v>36</v>
      </c>
      <c r="C278" s="9" t="s">
        <v>205</v>
      </c>
      <c r="D278" s="10">
        <v>75559.73</v>
      </c>
      <c r="F278" s="10">
        <v>0</v>
      </c>
      <c r="G278" s="10">
        <v>2129.9499999999998</v>
      </c>
      <c r="H278" s="10">
        <v>949.98</v>
      </c>
      <c r="J278" s="10">
        <f t="shared" si="48"/>
        <v>78639.659999999989</v>
      </c>
      <c r="L278" s="10">
        <v>69700</v>
      </c>
      <c r="M278" s="11">
        <f t="shared" si="49"/>
        <v>1.1282591104734576</v>
      </c>
    </row>
    <row r="279" spans="1:15" ht="12.75" customHeight="1" x14ac:dyDescent="0.2">
      <c r="A279" s="7" t="s">
        <v>195</v>
      </c>
      <c r="B279" s="8" t="s">
        <v>160</v>
      </c>
      <c r="C279" s="9" t="s">
        <v>206</v>
      </c>
      <c r="D279" s="10">
        <v>51190.15</v>
      </c>
      <c r="F279" s="10">
        <v>0</v>
      </c>
      <c r="G279" s="10">
        <v>0</v>
      </c>
      <c r="H279" s="10">
        <v>399.99</v>
      </c>
      <c r="J279" s="10">
        <f t="shared" si="48"/>
        <v>51590.14</v>
      </c>
      <c r="L279" s="10">
        <v>69700</v>
      </c>
      <c r="M279" s="11">
        <f t="shared" si="49"/>
        <v>0.74017417503586802</v>
      </c>
    </row>
    <row r="280" spans="1:15" ht="12.75" customHeight="1" x14ac:dyDescent="0.2">
      <c r="A280" s="7" t="s">
        <v>195</v>
      </c>
      <c r="B280" s="8"/>
      <c r="C280" s="9"/>
      <c r="D280" s="10">
        <v>0</v>
      </c>
      <c r="F280" s="10">
        <v>0</v>
      </c>
      <c r="G280" s="10">
        <v>0</v>
      </c>
      <c r="H280" s="10">
        <v>0</v>
      </c>
      <c r="J280" s="10">
        <f t="shared" si="48"/>
        <v>0</v>
      </c>
      <c r="L280" s="10"/>
      <c r="M280" s="11">
        <f t="shared" si="49"/>
        <v>0</v>
      </c>
    </row>
    <row r="281" spans="1:15" ht="12.75" customHeight="1" x14ac:dyDescent="0.2">
      <c r="A281" s="7" t="s">
        <v>195</v>
      </c>
      <c r="B281" s="8"/>
      <c r="C281" s="9"/>
      <c r="D281" s="10">
        <v>0</v>
      </c>
      <c r="F281" s="10">
        <v>0</v>
      </c>
      <c r="G281" s="10">
        <v>0</v>
      </c>
      <c r="H281" s="10">
        <v>0</v>
      </c>
      <c r="J281" s="10">
        <f t="shared" si="48"/>
        <v>0</v>
      </c>
      <c r="L281" s="10"/>
      <c r="M281" s="11">
        <f t="shared" si="49"/>
        <v>0</v>
      </c>
    </row>
    <row r="282" spans="1:15" ht="12.75" customHeight="1" x14ac:dyDescent="0.2">
      <c r="A282" s="7" t="s">
        <v>195</v>
      </c>
      <c r="B282" s="8"/>
      <c r="C282" s="9"/>
      <c r="D282" s="10">
        <v>0</v>
      </c>
      <c r="F282" s="10">
        <v>0</v>
      </c>
      <c r="G282" s="10">
        <v>0</v>
      </c>
      <c r="H282" s="10">
        <v>0</v>
      </c>
      <c r="J282" s="10">
        <f t="shared" si="48"/>
        <v>0</v>
      </c>
      <c r="L282" s="10"/>
      <c r="M282" s="11">
        <f t="shared" si="49"/>
        <v>0</v>
      </c>
    </row>
    <row r="283" spans="1:15" ht="12.75" customHeight="1" x14ac:dyDescent="0.2">
      <c r="A283" s="7" t="s">
        <v>195</v>
      </c>
      <c r="B283" s="8"/>
      <c r="C283" s="9"/>
      <c r="D283" s="10">
        <v>0</v>
      </c>
      <c r="F283" s="10">
        <v>0</v>
      </c>
      <c r="G283" s="10">
        <v>0</v>
      </c>
      <c r="H283" s="10">
        <v>0</v>
      </c>
      <c r="J283" s="10">
        <f t="shared" si="48"/>
        <v>0</v>
      </c>
      <c r="L283" s="10"/>
      <c r="M283" s="11">
        <f t="shared" si="49"/>
        <v>0</v>
      </c>
    </row>
    <row r="284" spans="1:15" ht="12.75" customHeight="1" x14ac:dyDescent="0.2">
      <c r="A284" s="12" t="s">
        <v>30</v>
      </c>
      <c r="B284" s="13"/>
      <c r="C284" s="12"/>
      <c r="D284" s="14">
        <v>388564.73000000004</v>
      </c>
      <c r="E284" s="14">
        <v>899.99</v>
      </c>
      <c r="F284" s="14">
        <v>0</v>
      </c>
      <c r="G284" s="14">
        <v>6079.8799999999992</v>
      </c>
      <c r="H284" s="14">
        <v>4600.8999999999996</v>
      </c>
      <c r="I284" s="14">
        <v>0</v>
      </c>
      <c r="J284" s="14">
        <f t="shared" ref="D284:L284" si="50">SUM(J273:J283)</f>
        <v>400145.49999999994</v>
      </c>
      <c r="L284" s="14">
        <f t="shared" si="50"/>
        <v>487900</v>
      </c>
    </row>
    <row r="285" spans="1:15" ht="12.75" customHeight="1" x14ac:dyDescent="0.2"/>
    <row r="286" spans="1:15" ht="12.75" customHeight="1" x14ac:dyDescent="0.2"/>
    <row r="287" spans="1:15" ht="12.75" customHeight="1" x14ac:dyDescent="0.2"/>
    <row r="288" spans="1:15" ht="12.75" customHeight="1" x14ac:dyDescent="0.2"/>
    <row r="289" spans="1:15" ht="12.75" customHeight="1" x14ac:dyDescent="0.2">
      <c r="A289" s="3" t="s">
        <v>0</v>
      </c>
      <c r="B289" s="4" t="s">
        <v>1</v>
      </c>
      <c r="C289" s="3" t="s">
        <v>2</v>
      </c>
      <c r="D289" s="4" t="s">
        <v>3</v>
      </c>
      <c r="E289" s="4" t="s">
        <v>4</v>
      </c>
      <c r="F289" s="4" t="s">
        <v>5</v>
      </c>
      <c r="G289" s="4" t="s">
        <v>6</v>
      </c>
      <c r="H289" s="4" t="s">
        <v>7</v>
      </c>
      <c r="I289" s="4" t="s">
        <v>8</v>
      </c>
      <c r="J289" s="4" t="s">
        <v>9</v>
      </c>
      <c r="L289" s="6" t="s">
        <v>10</v>
      </c>
      <c r="M289" s="6" t="s">
        <v>11</v>
      </c>
      <c r="O289" s="4" t="s">
        <v>12</v>
      </c>
    </row>
    <row r="290" spans="1:15" ht="12.75" customHeight="1" x14ac:dyDescent="0.2">
      <c r="A290" s="7" t="s">
        <v>207</v>
      </c>
      <c r="B290" s="8" t="s">
        <v>208</v>
      </c>
      <c r="C290" s="9" t="s">
        <v>209</v>
      </c>
      <c r="D290" s="10">
        <v>75253.09</v>
      </c>
      <c r="F290" s="10">
        <v>0</v>
      </c>
      <c r="G290" s="10">
        <v>619.97</v>
      </c>
      <c r="H290" s="10">
        <v>399.99</v>
      </c>
      <c r="J290" s="10">
        <f t="shared" ref="J290:J300" si="51">SUM(D290:I290)</f>
        <v>76273.05</v>
      </c>
      <c r="L290" s="10">
        <v>45375</v>
      </c>
      <c r="M290" s="11">
        <f t="shared" ref="M290:M300" si="52">IFERROR(J290/L290,)</f>
        <v>1.6809487603305786</v>
      </c>
      <c r="O290" s="10">
        <v>165000</v>
      </c>
    </row>
    <row r="291" spans="1:15" ht="12.75" customHeight="1" x14ac:dyDescent="0.2">
      <c r="A291" s="7" t="s">
        <v>207</v>
      </c>
      <c r="B291" s="17" t="s">
        <v>82</v>
      </c>
      <c r="C291" s="9" t="s">
        <v>210</v>
      </c>
      <c r="D291" s="10">
        <v>2789.92</v>
      </c>
      <c r="F291" s="10">
        <v>0</v>
      </c>
      <c r="G291" s="10">
        <v>0</v>
      </c>
      <c r="H291" s="10">
        <v>0</v>
      </c>
      <c r="J291" s="10">
        <f t="shared" si="51"/>
        <v>2789.92</v>
      </c>
      <c r="L291" s="10"/>
      <c r="M291" s="11">
        <f t="shared" si="52"/>
        <v>0</v>
      </c>
    </row>
    <row r="292" spans="1:15" ht="12.75" customHeight="1" x14ac:dyDescent="0.2">
      <c r="A292" s="7" t="s">
        <v>207</v>
      </c>
      <c r="B292" s="8" t="s">
        <v>211</v>
      </c>
      <c r="C292" s="9" t="s">
        <v>212</v>
      </c>
      <c r="D292" s="10">
        <v>53005.22</v>
      </c>
      <c r="F292" s="10">
        <v>0</v>
      </c>
      <c r="G292" s="10">
        <v>399.99</v>
      </c>
      <c r="H292" s="10">
        <v>0</v>
      </c>
      <c r="J292" s="10">
        <f t="shared" si="51"/>
        <v>53405.21</v>
      </c>
      <c r="L292" s="10">
        <v>45375</v>
      </c>
      <c r="M292" s="11">
        <f t="shared" si="52"/>
        <v>1.1769743250688705</v>
      </c>
    </row>
    <row r="293" spans="1:15" ht="12.75" customHeight="1" x14ac:dyDescent="0.2">
      <c r="A293" s="7" t="s">
        <v>207</v>
      </c>
      <c r="B293" s="8" t="s">
        <v>149</v>
      </c>
      <c r="C293" s="9" t="s">
        <v>213</v>
      </c>
      <c r="D293" s="10">
        <v>55980.11</v>
      </c>
      <c r="F293" s="10">
        <v>0</v>
      </c>
      <c r="G293" s="10">
        <v>499.99</v>
      </c>
      <c r="H293" s="10">
        <v>0</v>
      </c>
      <c r="J293" s="10">
        <f t="shared" si="51"/>
        <v>56480.1</v>
      </c>
      <c r="L293" s="10">
        <v>45375</v>
      </c>
      <c r="M293" s="11">
        <f t="shared" si="52"/>
        <v>1.2447404958677686</v>
      </c>
    </row>
    <row r="294" spans="1:15" ht="12.75" customHeight="1" x14ac:dyDescent="0.2">
      <c r="A294" s="7" t="s">
        <v>207</v>
      </c>
      <c r="B294" s="8" t="s">
        <v>151</v>
      </c>
      <c r="C294" s="9" t="s">
        <v>214</v>
      </c>
      <c r="D294" s="10">
        <v>22127.99</v>
      </c>
      <c r="F294" s="10">
        <v>0</v>
      </c>
      <c r="G294" s="10">
        <v>649.98</v>
      </c>
      <c r="H294" s="10">
        <v>0</v>
      </c>
      <c r="J294" s="10">
        <f t="shared" si="51"/>
        <v>22777.97</v>
      </c>
      <c r="L294" s="10">
        <v>45375</v>
      </c>
      <c r="M294" s="11">
        <f t="shared" si="52"/>
        <v>0.50199382920110192</v>
      </c>
    </row>
    <row r="295" spans="1:15" ht="12.75" customHeight="1" x14ac:dyDescent="0.2">
      <c r="A295" s="7" t="s">
        <v>207</v>
      </c>
      <c r="B295" s="8"/>
      <c r="C295" s="9"/>
      <c r="D295" s="10">
        <v>0</v>
      </c>
      <c r="F295" s="10">
        <v>0</v>
      </c>
      <c r="G295" s="10">
        <v>0</v>
      </c>
      <c r="H295" s="10">
        <v>0</v>
      </c>
      <c r="J295" s="10">
        <f t="shared" si="51"/>
        <v>0</v>
      </c>
      <c r="L295" s="10"/>
      <c r="M295" s="11">
        <f t="shared" si="52"/>
        <v>0</v>
      </c>
    </row>
    <row r="296" spans="1:15" ht="12.75" customHeight="1" x14ac:dyDescent="0.2">
      <c r="A296" s="7" t="s">
        <v>207</v>
      </c>
      <c r="B296" s="8"/>
      <c r="C296" s="9"/>
      <c r="D296" s="10">
        <v>0</v>
      </c>
      <c r="F296" s="10">
        <v>0</v>
      </c>
      <c r="G296" s="10">
        <v>0</v>
      </c>
      <c r="H296" s="10">
        <v>0</v>
      </c>
      <c r="J296" s="10">
        <f t="shared" si="51"/>
        <v>0</v>
      </c>
      <c r="L296" s="10"/>
      <c r="M296" s="11">
        <f t="shared" si="52"/>
        <v>0</v>
      </c>
    </row>
    <row r="297" spans="1:15" ht="12.75" customHeight="1" x14ac:dyDescent="0.2">
      <c r="A297" s="7" t="s">
        <v>207</v>
      </c>
      <c r="B297" s="8"/>
      <c r="C297" s="9"/>
      <c r="D297" s="10">
        <v>0</v>
      </c>
      <c r="F297" s="10">
        <v>0</v>
      </c>
      <c r="G297" s="10">
        <v>0</v>
      </c>
      <c r="H297" s="10">
        <v>0</v>
      </c>
      <c r="J297" s="10">
        <f t="shared" si="51"/>
        <v>0</v>
      </c>
      <c r="L297" s="10"/>
      <c r="M297" s="11">
        <f t="shared" si="52"/>
        <v>0</v>
      </c>
    </row>
    <row r="298" spans="1:15" ht="12.75" customHeight="1" x14ac:dyDescent="0.2">
      <c r="A298" s="7" t="s">
        <v>207</v>
      </c>
      <c r="B298" s="8"/>
      <c r="C298" s="9"/>
      <c r="D298" s="10">
        <v>0</v>
      </c>
      <c r="F298" s="10">
        <v>0</v>
      </c>
      <c r="G298" s="10">
        <v>0</v>
      </c>
      <c r="H298" s="10">
        <v>0</v>
      </c>
      <c r="J298" s="10">
        <f t="shared" si="51"/>
        <v>0</v>
      </c>
      <c r="L298" s="10"/>
      <c r="M298" s="11">
        <f t="shared" si="52"/>
        <v>0</v>
      </c>
    </row>
    <row r="299" spans="1:15" ht="12.75" customHeight="1" x14ac:dyDescent="0.2">
      <c r="A299" s="7" t="s">
        <v>207</v>
      </c>
      <c r="B299" s="8"/>
      <c r="C299" s="9"/>
      <c r="D299" s="10">
        <v>0</v>
      </c>
      <c r="F299" s="10">
        <v>0</v>
      </c>
      <c r="G299" s="10">
        <v>0</v>
      </c>
      <c r="H299" s="10">
        <v>0</v>
      </c>
      <c r="J299" s="10">
        <f t="shared" si="51"/>
        <v>0</v>
      </c>
      <c r="L299" s="10"/>
      <c r="M299" s="11">
        <f t="shared" si="52"/>
        <v>0</v>
      </c>
    </row>
    <row r="300" spans="1:15" ht="12.75" customHeight="1" x14ac:dyDescent="0.2">
      <c r="A300" s="7" t="s">
        <v>207</v>
      </c>
      <c r="B300" s="8"/>
      <c r="C300" s="9"/>
      <c r="D300" s="10">
        <v>0</v>
      </c>
      <c r="F300" s="10">
        <v>0</v>
      </c>
      <c r="G300" s="10">
        <v>0</v>
      </c>
      <c r="H300" s="10">
        <v>0</v>
      </c>
      <c r="J300" s="10">
        <f t="shared" si="51"/>
        <v>0</v>
      </c>
      <c r="L300" s="10"/>
      <c r="M300" s="11">
        <f t="shared" si="52"/>
        <v>0</v>
      </c>
    </row>
    <row r="301" spans="1:15" ht="12.75" customHeight="1" x14ac:dyDescent="0.2">
      <c r="A301" s="12" t="s">
        <v>30</v>
      </c>
      <c r="B301" s="13"/>
      <c r="C301" s="12"/>
      <c r="D301" s="14">
        <v>209156.33</v>
      </c>
      <c r="E301" s="14">
        <v>0</v>
      </c>
      <c r="F301" s="14">
        <v>0</v>
      </c>
      <c r="G301" s="14">
        <v>2169.9300000000003</v>
      </c>
      <c r="H301" s="14">
        <v>399.99</v>
      </c>
      <c r="I301" s="14">
        <v>0</v>
      </c>
      <c r="J301" s="14">
        <f t="shared" ref="D301:L301" si="53">SUM(J290:J300)</f>
        <v>211726.25</v>
      </c>
      <c r="L301" s="14">
        <f t="shared" si="53"/>
        <v>181500</v>
      </c>
    </row>
    <row r="302" spans="1:15" ht="12.75" customHeight="1" x14ac:dyDescent="0.2"/>
    <row r="303" spans="1:15" ht="12.75" customHeight="1" x14ac:dyDescent="0.2"/>
    <row r="304" spans="1:15" ht="12.75" customHeight="1" x14ac:dyDescent="0.2"/>
    <row r="305" spans="1:15" ht="12.75" customHeight="1" x14ac:dyDescent="0.2"/>
    <row r="306" spans="1:15" ht="12.75" customHeight="1" x14ac:dyDescent="0.2">
      <c r="A306" s="3" t="s">
        <v>0</v>
      </c>
      <c r="B306" s="4" t="s">
        <v>1</v>
      </c>
      <c r="C306" s="3" t="s">
        <v>2</v>
      </c>
      <c r="D306" s="4" t="s">
        <v>3</v>
      </c>
      <c r="E306" s="4" t="s">
        <v>4</v>
      </c>
      <c r="F306" s="4" t="s">
        <v>5</v>
      </c>
      <c r="G306" s="4" t="s">
        <v>6</v>
      </c>
      <c r="H306" s="4" t="s">
        <v>7</v>
      </c>
      <c r="I306" s="4" t="s">
        <v>8</v>
      </c>
      <c r="J306" s="4" t="s">
        <v>9</v>
      </c>
      <c r="L306" s="6" t="s">
        <v>10</v>
      </c>
      <c r="M306" s="6" t="s">
        <v>11</v>
      </c>
      <c r="O306" s="4" t="s">
        <v>12</v>
      </c>
    </row>
    <row r="307" spans="1:15" ht="12.75" customHeight="1" x14ac:dyDescent="0.2">
      <c r="A307" s="7" t="s">
        <v>215</v>
      </c>
      <c r="B307" s="8" t="s">
        <v>216</v>
      </c>
      <c r="C307" s="9" t="s">
        <v>217</v>
      </c>
      <c r="D307" s="10">
        <v>515.99</v>
      </c>
      <c r="F307" s="10">
        <v>0</v>
      </c>
      <c r="G307" s="10">
        <v>0</v>
      </c>
      <c r="H307" s="10">
        <v>0</v>
      </c>
      <c r="J307" s="10">
        <f t="shared" ref="J307:J317" si="54">SUM(D307:I307)</f>
        <v>515.99</v>
      </c>
      <c r="L307" s="10"/>
      <c r="M307" s="11">
        <f t="shared" ref="M307:M317" si="55">IFERROR(J307/L307,)</f>
        <v>0</v>
      </c>
      <c r="O307" s="10">
        <v>230000</v>
      </c>
    </row>
    <row r="308" spans="1:15" ht="12.75" customHeight="1" x14ac:dyDescent="0.2">
      <c r="A308" s="7" t="s">
        <v>215</v>
      </c>
      <c r="B308" s="8" t="s">
        <v>218</v>
      </c>
      <c r="C308" s="9" t="s">
        <v>219</v>
      </c>
      <c r="D308" s="10">
        <v>11652.63</v>
      </c>
      <c r="F308" s="10">
        <v>0</v>
      </c>
      <c r="G308" s="10">
        <v>0</v>
      </c>
      <c r="H308" s="10">
        <v>0</v>
      </c>
      <c r="J308" s="10">
        <f t="shared" si="54"/>
        <v>11652.63</v>
      </c>
      <c r="L308" s="10">
        <v>42000</v>
      </c>
      <c r="M308" s="11">
        <f t="shared" si="55"/>
        <v>0.2774435714285714</v>
      </c>
    </row>
    <row r="309" spans="1:15" ht="12.75" customHeight="1" x14ac:dyDescent="0.2">
      <c r="A309" s="7" t="s">
        <v>215</v>
      </c>
      <c r="B309" s="8" t="s">
        <v>86</v>
      </c>
      <c r="C309" s="9" t="s">
        <v>220</v>
      </c>
      <c r="D309" s="10">
        <v>74531.97</v>
      </c>
      <c r="F309" s="10">
        <v>0</v>
      </c>
      <c r="G309" s="10">
        <v>0</v>
      </c>
      <c r="H309" s="10">
        <v>0</v>
      </c>
      <c r="J309" s="10">
        <f t="shared" si="54"/>
        <v>74531.97</v>
      </c>
      <c r="L309" s="10">
        <v>70400</v>
      </c>
      <c r="M309" s="11">
        <f t="shared" si="55"/>
        <v>1.0586927556818182</v>
      </c>
    </row>
    <row r="310" spans="1:15" ht="12.75" customHeight="1" x14ac:dyDescent="0.2">
      <c r="A310" s="7" t="s">
        <v>215</v>
      </c>
      <c r="B310" s="8" t="s">
        <v>175</v>
      </c>
      <c r="C310" s="9" t="s">
        <v>221</v>
      </c>
      <c r="D310" s="10">
        <v>76645.03</v>
      </c>
      <c r="F310" s="10">
        <v>0</v>
      </c>
      <c r="G310" s="10">
        <v>0</v>
      </c>
      <c r="H310" s="10">
        <v>0</v>
      </c>
      <c r="J310" s="10">
        <f t="shared" si="54"/>
        <v>76645.03</v>
      </c>
      <c r="L310" s="10">
        <v>70400</v>
      </c>
      <c r="M310" s="11">
        <f t="shared" si="55"/>
        <v>1.0887078125</v>
      </c>
    </row>
    <row r="311" spans="1:15" ht="12.75" customHeight="1" x14ac:dyDescent="0.2">
      <c r="A311" s="7" t="s">
        <v>215</v>
      </c>
      <c r="B311" s="8" t="s">
        <v>222</v>
      </c>
      <c r="C311" s="9" t="s">
        <v>223</v>
      </c>
      <c r="D311" s="10">
        <v>27029.94</v>
      </c>
      <c r="F311" s="10">
        <v>0</v>
      </c>
      <c r="G311" s="10">
        <v>0</v>
      </c>
      <c r="H311" s="10">
        <v>0</v>
      </c>
      <c r="J311" s="10">
        <f t="shared" si="54"/>
        <v>27029.94</v>
      </c>
      <c r="L311" s="10">
        <v>70400</v>
      </c>
      <c r="M311" s="11">
        <f t="shared" si="55"/>
        <v>0.38394801136363632</v>
      </c>
    </row>
    <row r="312" spans="1:15" ht="12.75" customHeight="1" x14ac:dyDescent="0.2">
      <c r="A312" s="7" t="s">
        <v>215</v>
      </c>
      <c r="B312" s="8"/>
      <c r="C312" s="9"/>
      <c r="D312" s="10">
        <v>0</v>
      </c>
      <c r="F312" s="10">
        <v>0</v>
      </c>
      <c r="G312" s="10">
        <v>0</v>
      </c>
      <c r="H312" s="10">
        <v>0</v>
      </c>
      <c r="J312" s="10">
        <f t="shared" si="54"/>
        <v>0</v>
      </c>
      <c r="L312" s="10"/>
      <c r="M312" s="11">
        <f t="shared" si="55"/>
        <v>0</v>
      </c>
    </row>
    <row r="313" spans="1:15" ht="12.75" customHeight="1" x14ac:dyDescent="0.2">
      <c r="A313" s="7" t="s">
        <v>215</v>
      </c>
      <c r="B313" s="8"/>
      <c r="C313" s="9"/>
      <c r="D313" s="10">
        <v>0</v>
      </c>
      <c r="F313" s="10">
        <v>0</v>
      </c>
      <c r="G313" s="10">
        <v>0</v>
      </c>
      <c r="H313" s="10">
        <v>0</v>
      </c>
      <c r="J313" s="10">
        <f t="shared" si="54"/>
        <v>0</v>
      </c>
      <c r="L313" s="10"/>
      <c r="M313" s="11">
        <f t="shared" si="55"/>
        <v>0</v>
      </c>
    </row>
    <row r="314" spans="1:15" ht="12.75" customHeight="1" x14ac:dyDescent="0.2">
      <c r="A314" s="7" t="s">
        <v>215</v>
      </c>
      <c r="B314" s="8"/>
      <c r="C314" s="9"/>
      <c r="D314" s="10">
        <v>0</v>
      </c>
      <c r="F314" s="10">
        <v>0</v>
      </c>
      <c r="G314" s="10">
        <v>0</v>
      </c>
      <c r="H314" s="10">
        <v>0</v>
      </c>
      <c r="J314" s="10">
        <f t="shared" si="54"/>
        <v>0</v>
      </c>
      <c r="L314" s="10"/>
      <c r="M314" s="11">
        <f t="shared" si="55"/>
        <v>0</v>
      </c>
    </row>
    <row r="315" spans="1:15" ht="12.75" customHeight="1" x14ac:dyDescent="0.2">
      <c r="A315" s="7" t="s">
        <v>215</v>
      </c>
      <c r="B315" s="8"/>
      <c r="C315" s="9"/>
      <c r="D315" s="10">
        <v>0</v>
      </c>
      <c r="F315" s="10">
        <v>0</v>
      </c>
      <c r="G315" s="10">
        <v>0</v>
      </c>
      <c r="H315" s="10">
        <v>0</v>
      </c>
      <c r="J315" s="10">
        <f t="shared" si="54"/>
        <v>0</v>
      </c>
      <c r="L315" s="10"/>
      <c r="M315" s="11">
        <f t="shared" si="55"/>
        <v>0</v>
      </c>
    </row>
    <row r="316" spans="1:15" ht="12.75" customHeight="1" x14ac:dyDescent="0.2">
      <c r="A316" s="7" t="s">
        <v>215</v>
      </c>
      <c r="B316" s="8"/>
      <c r="C316" s="9"/>
      <c r="D316" s="10">
        <v>0</v>
      </c>
      <c r="F316" s="10">
        <v>0</v>
      </c>
      <c r="G316" s="10">
        <v>0</v>
      </c>
      <c r="H316" s="10">
        <v>0</v>
      </c>
      <c r="J316" s="10">
        <f t="shared" si="54"/>
        <v>0</v>
      </c>
      <c r="L316" s="10"/>
      <c r="M316" s="11">
        <f t="shared" si="55"/>
        <v>0</v>
      </c>
    </row>
    <row r="317" spans="1:15" ht="12.75" customHeight="1" x14ac:dyDescent="0.2">
      <c r="A317" s="7" t="s">
        <v>215</v>
      </c>
      <c r="B317" s="8"/>
      <c r="C317" s="9"/>
      <c r="D317" s="10">
        <v>0</v>
      </c>
      <c r="F317" s="10">
        <v>0</v>
      </c>
      <c r="G317" s="10">
        <v>0</v>
      </c>
      <c r="H317" s="10">
        <v>0</v>
      </c>
      <c r="J317" s="10">
        <f t="shared" si="54"/>
        <v>0</v>
      </c>
      <c r="L317" s="10"/>
      <c r="M317" s="11">
        <f t="shared" si="55"/>
        <v>0</v>
      </c>
    </row>
    <row r="318" spans="1:15" ht="12.75" customHeight="1" x14ac:dyDescent="0.2">
      <c r="A318" s="12" t="s">
        <v>30</v>
      </c>
      <c r="B318" s="13"/>
      <c r="C318" s="12"/>
      <c r="D318" s="14">
        <v>190375.56</v>
      </c>
      <c r="E318" s="14">
        <v>0</v>
      </c>
      <c r="F318" s="14">
        <v>0</v>
      </c>
      <c r="G318" s="14">
        <v>0</v>
      </c>
      <c r="H318" s="14">
        <v>0</v>
      </c>
      <c r="I318" s="14">
        <v>0</v>
      </c>
      <c r="J318" s="14">
        <f t="shared" ref="D318:L318" si="56">SUM(J307:J317)</f>
        <v>190375.56</v>
      </c>
      <c r="L318" s="14">
        <f t="shared" si="56"/>
        <v>253200</v>
      </c>
    </row>
    <row r="319" spans="1:15" ht="12.75" customHeight="1" x14ac:dyDescent="0.2"/>
    <row r="320" spans="1:15" ht="12.75" customHeight="1" x14ac:dyDescent="0.2"/>
    <row r="321" spans="1:15" ht="12.75" customHeight="1" x14ac:dyDescent="0.2"/>
    <row r="322" spans="1:15" ht="12.75" customHeight="1" x14ac:dyDescent="0.2"/>
    <row r="323" spans="1:15" ht="12.75" customHeight="1" x14ac:dyDescent="0.2"/>
    <row r="324" spans="1:15" ht="12.75" customHeight="1" x14ac:dyDescent="0.2">
      <c r="A324" s="3" t="s">
        <v>0</v>
      </c>
      <c r="B324" s="4" t="s">
        <v>1</v>
      </c>
      <c r="C324" s="3" t="s">
        <v>2</v>
      </c>
      <c r="D324" s="4" t="s">
        <v>3</v>
      </c>
      <c r="E324" s="4" t="s">
        <v>4</v>
      </c>
      <c r="F324" s="4" t="s">
        <v>5</v>
      </c>
      <c r="G324" s="4" t="s">
        <v>6</v>
      </c>
      <c r="H324" s="4" t="s">
        <v>7</v>
      </c>
      <c r="I324" s="4" t="s">
        <v>8</v>
      </c>
      <c r="J324" s="4" t="s">
        <v>9</v>
      </c>
      <c r="L324" s="6" t="s">
        <v>10</v>
      </c>
      <c r="M324" s="6" t="s">
        <v>11</v>
      </c>
      <c r="O324" s="4" t="s">
        <v>12</v>
      </c>
    </row>
    <row r="325" spans="1:15" ht="12.75" customHeight="1" x14ac:dyDescent="0.2">
      <c r="A325" s="7" t="s">
        <v>224</v>
      </c>
      <c r="B325" s="8" t="s">
        <v>126</v>
      </c>
      <c r="C325" s="9" t="s">
        <v>225</v>
      </c>
      <c r="D325" s="10">
        <v>2015.94</v>
      </c>
      <c r="F325" s="10">
        <v>0</v>
      </c>
      <c r="G325" s="10">
        <v>0</v>
      </c>
      <c r="H325" s="10">
        <v>0</v>
      </c>
      <c r="J325" s="10">
        <f t="shared" ref="J325:J335" si="57">SUM(D325:I325)</f>
        <v>2015.94</v>
      </c>
      <c r="L325" s="10"/>
      <c r="M325" s="11">
        <f t="shared" ref="M325:M335" si="58">IFERROR(J325/L325,)</f>
        <v>0</v>
      </c>
      <c r="O325" s="10">
        <v>250000</v>
      </c>
    </row>
    <row r="326" spans="1:15" ht="12.75" customHeight="1" x14ac:dyDescent="0.2">
      <c r="A326" s="7" t="s">
        <v>224</v>
      </c>
      <c r="B326" s="8" t="s">
        <v>226</v>
      </c>
      <c r="C326" s="9" t="s">
        <v>227</v>
      </c>
      <c r="D326" s="10">
        <v>60859.88</v>
      </c>
      <c r="F326" s="10">
        <v>0</v>
      </c>
      <c r="G326" s="10">
        <v>0</v>
      </c>
      <c r="H326" s="10">
        <v>0</v>
      </c>
      <c r="J326" s="10">
        <f t="shared" si="57"/>
        <v>60859.88</v>
      </c>
      <c r="L326" s="10">
        <v>68750</v>
      </c>
      <c r="M326" s="11">
        <f t="shared" si="58"/>
        <v>0.88523461818181814</v>
      </c>
    </row>
    <row r="327" spans="1:15" ht="12.75" customHeight="1" x14ac:dyDescent="0.2">
      <c r="A327" s="7" t="s">
        <v>224</v>
      </c>
      <c r="B327" s="8" t="s">
        <v>228</v>
      </c>
      <c r="C327" s="9" t="s">
        <v>229</v>
      </c>
      <c r="D327" s="10">
        <v>61698.34</v>
      </c>
      <c r="F327" s="10">
        <v>0</v>
      </c>
      <c r="G327" s="10">
        <v>0</v>
      </c>
      <c r="H327" s="10">
        <v>0</v>
      </c>
      <c r="J327" s="10">
        <f t="shared" si="57"/>
        <v>61698.34</v>
      </c>
      <c r="L327" s="10">
        <v>68750</v>
      </c>
      <c r="M327" s="11">
        <f t="shared" si="58"/>
        <v>0.89743039999999996</v>
      </c>
    </row>
    <row r="328" spans="1:15" ht="12.75" customHeight="1" x14ac:dyDescent="0.2">
      <c r="A328" s="7" t="s">
        <v>224</v>
      </c>
      <c r="B328" s="8" t="s">
        <v>49</v>
      </c>
      <c r="C328" s="9" t="s">
        <v>230</v>
      </c>
      <c r="D328" s="10">
        <v>58005.34</v>
      </c>
      <c r="F328" s="10">
        <v>0</v>
      </c>
      <c r="G328" s="10">
        <v>0</v>
      </c>
      <c r="H328" s="10">
        <v>0</v>
      </c>
      <c r="J328" s="10">
        <f t="shared" si="57"/>
        <v>58005.34</v>
      </c>
      <c r="L328" s="10">
        <v>68750</v>
      </c>
      <c r="M328" s="11">
        <f t="shared" si="58"/>
        <v>0.84371403636363629</v>
      </c>
    </row>
    <row r="329" spans="1:15" ht="12.75" customHeight="1" x14ac:dyDescent="0.2">
      <c r="A329" s="7" t="s">
        <v>224</v>
      </c>
      <c r="B329" s="8" t="s">
        <v>130</v>
      </c>
      <c r="C329" s="9" t="s">
        <v>231</v>
      </c>
      <c r="D329" s="10">
        <v>36364.94</v>
      </c>
      <c r="F329" s="10">
        <v>0</v>
      </c>
      <c r="G329" s="10">
        <v>0</v>
      </c>
      <c r="H329" s="10">
        <v>0</v>
      </c>
      <c r="J329" s="10">
        <f t="shared" si="57"/>
        <v>36364.94</v>
      </c>
      <c r="L329" s="10">
        <v>68750</v>
      </c>
      <c r="M329" s="11">
        <f t="shared" si="58"/>
        <v>0.52894458181818182</v>
      </c>
    </row>
    <row r="330" spans="1:15" ht="12.75" customHeight="1" x14ac:dyDescent="0.2">
      <c r="A330" s="7" t="s">
        <v>224</v>
      </c>
      <c r="B330" s="8"/>
      <c r="C330" s="9"/>
      <c r="D330" s="10">
        <v>0</v>
      </c>
      <c r="F330" s="10">
        <v>0</v>
      </c>
      <c r="G330" s="10">
        <v>0</v>
      </c>
      <c r="H330" s="10">
        <v>0</v>
      </c>
      <c r="J330" s="10">
        <f t="shared" si="57"/>
        <v>0</v>
      </c>
      <c r="L330" s="10"/>
      <c r="M330" s="11">
        <f t="shared" si="58"/>
        <v>0</v>
      </c>
    </row>
    <row r="331" spans="1:15" ht="12.75" customHeight="1" x14ac:dyDescent="0.2">
      <c r="A331" s="7" t="s">
        <v>224</v>
      </c>
      <c r="B331" s="8"/>
      <c r="C331" s="9"/>
      <c r="D331" s="10">
        <v>0</v>
      </c>
      <c r="F331" s="10">
        <v>0</v>
      </c>
      <c r="G331" s="10">
        <v>0</v>
      </c>
      <c r="H331" s="10">
        <v>0</v>
      </c>
      <c r="J331" s="10">
        <f t="shared" si="57"/>
        <v>0</v>
      </c>
      <c r="L331" s="10"/>
      <c r="M331" s="11">
        <f t="shared" si="58"/>
        <v>0</v>
      </c>
    </row>
    <row r="332" spans="1:15" ht="12.75" customHeight="1" x14ac:dyDescent="0.2">
      <c r="A332" s="7" t="s">
        <v>224</v>
      </c>
      <c r="B332" s="8"/>
      <c r="C332" s="9"/>
      <c r="D332" s="10">
        <v>0</v>
      </c>
      <c r="F332" s="10">
        <v>0</v>
      </c>
      <c r="G332" s="10">
        <v>0</v>
      </c>
      <c r="H332" s="10">
        <v>0</v>
      </c>
      <c r="J332" s="10">
        <f t="shared" si="57"/>
        <v>0</v>
      </c>
      <c r="L332" s="10"/>
      <c r="M332" s="11">
        <f t="shared" si="58"/>
        <v>0</v>
      </c>
    </row>
    <row r="333" spans="1:15" ht="12.75" customHeight="1" x14ac:dyDescent="0.2">
      <c r="A333" s="7" t="s">
        <v>224</v>
      </c>
      <c r="B333" s="8"/>
      <c r="C333" s="9"/>
      <c r="D333" s="10">
        <v>0</v>
      </c>
      <c r="F333" s="10">
        <v>0</v>
      </c>
      <c r="G333" s="10">
        <v>0</v>
      </c>
      <c r="H333" s="10">
        <v>0</v>
      </c>
      <c r="J333" s="10">
        <f t="shared" si="57"/>
        <v>0</v>
      </c>
      <c r="L333" s="10"/>
      <c r="M333" s="11">
        <f t="shared" si="58"/>
        <v>0</v>
      </c>
    </row>
    <row r="334" spans="1:15" ht="12.75" customHeight="1" x14ac:dyDescent="0.2">
      <c r="A334" s="7" t="s">
        <v>224</v>
      </c>
      <c r="B334" s="8"/>
      <c r="C334" s="9"/>
      <c r="D334" s="10">
        <v>0</v>
      </c>
      <c r="F334" s="10">
        <v>0</v>
      </c>
      <c r="G334" s="10">
        <v>0</v>
      </c>
      <c r="H334" s="10">
        <v>0</v>
      </c>
      <c r="J334" s="10">
        <f t="shared" si="57"/>
        <v>0</v>
      </c>
      <c r="L334" s="10"/>
      <c r="M334" s="11">
        <f t="shared" si="58"/>
        <v>0</v>
      </c>
    </row>
    <row r="335" spans="1:15" ht="12.75" customHeight="1" x14ac:dyDescent="0.2">
      <c r="A335" s="7" t="s">
        <v>224</v>
      </c>
      <c r="B335" s="8"/>
      <c r="C335" s="9"/>
      <c r="D335" s="10">
        <v>0</v>
      </c>
      <c r="F335" s="10">
        <v>0</v>
      </c>
      <c r="G335" s="10">
        <v>0</v>
      </c>
      <c r="H335" s="10">
        <v>0</v>
      </c>
      <c r="J335" s="10">
        <f t="shared" si="57"/>
        <v>0</v>
      </c>
      <c r="L335" s="10"/>
      <c r="M335" s="11">
        <f t="shared" si="58"/>
        <v>0</v>
      </c>
    </row>
    <row r="336" spans="1:15" ht="12.75" customHeight="1" x14ac:dyDescent="0.2">
      <c r="A336" s="12" t="s">
        <v>30</v>
      </c>
      <c r="B336" s="13"/>
      <c r="C336" s="12"/>
      <c r="D336" s="14">
        <v>218944.44</v>
      </c>
      <c r="E336" s="14">
        <v>0</v>
      </c>
      <c r="F336" s="14">
        <v>0</v>
      </c>
      <c r="G336" s="14">
        <v>0</v>
      </c>
      <c r="H336" s="14">
        <v>0</v>
      </c>
      <c r="I336" s="14">
        <v>0</v>
      </c>
      <c r="J336" s="14">
        <f t="shared" ref="D336:L336" si="59">SUM(J325:J335)</f>
        <v>218944.44</v>
      </c>
      <c r="L336" s="14">
        <f t="shared" si="59"/>
        <v>275000</v>
      </c>
    </row>
    <row r="337" spans="1:15" ht="12.75" customHeight="1" x14ac:dyDescent="0.2"/>
    <row r="338" spans="1:15" ht="12.75" customHeight="1" x14ac:dyDescent="0.2"/>
    <row r="339" spans="1:15" ht="12.75" customHeight="1" x14ac:dyDescent="0.2"/>
    <row r="340" spans="1:15" ht="12.75" customHeight="1" x14ac:dyDescent="0.2"/>
    <row r="341" spans="1:15" ht="12.75" customHeight="1" x14ac:dyDescent="0.2"/>
    <row r="342" spans="1:15" ht="12.75" customHeight="1" x14ac:dyDescent="0.2"/>
    <row r="343" spans="1:15" ht="12.75" customHeight="1" x14ac:dyDescent="0.2">
      <c r="A343" s="3" t="s">
        <v>0</v>
      </c>
      <c r="B343" s="4" t="s">
        <v>1</v>
      </c>
      <c r="C343" s="3" t="s">
        <v>2</v>
      </c>
      <c r="D343" s="4" t="s">
        <v>3</v>
      </c>
      <c r="E343" s="4" t="s">
        <v>4</v>
      </c>
      <c r="F343" s="4" t="s">
        <v>5</v>
      </c>
      <c r="G343" s="4" t="s">
        <v>6</v>
      </c>
      <c r="H343" s="4" t="s">
        <v>7</v>
      </c>
      <c r="I343" s="4" t="s">
        <v>8</v>
      </c>
      <c r="J343" s="4" t="s">
        <v>9</v>
      </c>
      <c r="L343" s="6" t="s">
        <v>10</v>
      </c>
      <c r="M343" s="6" t="s">
        <v>11</v>
      </c>
      <c r="O343" s="4" t="s">
        <v>12</v>
      </c>
    </row>
    <row r="344" spans="1:15" ht="12.75" customHeight="1" x14ac:dyDescent="0.2">
      <c r="A344" s="7" t="s">
        <v>108</v>
      </c>
      <c r="B344" s="8" t="s">
        <v>126</v>
      </c>
      <c r="C344" s="9" t="s">
        <v>232</v>
      </c>
      <c r="D344" s="10">
        <v>78275.820000000007</v>
      </c>
      <c r="F344" s="10">
        <v>0</v>
      </c>
      <c r="G344" s="10">
        <v>0</v>
      </c>
      <c r="H344" s="10">
        <v>0</v>
      </c>
      <c r="J344" s="10">
        <f t="shared" ref="J344:J354" si="60">SUM(D344:I344)</f>
        <v>78275.820000000007</v>
      </c>
      <c r="L344" s="10">
        <v>62334</v>
      </c>
      <c r="M344" s="11">
        <f t="shared" ref="M344:M354" si="61">IFERROR(J344/L344,)</f>
        <v>1.2557483877177786</v>
      </c>
      <c r="O344" s="10">
        <v>340000</v>
      </c>
    </row>
    <row r="345" spans="1:15" ht="12.75" customHeight="1" x14ac:dyDescent="0.2">
      <c r="A345" s="7" t="s">
        <v>108</v>
      </c>
      <c r="B345" s="8" t="s">
        <v>233</v>
      </c>
      <c r="C345" s="9" t="s">
        <v>234</v>
      </c>
      <c r="D345" s="10">
        <v>67242.2</v>
      </c>
      <c r="F345" s="10">
        <v>0</v>
      </c>
      <c r="G345" s="10">
        <v>1299.99</v>
      </c>
      <c r="H345" s="10">
        <v>0</v>
      </c>
      <c r="J345" s="10">
        <f t="shared" si="60"/>
        <v>68542.19</v>
      </c>
      <c r="L345" s="10">
        <v>62334</v>
      </c>
      <c r="M345" s="11">
        <f t="shared" si="61"/>
        <v>1.0995955658228254</v>
      </c>
    </row>
    <row r="346" spans="1:15" ht="12.75" customHeight="1" x14ac:dyDescent="0.2">
      <c r="A346" s="7" t="s">
        <v>108</v>
      </c>
      <c r="B346" s="8" t="s">
        <v>235</v>
      </c>
      <c r="C346" s="9" t="s">
        <v>236</v>
      </c>
      <c r="D346" s="10">
        <v>47042.84</v>
      </c>
      <c r="F346" s="10">
        <v>0</v>
      </c>
      <c r="G346" s="10">
        <v>0</v>
      </c>
      <c r="H346" s="10">
        <v>0</v>
      </c>
      <c r="J346" s="10">
        <f t="shared" si="60"/>
        <v>47042.84</v>
      </c>
      <c r="L346" s="10">
        <v>62334</v>
      </c>
      <c r="M346" s="11">
        <f t="shared" si="61"/>
        <v>0.75468989636474471</v>
      </c>
    </row>
    <row r="347" spans="1:15" ht="12.75" customHeight="1" x14ac:dyDescent="0.2">
      <c r="A347" s="7" t="s">
        <v>108</v>
      </c>
      <c r="B347" s="8" t="s">
        <v>146</v>
      </c>
      <c r="C347" s="9" t="s">
        <v>237</v>
      </c>
      <c r="D347" s="10">
        <v>70842.039999999994</v>
      </c>
      <c r="F347" s="10">
        <v>0</v>
      </c>
      <c r="G347" s="10">
        <v>0</v>
      </c>
      <c r="H347" s="10">
        <v>0</v>
      </c>
      <c r="J347" s="10">
        <f t="shared" si="60"/>
        <v>70842.039999999994</v>
      </c>
      <c r="L347" s="10">
        <v>62334</v>
      </c>
      <c r="M347" s="11">
        <f t="shared" si="61"/>
        <v>1.1364911605223473</v>
      </c>
    </row>
    <row r="348" spans="1:15" ht="12.75" customHeight="1" x14ac:dyDescent="0.2">
      <c r="A348" s="7" t="s">
        <v>108</v>
      </c>
      <c r="B348" s="8" t="s">
        <v>170</v>
      </c>
      <c r="C348" s="9" t="s">
        <v>238</v>
      </c>
      <c r="D348" s="10">
        <v>56503.69</v>
      </c>
      <c r="F348" s="10">
        <v>0</v>
      </c>
      <c r="G348" s="10">
        <v>0</v>
      </c>
      <c r="H348" s="10">
        <v>0</v>
      </c>
      <c r="J348" s="10">
        <f t="shared" si="60"/>
        <v>56503.69</v>
      </c>
      <c r="L348" s="10">
        <v>62334</v>
      </c>
      <c r="M348" s="11">
        <f t="shared" si="61"/>
        <v>0.90646661533031736</v>
      </c>
    </row>
    <row r="349" spans="1:15" ht="12.75" customHeight="1" x14ac:dyDescent="0.2">
      <c r="A349" s="7" t="s">
        <v>108</v>
      </c>
      <c r="B349" s="8" t="s">
        <v>84</v>
      </c>
      <c r="C349" s="9" t="s">
        <v>239</v>
      </c>
      <c r="D349" s="10">
        <v>53357.79</v>
      </c>
      <c r="F349" s="10">
        <v>0</v>
      </c>
      <c r="G349" s="10">
        <v>0</v>
      </c>
      <c r="H349" s="10">
        <v>0</v>
      </c>
      <c r="J349" s="10">
        <f t="shared" si="60"/>
        <v>53357.79</v>
      </c>
      <c r="L349" s="10">
        <v>62334</v>
      </c>
      <c r="M349" s="11">
        <f t="shared" si="61"/>
        <v>0.85599817114255461</v>
      </c>
    </row>
    <row r="350" spans="1:15" ht="12.75" customHeight="1" x14ac:dyDescent="0.2">
      <c r="A350" s="7" t="s">
        <v>108</v>
      </c>
      <c r="B350" s="8" t="s">
        <v>240</v>
      </c>
      <c r="C350" s="9" t="s">
        <v>241</v>
      </c>
      <c r="D350" s="10">
        <v>1234.93</v>
      </c>
      <c r="F350" s="10">
        <v>0</v>
      </c>
      <c r="G350" s="10">
        <v>0</v>
      </c>
      <c r="H350" s="10">
        <v>0</v>
      </c>
      <c r="J350" s="10">
        <f t="shared" si="60"/>
        <v>1234.93</v>
      </c>
      <c r="L350" s="10"/>
      <c r="M350" s="11">
        <f t="shared" si="61"/>
        <v>0</v>
      </c>
    </row>
    <row r="351" spans="1:15" ht="12.75" customHeight="1" x14ac:dyDescent="0.2">
      <c r="A351" s="7" t="s">
        <v>108</v>
      </c>
      <c r="B351" s="8"/>
      <c r="C351" s="9"/>
      <c r="D351" s="10">
        <v>0</v>
      </c>
      <c r="F351" s="10">
        <v>0</v>
      </c>
      <c r="G351" s="10">
        <v>0</v>
      </c>
      <c r="H351" s="10">
        <v>0</v>
      </c>
      <c r="J351" s="10">
        <f t="shared" si="60"/>
        <v>0</v>
      </c>
      <c r="L351" s="10"/>
      <c r="M351" s="11">
        <f t="shared" si="61"/>
        <v>0</v>
      </c>
    </row>
    <row r="352" spans="1:15" ht="12.75" customHeight="1" x14ac:dyDescent="0.2">
      <c r="A352" s="7" t="s">
        <v>108</v>
      </c>
      <c r="B352" s="8"/>
      <c r="C352" s="9"/>
      <c r="D352" s="10">
        <v>0</v>
      </c>
      <c r="F352" s="10">
        <v>0</v>
      </c>
      <c r="G352" s="10">
        <v>0</v>
      </c>
      <c r="H352" s="10">
        <v>0</v>
      </c>
      <c r="J352" s="10">
        <f t="shared" si="60"/>
        <v>0</v>
      </c>
      <c r="L352" s="10"/>
      <c r="M352" s="11">
        <f t="shared" si="61"/>
        <v>0</v>
      </c>
    </row>
    <row r="353" spans="1:15" ht="12.75" customHeight="1" x14ac:dyDescent="0.2">
      <c r="A353" s="7" t="s">
        <v>108</v>
      </c>
      <c r="B353" s="8"/>
      <c r="C353" s="9"/>
      <c r="D353" s="10">
        <v>0</v>
      </c>
      <c r="F353" s="10">
        <v>0</v>
      </c>
      <c r="G353" s="10">
        <v>0</v>
      </c>
      <c r="H353" s="10">
        <v>0</v>
      </c>
      <c r="J353" s="10">
        <f t="shared" si="60"/>
        <v>0</v>
      </c>
      <c r="L353" s="10"/>
      <c r="M353" s="11">
        <f t="shared" si="61"/>
        <v>0</v>
      </c>
    </row>
    <row r="354" spans="1:15" ht="12.75" customHeight="1" x14ac:dyDescent="0.2">
      <c r="A354" s="7" t="s">
        <v>108</v>
      </c>
      <c r="B354" s="8"/>
      <c r="C354" s="9"/>
      <c r="D354" s="10">
        <v>0</v>
      </c>
      <c r="F354" s="10">
        <v>0</v>
      </c>
      <c r="G354" s="10">
        <v>0</v>
      </c>
      <c r="H354" s="10">
        <v>0</v>
      </c>
      <c r="J354" s="10">
        <f t="shared" si="60"/>
        <v>0</v>
      </c>
      <c r="L354" s="10"/>
      <c r="M354" s="11">
        <f t="shared" si="61"/>
        <v>0</v>
      </c>
    </row>
    <row r="355" spans="1:15" ht="12.75" customHeight="1" x14ac:dyDescent="0.2">
      <c r="A355" s="12" t="s">
        <v>30</v>
      </c>
      <c r="B355" s="13"/>
      <c r="C355" s="12"/>
      <c r="D355" s="14">
        <v>374499.31</v>
      </c>
      <c r="E355" s="14">
        <v>0</v>
      </c>
      <c r="F355" s="14">
        <v>0</v>
      </c>
      <c r="G355" s="14">
        <v>1299.99</v>
      </c>
      <c r="H355" s="14">
        <v>0</v>
      </c>
      <c r="I355" s="14">
        <v>0</v>
      </c>
      <c r="J355" s="14">
        <f t="shared" ref="D355:L355" si="62">SUM(J344:J354)</f>
        <v>375799.3</v>
      </c>
      <c r="L355" s="14">
        <f t="shared" si="62"/>
        <v>374004</v>
      </c>
    </row>
    <row r="356" spans="1:15" ht="12.75" customHeight="1" x14ac:dyDescent="0.2"/>
    <row r="357" spans="1:15" ht="12.75" customHeight="1" x14ac:dyDescent="0.2"/>
    <row r="358" spans="1:15" ht="12.75" customHeight="1" x14ac:dyDescent="0.2"/>
    <row r="359" spans="1:15" ht="12.75" customHeight="1" x14ac:dyDescent="0.2"/>
    <row r="360" spans="1:15" ht="12.75" customHeight="1" x14ac:dyDescent="0.2"/>
    <row r="361" spans="1:15" ht="12.75" customHeight="1" x14ac:dyDescent="0.2">
      <c r="A361" s="3" t="s">
        <v>0</v>
      </c>
      <c r="B361" s="4" t="s">
        <v>1</v>
      </c>
      <c r="C361" s="3" t="s">
        <v>2</v>
      </c>
      <c r="D361" s="4" t="s">
        <v>3</v>
      </c>
      <c r="E361" s="4" t="s">
        <v>4</v>
      </c>
      <c r="F361" s="4" t="s">
        <v>5</v>
      </c>
      <c r="G361" s="4" t="s">
        <v>6</v>
      </c>
      <c r="H361" s="4" t="s">
        <v>7</v>
      </c>
      <c r="I361" s="4" t="s">
        <v>8</v>
      </c>
      <c r="J361" s="4" t="s">
        <v>9</v>
      </c>
      <c r="L361" s="6" t="s">
        <v>10</v>
      </c>
      <c r="M361" s="6" t="s">
        <v>11</v>
      </c>
      <c r="O361" s="4" t="s">
        <v>12</v>
      </c>
    </row>
    <row r="362" spans="1:15" ht="12.75" customHeight="1" x14ac:dyDescent="0.2">
      <c r="A362" s="7" t="s">
        <v>242</v>
      </c>
      <c r="B362" s="8" t="s">
        <v>165</v>
      </c>
      <c r="C362" s="9" t="s">
        <v>243</v>
      </c>
      <c r="D362" s="10">
        <v>62369.5</v>
      </c>
      <c r="F362" s="10">
        <v>0</v>
      </c>
      <c r="G362" s="10">
        <v>0</v>
      </c>
      <c r="H362" s="10">
        <v>0</v>
      </c>
      <c r="J362" s="10">
        <f t="shared" ref="J362:J372" si="63">SUM(D362:I362)</f>
        <v>62369.5</v>
      </c>
      <c r="L362" s="10">
        <v>61600</v>
      </c>
      <c r="M362" s="11">
        <f t="shared" ref="M362:M372" si="64">IFERROR(J362/L362,)</f>
        <v>1.0124918831168832</v>
      </c>
      <c r="O362" s="10">
        <v>280000</v>
      </c>
    </row>
    <row r="363" spans="1:15" ht="12.75" customHeight="1" x14ac:dyDescent="0.2">
      <c r="A363" s="7" t="s">
        <v>242</v>
      </c>
      <c r="B363" s="8" t="s">
        <v>244</v>
      </c>
      <c r="C363" s="9" t="s">
        <v>245</v>
      </c>
      <c r="D363" s="10">
        <v>65341.02</v>
      </c>
      <c r="F363" s="10">
        <v>0</v>
      </c>
      <c r="G363" s="10">
        <v>0</v>
      </c>
      <c r="H363" s="10">
        <v>549.99</v>
      </c>
      <c r="J363" s="10">
        <f t="shared" si="63"/>
        <v>65891.009999999995</v>
      </c>
      <c r="L363" s="10">
        <v>61600</v>
      </c>
      <c r="M363" s="11">
        <f t="shared" si="64"/>
        <v>1.0696592532467533</v>
      </c>
    </row>
    <row r="364" spans="1:15" ht="12.75" customHeight="1" x14ac:dyDescent="0.2">
      <c r="A364" s="7" t="s">
        <v>242</v>
      </c>
      <c r="B364" s="8" t="s">
        <v>49</v>
      </c>
      <c r="C364" s="9" t="s">
        <v>246</v>
      </c>
      <c r="D364" s="10">
        <v>43917.86</v>
      </c>
      <c r="F364" s="10">
        <v>0</v>
      </c>
      <c r="G364" s="10">
        <v>0</v>
      </c>
      <c r="H364" s="10">
        <v>299.99</v>
      </c>
      <c r="J364" s="10">
        <f t="shared" si="63"/>
        <v>44217.85</v>
      </c>
      <c r="L364" s="10">
        <v>61600</v>
      </c>
      <c r="M364" s="11">
        <f t="shared" si="64"/>
        <v>0.71782224025974029</v>
      </c>
    </row>
    <row r="365" spans="1:15" ht="12.75" customHeight="1" x14ac:dyDescent="0.2">
      <c r="A365" s="7" t="s">
        <v>242</v>
      </c>
      <c r="B365" s="8" t="s">
        <v>180</v>
      </c>
      <c r="C365" s="9" t="s">
        <v>247</v>
      </c>
      <c r="D365" s="10">
        <v>2494.38</v>
      </c>
      <c r="F365" s="10">
        <v>0</v>
      </c>
      <c r="G365" s="10">
        <v>0</v>
      </c>
      <c r="H365" s="10">
        <v>0</v>
      </c>
      <c r="J365" s="10">
        <f t="shared" si="63"/>
        <v>2494.38</v>
      </c>
      <c r="L365" s="10"/>
      <c r="M365" s="11">
        <f t="shared" si="64"/>
        <v>0</v>
      </c>
    </row>
    <row r="366" spans="1:15" ht="12.75" customHeight="1" x14ac:dyDescent="0.2">
      <c r="A366" s="7" t="s">
        <v>242</v>
      </c>
      <c r="B366" s="8" t="s">
        <v>170</v>
      </c>
      <c r="C366" s="9" t="s">
        <v>248</v>
      </c>
      <c r="D366" s="10">
        <v>57072.7</v>
      </c>
      <c r="F366" s="10">
        <v>0</v>
      </c>
      <c r="G366" s="10">
        <v>0</v>
      </c>
      <c r="H366" s="10">
        <v>1899.98</v>
      </c>
      <c r="J366" s="10">
        <f t="shared" si="63"/>
        <v>58972.68</v>
      </c>
      <c r="L366" s="10">
        <v>61600</v>
      </c>
      <c r="M366" s="11">
        <f t="shared" si="64"/>
        <v>0.95734870129870131</v>
      </c>
    </row>
    <row r="367" spans="1:15" ht="12.75" customHeight="1" x14ac:dyDescent="0.2">
      <c r="A367" s="7" t="s">
        <v>242</v>
      </c>
      <c r="B367" s="8" t="s">
        <v>84</v>
      </c>
      <c r="C367" s="9" t="s">
        <v>249</v>
      </c>
      <c r="D367" s="10">
        <v>27186.46</v>
      </c>
      <c r="F367" s="10">
        <v>0</v>
      </c>
      <c r="G367" s="10">
        <v>0</v>
      </c>
      <c r="H367" s="10">
        <v>0</v>
      </c>
      <c r="J367" s="10">
        <f t="shared" si="63"/>
        <v>27186.46</v>
      </c>
      <c r="L367" s="10">
        <v>61600</v>
      </c>
      <c r="M367" s="11">
        <f t="shared" si="64"/>
        <v>0.44133863636363635</v>
      </c>
    </row>
    <row r="368" spans="1:15" ht="12.75" customHeight="1" x14ac:dyDescent="0.2">
      <c r="A368" s="7" t="s">
        <v>242</v>
      </c>
      <c r="B368" s="8"/>
      <c r="C368" s="9"/>
      <c r="D368" s="10">
        <v>0</v>
      </c>
      <c r="F368" s="10">
        <v>0</v>
      </c>
      <c r="G368" s="10">
        <v>0</v>
      </c>
      <c r="H368" s="10">
        <v>0</v>
      </c>
      <c r="J368" s="10">
        <f t="shared" si="63"/>
        <v>0</v>
      </c>
      <c r="L368" s="10"/>
      <c r="M368" s="11">
        <f t="shared" si="64"/>
        <v>0</v>
      </c>
    </row>
    <row r="369" spans="1:15" ht="12.75" customHeight="1" x14ac:dyDescent="0.2">
      <c r="A369" s="7" t="s">
        <v>242</v>
      </c>
      <c r="B369" s="8"/>
      <c r="C369" s="9"/>
      <c r="D369" s="10">
        <v>0</v>
      </c>
      <c r="F369" s="10">
        <v>0</v>
      </c>
      <c r="G369" s="10">
        <v>0</v>
      </c>
      <c r="H369" s="10">
        <v>0</v>
      </c>
      <c r="J369" s="10">
        <f t="shared" si="63"/>
        <v>0</v>
      </c>
      <c r="L369" s="10"/>
      <c r="M369" s="11">
        <f t="shared" si="64"/>
        <v>0</v>
      </c>
    </row>
    <row r="370" spans="1:15" ht="12.75" customHeight="1" x14ac:dyDescent="0.2">
      <c r="A370" s="7" t="s">
        <v>242</v>
      </c>
      <c r="B370" s="8"/>
      <c r="C370" s="9"/>
      <c r="D370" s="10">
        <v>0</v>
      </c>
      <c r="F370" s="10">
        <v>0</v>
      </c>
      <c r="G370" s="10">
        <v>0</v>
      </c>
      <c r="H370" s="10">
        <v>0</v>
      </c>
      <c r="J370" s="10">
        <f t="shared" si="63"/>
        <v>0</v>
      </c>
      <c r="L370" s="10"/>
      <c r="M370" s="11">
        <f t="shared" si="64"/>
        <v>0</v>
      </c>
    </row>
    <row r="371" spans="1:15" ht="12.75" customHeight="1" x14ac:dyDescent="0.2">
      <c r="A371" s="7" t="s">
        <v>242</v>
      </c>
      <c r="B371" s="8"/>
      <c r="C371" s="9"/>
      <c r="D371" s="10">
        <v>0</v>
      </c>
      <c r="F371" s="10">
        <v>0</v>
      </c>
      <c r="G371" s="10">
        <v>0</v>
      </c>
      <c r="H371" s="10">
        <v>0</v>
      </c>
      <c r="J371" s="10">
        <f t="shared" si="63"/>
        <v>0</v>
      </c>
      <c r="L371" s="10"/>
      <c r="M371" s="11">
        <f t="shared" si="64"/>
        <v>0</v>
      </c>
    </row>
    <row r="372" spans="1:15" ht="12.75" customHeight="1" x14ac:dyDescent="0.2">
      <c r="A372" s="7" t="s">
        <v>242</v>
      </c>
      <c r="B372" s="8"/>
      <c r="C372" s="9"/>
      <c r="D372" s="10">
        <v>0</v>
      </c>
      <c r="F372" s="10">
        <v>0</v>
      </c>
      <c r="G372" s="10">
        <v>0</v>
      </c>
      <c r="H372" s="10">
        <v>0</v>
      </c>
      <c r="J372" s="10">
        <f t="shared" si="63"/>
        <v>0</v>
      </c>
      <c r="L372" s="10"/>
      <c r="M372" s="11">
        <f t="shared" si="64"/>
        <v>0</v>
      </c>
    </row>
    <row r="373" spans="1:15" ht="12.75" customHeight="1" x14ac:dyDescent="0.2">
      <c r="A373" s="12" t="s">
        <v>30</v>
      </c>
      <c r="B373" s="13"/>
      <c r="C373" s="12"/>
      <c r="D373" s="14">
        <v>258381.92</v>
      </c>
      <c r="E373" s="14">
        <v>0</v>
      </c>
      <c r="F373" s="14">
        <v>0</v>
      </c>
      <c r="G373" s="14">
        <v>0</v>
      </c>
      <c r="H373" s="14">
        <v>2749.96</v>
      </c>
      <c r="I373" s="14">
        <v>0</v>
      </c>
      <c r="J373" s="14">
        <f t="shared" ref="D373:L373" si="65">SUM(J362:J372)</f>
        <v>261131.87999999998</v>
      </c>
      <c r="L373" s="14">
        <f t="shared" si="65"/>
        <v>308000</v>
      </c>
    </row>
    <row r="374" spans="1:15" ht="12.75" customHeight="1" x14ac:dyDescent="0.2"/>
    <row r="375" spans="1:15" ht="12.75" customHeight="1" x14ac:dyDescent="0.2"/>
    <row r="376" spans="1:15" ht="12.75" customHeight="1" x14ac:dyDescent="0.2"/>
    <row r="377" spans="1:15" ht="12.75" customHeight="1" x14ac:dyDescent="0.2"/>
    <row r="378" spans="1:15" ht="12.75" customHeight="1" x14ac:dyDescent="0.2"/>
    <row r="379" spans="1:15" ht="12.75" customHeight="1" x14ac:dyDescent="0.2">
      <c r="A379" s="3" t="s">
        <v>0</v>
      </c>
      <c r="B379" s="4" t="s">
        <v>1</v>
      </c>
      <c r="C379" s="3" t="s">
        <v>2</v>
      </c>
      <c r="D379" s="4" t="s">
        <v>3</v>
      </c>
      <c r="E379" s="4" t="s">
        <v>4</v>
      </c>
      <c r="F379" s="4" t="s">
        <v>5</v>
      </c>
      <c r="G379" s="4" t="s">
        <v>6</v>
      </c>
      <c r="H379" s="4" t="s">
        <v>7</v>
      </c>
      <c r="I379" s="4" t="s">
        <v>8</v>
      </c>
      <c r="J379" s="4" t="s">
        <v>9</v>
      </c>
      <c r="L379" s="6" t="s">
        <v>10</v>
      </c>
      <c r="M379" s="6" t="s">
        <v>11</v>
      </c>
      <c r="O379" s="4" t="s">
        <v>12</v>
      </c>
    </row>
    <row r="380" spans="1:15" ht="12.75" customHeight="1" x14ac:dyDescent="0.2">
      <c r="A380" s="7" t="s">
        <v>112</v>
      </c>
      <c r="B380" s="8" t="s">
        <v>126</v>
      </c>
      <c r="C380" s="9" t="s">
        <v>250</v>
      </c>
      <c r="D380" s="10">
        <v>15654.29</v>
      </c>
      <c r="F380" s="10">
        <v>0</v>
      </c>
      <c r="G380" s="10">
        <v>0</v>
      </c>
      <c r="H380" s="10">
        <v>0</v>
      </c>
      <c r="J380" s="10">
        <f t="shared" ref="J380:J390" si="66">SUM(D380:I380)</f>
        <v>15654.29</v>
      </c>
      <c r="L380" s="10">
        <v>20000</v>
      </c>
      <c r="M380" s="11">
        <f t="shared" ref="M380:M390" si="67">IFERROR(J380/L380,)</f>
        <v>0.78271450000000009</v>
      </c>
      <c r="O380" s="10">
        <v>350000</v>
      </c>
    </row>
    <row r="381" spans="1:15" ht="12.75" customHeight="1" x14ac:dyDescent="0.2">
      <c r="A381" s="7" t="s">
        <v>112</v>
      </c>
      <c r="B381" s="8" t="s">
        <v>251</v>
      </c>
      <c r="C381" s="9" t="s">
        <v>252</v>
      </c>
      <c r="D381" s="10">
        <v>70788.81</v>
      </c>
      <c r="F381" s="10">
        <v>0</v>
      </c>
      <c r="G381" s="10">
        <v>0</v>
      </c>
      <c r="H381" s="10">
        <v>0</v>
      </c>
      <c r="J381" s="10">
        <f t="shared" si="66"/>
        <v>70788.81</v>
      </c>
      <c r="L381" s="10">
        <v>91250</v>
      </c>
      <c r="M381" s="11">
        <f t="shared" si="67"/>
        <v>0.77576778082191777</v>
      </c>
    </row>
    <row r="382" spans="1:15" ht="12.75" customHeight="1" x14ac:dyDescent="0.2">
      <c r="A382" s="7" t="s">
        <v>112</v>
      </c>
      <c r="B382" s="8" t="s">
        <v>253</v>
      </c>
      <c r="C382" s="9" t="s">
        <v>254</v>
      </c>
      <c r="D382" s="10">
        <v>70354.58</v>
      </c>
      <c r="F382" s="10">
        <v>0</v>
      </c>
      <c r="G382" s="10">
        <v>599.98</v>
      </c>
      <c r="H382" s="10">
        <v>0</v>
      </c>
      <c r="J382" s="10">
        <f t="shared" si="66"/>
        <v>70954.559999999998</v>
      </c>
      <c r="L382" s="10">
        <v>91250</v>
      </c>
      <c r="M382" s="11">
        <f t="shared" si="67"/>
        <v>0.77758421917808218</v>
      </c>
    </row>
    <row r="383" spans="1:15" ht="12.75" customHeight="1" x14ac:dyDescent="0.2">
      <c r="A383" s="7" t="s">
        <v>112</v>
      </c>
      <c r="B383" s="8" t="s">
        <v>255</v>
      </c>
      <c r="C383" s="9" t="s">
        <v>256</v>
      </c>
      <c r="D383" s="10">
        <v>92683.71</v>
      </c>
      <c r="F383" s="10">
        <v>0</v>
      </c>
      <c r="G383" s="10">
        <v>2344.91</v>
      </c>
      <c r="H383" s="10">
        <v>0</v>
      </c>
      <c r="J383" s="10">
        <f t="shared" si="66"/>
        <v>95028.62000000001</v>
      </c>
      <c r="L383" s="10">
        <v>91250</v>
      </c>
      <c r="M383" s="11">
        <f t="shared" si="67"/>
        <v>1.0414095342465755</v>
      </c>
    </row>
    <row r="384" spans="1:15" ht="12.75" customHeight="1" x14ac:dyDescent="0.2">
      <c r="A384" s="7" t="s">
        <v>112</v>
      </c>
      <c r="B384" s="8" t="s">
        <v>154</v>
      </c>
      <c r="C384" s="9" t="s">
        <v>257</v>
      </c>
      <c r="D384" s="10">
        <v>51101.97</v>
      </c>
      <c r="F384" s="10">
        <v>0</v>
      </c>
      <c r="G384" s="10">
        <v>0</v>
      </c>
      <c r="H384" s="10">
        <v>0</v>
      </c>
      <c r="J384" s="10">
        <f t="shared" si="66"/>
        <v>51101.97</v>
      </c>
      <c r="L384" s="10">
        <v>91250</v>
      </c>
      <c r="M384" s="11">
        <f t="shared" si="67"/>
        <v>0.56002158904109589</v>
      </c>
    </row>
    <row r="385" spans="1:15" ht="12.75" customHeight="1" x14ac:dyDescent="0.2">
      <c r="A385" s="7" t="s">
        <v>112</v>
      </c>
      <c r="B385" s="8" t="s">
        <v>258</v>
      </c>
      <c r="C385" s="9"/>
      <c r="D385" s="10">
        <v>917.93</v>
      </c>
      <c r="F385" s="10">
        <v>0</v>
      </c>
      <c r="G385" s="10">
        <v>0</v>
      </c>
      <c r="H385" s="10">
        <v>0</v>
      </c>
      <c r="J385" s="10">
        <f t="shared" si="66"/>
        <v>917.93</v>
      </c>
      <c r="L385" s="10"/>
      <c r="M385" s="11">
        <f t="shared" si="67"/>
        <v>0</v>
      </c>
    </row>
    <row r="386" spans="1:15" ht="12.75" customHeight="1" x14ac:dyDescent="0.2">
      <c r="A386" s="7" t="s">
        <v>112</v>
      </c>
      <c r="B386" s="8"/>
      <c r="C386" s="9"/>
      <c r="D386" s="10">
        <v>0</v>
      </c>
      <c r="F386" s="10">
        <v>0</v>
      </c>
      <c r="G386" s="10">
        <v>0</v>
      </c>
      <c r="H386" s="10">
        <v>0</v>
      </c>
      <c r="J386" s="10">
        <f t="shared" si="66"/>
        <v>0</v>
      </c>
      <c r="L386" s="10"/>
      <c r="M386" s="11">
        <f t="shared" si="67"/>
        <v>0</v>
      </c>
    </row>
    <row r="387" spans="1:15" ht="12.75" customHeight="1" x14ac:dyDescent="0.2">
      <c r="A387" s="7" t="s">
        <v>112</v>
      </c>
      <c r="B387" s="8"/>
      <c r="C387" s="9"/>
      <c r="D387" s="10">
        <v>0</v>
      </c>
      <c r="F387" s="10">
        <v>0</v>
      </c>
      <c r="G387" s="10">
        <v>0</v>
      </c>
      <c r="H387" s="10">
        <v>0</v>
      </c>
      <c r="J387" s="10">
        <f t="shared" si="66"/>
        <v>0</v>
      </c>
      <c r="L387" s="10"/>
      <c r="M387" s="11">
        <f t="shared" si="67"/>
        <v>0</v>
      </c>
    </row>
    <row r="388" spans="1:15" ht="12.75" customHeight="1" x14ac:dyDescent="0.2">
      <c r="A388" s="7" t="s">
        <v>112</v>
      </c>
      <c r="B388" s="8"/>
      <c r="C388" s="9"/>
      <c r="D388" s="10">
        <v>0</v>
      </c>
      <c r="F388" s="10">
        <v>0</v>
      </c>
      <c r="G388" s="10">
        <v>0</v>
      </c>
      <c r="H388" s="10">
        <v>0</v>
      </c>
      <c r="J388" s="10">
        <f t="shared" si="66"/>
        <v>0</v>
      </c>
      <c r="L388" s="10"/>
      <c r="M388" s="11">
        <f t="shared" si="67"/>
        <v>0</v>
      </c>
    </row>
    <row r="389" spans="1:15" ht="12.75" customHeight="1" x14ac:dyDescent="0.2">
      <c r="A389" s="7" t="s">
        <v>112</v>
      </c>
      <c r="B389" s="8"/>
      <c r="C389" s="9"/>
      <c r="D389" s="10">
        <v>0</v>
      </c>
      <c r="F389" s="10">
        <v>0</v>
      </c>
      <c r="G389" s="10">
        <v>0</v>
      </c>
      <c r="H389" s="10">
        <v>0</v>
      </c>
      <c r="J389" s="10">
        <f t="shared" si="66"/>
        <v>0</v>
      </c>
      <c r="L389" s="10"/>
      <c r="M389" s="11">
        <f t="shared" si="67"/>
        <v>0</v>
      </c>
    </row>
    <row r="390" spans="1:15" ht="12.75" customHeight="1" x14ac:dyDescent="0.2">
      <c r="A390" s="7" t="s">
        <v>112</v>
      </c>
      <c r="B390" s="8"/>
      <c r="C390" s="9"/>
      <c r="D390" s="10">
        <v>0</v>
      </c>
      <c r="F390" s="10">
        <v>0</v>
      </c>
      <c r="G390" s="10">
        <v>0</v>
      </c>
      <c r="H390" s="10">
        <v>0</v>
      </c>
      <c r="J390" s="10">
        <f t="shared" si="66"/>
        <v>0</v>
      </c>
      <c r="L390" s="10"/>
      <c r="M390" s="11">
        <f t="shared" si="67"/>
        <v>0</v>
      </c>
    </row>
    <row r="391" spans="1:15" ht="12.75" customHeight="1" x14ac:dyDescent="0.2">
      <c r="A391" s="12" t="s">
        <v>30</v>
      </c>
      <c r="B391" s="13"/>
      <c r="C391" s="12"/>
      <c r="D391" s="14">
        <v>301501.28999999998</v>
      </c>
      <c r="E391" s="14">
        <v>0</v>
      </c>
      <c r="F391" s="14">
        <v>0</v>
      </c>
      <c r="G391" s="14">
        <v>2944.89</v>
      </c>
      <c r="H391" s="14">
        <v>0</v>
      </c>
      <c r="I391" s="14">
        <v>0</v>
      </c>
      <c r="J391" s="14">
        <f t="shared" ref="D391:L391" si="68">SUM(J380:J390)</f>
        <v>304446.18</v>
      </c>
      <c r="L391" s="14">
        <f t="shared" si="68"/>
        <v>385000</v>
      </c>
    </row>
    <row r="392" spans="1:15" ht="12.75" customHeight="1" x14ac:dyDescent="0.2"/>
    <row r="393" spans="1:15" ht="12.75" customHeight="1" x14ac:dyDescent="0.2"/>
    <row r="394" spans="1:15" ht="12.75" customHeight="1" x14ac:dyDescent="0.2"/>
    <row r="395" spans="1:15" ht="12.75" customHeight="1" x14ac:dyDescent="0.2">
      <c r="A395" s="3" t="s">
        <v>0</v>
      </c>
      <c r="B395" s="4" t="s">
        <v>1</v>
      </c>
      <c r="C395" s="3" t="s">
        <v>2</v>
      </c>
      <c r="D395" s="4" t="s">
        <v>3</v>
      </c>
      <c r="E395" s="4" t="s">
        <v>4</v>
      </c>
      <c r="F395" s="4" t="s">
        <v>5</v>
      </c>
      <c r="G395" s="4" t="s">
        <v>6</v>
      </c>
      <c r="H395" s="4" t="s">
        <v>7</v>
      </c>
      <c r="I395" s="4" t="s">
        <v>8</v>
      </c>
      <c r="J395" s="4" t="s">
        <v>9</v>
      </c>
      <c r="L395" s="6" t="s">
        <v>10</v>
      </c>
      <c r="M395" s="6" t="s">
        <v>11</v>
      </c>
      <c r="O395" s="4" t="s">
        <v>12</v>
      </c>
    </row>
    <row r="396" spans="1:15" ht="12.75" customHeight="1" x14ac:dyDescent="0.2">
      <c r="A396" s="7" t="s">
        <v>259</v>
      </c>
      <c r="B396" s="8" t="s">
        <v>128</v>
      </c>
      <c r="C396" s="9" t="s">
        <v>260</v>
      </c>
      <c r="D396" s="10">
        <v>84965.54</v>
      </c>
      <c r="F396" s="10">
        <v>0</v>
      </c>
      <c r="G396" s="10">
        <v>0</v>
      </c>
      <c r="H396" s="10">
        <v>0</v>
      </c>
      <c r="J396" s="10">
        <f t="shared" ref="J396:J406" si="69">SUM(D396:I396)</f>
        <v>84965.54</v>
      </c>
      <c r="L396" s="10">
        <v>79200</v>
      </c>
      <c r="M396" s="11">
        <f t="shared" ref="M396:M406" si="70">IFERROR(J396/L396,)</f>
        <v>1.0727972222222222</v>
      </c>
      <c r="O396" s="10">
        <v>360000</v>
      </c>
    </row>
    <row r="397" spans="1:15" ht="12.75" customHeight="1" x14ac:dyDescent="0.2">
      <c r="A397" s="7" t="s">
        <v>259</v>
      </c>
      <c r="B397" s="8" t="s">
        <v>251</v>
      </c>
      <c r="C397" s="9" t="s">
        <v>261</v>
      </c>
      <c r="D397" s="10">
        <v>104021.93</v>
      </c>
      <c r="F397" s="10">
        <v>0</v>
      </c>
      <c r="G397" s="10">
        <v>0</v>
      </c>
      <c r="H397" s="10">
        <v>0</v>
      </c>
      <c r="J397" s="10">
        <f t="shared" si="69"/>
        <v>104021.93</v>
      </c>
      <c r="L397" s="10">
        <v>79200</v>
      </c>
      <c r="M397" s="11">
        <f t="shared" si="70"/>
        <v>1.3134082070707069</v>
      </c>
    </row>
    <row r="398" spans="1:15" ht="12.75" customHeight="1" x14ac:dyDescent="0.2">
      <c r="A398" s="7" t="s">
        <v>259</v>
      </c>
      <c r="B398" s="8" t="s">
        <v>262</v>
      </c>
      <c r="C398" s="9" t="s">
        <v>263</v>
      </c>
      <c r="D398" s="10">
        <v>31514.41</v>
      </c>
      <c r="F398" s="10">
        <v>0</v>
      </c>
      <c r="G398" s="10">
        <v>0</v>
      </c>
      <c r="H398" s="10">
        <v>0</v>
      </c>
      <c r="J398" s="10">
        <f t="shared" si="69"/>
        <v>31514.41</v>
      </c>
      <c r="L398" s="10">
        <v>79200</v>
      </c>
      <c r="M398" s="11">
        <f t="shared" si="70"/>
        <v>0.39790921717171718</v>
      </c>
    </row>
    <row r="399" spans="1:15" ht="12.75" customHeight="1" x14ac:dyDescent="0.2">
      <c r="A399" s="7" t="s">
        <v>259</v>
      </c>
      <c r="B399" s="8" t="s">
        <v>264</v>
      </c>
      <c r="C399" s="9" t="s">
        <v>265</v>
      </c>
      <c r="D399" s="10">
        <v>87935.37</v>
      </c>
      <c r="F399" s="10">
        <v>0</v>
      </c>
      <c r="G399" s="10">
        <v>0</v>
      </c>
      <c r="H399" s="10">
        <v>0</v>
      </c>
      <c r="J399" s="10">
        <f t="shared" si="69"/>
        <v>87935.37</v>
      </c>
      <c r="L399" s="10">
        <v>79200</v>
      </c>
      <c r="M399" s="11">
        <f t="shared" si="70"/>
        <v>1.1102950757575758</v>
      </c>
    </row>
    <row r="400" spans="1:15" ht="12.75" customHeight="1" x14ac:dyDescent="0.2">
      <c r="A400" s="7" t="s">
        <v>259</v>
      </c>
      <c r="B400" s="8" t="s">
        <v>266</v>
      </c>
      <c r="C400" s="9" t="s">
        <v>267</v>
      </c>
      <c r="D400" s="10">
        <v>83682.429999999993</v>
      </c>
      <c r="F400" s="10">
        <v>0</v>
      </c>
      <c r="G400" s="10">
        <v>0</v>
      </c>
      <c r="H400" s="10">
        <v>0</v>
      </c>
      <c r="J400" s="10">
        <f t="shared" si="69"/>
        <v>83682.429999999993</v>
      </c>
      <c r="L400" s="10">
        <v>79200</v>
      </c>
      <c r="M400" s="11">
        <f t="shared" si="70"/>
        <v>1.0565963383838384</v>
      </c>
    </row>
    <row r="401" spans="1:15" ht="12.75" customHeight="1" x14ac:dyDescent="0.2">
      <c r="A401" s="7" t="s">
        <v>259</v>
      </c>
      <c r="B401" s="8" t="s">
        <v>53</v>
      </c>
      <c r="C401" s="9"/>
      <c r="D401" s="10">
        <v>385.97</v>
      </c>
      <c r="F401" s="10">
        <v>0</v>
      </c>
      <c r="G401" s="10">
        <v>0</v>
      </c>
      <c r="H401" s="10">
        <v>0</v>
      </c>
      <c r="J401" s="10">
        <f t="shared" si="69"/>
        <v>385.97</v>
      </c>
      <c r="L401" s="10"/>
      <c r="M401" s="11">
        <f t="shared" si="70"/>
        <v>0</v>
      </c>
    </row>
    <row r="402" spans="1:15" ht="12.75" customHeight="1" x14ac:dyDescent="0.2">
      <c r="A402" s="7" t="s">
        <v>259</v>
      </c>
      <c r="B402" s="15"/>
      <c r="C402" s="9"/>
      <c r="D402" s="10">
        <v>0</v>
      </c>
      <c r="F402" s="10">
        <v>0</v>
      </c>
      <c r="G402" s="10">
        <v>0</v>
      </c>
      <c r="H402" s="10">
        <v>0</v>
      </c>
      <c r="J402" s="10">
        <f t="shared" si="69"/>
        <v>0</v>
      </c>
      <c r="L402" s="10"/>
      <c r="M402" s="11">
        <f t="shared" si="70"/>
        <v>0</v>
      </c>
    </row>
    <row r="403" spans="1:15" ht="12.75" customHeight="1" x14ac:dyDescent="0.2">
      <c r="A403" s="7" t="s">
        <v>259</v>
      </c>
      <c r="B403" s="15"/>
      <c r="C403" s="9"/>
      <c r="D403" s="10">
        <v>0</v>
      </c>
      <c r="F403" s="10">
        <v>0</v>
      </c>
      <c r="G403" s="10">
        <v>0</v>
      </c>
      <c r="H403" s="10">
        <v>0</v>
      </c>
      <c r="J403" s="10">
        <f t="shared" si="69"/>
        <v>0</v>
      </c>
      <c r="L403" s="10"/>
      <c r="M403" s="11">
        <f t="shared" si="70"/>
        <v>0</v>
      </c>
    </row>
    <row r="404" spans="1:15" ht="12.75" customHeight="1" x14ac:dyDescent="0.2">
      <c r="A404" s="7" t="s">
        <v>259</v>
      </c>
      <c r="B404" s="8"/>
      <c r="C404" s="9"/>
      <c r="D404" s="10">
        <v>0</v>
      </c>
      <c r="F404" s="10">
        <v>0</v>
      </c>
      <c r="G404" s="10">
        <v>0</v>
      </c>
      <c r="H404" s="10">
        <v>0</v>
      </c>
      <c r="J404" s="10">
        <f t="shared" si="69"/>
        <v>0</v>
      </c>
      <c r="L404" s="10"/>
      <c r="M404" s="11">
        <f t="shared" si="70"/>
        <v>0</v>
      </c>
    </row>
    <row r="405" spans="1:15" ht="12.75" customHeight="1" x14ac:dyDescent="0.2">
      <c r="A405" s="7" t="s">
        <v>259</v>
      </c>
      <c r="B405" s="8"/>
      <c r="C405" s="9"/>
      <c r="D405" s="10">
        <v>0</v>
      </c>
      <c r="F405" s="10">
        <v>0</v>
      </c>
      <c r="G405" s="10">
        <v>0</v>
      </c>
      <c r="H405" s="10">
        <v>0</v>
      </c>
      <c r="J405" s="10">
        <f t="shared" si="69"/>
        <v>0</v>
      </c>
      <c r="L405" s="10"/>
      <c r="M405" s="11">
        <f t="shared" si="70"/>
        <v>0</v>
      </c>
    </row>
    <row r="406" spans="1:15" ht="12.75" customHeight="1" x14ac:dyDescent="0.2">
      <c r="A406" s="7" t="s">
        <v>259</v>
      </c>
      <c r="B406" s="8"/>
      <c r="C406" s="9"/>
      <c r="D406" s="10">
        <v>0</v>
      </c>
      <c r="F406" s="10">
        <v>0</v>
      </c>
      <c r="G406" s="10">
        <v>0</v>
      </c>
      <c r="H406" s="10">
        <v>0</v>
      </c>
      <c r="J406" s="10">
        <f t="shared" si="69"/>
        <v>0</v>
      </c>
      <c r="L406" s="10"/>
      <c r="M406" s="11">
        <f t="shared" si="70"/>
        <v>0</v>
      </c>
    </row>
    <row r="407" spans="1:15" ht="12.75" customHeight="1" x14ac:dyDescent="0.2">
      <c r="A407" s="12" t="s">
        <v>30</v>
      </c>
      <c r="B407" s="13"/>
      <c r="C407" s="12"/>
      <c r="D407" s="14">
        <v>392505.64999999997</v>
      </c>
      <c r="E407" s="14">
        <v>0</v>
      </c>
      <c r="F407" s="14">
        <v>0</v>
      </c>
      <c r="G407" s="14">
        <v>0</v>
      </c>
      <c r="H407" s="14">
        <v>0</v>
      </c>
      <c r="I407" s="14">
        <v>0</v>
      </c>
      <c r="J407" s="14">
        <f t="shared" ref="D407:L407" si="71">SUM(J396:J406)</f>
        <v>392505.64999999997</v>
      </c>
      <c r="L407" s="14">
        <f t="shared" si="71"/>
        <v>396000</v>
      </c>
    </row>
    <row r="408" spans="1:15" ht="12.75" customHeight="1" x14ac:dyDescent="0.2"/>
    <row r="409" spans="1:15" ht="12.75" customHeight="1" x14ac:dyDescent="0.2"/>
    <row r="410" spans="1:15" ht="12.75" customHeight="1" x14ac:dyDescent="0.2"/>
    <row r="411" spans="1:15" ht="12.75" customHeight="1" x14ac:dyDescent="0.2"/>
    <row r="412" spans="1:15" ht="12.75" customHeight="1" x14ac:dyDescent="0.2">
      <c r="A412" s="3" t="s">
        <v>0</v>
      </c>
      <c r="B412" s="4" t="s">
        <v>1</v>
      </c>
      <c r="C412" s="3" t="s">
        <v>2</v>
      </c>
      <c r="D412" s="4" t="s">
        <v>3</v>
      </c>
      <c r="E412" s="4" t="s">
        <v>4</v>
      </c>
      <c r="F412" s="4" t="s">
        <v>5</v>
      </c>
      <c r="G412" s="4" t="s">
        <v>6</v>
      </c>
      <c r="H412" s="4" t="s">
        <v>7</v>
      </c>
      <c r="I412" s="4" t="s">
        <v>8</v>
      </c>
      <c r="J412" s="4" t="s">
        <v>9</v>
      </c>
      <c r="L412" s="6" t="s">
        <v>10</v>
      </c>
      <c r="M412" s="6" t="s">
        <v>11</v>
      </c>
      <c r="O412" s="4" t="s">
        <v>12</v>
      </c>
    </row>
    <row r="413" spans="1:15" ht="12.75" customHeight="1" x14ac:dyDescent="0.2">
      <c r="A413" s="7" t="s">
        <v>268</v>
      </c>
      <c r="B413" s="8" t="s">
        <v>126</v>
      </c>
      <c r="C413" s="9" t="s">
        <v>269</v>
      </c>
      <c r="D413" s="10">
        <v>143910.68</v>
      </c>
      <c r="F413" s="10">
        <v>0</v>
      </c>
      <c r="G413" s="10">
        <v>0</v>
      </c>
      <c r="H413" s="10">
        <v>0</v>
      </c>
      <c r="J413" s="10">
        <f t="shared" ref="J413:J425" si="72">SUM(D413:I413)</f>
        <v>143910.68</v>
      </c>
      <c r="L413" s="10">
        <v>122500</v>
      </c>
      <c r="M413" s="11">
        <f t="shared" ref="M413:M425" si="73">IFERROR(J413/L413,)</f>
        <v>1.1747810612244898</v>
      </c>
      <c r="O413" s="10">
        <v>890000</v>
      </c>
    </row>
    <row r="414" spans="1:15" ht="12.75" customHeight="1" x14ac:dyDescent="0.2">
      <c r="A414" s="7" t="s">
        <v>268</v>
      </c>
      <c r="B414" s="8" t="s">
        <v>128</v>
      </c>
      <c r="C414" s="9" t="s">
        <v>270</v>
      </c>
      <c r="D414" s="10">
        <v>130271.79</v>
      </c>
      <c r="F414" s="10">
        <v>0</v>
      </c>
      <c r="G414" s="10">
        <v>0</v>
      </c>
      <c r="H414" s="10">
        <v>0</v>
      </c>
      <c r="J414" s="10">
        <f t="shared" si="72"/>
        <v>130271.79</v>
      </c>
      <c r="L414" s="10">
        <v>122500</v>
      </c>
      <c r="M414" s="11">
        <f t="shared" si="73"/>
        <v>1.0634431836734692</v>
      </c>
    </row>
    <row r="415" spans="1:15" ht="12.75" customHeight="1" x14ac:dyDescent="0.2">
      <c r="A415" s="7" t="s">
        <v>268</v>
      </c>
      <c r="B415" s="8" t="s">
        <v>271</v>
      </c>
      <c r="C415" s="9"/>
      <c r="D415" s="10">
        <v>3945.54</v>
      </c>
      <c r="F415" s="10">
        <v>0</v>
      </c>
      <c r="G415" s="10">
        <v>0</v>
      </c>
      <c r="H415" s="10">
        <v>0</v>
      </c>
      <c r="J415" s="10">
        <f t="shared" si="72"/>
        <v>3945.54</v>
      </c>
      <c r="L415" s="10"/>
      <c r="M415" s="11">
        <f t="shared" si="73"/>
        <v>0</v>
      </c>
    </row>
    <row r="416" spans="1:15" ht="12.75" customHeight="1" x14ac:dyDescent="0.2">
      <c r="A416" s="7" t="s">
        <v>268</v>
      </c>
      <c r="B416" s="8" t="s">
        <v>154</v>
      </c>
      <c r="C416" s="9" t="s">
        <v>272</v>
      </c>
      <c r="D416" s="10">
        <v>123440.77</v>
      </c>
      <c r="F416" s="10">
        <v>0</v>
      </c>
      <c r="G416" s="10">
        <v>0</v>
      </c>
      <c r="H416" s="10">
        <v>0</v>
      </c>
      <c r="J416" s="10">
        <f t="shared" si="72"/>
        <v>123440.77</v>
      </c>
      <c r="L416" s="10">
        <v>122500</v>
      </c>
      <c r="M416" s="11">
        <f t="shared" si="73"/>
        <v>1.0076797551020409</v>
      </c>
    </row>
    <row r="417" spans="1:15" ht="12.75" customHeight="1" x14ac:dyDescent="0.2">
      <c r="A417" s="7" t="s">
        <v>268</v>
      </c>
      <c r="B417" s="8" t="s">
        <v>264</v>
      </c>
      <c r="C417" s="9" t="s">
        <v>273</v>
      </c>
      <c r="D417" s="10">
        <v>129183.14</v>
      </c>
      <c r="F417" s="10">
        <v>0</v>
      </c>
      <c r="G417" s="10">
        <v>0</v>
      </c>
      <c r="H417" s="10">
        <v>0</v>
      </c>
      <c r="J417" s="10">
        <f t="shared" si="72"/>
        <v>129183.14</v>
      </c>
      <c r="L417" s="10">
        <v>122500</v>
      </c>
      <c r="M417" s="11">
        <f t="shared" si="73"/>
        <v>1.0545562448979591</v>
      </c>
    </row>
    <row r="418" spans="1:15" ht="12.75" customHeight="1" x14ac:dyDescent="0.2">
      <c r="A418" s="7" t="s">
        <v>268</v>
      </c>
      <c r="B418" s="8" t="s">
        <v>266</v>
      </c>
      <c r="C418" s="9" t="s">
        <v>274</v>
      </c>
      <c r="D418" s="10">
        <v>81020.06</v>
      </c>
      <c r="F418" s="10">
        <v>0</v>
      </c>
      <c r="G418" s="10">
        <v>0</v>
      </c>
      <c r="H418" s="10">
        <v>0</v>
      </c>
      <c r="J418" s="10">
        <f t="shared" si="72"/>
        <v>81020.06</v>
      </c>
      <c r="L418" s="10">
        <v>122500</v>
      </c>
      <c r="M418" s="11">
        <f t="shared" si="73"/>
        <v>0.66138824489795911</v>
      </c>
    </row>
    <row r="419" spans="1:15" ht="12.75" customHeight="1" x14ac:dyDescent="0.2">
      <c r="A419" s="7" t="s">
        <v>268</v>
      </c>
      <c r="B419" s="15" t="s">
        <v>275</v>
      </c>
      <c r="C419" s="9" t="s">
        <v>276</v>
      </c>
      <c r="D419" s="10">
        <v>73637.490000000005</v>
      </c>
      <c r="F419" s="10">
        <v>0</v>
      </c>
      <c r="G419" s="10">
        <v>0</v>
      </c>
      <c r="H419" s="10">
        <v>0</v>
      </c>
      <c r="J419" s="10">
        <f t="shared" si="72"/>
        <v>73637.490000000005</v>
      </c>
      <c r="L419" s="10">
        <v>122500</v>
      </c>
      <c r="M419" s="11">
        <f t="shared" si="73"/>
        <v>0.6011223673469388</v>
      </c>
    </row>
    <row r="420" spans="1:15" ht="12.75" customHeight="1" x14ac:dyDescent="0.2">
      <c r="A420" s="7" t="s">
        <v>268</v>
      </c>
      <c r="B420" s="15" t="s">
        <v>277</v>
      </c>
      <c r="C420" s="9" t="s">
        <v>278</v>
      </c>
      <c r="D420" s="10">
        <v>57776.82</v>
      </c>
      <c r="F420" s="10">
        <v>0</v>
      </c>
      <c r="G420" s="10">
        <v>0</v>
      </c>
      <c r="H420" s="10">
        <v>0</v>
      </c>
      <c r="J420" s="10">
        <f>SUM(D420:I420)</f>
        <v>57776.82</v>
      </c>
      <c r="L420" s="10">
        <v>122500</v>
      </c>
      <c r="M420" s="11">
        <f>IFERROR(J420/L420,)</f>
        <v>0.47164751020408163</v>
      </c>
    </row>
    <row r="421" spans="1:15" ht="12.75" customHeight="1" x14ac:dyDescent="0.2">
      <c r="A421" s="7" t="s">
        <v>268</v>
      </c>
      <c r="B421" s="15" t="s">
        <v>82</v>
      </c>
      <c r="C421" s="9" t="s">
        <v>279</v>
      </c>
      <c r="D421" s="10">
        <v>79020.320000000007</v>
      </c>
      <c r="F421" s="10">
        <v>0</v>
      </c>
      <c r="G421" s="10">
        <v>0</v>
      </c>
      <c r="H421" s="10">
        <v>0</v>
      </c>
      <c r="J421" s="10">
        <f>SUM(D421:I421)</f>
        <v>79020.320000000007</v>
      </c>
      <c r="L421" s="10">
        <v>122500</v>
      </c>
      <c r="M421" s="11">
        <f>IFERROR(J421/L421,)</f>
        <v>0.64506383673469392</v>
      </c>
    </row>
    <row r="422" spans="1:15" ht="12.75" customHeight="1" x14ac:dyDescent="0.2">
      <c r="A422" s="7" t="s">
        <v>268</v>
      </c>
      <c r="B422" s="15"/>
      <c r="C422" s="9"/>
      <c r="D422" s="10">
        <v>0</v>
      </c>
      <c r="F422" s="10">
        <v>0</v>
      </c>
      <c r="G422" s="10">
        <v>0</v>
      </c>
      <c r="H422" s="10">
        <v>0</v>
      </c>
      <c r="J422" s="10">
        <f t="shared" si="72"/>
        <v>0</v>
      </c>
      <c r="L422" s="10"/>
      <c r="M422" s="11">
        <f t="shared" si="73"/>
        <v>0</v>
      </c>
    </row>
    <row r="423" spans="1:15" ht="12.75" customHeight="1" x14ac:dyDescent="0.2">
      <c r="A423" s="7" t="s">
        <v>268</v>
      </c>
      <c r="B423" s="8"/>
      <c r="C423" s="9"/>
      <c r="D423" s="10">
        <v>0</v>
      </c>
      <c r="F423" s="10">
        <v>0</v>
      </c>
      <c r="G423" s="10">
        <v>0</v>
      </c>
      <c r="H423" s="10">
        <v>0</v>
      </c>
      <c r="J423" s="10">
        <f t="shared" si="72"/>
        <v>0</v>
      </c>
      <c r="L423" s="10"/>
      <c r="M423" s="11">
        <f t="shared" si="73"/>
        <v>0</v>
      </c>
    </row>
    <row r="424" spans="1:15" ht="12.75" customHeight="1" x14ac:dyDescent="0.2">
      <c r="A424" s="7" t="s">
        <v>268</v>
      </c>
      <c r="B424" s="8"/>
      <c r="C424" s="9"/>
      <c r="D424" s="10">
        <v>0</v>
      </c>
      <c r="F424" s="10">
        <v>0</v>
      </c>
      <c r="G424" s="10">
        <v>0</v>
      </c>
      <c r="H424" s="10">
        <v>0</v>
      </c>
      <c r="J424" s="10">
        <f t="shared" si="72"/>
        <v>0</v>
      </c>
      <c r="L424" s="10"/>
      <c r="M424" s="11">
        <f t="shared" si="73"/>
        <v>0</v>
      </c>
    </row>
    <row r="425" spans="1:15" ht="12.75" customHeight="1" x14ac:dyDescent="0.2">
      <c r="A425" s="7" t="s">
        <v>268</v>
      </c>
      <c r="B425" s="8"/>
      <c r="C425" s="9"/>
      <c r="D425" s="10">
        <v>0</v>
      </c>
      <c r="F425" s="10">
        <v>0</v>
      </c>
      <c r="G425" s="10">
        <v>0</v>
      </c>
      <c r="H425" s="10">
        <v>0</v>
      </c>
      <c r="J425" s="10">
        <f t="shared" si="72"/>
        <v>0</v>
      </c>
      <c r="L425" s="10"/>
      <c r="M425" s="11">
        <f t="shared" si="73"/>
        <v>0</v>
      </c>
    </row>
    <row r="426" spans="1:15" ht="12.75" customHeight="1" x14ac:dyDescent="0.2">
      <c r="A426" s="12" t="s">
        <v>30</v>
      </c>
      <c r="B426" s="13"/>
      <c r="C426" s="12"/>
      <c r="D426" s="14">
        <v>822206.60999999987</v>
      </c>
      <c r="E426" s="14">
        <v>0</v>
      </c>
      <c r="F426" s="14">
        <v>0</v>
      </c>
      <c r="G426" s="14">
        <v>0</v>
      </c>
      <c r="H426" s="14">
        <v>0</v>
      </c>
      <c r="I426" s="14">
        <v>0</v>
      </c>
      <c r="J426" s="14">
        <f t="shared" ref="D426:J426" si="74">SUM(J413:J425)</f>
        <v>822206.60999999987</v>
      </c>
      <c r="L426" s="14">
        <f>SUM(L413:L425)</f>
        <v>980000</v>
      </c>
    </row>
    <row r="427" spans="1:15" ht="12.75" customHeight="1" x14ac:dyDescent="0.2"/>
    <row r="428" spans="1:15" ht="12.75" customHeight="1" x14ac:dyDescent="0.2"/>
    <row r="429" spans="1:15" ht="12.75" customHeight="1" x14ac:dyDescent="0.2"/>
    <row r="430" spans="1:15" ht="12.75" customHeight="1" x14ac:dyDescent="0.2">
      <c r="A430" s="3" t="s">
        <v>0</v>
      </c>
      <c r="B430" s="4" t="s">
        <v>1</v>
      </c>
      <c r="C430" s="3" t="s">
        <v>2</v>
      </c>
      <c r="D430" s="4" t="s">
        <v>3</v>
      </c>
      <c r="E430" s="4" t="s">
        <v>4</v>
      </c>
      <c r="F430" s="4" t="s">
        <v>5</v>
      </c>
      <c r="G430" s="4" t="s">
        <v>6</v>
      </c>
      <c r="H430" s="4" t="s">
        <v>7</v>
      </c>
      <c r="I430" s="4" t="s">
        <v>8</v>
      </c>
      <c r="J430" s="4" t="s">
        <v>9</v>
      </c>
      <c r="L430" s="6" t="s">
        <v>10</v>
      </c>
      <c r="M430" s="6" t="s">
        <v>11</v>
      </c>
      <c r="O430" s="4" t="s">
        <v>12</v>
      </c>
    </row>
    <row r="431" spans="1:15" ht="12.75" customHeight="1" x14ac:dyDescent="0.2">
      <c r="A431" s="7" t="s">
        <v>280</v>
      </c>
      <c r="B431" s="8" t="s">
        <v>126</v>
      </c>
      <c r="C431" s="9" t="s">
        <v>281</v>
      </c>
      <c r="D431" s="10">
        <v>39589.29</v>
      </c>
      <c r="F431" s="10">
        <v>0</v>
      </c>
      <c r="G431" s="10">
        <v>649.99</v>
      </c>
      <c r="H431" s="10">
        <v>0</v>
      </c>
      <c r="J431" s="10">
        <f t="shared" ref="J431:J443" si="75">SUM(D431:I431)</f>
        <v>40239.279999999999</v>
      </c>
      <c r="L431" s="10">
        <v>70500</v>
      </c>
      <c r="M431" s="11">
        <f t="shared" ref="M431:M443" si="76">IFERROR(J431/L431,)</f>
        <v>0.57076992907801416</v>
      </c>
      <c r="O431" s="10">
        <v>360000</v>
      </c>
    </row>
    <row r="432" spans="1:15" ht="12.75" customHeight="1" x14ac:dyDescent="0.2">
      <c r="A432" s="7" t="s">
        <v>280</v>
      </c>
      <c r="B432" s="8" t="s">
        <v>282</v>
      </c>
      <c r="C432" s="9" t="s">
        <v>283</v>
      </c>
      <c r="D432" s="10">
        <v>53662.35</v>
      </c>
      <c r="F432" s="10">
        <v>0</v>
      </c>
      <c r="G432" s="10">
        <v>0</v>
      </c>
      <c r="H432" s="10">
        <v>0</v>
      </c>
      <c r="J432" s="10">
        <f t="shared" si="75"/>
        <v>53662.35</v>
      </c>
      <c r="L432" s="10">
        <v>70500</v>
      </c>
      <c r="M432" s="11">
        <f t="shared" si="76"/>
        <v>0.76116808510638301</v>
      </c>
    </row>
    <row r="433" spans="1:15" ht="12.75" customHeight="1" x14ac:dyDescent="0.2">
      <c r="A433" s="7" t="s">
        <v>280</v>
      </c>
      <c r="B433" s="8" t="s">
        <v>226</v>
      </c>
      <c r="C433" s="9"/>
      <c r="D433" s="10">
        <v>40711.199999999997</v>
      </c>
      <c r="F433" s="10">
        <v>0</v>
      </c>
      <c r="G433" s="10">
        <v>0</v>
      </c>
      <c r="H433" s="10">
        <v>0</v>
      </c>
      <c r="J433" s="10">
        <f t="shared" si="75"/>
        <v>40711.199999999997</v>
      </c>
      <c r="L433" s="10">
        <v>70500</v>
      </c>
      <c r="M433" s="11">
        <f t="shared" si="76"/>
        <v>0.57746382978723398</v>
      </c>
    </row>
    <row r="434" spans="1:15" ht="12.75" customHeight="1" x14ac:dyDescent="0.2">
      <c r="A434" s="7" t="s">
        <v>280</v>
      </c>
      <c r="B434" s="8" t="s">
        <v>208</v>
      </c>
      <c r="C434" s="9" t="s">
        <v>284</v>
      </c>
      <c r="D434" s="10">
        <v>53084.13</v>
      </c>
      <c r="F434" s="10">
        <v>0</v>
      </c>
      <c r="G434" s="10">
        <v>0</v>
      </c>
      <c r="H434" s="10">
        <v>0</v>
      </c>
      <c r="J434" s="10">
        <f t="shared" si="75"/>
        <v>53084.13</v>
      </c>
      <c r="L434" s="10">
        <v>70500</v>
      </c>
      <c r="M434" s="11">
        <f t="shared" si="76"/>
        <v>0.75296638297872331</v>
      </c>
    </row>
    <row r="435" spans="1:15" ht="12.75" customHeight="1" x14ac:dyDescent="0.2">
      <c r="A435" s="7" t="s">
        <v>280</v>
      </c>
      <c r="B435" s="8" t="s">
        <v>285</v>
      </c>
      <c r="C435" s="9" t="s">
        <v>286</v>
      </c>
      <c r="D435" s="10">
        <v>82406.37</v>
      </c>
      <c r="F435" s="10">
        <v>0</v>
      </c>
      <c r="G435" s="10">
        <v>0</v>
      </c>
      <c r="H435" s="10">
        <v>0</v>
      </c>
      <c r="J435" s="10">
        <f t="shared" si="75"/>
        <v>82406.37</v>
      </c>
      <c r="L435" s="10">
        <v>70500</v>
      </c>
      <c r="M435" s="11">
        <f t="shared" si="76"/>
        <v>1.1688846808510638</v>
      </c>
    </row>
    <row r="436" spans="1:15" ht="12.75" customHeight="1" x14ac:dyDescent="0.2">
      <c r="A436" s="7" t="s">
        <v>280</v>
      </c>
      <c r="B436" s="8" t="s">
        <v>264</v>
      </c>
      <c r="C436" s="9"/>
      <c r="D436" s="10">
        <v>28405.87</v>
      </c>
      <c r="F436" s="10">
        <v>0</v>
      </c>
      <c r="G436" s="10">
        <v>0</v>
      </c>
      <c r="H436" s="10">
        <v>0</v>
      </c>
      <c r="J436" s="10">
        <f t="shared" si="75"/>
        <v>28405.87</v>
      </c>
      <c r="L436" s="10">
        <v>43560</v>
      </c>
      <c r="M436" s="11">
        <f t="shared" si="76"/>
        <v>0.65210904499540856</v>
      </c>
    </row>
    <row r="437" spans="1:15" ht="12.75" customHeight="1" x14ac:dyDescent="0.2">
      <c r="A437" s="7" t="s">
        <v>280</v>
      </c>
      <c r="B437" s="15" t="s">
        <v>258</v>
      </c>
      <c r="C437" s="9"/>
      <c r="D437" s="10">
        <v>1552.89</v>
      </c>
      <c r="F437" s="10">
        <v>0</v>
      </c>
      <c r="G437" s="10">
        <v>0</v>
      </c>
      <c r="H437" s="10">
        <v>0</v>
      </c>
      <c r="J437" s="10">
        <f t="shared" si="75"/>
        <v>1552.89</v>
      </c>
      <c r="L437" s="10"/>
      <c r="M437" s="11">
        <f t="shared" si="76"/>
        <v>0</v>
      </c>
    </row>
    <row r="438" spans="1:15" ht="12.75" customHeight="1" x14ac:dyDescent="0.2">
      <c r="A438" s="7" t="s">
        <v>280</v>
      </c>
      <c r="B438" s="15"/>
      <c r="C438" s="9"/>
      <c r="D438" s="10">
        <v>0</v>
      </c>
      <c r="F438" s="10">
        <v>0</v>
      </c>
      <c r="G438" s="10">
        <v>0</v>
      </c>
      <c r="H438" s="10">
        <v>0</v>
      </c>
      <c r="J438" s="10">
        <f t="shared" si="75"/>
        <v>0</v>
      </c>
      <c r="L438" s="10"/>
      <c r="M438" s="11">
        <f t="shared" si="76"/>
        <v>0</v>
      </c>
    </row>
    <row r="439" spans="1:15" ht="12.75" customHeight="1" x14ac:dyDescent="0.2">
      <c r="A439" s="7" t="s">
        <v>280</v>
      </c>
      <c r="B439" s="15"/>
      <c r="C439" s="9"/>
      <c r="D439" s="10">
        <v>0</v>
      </c>
      <c r="F439" s="10">
        <v>0</v>
      </c>
      <c r="G439" s="10">
        <v>0</v>
      </c>
      <c r="H439" s="10">
        <v>0</v>
      </c>
      <c r="J439" s="10">
        <f t="shared" si="75"/>
        <v>0</v>
      </c>
      <c r="L439" s="18"/>
      <c r="M439" s="11">
        <f t="shared" si="76"/>
        <v>0</v>
      </c>
    </row>
    <row r="440" spans="1:15" ht="12.75" customHeight="1" x14ac:dyDescent="0.2">
      <c r="A440" s="7" t="s">
        <v>280</v>
      </c>
      <c r="B440" s="15"/>
      <c r="C440" s="9"/>
      <c r="D440" s="10">
        <v>0</v>
      </c>
      <c r="F440" s="10">
        <v>0</v>
      </c>
      <c r="G440" s="10">
        <v>0</v>
      </c>
      <c r="H440" s="10">
        <v>0</v>
      </c>
      <c r="J440" s="10">
        <f t="shared" si="75"/>
        <v>0</v>
      </c>
      <c r="L440" s="18"/>
      <c r="M440" s="11">
        <f t="shared" si="76"/>
        <v>0</v>
      </c>
    </row>
    <row r="441" spans="1:15" ht="12.75" customHeight="1" x14ac:dyDescent="0.2">
      <c r="A441" s="7" t="s">
        <v>280</v>
      </c>
      <c r="B441" s="8"/>
      <c r="C441" s="9"/>
      <c r="D441" s="10">
        <v>0</v>
      </c>
      <c r="F441" s="10">
        <v>0</v>
      </c>
      <c r="G441" s="10">
        <v>0</v>
      </c>
      <c r="H441" s="10">
        <v>0</v>
      </c>
      <c r="J441" s="10">
        <f t="shared" si="75"/>
        <v>0</v>
      </c>
      <c r="M441" s="11">
        <f t="shared" si="76"/>
        <v>0</v>
      </c>
    </row>
    <row r="442" spans="1:15" ht="12.75" customHeight="1" x14ac:dyDescent="0.2">
      <c r="A442" s="7" t="s">
        <v>280</v>
      </c>
      <c r="B442" s="8"/>
      <c r="C442" s="9"/>
      <c r="D442" s="10">
        <v>0</v>
      </c>
      <c r="F442" s="10">
        <v>0</v>
      </c>
      <c r="G442" s="10">
        <v>0</v>
      </c>
      <c r="H442" s="10">
        <v>0</v>
      </c>
      <c r="J442" s="10">
        <f t="shared" si="75"/>
        <v>0</v>
      </c>
      <c r="M442" s="11">
        <f t="shared" si="76"/>
        <v>0</v>
      </c>
    </row>
    <row r="443" spans="1:15" ht="12.75" customHeight="1" x14ac:dyDescent="0.2">
      <c r="A443" s="7" t="s">
        <v>280</v>
      </c>
      <c r="B443" s="8"/>
      <c r="C443" s="9"/>
      <c r="D443" s="10">
        <v>0</v>
      </c>
      <c r="F443" s="10">
        <v>0</v>
      </c>
      <c r="G443" s="10">
        <v>0</v>
      </c>
      <c r="H443" s="10">
        <v>0</v>
      </c>
      <c r="J443" s="10">
        <f t="shared" si="75"/>
        <v>0</v>
      </c>
      <c r="M443" s="11">
        <f t="shared" si="76"/>
        <v>0</v>
      </c>
    </row>
    <row r="444" spans="1:15" ht="12.75" customHeight="1" x14ac:dyDescent="0.2">
      <c r="A444" s="12" t="s">
        <v>30</v>
      </c>
      <c r="B444" s="13"/>
      <c r="C444" s="12"/>
      <c r="D444" s="14">
        <v>299412.09999999998</v>
      </c>
      <c r="E444" s="14">
        <v>0</v>
      </c>
      <c r="F444" s="14">
        <v>0</v>
      </c>
      <c r="G444" s="14">
        <v>649.99</v>
      </c>
      <c r="H444" s="14">
        <v>0</v>
      </c>
      <c r="I444" s="14">
        <v>0</v>
      </c>
      <c r="J444" s="14">
        <f t="shared" ref="E444:J444" si="77">SUM(J431:J443)</f>
        <v>300062.09000000003</v>
      </c>
      <c r="L444" s="14">
        <f>SUM(L431:L443)</f>
        <v>396060</v>
      </c>
    </row>
    <row r="445" spans="1:15" ht="12.75" customHeight="1" x14ac:dyDescent="0.2"/>
    <row r="446" spans="1:15" ht="12.75" customHeight="1" x14ac:dyDescent="0.2"/>
    <row r="447" spans="1:15" ht="12.75" customHeight="1" x14ac:dyDescent="0.2"/>
    <row r="448" spans="1:15" ht="12.75" customHeight="1" x14ac:dyDescent="0.2">
      <c r="A448" s="3" t="s">
        <v>0</v>
      </c>
      <c r="B448" s="4" t="s">
        <v>1</v>
      </c>
      <c r="C448" s="3" t="s">
        <v>2</v>
      </c>
      <c r="D448" s="4" t="s">
        <v>3</v>
      </c>
      <c r="E448" s="4" t="s">
        <v>4</v>
      </c>
      <c r="F448" s="4" t="s">
        <v>5</v>
      </c>
      <c r="G448" s="4" t="s">
        <v>6</v>
      </c>
      <c r="H448" s="4" t="s">
        <v>7</v>
      </c>
      <c r="I448" s="4" t="s">
        <v>8</v>
      </c>
      <c r="J448" s="4" t="s">
        <v>9</v>
      </c>
      <c r="L448" s="6" t="s">
        <v>10</v>
      </c>
      <c r="M448" s="6" t="s">
        <v>11</v>
      </c>
      <c r="O448" s="4" t="s">
        <v>12</v>
      </c>
    </row>
    <row r="449" spans="1:15" ht="12.75" customHeight="1" x14ac:dyDescent="0.2">
      <c r="A449" s="7" t="s">
        <v>69</v>
      </c>
      <c r="B449" s="8" t="s">
        <v>126</v>
      </c>
      <c r="C449" s="9" t="s">
        <v>287</v>
      </c>
      <c r="D449" s="10">
        <v>1929.91</v>
      </c>
      <c r="F449" s="10">
        <v>0</v>
      </c>
      <c r="G449" s="10">
        <v>0</v>
      </c>
      <c r="H449" s="10">
        <v>0</v>
      </c>
      <c r="J449" s="10">
        <f t="shared" ref="J449:J461" si="78">SUM(D449:I449)</f>
        <v>1929.91</v>
      </c>
      <c r="L449" s="10"/>
      <c r="M449" s="11">
        <f t="shared" ref="M449:M461" si="79">IFERROR(J449/L449,)</f>
        <v>0</v>
      </c>
      <c r="O449" s="10">
        <v>433000</v>
      </c>
    </row>
    <row r="450" spans="1:15" ht="12.75" customHeight="1" x14ac:dyDescent="0.2">
      <c r="A450" s="7" t="s">
        <v>69</v>
      </c>
      <c r="B450" s="8" t="s">
        <v>128</v>
      </c>
      <c r="C450" s="9" t="s">
        <v>288</v>
      </c>
      <c r="D450" s="10">
        <v>51971.77</v>
      </c>
      <c r="F450" s="10">
        <v>0</v>
      </c>
      <c r="G450" s="10">
        <v>79.989999999999995</v>
      </c>
      <c r="H450" s="10">
        <v>0</v>
      </c>
      <c r="J450" s="10">
        <f t="shared" si="78"/>
        <v>52051.759999999995</v>
      </c>
      <c r="L450" s="10">
        <v>68043</v>
      </c>
      <c r="M450" s="11">
        <f t="shared" si="79"/>
        <v>0.76498331937157382</v>
      </c>
    </row>
    <row r="451" spans="1:15" ht="12.75" customHeight="1" x14ac:dyDescent="0.2">
      <c r="A451" s="7" t="s">
        <v>69</v>
      </c>
      <c r="B451" s="8" t="s">
        <v>282</v>
      </c>
      <c r="C451" s="9" t="s">
        <v>289</v>
      </c>
      <c r="D451" s="10">
        <v>59908.68</v>
      </c>
      <c r="F451" s="10">
        <v>0</v>
      </c>
      <c r="G451" s="10">
        <v>0</v>
      </c>
      <c r="H451" s="10">
        <v>0</v>
      </c>
      <c r="J451" s="10">
        <f t="shared" si="78"/>
        <v>59908.68</v>
      </c>
      <c r="L451" s="10">
        <v>68043</v>
      </c>
      <c r="M451" s="11">
        <f t="shared" si="79"/>
        <v>0.8804532428023456</v>
      </c>
    </row>
    <row r="452" spans="1:15" ht="12.75" customHeight="1" x14ac:dyDescent="0.2">
      <c r="A452" s="7" t="s">
        <v>69</v>
      </c>
      <c r="B452" s="8" t="s">
        <v>253</v>
      </c>
      <c r="C452" s="9" t="s">
        <v>290</v>
      </c>
      <c r="D452" s="10">
        <v>43724.160000000003</v>
      </c>
      <c r="F452" s="10">
        <v>0</v>
      </c>
      <c r="G452" s="10">
        <v>0</v>
      </c>
      <c r="H452" s="10">
        <v>0</v>
      </c>
      <c r="J452" s="10">
        <f t="shared" si="78"/>
        <v>43724.160000000003</v>
      </c>
      <c r="L452" s="10">
        <v>68043</v>
      </c>
      <c r="M452" s="11">
        <f t="shared" si="79"/>
        <v>0.64259600546713114</v>
      </c>
    </row>
    <row r="453" spans="1:15" ht="12.75" customHeight="1" x14ac:dyDescent="0.2">
      <c r="A453" s="7" t="s">
        <v>69</v>
      </c>
      <c r="B453" s="8" t="s">
        <v>233</v>
      </c>
      <c r="C453" s="9" t="s">
        <v>291</v>
      </c>
      <c r="D453" s="10">
        <v>30782.06</v>
      </c>
      <c r="F453" s="10">
        <v>0</v>
      </c>
      <c r="G453" s="10">
        <v>0</v>
      </c>
      <c r="H453" s="10">
        <v>0</v>
      </c>
      <c r="J453" s="10">
        <f t="shared" si="78"/>
        <v>30782.06</v>
      </c>
      <c r="L453" s="10">
        <v>68043</v>
      </c>
      <c r="M453" s="11">
        <f t="shared" si="79"/>
        <v>0.45239128198345169</v>
      </c>
    </row>
    <row r="454" spans="1:15" ht="12.75" customHeight="1" x14ac:dyDescent="0.2">
      <c r="A454" s="7" t="s">
        <v>69</v>
      </c>
      <c r="B454" s="8" t="s">
        <v>226</v>
      </c>
      <c r="C454" s="9" t="s">
        <v>292</v>
      </c>
      <c r="D454" s="10">
        <v>58974.99</v>
      </c>
      <c r="F454" s="10">
        <v>0</v>
      </c>
      <c r="G454" s="10">
        <v>0</v>
      </c>
      <c r="H454" s="10">
        <v>0</v>
      </c>
      <c r="J454" s="10">
        <f t="shared" si="78"/>
        <v>58974.99</v>
      </c>
      <c r="L454" s="10">
        <v>68043</v>
      </c>
      <c r="M454" s="11">
        <f t="shared" si="79"/>
        <v>0.86673118469203292</v>
      </c>
    </row>
    <row r="455" spans="1:15" ht="12.75" customHeight="1" x14ac:dyDescent="0.2">
      <c r="A455" s="7" t="s">
        <v>69</v>
      </c>
      <c r="B455" s="15" t="s">
        <v>293</v>
      </c>
      <c r="C455" s="9" t="s">
        <v>294</v>
      </c>
      <c r="D455" s="10">
        <v>41373.57</v>
      </c>
      <c r="F455" s="10">
        <v>0</v>
      </c>
      <c r="G455" s="10">
        <v>0</v>
      </c>
      <c r="H455" s="10">
        <v>0</v>
      </c>
      <c r="J455" s="10">
        <f t="shared" si="78"/>
        <v>41373.57</v>
      </c>
      <c r="L455" s="10">
        <v>68043</v>
      </c>
      <c r="M455" s="11">
        <f t="shared" si="79"/>
        <v>0.60805035051364575</v>
      </c>
    </row>
    <row r="456" spans="1:15" ht="12.75" customHeight="1" x14ac:dyDescent="0.2">
      <c r="A456" s="7" t="s">
        <v>69</v>
      </c>
      <c r="B456" s="15" t="s">
        <v>255</v>
      </c>
      <c r="C456" s="9" t="s">
        <v>295</v>
      </c>
      <c r="D456" s="10">
        <v>38633.11</v>
      </c>
      <c r="F456" s="10">
        <v>0</v>
      </c>
      <c r="G456" s="10">
        <v>0</v>
      </c>
      <c r="H456" s="10">
        <v>0</v>
      </c>
      <c r="J456" s="10">
        <f t="shared" si="78"/>
        <v>38633.11</v>
      </c>
      <c r="L456" s="10">
        <v>68043</v>
      </c>
      <c r="M456" s="11">
        <f t="shared" si="79"/>
        <v>0.56777493643725296</v>
      </c>
    </row>
    <row r="457" spans="1:15" ht="12.75" customHeight="1" x14ac:dyDescent="0.2">
      <c r="A457" s="7" t="s">
        <v>69</v>
      </c>
      <c r="B457" s="15"/>
      <c r="C457" s="9"/>
      <c r="D457" s="10">
        <v>0</v>
      </c>
      <c r="F457" s="10">
        <v>0</v>
      </c>
      <c r="G457" s="10">
        <v>0</v>
      </c>
      <c r="H457" s="10">
        <v>0</v>
      </c>
      <c r="J457" s="10">
        <f t="shared" si="78"/>
        <v>0</v>
      </c>
      <c r="L457" s="18"/>
      <c r="M457" s="11">
        <f t="shared" si="79"/>
        <v>0</v>
      </c>
    </row>
    <row r="458" spans="1:15" ht="12.75" customHeight="1" x14ac:dyDescent="0.2">
      <c r="A458" s="7" t="s">
        <v>69</v>
      </c>
      <c r="B458" s="15"/>
      <c r="C458" s="9"/>
      <c r="D458" s="10">
        <v>0</v>
      </c>
      <c r="F458" s="10">
        <v>0</v>
      </c>
      <c r="G458" s="10">
        <v>0</v>
      </c>
      <c r="H458" s="10">
        <v>0</v>
      </c>
      <c r="J458" s="10">
        <f t="shared" si="78"/>
        <v>0</v>
      </c>
      <c r="L458" s="18"/>
      <c r="M458" s="11">
        <f t="shared" si="79"/>
        <v>0</v>
      </c>
    </row>
    <row r="459" spans="1:15" ht="12.75" customHeight="1" x14ac:dyDescent="0.2">
      <c r="A459" s="7" t="s">
        <v>69</v>
      </c>
      <c r="B459" s="8"/>
      <c r="C459" s="9"/>
      <c r="D459" s="10">
        <v>0</v>
      </c>
      <c r="F459" s="10">
        <v>0</v>
      </c>
      <c r="G459" s="10">
        <v>0</v>
      </c>
      <c r="H459" s="10">
        <v>0</v>
      </c>
      <c r="J459" s="10">
        <f t="shared" si="78"/>
        <v>0</v>
      </c>
      <c r="M459" s="11">
        <f t="shared" si="79"/>
        <v>0</v>
      </c>
    </row>
    <row r="460" spans="1:15" ht="12.75" customHeight="1" x14ac:dyDescent="0.2">
      <c r="A460" s="7" t="s">
        <v>69</v>
      </c>
      <c r="B460" s="8"/>
      <c r="C460" s="9"/>
      <c r="D460" s="10">
        <v>0</v>
      </c>
      <c r="F460" s="10">
        <v>0</v>
      </c>
      <c r="G460" s="10">
        <v>0</v>
      </c>
      <c r="H460" s="10">
        <v>0</v>
      </c>
      <c r="J460" s="10">
        <f t="shared" si="78"/>
        <v>0</v>
      </c>
      <c r="M460" s="11">
        <f t="shared" si="79"/>
        <v>0</v>
      </c>
    </row>
    <row r="461" spans="1:15" ht="12.75" customHeight="1" x14ac:dyDescent="0.2">
      <c r="A461" s="7" t="s">
        <v>69</v>
      </c>
      <c r="B461" s="8"/>
      <c r="C461" s="9"/>
      <c r="D461" s="10">
        <v>0</v>
      </c>
      <c r="F461" s="10">
        <v>0</v>
      </c>
      <c r="G461" s="10">
        <v>0</v>
      </c>
      <c r="H461" s="10">
        <v>0</v>
      </c>
      <c r="J461" s="10">
        <f t="shared" si="78"/>
        <v>0</v>
      </c>
      <c r="M461" s="11">
        <f t="shared" si="79"/>
        <v>0</v>
      </c>
    </row>
    <row r="462" spans="1:15" ht="12.75" customHeight="1" x14ac:dyDescent="0.2">
      <c r="A462" s="12" t="s">
        <v>30</v>
      </c>
      <c r="B462" s="13"/>
      <c r="C462" s="12"/>
      <c r="D462" s="14">
        <v>327298.25</v>
      </c>
      <c r="E462" s="14">
        <v>0</v>
      </c>
      <c r="F462" s="14">
        <v>0</v>
      </c>
      <c r="G462" s="14">
        <v>79.989999999999995</v>
      </c>
      <c r="H462" s="14">
        <v>0</v>
      </c>
      <c r="I462" s="14">
        <v>0</v>
      </c>
      <c r="J462" s="14">
        <f t="shared" ref="E462:J462" si="80">SUM(J449:J461)</f>
        <v>327378.24</v>
      </c>
      <c r="L462" s="14">
        <f>SUM(L449:L461)</f>
        <v>476301</v>
      </c>
    </row>
    <row r="463" spans="1:15" ht="12.75" customHeight="1" x14ac:dyDescent="0.2"/>
    <row r="464" spans="1:15" ht="12.75" customHeight="1" x14ac:dyDescent="0.2"/>
    <row r="465" spans="1:15" ht="12.75" customHeight="1" x14ac:dyDescent="0.2"/>
    <row r="466" spans="1:15" ht="12.75" customHeight="1" x14ac:dyDescent="0.2">
      <c r="A466" s="3" t="s">
        <v>0</v>
      </c>
      <c r="B466" s="4" t="s">
        <v>1</v>
      </c>
      <c r="C466" s="3" t="s">
        <v>2</v>
      </c>
      <c r="D466" s="4" t="s">
        <v>3</v>
      </c>
      <c r="E466" s="4" t="s">
        <v>4</v>
      </c>
      <c r="F466" s="4" t="s">
        <v>5</v>
      </c>
      <c r="G466" s="4" t="s">
        <v>6</v>
      </c>
      <c r="H466" s="4" t="s">
        <v>7</v>
      </c>
      <c r="I466" s="4" t="s">
        <v>8</v>
      </c>
      <c r="J466" s="4" t="s">
        <v>9</v>
      </c>
      <c r="L466" s="6" t="s">
        <v>10</v>
      </c>
      <c r="M466" s="6" t="s">
        <v>11</v>
      </c>
      <c r="O466" s="4" t="s">
        <v>12</v>
      </c>
    </row>
    <row r="467" spans="1:15" ht="12.75" customHeight="1" x14ac:dyDescent="0.2">
      <c r="A467" s="7" t="s">
        <v>296</v>
      </c>
      <c r="B467" s="8" t="s">
        <v>184</v>
      </c>
      <c r="C467" s="9" t="s">
        <v>297</v>
      </c>
      <c r="D467" s="10">
        <v>58223.18</v>
      </c>
      <c r="F467" s="10">
        <v>0</v>
      </c>
      <c r="G467" s="10">
        <v>399.99</v>
      </c>
      <c r="H467" s="10">
        <v>0</v>
      </c>
      <c r="J467" s="10">
        <f t="shared" ref="J467:J477" si="81">SUM(D467:I467)</f>
        <v>58623.17</v>
      </c>
      <c r="L467" s="10">
        <v>39784</v>
      </c>
      <c r="M467" s="11">
        <f t="shared" ref="M467:M477" si="82">IFERROR(J467/L467,)</f>
        <v>1.4735363462698572</v>
      </c>
      <c r="O467" s="10">
        <v>217000</v>
      </c>
    </row>
    <row r="468" spans="1:15" ht="12.75" customHeight="1" x14ac:dyDescent="0.2">
      <c r="A468" s="7" t="s">
        <v>296</v>
      </c>
      <c r="B468" s="8" t="s">
        <v>162</v>
      </c>
      <c r="C468" s="9" t="s">
        <v>298</v>
      </c>
      <c r="D468" s="10">
        <v>37378.269999999997</v>
      </c>
      <c r="F468" s="10">
        <v>0</v>
      </c>
      <c r="G468" s="10">
        <v>0</v>
      </c>
      <c r="H468" s="10">
        <v>0</v>
      </c>
      <c r="J468" s="10">
        <f t="shared" si="81"/>
        <v>37378.269999999997</v>
      </c>
      <c r="L468" s="10">
        <v>39784</v>
      </c>
      <c r="M468" s="11">
        <f t="shared" si="82"/>
        <v>0.93953021315101537</v>
      </c>
    </row>
    <row r="469" spans="1:15" ht="12.75" customHeight="1" x14ac:dyDescent="0.2">
      <c r="A469" s="7" t="s">
        <v>296</v>
      </c>
      <c r="B469" s="8" t="s">
        <v>299</v>
      </c>
      <c r="C469" s="9" t="s">
        <v>300</v>
      </c>
      <c r="D469" s="10">
        <v>25198.01</v>
      </c>
      <c r="F469" s="10">
        <v>0</v>
      </c>
      <c r="G469" s="10">
        <v>0</v>
      </c>
      <c r="H469" s="10">
        <v>0</v>
      </c>
      <c r="J469" s="10">
        <f t="shared" si="81"/>
        <v>25198.01</v>
      </c>
      <c r="L469" s="10">
        <v>39784</v>
      </c>
      <c r="M469" s="11">
        <f>IFERROR(J469/L469,)</f>
        <v>0.63337045043233453</v>
      </c>
    </row>
    <row r="470" spans="1:15" ht="12.75" customHeight="1" x14ac:dyDescent="0.2">
      <c r="A470" s="7" t="s">
        <v>296</v>
      </c>
      <c r="B470" s="8" t="s">
        <v>301</v>
      </c>
      <c r="C470" s="9"/>
      <c r="D470" s="10">
        <v>-400.2</v>
      </c>
      <c r="F470" s="10">
        <v>0</v>
      </c>
      <c r="G470" s="10">
        <v>0</v>
      </c>
      <c r="H470" s="10">
        <v>0</v>
      </c>
      <c r="J470" s="10">
        <f t="shared" si="81"/>
        <v>-400.2</v>
      </c>
      <c r="L470" s="10"/>
      <c r="M470" s="11">
        <f t="shared" si="82"/>
        <v>0</v>
      </c>
    </row>
    <row r="471" spans="1:15" ht="12.75" customHeight="1" x14ac:dyDescent="0.2">
      <c r="A471" s="7" t="s">
        <v>296</v>
      </c>
      <c r="B471" s="8" t="s">
        <v>302</v>
      </c>
      <c r="C471" s="9" t="s">
        <v>303</v>
      </c>
      <c r="D471" s="10">
        <v>48005.66</v>
      </c>
      <c r="F471" s="10">
        <v>0</v>
      </c>
      <c r="G471" s="10">
        <v>0</v>
      </c>
      <c r="H471" s="10">
        <v>0</v>
      </c>
      <c r="J471" s="10">
        <f t="shared" si="81"/>
        <v>48005.66</v>
      </c>
      <c r="L471" s="10">
        <v>39784</v>
      </c>
      <c r="M471" s="11">
        <f t="shared" si="82"/>
        <v>1.2066574502312488</v>
      </c>
    </row>
    <row r="472" spans="1:15" ht="12.75" customHeight="1" x14ac:dyDescent="0.2">
      <c r="A472" s="7" t="s">
        <v>296</v>
      </c>
      <c r="B472" s="8" t="s">
        <v>304</v>
      </c>
      <c r="C472" s="9" t="s">
        <v>305</v>
      </c>
      <c r="D472" s="10">
        <v>53712.55</v>
      </c>
      <c r="F472" s="10">
        <v>0</v>
      </c>
      <c r="G472" s="10">
        <v>0</v>
      </c>
      <c r="H472" s="10">
        <v>0</v>
      </c>
      <c r="J472" s="10">
        <f t="shared" si="81"/>
        <v>53712.55</v>
      </c>
      <c r="L472" s="10">
        <v>39784</v>
      </c>
      <c r="M472" s="11">
        <f t="shared" si="82"/>
        <v>1.3501043132917756</v>
      </c>
    </row>
    <row r="473" spans="1:15" ht="12.75" customHeight="1" x14ac:dyDescent="0.2">
      <c r="A473" s="7" t="s">
        <v>296</v>
      </c>
      <c r="B473" s="15" t="s">
        <v>306</v>
      </c>
      <c r="C473" s="9" t="s">
        <v>307</v>
      </c>
      <c r="D473" s="10">
        <v>26443.65</v>
      </c>
      <c r="F473" s="10">
        <v>0</v>
      </c>
      <c r="G473" s="10">
        <v>349.99</v>
      </c>
      <c r="H473" s="10">
        <v>0</v>
      </c>
      <c r="J473" s="10">
        <f t="shared" si="81"/>
        <v>26793.640000000003</v>
      </c>
      <c r="L473" s="10">
        <v>39784</v>
      </c>
      <c r="M473" s="11">
        <f t="shared" si="82"/>
        <v>0.67347778001206526</v>
      </c>
    </row>
    <row r="474" spans="1:15" ht="12.75" customHeight="1" x14ac:dyDescent="0.2">
      <c r="A474" s="7" t="s">
        <v>296</v>
      </c>
      <c r="B474" s="8"/>
      <c r="C474" s="9"/>
      <c r="D474" s="10">
        <v>0</v>
      </c>
      <c r="F474" s="10">
        <v>0</v>
      </c>
      <c r="G474" s="10">
        <v>0</v>
      </c>
      <c r="H474" s="10">
        <v>0</v>
      </c>
      <c r="J474" s="10">
        <f t="shared" si="81"/>
        <v>0</v>
      </c>
      <c r="L474" s="10"/>
      <c r="M474" s="11">
        <f t="shared" si="82"/>
        <v>0</v>
      </c>
    </row>
    <row r="475" spans="1:15" ht="12.75" customHeight="1" x14ac:dyDescent="0.2">
      <c r="A475" s="7" t="s">
        <v>296</v>
      </c>
      <c r="B475" s="8"/>
      <c r="C475" s="9"/>
      <c r="D475" s="10">
        <v>0</v>
      </c>
      <c r="F475" s="10">
        <v>0</v>
      </c>
      <c r="G475" s="10">
        <v>0</v>
      </c>
      <c r="H475" s="10">
        <v>0</v>
      </c>
      <c r="J475" s="10">
        <f t="shared" si="81"/>
        <v>0</v>
      </c>
      <c r="L475" s="10"/>
      <c r="M475" s="11">
        <f t="shared" si="82"/>
        <v>0</v>
      </c>
    </row>
    <row r="476" spans="1:15" ht="12.75" customHeight="1" x14ac:dyDescent="0.2">
      <c r="A476" s="7" t="s">
        <v>296</v>
      </c>
      <c r="B476" s="8"/>
      <c r="C476" s="9"/>
      <c r="D476" s="10">
        <v>0</v>
      </c>
      <c r="F476" s="10">
        <v>0</v>
      </c>
      <c r="G476" s="10">
        <v>0</v>
      </c>
      <c r="H476" s="10">
        <v>0</v>
      </c>
      <c r="J476" s="10">
        <f t="shared" si="81"/>
        <v>0</v>
      </c>
      <c r="L476" s="10"/>
      <c r="M476" s="11">
        <f t="shared" si="82"/>
        <v>0</v>
      </c>
    </row>
    <row r="477" spans="1:15" ht="12.75" customHeight="1" x14ac:dyDescent="0.2">
      <c r="A477" s="7" t="s">
        <v>296</v>
      </c>
      <c r="B477" s="8"/>
      <c r="C477" s="9"/>
      <c r="D477" s="10">
        <v>0</v>
      </c>
      <c r="F477" s="10">
        <v>0</v>
      </c>
      <c r="G477" s="10">
        <v>0</v>
      </c>
      <c r="H477" s="10">
        <v>0</v>
      </c>
      <c r="J477" s="10">
        <f t="shared" si="81"/>
        <v>0</v>
      </c>
      <c r="L477" s="10"/>
      <c r="M477" s="11">
        <f t="shared" si="82"/>
        <v>0</v>
      </c>
    </row>
    <row r="478" spans="1:15" ht="12.75" customHeight="1" x14ac:dyDescent="0.2">
      <c r="A478" s="12" t="s">
        <v>30</v>
      </c>
      <c r="B478" s="13"/>
      <c r="C478" s="12"/>
      <c r="D478" s="14">
        <v>248561.11999999997</v>
      </c>
      <c r="E478" s="14">
        <v>0</v>
      </c>
      <c r="F478" s="14">
        <v>0</v>
      </c>
      <c r="G478" s="14">
        <v>749.98</v>
      </c>
      <c r="H478" s="14">
        <v>0</v>
      </c>
      <c r="I478" s="14">
        <v>0</v>
      </c>
      <c r="J478" s="14">
        <f t="shared" ref="D478:L478" si="83">SUM(J467:J477)</f>
        <v>249311.10000000003</v>
      </c>
      <c r="L478" s="14">
        <f t="shared" si="83"/>
        <v>238704</v>
      </c>
    </row>
    <row r="479" spans="1:15" ht="12.75" customHeight="1" x14ac:dyDescent="0.2"/>
    <row r="480" spans="1:15" ht="12.75" customHeight="1" x14ac:dyDescent="0.2"/>
    <row r="481" spans="1:15" ht="12.75" customHeight="1" x14ac:dyDescent="0.2"/>
    <row r="482" spans="1:15" ht="12.75" customHeight="1" x14ac:dyDescent="0.2">
      <c r="A482" s="19" t="s">
        <v>308</v>
      </c>
      <c r="B482" s="20"/>
      <c r="C482" s="19"/>
      <c r="D482" s="21">
        <v>8982662.2699999977</v>
      </c>
      <c r="E482" s="21">
        <v>899.99</v>
      </c>
      <c r="F482" s="21">
        <v>0</v>
      </c>
      <c r="G482" s="21">
        <v>30824.350000000006</v>
      </c>
      <c r="H482" s="21">
        <v>13640.71</v>
      </c>
      <c r="I482" s="21">
        <v>0</v>
      </c>
      <c r="J482" s="21">
        <f t="shared" ref="E482:J482" si="84">J478+J407+J391+J373+J355+J336+J318+J301+J284+J267+J250+J233+J216+J199+J182+J165+J148+J131+J114+J97+J80+J64+J47+J30+J14+J426+J444+J462</f>
        <v>9028027.3200000003</v>
      </c>
      <c r="O482" s="21">
        <v>9304000</v>
      </c>
    </row>
    <row r="483" spans="1:15" ht="12.75" customHeight="1" x14ac:dyDescent="0.2"/>
    <row r="484" spans="1:15" ht="12.75" customHeight="1" x14ac:dyDescent="0.2">
      <c r="D484" s="10">
        <v>8734101.1499999985</v>
      </c>
      <c r="E484" s="10">
        <v>899.99</v>
      </c>
      <c r="F484" s="10">
        <v>0</v>
      </c>
      <c r="G484" s="10">
        <v>30074.370000000006</v>
      </c>
      <c r="H484" s="10">
        <v>13640.71</v>
      </c>
      <c r="I484" s="10">
        <v>0</v>
      </c>
      <c r="J484" s="10">
        <f t="shared" ref="E484:J484" si="85">J482-J478</f>
        <v>8778716.2200000007</v>
      </c>
    </row>
    <row r="485" spans="1:15" ht="12.75" customHeight="1" x14ac:dyDescent="0.2"/>
    <row r="486" spans="1:15" ht="12.75" customHeight="1" x14ac:dyDescent="0.2"/>
    <row r="487" spans="1:15" ht="12.75" customHeight="1" x14ac:dyDescent="0.2"/>
    <row r="488" spans="1:15" ht="12.75" customHeight="1" x14ac:dyDescent="0.2"/>
    <row r="489" spans="1:15" ht="12.75" customHeight="1" x14ac:dyDescent="0.2"/>
    <row r="490" spans="1:15" ht="12.75" customHeight="1" x14ac:dyDescent="0.2"/>
    <row r="491" spans="1:15" ht="12.75" customHeight="1" x14ac:dyDescent="0.2"/>
    <row r="492" spans="1:15" ht="12.75" customHeight="1" x14ac:dyDescent="0.2"/>
    <row r="493" spans="1:15" ht="12.75" customHeight="1" x14ac:dyDescent="0.2"/>
    <row r="494" spans="1:15" ht="12.75" customHeight="1" x14ac:dyDescent="0.2"/>
    <row r="495" spans="1:15" ht="12.75" customHeight="1" x14ac:dyDescent="0.2"/>
    <row r="496" spans="1:15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</sheetData>
  <conditionalFormatting sqref="M3">
    <cfRule type="cellIs" dxfId="38" priority="36" stopIfTrue="1" operator="greaterThan">
      <formula>0.999999999999999</formula>
    </cfRule>
  </conditionalFormatting>
  <conditionalFormatting sqref="M4:M13">
    <cfRule type="cellIs" dxfId="37" priority="35" stopIfTrue="1" operator="greaterThan">
      <formula>0.999999999999999</formula>
    </cfRule>
  </conditionalFormatting>
  <conditionalFormatting sqref="M19:M29">
    <cfRule type="cellIs" dxfId="36" priority="34" stopIfTrue="1" operator="greaterThan">
      <formula>0.999999999999999</formula>
    </cfRule>
  </conditionalFormatting>
  <conditionalFormatting sqref="M36:M46">
    <cfRule type="cellIs" dxfId="35" priority="33" stopIfTrue="1" operator="greaterThan">
      <formula>0.999999999999999</formula>
    </cfRule>
  </conditionalFormatting>
  <conditionalFormatting sqref="M53:M63">
    <cfRule type="cellIs" dxfId="34" priority="32" stopIfTrue="1" operator="greaterThan">
      <formula>0.999999999999999</formula>
    </cfRule>
  </conditionalFormatting>
  <conditionalFormatting sqref="M69:M79">
    <cfRule type="cellIs" dxfId="33" priority="31" stopIfTrue="1" operator="greaterThan">
      <formula>0.999999999999999</formula>
    </cfRule>
  </conditionalFormatting>
  <conditionalFormatting sqref="M86:M96">
    <cfRule type="cellIs" dxfId="32" priority="30" stopIfTrue="1" operator="greaterThan">
      <formula>0.999999999999999</formula>
    </cfRule>
  </conditionalFormatting>
  <conditionalFormatting sqref="M103:M113">
    <cfRule type="cellIs" dxfId="31" priority="29" stopIfTrue="1" operator="greaterThan">
      <formula>0.999999999999999</formula>
    </cfRule>
  </conditionalFormatting>
  <conditionalFormatting sqref="M120:M130">
    <cfRule type="cellIs" dxfId="30" priority="28" stopIfTrue="1" operator="greaterThan">
      <formula>0.999999999999999</formula>
    </cfRule>
  </conditionalFormatting>
  <conditionalFormatting sqref="M137:M147">
    <cfRule type="cellIs" dxfId="29" priority="27" stopIfTrue="1" operator="greaterThan">
      <formula>0.999999999999999</formula>
    </cfRule>
  </conditionalFormatting>
  <conditionalFormatting sqref="M154:M164">
    <cfRule type="cellIs" dxfId="28" priority="26" stopIfTrue="1" operator="greaterThan">
      <formula>0.999999999999999</formula>
    </cfRule>
  </conditionalFormatting>
  <conditionalFormatting sqref="M171:M181">
    <cfRule type="cellIs" dxfId="27" priority="25" stopIfTrue="1" operator="greaterThan">
      <formula>0.999999999999999</formula>
    </cfRule>
  </conditionalFormatting>
  <conditionalFormatting sqref="M188:M198">
    <cfRule type="cellIs" dxfId="26" priority="24" stopIfTrue="1" operator="greaterThan">
      <formula>0.999999999999999</formula>
    </cfRule>
  </conditionalFormatting>
  <conditionalFormatting sqref="M205:M215">
    <cfRule type="cellIs" dxfId="25" priority="23" stopIfTrue="1" operator="greaterThan">
      <formula>0.999999999999999</formula>
    </cfRule>
  </conditionalFormatting>
  <conditionalFormatting sqref="M222:M232">
    <cfRule type="cellIs" dxfId="24" priority="22" stopIfTrue="1" operator="greaterThan">
      <formula>0.999999999999999</formula>
    </cfRule>
  </conditionalFormatting>
  <conditionalFormatting sqref="M239:M249">
    <cfRule type="cellIs" dxfId="23" priority="21" stopIfTrue="1" operator="greaterThan">
      <formula>0.999999999999999</formula>
    </cfRule>
  </conditionalFormatting>
  <conditionalFormatting sqref="M256:M266">
    <cfRule type="cellIs" dxfId="22" priority="20" stopIfTrue="1" operator="greaterThan">
      <formula>0.999999999999999</formula>
    </cfRule>
  </conditionalFormatting>
  <conditionalFormatting sqref="M273:M283">
    <cfRule type="cellIs" dxfId="21" priority="19" stopIfTrue="1" operator="greaterThan">
      <formula>0.999999999999999</formula>
    </cfRule>
  </conditionalFormatting>
  <conditionalFormatting sqref="M290:M300">
    <cfRule type="cellIs" dxfId="20" priority="18" stopIfTrue="1" operator="greaterThan">
      <formula>0.999999999999999</formula>
    </cfRule>
  </conditionalFormatting>
  <conditionalFormatting sqref="M307:M317">
    <cfRule type="cellIs" dxfId="19" priority="17" stopIfTrue="1" operator="greaterThan">
      <formula>0.999999999999999</formula>
    </cfRule>
  </conditionalFormatting>
  <conditionalFormatting sqref="M325:M335">
    <cfRule type="cellIs" dxfId="18" priority="16" stopIfTrue="1" operator="greaterThan">
      <formula>0.999999999999999</formula>
    </cfRule>
  </conditionalFormatting>
  <conditionalFormatting sqref="M344:M354">
    <cfRule type="cellIs" dxfId="17" priority="15" stopIfTrue="1" operator="greaterThan">
      <formula>0.999999999999999</formula>
    </cfRule>
  </conditionalFormatting>
  <conditionalFormatting sqref="M362:M372">
    <cfRule type="cellIs" dxfId="16" priority="14" stopIfTrue="1" operator="greaterThan">
      <formula>0.999999999999999</formula>
    </cfRule>
  </conditionalFormatting>
  <conditionalFormatting sqref="M380:M390">
    <cfRule type="cellIs" dxfId="15" priority="13" stopIfTrue="1" operator="greaterThan">
      <formula>0.999999999999999</formula>
    </cfRule>
  </conditionalFormatting>
  <conditionalFormatting sqref="M396:M398 M400:M406">
    <cfRule type="cellIs" dxfId="14" priority="12" stopIfTrue="1" operator="greaterThan">
      <formula>0.999999999999999</formula>
    </cfRule>
  </conditionalFormatting>
  <conditionalFormatting sqref="M467:M477">
    <cfRule type="cellIs" dxfId="13" priority="11" stopIfTrue="1" operator="greaterThan">
      <formula>0.999999999999999</formula>
    </cfRule>
  </conditionalFormatting>
  <conditionalFormatting sqref="M399">
    <cfRule type="cellIs" dxfId="12" priority="10" stopIfTrue="1" operator="greaterThan">
      <formula>0.999999999999999</formula>
    </cfRule>
  </conditionalFormatting>
  <conditionalFormatting sqref="M413:M415 M417:M419 M422:M425">
    <cfRule type="cellIs" dxfId="11" priority="9" stopIfTrue="1" operator="greaterThan">
      <formula>0.999999999999999</formula>
    </cfRule>
  </conditionalFormatting>
  <conditionalFormatting sqref="M416">
    <cfRule type="cellIs" dxfId="10" priority="8" stopIfTrue="1" operator="greaterThan">
      <formula>0.999999999999999</formula>
    </cfRule>
  </conditionalFormatting>
  <conditionalFormatting sqref="M420:M421">
    <cfRule type="cellIs" dxfId="9" priority="7" stopIfTrue="1" operator="greaterThan">
      <formula>0.999999999999999</formula>
    </cfRule>
  </conditionalFormatting>
  <conditionalFormatting sqref="M431:M433 M435:M437 M440:M443">
    <cfRule type="cellIs" dxfId="8" priority="6" stopIfTrue="1" operator="greaterThan">
      <formula>0.999999999999999</formula>
    </cfRule>
  </conditionalFormatting>
  <conditionalFormatting sqref="M434">
    <cfRule type="cellIs" dxfId="7" priority="5" stopIfTrue="1" operator="greaterThan">
      <formula>0.999999999999999</formula>
    </cfRule>
  </conditionalFormatting>
  <conditionalFormatting sqref="M438:M439">
    <cfRule type="cellIs" dxfId="6" priority="4" stopIfTrue="1" operator="greaterThan">
      <formula>0.999999999999999</formula>
    </cfRule>
  </conditionalFormatting>
  <conditionalFormatting sqref="M456:M457">
    <cfRule type="cellIs" dxfId="5" priority="1" stopIfTrue="1" operator="greaterThan">
      <formula>0.999999999999999</formula>
    </cfRule>
  </conditionalFormatting>
  <conditionalFormatting sqref="M449:M451 M453:M455 M458:M461">
    <cfRule type="cellIs" dxfId="4" priority="3" stopIfTrue="1" operator="greaterThan">
      <formula>0.999999999999999</formula>
    </cfRule>
  </conditionalFormatting>
  <conditionalFormatting sqref="M452">
    <cfRule type="cellIs" dxfId="3" priority="2" stopIfTrue="1" operator="greaterThan">
      <formula>0.999999999999999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DF338-F5A9-4B60-8BF7-750D45A88679}">
  <dimension ref="B1:M32"/>
  <sheetViews>
    <sheetView showGridLines="0" topLeftCell="B1" zoomScale="90" zoomScaleNormal="90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4.28515625" style="24" customWidth="1"/>
    <col min="2" max="2" width="9.140625" style="24"/>
    <col min="3" max="3" width="34.85546875" style="35" bestFit="1" customWidth="1"/>
    <col min="4" max="4" width="12.42578125" style="25" bestFit="1" customWidth="1"/>
    <col min="5" max="5" width="13.5703125" style="25" bestFit="1" customWidth="1"/>
    <col min="6" max="6" width="14.28515625" style="25" bestFit="1" customWidth="1"/>
    <col min="7" max="7" width="20.5703125" style="25" customWidth="1"/>
    <col min="8" max="10" width="16.28515625" style="25" customWidth="1"/>
    <col min="11" max="12" width="13.5703125" style="25" bestFit="1" customWidth="1"/>
    <col min="13" max="13" width="17.42578125" style="24" bestFit="1" customWidth="1"/>
    <col min="14" max="16384" width="9.140625" style="24"/>
  </cols>
  <sheetData>
    <row r="1" spans="2:13" x14ac:dyDescent="0.25">
      <c r="B1" s="22" t="s">
        <v>309</v>
      </c>
      <c r="C1" s="22" t="s">
        <v>0</v>
      </c>
      <c r="D1" s="23" t="s">
        <v>310</v>
      </c>
      <c r="E1" s="23" t="s">
        <v>311</v>
      </c>
      <c r="F1" s="23" t="s">
        <v>4</v>
      </c>
      <c r="G1" s="23" t="s">
        <v>312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313</v>
      </c>
      <c r="M1" s="23" t="s">
        <v>314</v>
      </c>
    </row>
    <row r="2" spans="2:13" x14ac:dyDescent="0.25">
      <c r="B2" s="24" t="s">
        <v>13</v>
      </c>
      <c r="C2" s="24" t="s">
        <v>315</v>
      </c>
      <c r="D2" s="25" t="s">
        <v>316</v>
      </c>
      <c r="E2" s="26">
        <v>715461.06</v>
      </c>
      <c r="F2" s="26"/>
      <c r="G2" s="26">
        <v>0</v>
      </c>
      <c r="H2" s="26">
        <v>1449.97</v>
      </c>
      <c r="I2" s="26">
        <v>0</v>
      </c>
      <c r="J2" s="26">
        <v>0</v>
      </c>
      <c r="K2" s="27">
        <f>SUM(E2:J2)</f>
        <v>716911.03</v>
      </c>
      <c r="L2" s="26">
        <v>700000</v>
      </c>
      <c r="M2" s="28">
        <f>IFERROR(K2/L2,0)</f>
        <v>1.0241586142857144</v>
      </c>
    </row>
    <row r="3" spans="2:13" x14ac:dyDescent="0.25">
      <c r="B3" s="24" t="s">
        <v>31</v>
      </c>
      <c r="C3" s="24" t="s">
        <v>317</v>
      </c>
      <c r="D3" s="25" t="s">
        <v>316</v>
      </c>
      <c r="E3" s="26">
        <v>481245.8</v>
      </c>
      <c r="F3" s="26"/>
      <c r="G3" s="26">
        <v>0</v>
      </c>
      <c r="H3" s="26">
        <v>199.99</v>
      </c>
      <c r="I3" s="26">
        <v>0</v>
      </c>
      <c r="J3" s="26">
        <v>0</v>
      </c>
      <c r="K3" s="27">
        <f t="shared" ref="K3:K29" si="0">SUM(E3:J3)</f>
        <v>481445.79</v>
      </c>
      <c r="L3" s="26">
        <v>450000</v>
      </c>
      <c r="M3" s="28">
        <f t="shared" ref="M3:M30" si="1">IFERROR(K3/L3,0)</f>
        <v>1.0698795333333333</v>
      </c>
    </row>
    <row r="4" spans="2:13" x14ac:dyDescent="0.25">
      <c r="B4" s="24" t="s">
        <v>48</v>
      </c>
      <c r="C4" s="24" t="s">
        <v>318</v>
      </c>
      <c r="D4" s="25" t="s">
        <v>316</v>
      </c>
      <c r="E4" s="26">
        <v>133053.01999999999</v>
      </c>
      <c r="F4" s="26"/>
      <c r="G4" s="26">
        <v>0</v>
      </c>
      <c r="H4" s="26">
        <v>1499.97</v>
      </c>
      <c r="I4" s="26">
        <v>399.99</v>
      </c>
      <c r="J4" s="26">
        <v>0</v>
      </c>
      <c r="K4" s="27">
        <f t="shared" si="0"/>
        <v>134952.97999999998</v>
      </c>
      <c r="L4" s="26">
        <v>155000</v>
      </c>
      <c r="M4" s="28">
        <f t="shared" si="1"/>
        <v>0.87066438709677407</v>
      </c>
    </row>
    <row r="5" spans="2:13" x14ac:dyDescent="0.25">
      <c r="B5" s="24" t="s">
        <v>42</v>
      </c>
      <c r="C5" s="24" t="s">
        <v>319</v>
      </c>
      <c r="D5" s="25" t="s">
        <v>320</v>
      </c>
      <c r="E5" s="26">
        <v>248239</v>
      </c>
      <c r="F5" s="26"/>
      <c r="G5" s="26">
        <v>0</v>
      </c>
      <c r="H5" s="26">
        <v>1199.98</v>
      </c>
      <c r="I5" s="26">
        <v>899.97</v>
      </c>
      <c r="J5" s="26">
        <v>0</v>
      </c>
      <c r="K5" s="27">
        <f t="shared" si="0"/>
        <v>250338.95</v>
      </c>
      <c r="L5" s="26">
        <v>250000</v>
      </c>
      <c r="M5" s="28">
        <f t="shared" si="1"/>
        <v>1.0013558</v>
      </c>
    </row>
    <row r="6" spans="2:13" x14ac:dyDescent="0.25">
      <c r="B6" s="24" t="s">
        <v>68</v>
      </c>
      <c r="C6" s="24" t="s">
        <v>321</v>
      </c>
      <c r="D6" s="25" t="s">
        <v>320</v>
      </c>
      <c r="E6" s="26">
        <v>330343.06</v>
      </c>
      <c r="F6" s="26"/>
      <c r="G6" s="26">
        <v>0</v>
      </c>
      <c r="H6" s="26">
        <v>4639.9299999999994</v>
      </c>
      <c r="I6" s="26">
        <v>3139.9300000000003</v>
      </c>
      <c r="J6" s="26">
        <v>0</v>
      </c>
      <c r="K6" s="27">
        <f t="shared" si="0"/>
        <v>338122.92</v>
      </c>
      <c r="L6" s="26">
        <v>295000</v>
      </c>
      <c r="M6" s="28">
        <f t="shared" si="1"/>
        <v>1.1461793898305084</v>
      </c>
    </row>
    <row r="7" spans="2:13" x14ac:dyDescent="0.25">
      <c r="B7" s="24" t="s">
        <v>81</v>
      </c>
      <c r="C7" s="24" t="s">
        <v>322</v>
      </c>
      <c r="D7" s="25" t="s">
        <v>320</v>
      </c>
      <c r="E7" s="26">
        <v>268379.58</v>
      </c>
      <c r="F7" s="26"/>
      <c r="G7" s="26">
        <v>0</v>
      </c>
      <c r="H7" s="26">
        <v>0</v>
      </c>
      <c r="I7" s="26">
        <v>349.99</v>
      </c>
      <c r="J7" s="26">
        <v>0</v>
      </c>
      <c r="K7" s="27">
        <f t="shared" si="0"/>
        <v>268729.57</v>
      </c>
      <c r="L7" s="26">
        <v>280000</v>
      </c>
      <c r="M7" s="28">
        <f t="shared" si="1"/>
        <v>0.95974846428571436</v>
      </c>
    </row>
    <row r="8" spans="2:13" x14ac:dyDescent="0.25">
      <c r="B8" s="24" t="s">
        <v>90</v>
      </c>
      <c r="C8" s="24" t="s">
        <v>323</v>
      </c>
      <c r="D8" s="25" t="s">
        <v>320</v>
      </c>
      <c r="E8" s="26">
        <v>340647.28</v>
      </c>
      <c r="F8" s="26"/>
      <c r="G8" s="26">
        <v>0</v>
      </c>
      <c r="H8" s="26">
        <v>0</v>
      </c>
      <c r="I8" s="26">
        <v>0</v>
      </c>
      <c r="J8" s="26">
        <v>0</v>
      </c>
      <c r="K8" s="27">
        <f t="shared" si="0"/>
        <v>340647.28</v>
      </c>
      <c r="L8" s="26">
        <v>400000</v>
      </c>
      <c r="M8" s="28">
        <f t="shared" si="1"/>
        <v>0.8516182000000001</v>
      </c>
    </row>
    <row r="9" spans="2:13" x14ac:dyDescent="0.25">
      <c r="B9" s="24" t="s">
        <v>99</v>
      </c>
      <c r="C9" s="24" t="s">
        <v>324</v>
      </c>
      <c r="D9" s="25" t="s">
        <v>316</v>
      </c>
      <c r="E9" s="26">
        <v>354744.4</v>
      </c>
      <c r="F9" s="26"/>
      <c r="G9" s="26">
        <v>0</v>
      </c>
      <c r="H9" s="26">
        <v>6959.869999999999</v>
      </c>
      <c r="I9" s="26">
        <v>599.99</v>
      </c>
      <c r="J9" s="26">
        <v>0</v>
      </c>
      <c r="K9" s="27">
        <f t="shared" si="0"/>
        <v>362304.26</v>
      </c>
      <c r="L9" s="26">
        <v>450000</v>
      </c>
      <c r="M9" s="28">
        <f t="shared" si="1"/>
        <v>0.80512057777777779</v>
      </c>
    </row>
    <row r="10" spans="2:13" x14ac:dyDescent="0.25">
      <c r="B10" s="24" t="s">
        <v>114</v>
      </c>
      <c r="C10" s="24" t="s">
        <v>325</v>
      </c>
      <c r="D10" s="25" t="s">
        <v>316</v>
      </c>
      <c r="E10" s="26">
        <v>276888.2</v>
      </c>
      <c r="F10" s="26"/>
      <c r="G10" s="26">
        <v>0</v>
      </c>
      <c r="H10" s="26">
        <v>0</v>
      </c>
      <c r="I10" s="26">
        <v>0</v>
      </c>
      <c r="J10" s="26">
        <v>0</v>
      </c>
      <c r="K10" s="27">
        <f t="shared" si="0"/>
        <v>276888.2</v>
      </c>
      <c r="L10" s="26">
        <v>220000</v>
      </c>
      <c r="M10" s="28">
        <f t="shared" si="1"/>
        <v>1.2585827272727272</v>
      </c>
    </row>
    <row r="11" spans="2:13" x14ac:dyDescent="0.25">
      <c r="B11" s="24" t="s">
        <v>125</v>
      </c>
      <c r="C11" s="24" t="s">
        <v>326</v>
      </c>
      <c r="D11" s="25" t="s">
        <v>316</v>
      </c>
      <c r="E11" s="26">
        <v>221005.56</v>
      </c>
      <c r="F11" s="26"/>
      <c r="G11" s="26">
        <v>0</v>
      </c>
      <c r="H11" s="26">
        <v>0</v>
      </c>
      <c r="I11" s="26">
        <v>0</v>
      </c>
      <c r="J11" s="26">
        <v>0</v>
      </c>
      <c r="K11" s="27">
        <f t="shared" si="0"/>
        <v>221005.56</v>
      </c>
      <c r="L11" s="26">
        <v>190000</v>
      </c>
      <c r="M11" s="28">
        <f t="shared" si="1"/>
        <v>1.1631871578947368</v>
      </c>
    </row>
    <row r="12" spans="2:13" x14ac:dyDescent="0.25">
      <c r="B12" s="24" t="s">
        <v>135</v>
      </c>
      <c r="C12" s="24" t="s">
        <v>327</v>
      </c>
      <c r="D12" s="25" t="s">
        <v>316</v>
      </c>
      <c r="E12" s="26">
        <v>217176.94</v>
      </c>
      <c r="F12" s="26"/>
      <c r="G12" s="26">
        <v>0</v>
      </c>
      <c r="H12" s="26">
        <v>0</v>
      </c>
      <c r="I12" s="26">
        <v>0</v>
      </c>
      <c r="J12" s="26">
        <v>0</v>
      </c>
      <c r="K12" s="27">
        <f t="shared" si="0"/>
        <v>217176.94</v>
      </c>
      <c r="L12" s="26">
        <v>190000</v>
      </c>
      <c r="M12" s="28">
        <f t="shared" si="1"/>
        <v>1.1430365263157896</v>
      </c>
    </row>
    <row r="13" spans="2:13" x14ac:dyDescent="0.25">
      <c r="B13" s="24" t="s">
        <v>143</v>
      </c>
      <c r="C13" s="24" t="s">
        <v>328</v>
      </c>
      <c r="D13" s="25" t="s">
        <v>320</v>
      </c>
      <c r="E13" s="26">
        <v>378579.20000000001</v>
      </c>
      <c r="F13" s="26"/>
      <c r="G13" s="26">
        <v>0</v>
      </c>
      <c r="H13" s="26">
        <v>899.99</v>
      </c>
      <c r="I13" s="26">
        <v>0</v>
      </c>
      <c r="J13" s="26">
        <v>0</v>
      </c>
      <c r="K13" s="27">
        <f t="shared" si="0"/>
        <v>379479.19</v>
      </c>
      <c r="L13" s="26">
        <v>350000</v>
      </c>
      <c r="M13" s="28">
        <f t="shared" si="1"/>
        <v>1.0842262571428571</v>
      </c>
    </row>
    <row r="14" spans="2:13" x14ac:dyDescent="0.25">
      <c r="B14" s="24" t="s">
        <v>155</v>
      </c>
      <c r="C14" s="24" t="s">
        <v>329</v>
      </c>
      <c r="D14" s="25" t="s">
        <v>320</v>
      </c>
      <c r="E14" s="26">
        <v>139872.16</v>
      </c>
      <c r="F14" s="26"/>
      <c r="G14" s="26">
        <v>0</v>
      </c>
      <c r="H14" s="26">
        <v>0</v>
      </c>
      <c r="I14" s="26">
        <v>0</v>
      </c>
      <c r="J14" s="26">
        <v>0</v>
      </c>
      <c r="K14" s="27">
        <f t="shared" si="0"/>
        <v>139872.16</v>
      </c>
      <c r="L14" s="26">
        <v>135000</v>
      </c>
      <c r="M14" s="28">
        <f t="shared" si="1"/>
        <v>1.0360900740740742</v>
      </c>
    </row>
    <row r="15" spans="2:13" x14ac:dyDescent="0.25">
      <c r="B15" s="24" t="s">
        <v>164</v>
      </c>
      <c r="C15" s="24" t="s">
        <v>330</v>
      </c>
      <c r="D15" s="25" t="s">
        <v>316</v>
      </c>
      <c r="E15" s="26">
        <v>412649.15</v>
      </c>
      <c r="F15" s="26"/>
      <c r="G15" s="26">
        <v>0</v>
      </c>
      <c r="H15" s="26">
        <v>0</v>
      </c>
      <c r="I15" s="26">
        <v>0</v>
      </c>
      <c r="J15" s="26">
        <v>0</v>
      </c>
      <c r="K15" s="27">
        <f t="shared" si="0"/>
        <v>412649.15</v>
      </c>
      <c r="L15" s="26">
        <v>540000</v>
      </c>
      <c r="M15" s="28">
        <f t="shared" si="1"/>
        <v>0.76416509259259269</v>
      </c>
    </row>
    <row r="16" spans="2:13" x14ac:dyDescent="0.25">
      <c r="B16" s="24" t="s">
        <v>102</v>
      </c>
      <c r="C16" s="24" t="s">
        <v>331</v>
      </c>
      <c r="D16" s="25" t="s">
        <v>316</v>
      </c>
      <c r="E16" s="26">
        <v>196726.86</v>
      </c>
      <c r="F16" s="26"/>
      <c r="G16" s="26">
        <v>0</v>
      </c>
      <c r="H16" s="26">
        <v>0</v>
      </c>
      <c r="I16" s="26">
        <v>0</v>
      </c>
      <c r="J16" s="26">
        <v>0</v>
      </c>
      <c r="K16" s="27">
        <f t="shared" si="0"/>
        <v>196726.86</v>
      </c>
      <c r="L16" s="26">
        <v>240000</v>
      </c>
      <c r="M16" s="28">
        <f t="shared" si="1"/>
        <v>0.81969524999999999</v>
      </c>
    </row>
    <row r="17" spans="2:13" x14ac:dyDescent="0.25">
      <c r="B17" s="24" t="s">
        <v>188</v>
      </c>
      <c r="C17" s="24" t="s">
        <v>332</v>
      </c>
      <c r="D17" s="25" t="s">
        <v>320</v>
      </c>
      <c r="E17" s="26">
        <v>236243.69</v>
      </c>
      <c r="F17" s="26"/>
      <c r="G17" s="26">
        <v>0</v>
      </c>
      <c r="H17" s="26">
        <v>0</v>
      </c>
      <c r="I17" s="26">
        <v>499.99</v>
      </c>
      <c r="J17" s="26">
        <v>0</v>
      </c>
      <c r="K17" s="27">
        <f t="shared" si="0"/>
        <v>236743.67999999999</v>
      </c>
      <c r="L17" s="26">
        <v>204000</v>
      </c>
      <c r="M17" s="28">
        <f t="shared" si="1"/>
        <v>1.1605082352941176</v>
      </c>
    </row>
    <row r="18" spans="2:13" x14ac:dyDescent="0.25">
      <c r="B18" s="24" t="s">
        <v>195</v>
      </c>
      <c r="C18" s="24" t="s">
        <v>333</v>
      </c>
      <c r="D18" s="25" t="s">
        <v>316</v>
      </c>
      <c r="E18" s="26">
        <v>388564.73</v>
      </c>
      <c r="F18" s="26">
        <v>899.99</v>
      </c>
      <c r="G18" s="26">
        <v>0</v>
      </c>
      <c r="H18" s="26">
        <v>6079.88</v>
      </c>
      <c r="I18" s="26">
        <v>4600.8999999999996</v>
      </c>
      <c r="J18" s="26">
        <v>0</v>
      </c>
      <c r="K18" s="27">
        <f t="shared" si="0"/>
        <v>400145.5</v>
      </c>
      <c r="L18" s="26">
        <v>380000</v>
      </c>
      <c r="M18" s="28">
        <f t="shared" si="1"/>
        <v>1.0530144736842104</v>
      </c>
    </row>
    <row r="19" spans="2:13" x14ac:dyDescent="0.25">
      <c r="B19" s="24" t="s">
        <v>207</v>
      </c>
      <c r="C19" s="24" t="s">
        <v>334</v>
      </c>
      <c r="D19" s="25" t="s">
        <v>320</v>
      </c>
      <c r="E19" s="26">
        <v>209156.33</v>
      </c>
      <c r="F19" s="26"/>
      <c r="G19" s="26">
        <v>0</v>
      </c>
      <c r="H19" s="26">
        <v>2169.9300000000003</v>
      </c>
      <c r="I19" s="26">
        <v>399.99</v>
      </c>
      <c r="J19" s="26">
        <v>0</v>
      </c>
      <c r="K19" s="27">
        <f t="shared" si="0"/>
        <v>211726.24999999997</v>
      </c>
      <c r="L19" s="26">
        <v>165000</v>
      </c>
      <c r="M19" s="28">
        <f t="shared" si="1"/>
        <v>1.2831893939393937</v>
      </c>
    </row>
    <row r="20" spans="2:13" x14ac:dyDescent="0.25">
      <c r="B20" s="24" t="s">
        <v>215</v>
      </c>
      <c r="C20" s="24" t="s">
        <v>335</v>
      </c>
      <c r="D20" s="25" t="s">
        <v>320</v>
      </c>
      <c r="E20" s="26">
        <v>190375.56</v>
      </c>
      <c r="F20" s="26"/>
      <c r="G20" s="26">
        <v>0</v>
      </c>
      <c r="H20" s="26">
        <v>0</v>
      </c>
      <c r="I20" s="26">
        <v>0</v>
      </c>
      <c r="J20" s="26">
        <v>0</v>
      </c>
      <c r="K20" s="27">
        <f t="shared" si="0"/>
        <v>190375.56</v>
      </c>
      <c r="L20" s="26">
        <v>230000</v>
      </c>
      <c r="M20" s="28">
        <f t="shared" si="1"/>
        <v>0.82771982608695649</v>
      </c>
    </row>
    <row r="21" spans="2:13" x14ac:dyDescent="0.25">
      <c r="B21" s="24" t="s">
        <v>224</v>
      </c>
      <c r="C21" s="24" t="s">
        <v>336</v>
      </c>
      <c r="D21" s="25" t="s">
        <v>320</v>
      </c>
      <c r="E21" s="26">
        <v>218944.44</v>
      </c>
      <c r="F21" s="26"/>
      <c r="G21" s="26">
        <v>0</v>
      </c>
      <c r="H21" s="26">
        <v>0</v>
      </c>
      <c r="I21" s="26">
        <v>0</v>
      </c>
      <c r="J21" s="26">
        <v>0</v>
      </c>
      <c r="K21" s="27">
        <f t="shared" si="0"/>
        <v>218944.44</v>
      </c>
      <c r="L21" s="26">
        <v>250000</v>
      </c>
      <c r="M21" s="28">
        <f t="shared" si="1"/>
        <v>0.87577775999999996</v>
      </c>
    </row>
    <row r="22" spans="2:13" x14ac:dyDescent="0.25">
      <c r="B22" s="24" t="s">
        <v>108</v>
      </c>
      <c r="C22" s="24" t="s">
        <v>337</v>
      </c>
      <c r="D22" s="25" t="s">
        <v>320</v>
      </c>
      <c r="E22" s="26">
        <v>374499.31</v>
      </c>
      <c r="F22" s="26"/>
      <c r="G22" s="26">
        <v>0</v>
      </c>
      <c r="H22" s="26">
        <v>1299.99</v>
      </c>
      <c r="I22" s="26">
        <v>0</v>
      </c>
      <c r="J22" s="26">
        <v>0</v>
      </c>
      <c r="K22" s="27">
        <f t="shared" si="0"/>
        <v>375799.3</v>
      </c>
      <c r="L22" s="26">
        <v>340000</v>
      </c>
      <c r="M22" s="28">
        <f t="shared" si="1"/>
        <v>1.1052920588235293</v>
      </c>
    </row>
    <row r="23" spans="2:13" x14ac:dyDescent="0.25">
      <c r="B23" s="24" t="s">
        <v>242</v>
      </c>
      <c r="C23" s="24" t="s">
        <v>338</v>
      </c>
      <c r="D23" s="25" t="s">
        <v>316</v>
      </c>
      <c r="E23" s="26">
        <v>258381.92</v>
      </c>
      <c r="F23" s="26"/>
      <c r="G23" s="26">
        <v>0</v>
      </c>
      <c r="H23" s="26">
        <v>0</v>
      </c>
      <c r="I23" s="26">
        <v>2749.96</v>
      </c>
      <c r="J23" s="26">
        <v>0</v>
      </c>
      <c r="K23" s="27">
        <f t="shared" si="0"/>
        <v>261131.88</v>
      </c>
      <c r="L23" s="26">
        <v>280000</v>
      </c>
      <c r="M23" s="28">
        <f t="shared" si="1"/>
        <v>0.93261385714285716</v>
      </c>
    </row>
    <row r="24" spans="2:13" x14ac:dyDescent="0.25">
      <c r="B24" s="24" t="s">
        <v>112</v>
      </c>
      <c r="C24" s="24" t="s">
        <v>339</v>
      </c>
      <c r="D24" s="25" t="s">
        <v>320</v>
      </c>
      <c r="E24" s="26">
        <v>301501.28999999998</v>
      </c>
      <c r="F24" s="26"/>
      <c r="G24" s="26">
        <v>0</v>
      </c>
      <c r="H24" s="26">
        <v>2944.89</v>
      </c>
      <c r="I24" s="26">
        <v>0</v>
      </c>
      <c r="J24" s="26">
        <v>0</v>
      </c>
      <c r="K24" s="27">
        <f t="shared" si="0"/>
        <v>304446.18</v>
      </c>
      <c r="L24" s="26">
        <v>350000</v>
      </c>
      <c r="M24" s="28">
        <f t="shared" si="1"/>
        <v>0.86984622857142857</v>
      </c>
    </row>
    <row r="25" spans="2:13" x14ac:dyDescent="0.25">
      <c r="B25" s="24" t="s">
        <v>259</v>
      </c>
      <c r="C25" s="24" t="s">
        <v>340</v>
      </c>
      <c r="D25" s="25" t="s">
        <v>320</v>
      </c>
      <c r="E25" s="26">
        <v>392505.65</v>
      </c>
      <c r="F25" s="26"/>
      <c r="G25" s="26">
        <v>0</v>
      </c>
      <c r="H25" s="26">
        <v>0</v>
      </c>
      <c r="I25" s="26">
        <v>0</v>
      </c>
      <c r="J25" s="26">
        <v>0</v>
      </c>
      <c r="K25" s="27">
        <f t="shared" si="0"/>
        <v>392505.65</v>
      </c>
      <c r="L25" s="26">
        <v>360000</v>
      </c>
      <c r="M25" s="28">
        <f t="shared" si="1"/>
        <v>1.0902934722222224</v>
      </c>
    </row>
    <row r="26" spans="2:13" x14ac:dyDescent="0.25">
      <c r="B26" s="29" t="s">
        <v>268</v>
      </c>
      <c r="C26" s="24" t="s">
        <v>341</v>
      </c>
      <c r="D26" s="25" t="s">
        <v>316</v>
      </c>
      <c r="E26" s="26">
        <v>822206.61</v>
      </c>
      <c r="F26" s="26"/>
      <c r="G26" s="26">
        <v>0</v>
      </c>
      <c r="H26" s="26">
        <v>0</v>
      </c>
      <c r="I26" s="26">
        <v>0</v>
      </c>
      <c r="J26" s="26">
        <v>0</v>
      </c>
      <c r="K26" s="27">
        <f t="shared" si="0"/>
        <v>822206.61</v>
      </c>
      <c r="L26" s="26">
        <v>890000</v>
      </c>
      <c r="M26" s="28">
        <f t="shared" si="1"/>
        <v>0.92382765168539327</v>
      </c>
    </row>
    <row r="27" spans="2:13" x14ac:dyDescent="0.25">
      <c r="B27" s="29" t="s">
        <v>280</v>
      </c>
      <c r="C27" s="24" t="s">
        <v>342</v>
      </c>
      <c r="D27" s="25" t="s">
        <v>320</v>
      </c>
      <c r="E27" s="26">
        <v>299412.09999999998</v>
      </c>
      <c r="F27" s="26"/>
      <c r="G27" s="26">
        <v>0</v>
      </c>
      <c r="H27" s="26">
        <v>649.99</v>
      </c>
      <c r="I27" s="26">
        <v>0</v>
      </c>
      <c r="J27" s="26">
        <v>0</v>
      </c>
      <c r="K27" s="27">
        <f t="shared" si="0"/>
        <v>300062.08999999997</v>
      </c>
      <c r="L27" s="26">
        <v>360000</v>
      </c>
      <c r="M27" s="28">
        <f t="shared" si="1"/>
        <v>0.83350580555555542</v>
      </c>
    </row>
    <row r="28" spans="2:13" x14ac:dyDescent="0.25">
      <c r="B28" s="29" t="s">
        <v>69</v>
      </c>
      <c r="C28" s="24" t="s">
        <v>343</v>
      </c>
      <c r="D28" s="25" t="s">
        <v>320</v>
      </c>
      <c r="E28" s="26">
        <v>327298.25</v>
      </c>
      <c r="F28" s="26"/>
      <c r="G28" s="26">
        <v>0</v>
      </c>
      <c r="H28" s="26">
        <v>79.989999999999995</v>
      </c>
      <c r="I28" s="26">
        <v>0</v>
      </c>
      <c r="J28" s="26">
        <v>0</v>
      </c>
      <c r="K28" s="27">
        <f t="shared" si="0"/>
        <v>327378.24</v>
      </c>
      <c r="L28" s="26">
        <v>433000</v>
      </c>
      <c r="M28" s="28">
        <f t="shared" si="1"/>
        <v>0.75606983833718244</v>
      </c>
    </row>
    <row r="29" spans="2:13" x14ac:dyDescent="0.25">
      <c r="B29" s="24" t="s">
        <v>296</v>
      </c>
      <c r="C29" s="24" t="s">
        <v>344</v>
      </c>
      <c r="D29" s="25" t="s">
        <v>316</v>
      </c>
      <c r="E29" s="26">
        <v>248561.12</v>
      </c>
      <c r="F29" s="26"/>
      <c r="G29" s="26">
        <v>0</v>
      </c>
      <c r="H29" s="26">
        <v>749.98</v>
      </c>
      <c r="I29" s="26">
        <v>0</v>
      </c>
      <c r="J29" s="26">
        <v>0</v>
      </c>
      <c r="K29" s="27">
        <f t="shared" si="0"/>
        <v>249311.1</v>
      </c>
      <c r="L29" s="26">
        <v>217000</v>
      </c>
      <c r="M29" s="28">
        <f t="shared" si="1"/>
        <v>1.1488990783410138</v>
      </c>
    </row>
    <row r="30" spans="2:13" x14ac:dyDescent="0.25">
      <c r="B30" s="30" t="s">
        <v>30</v>
      </c>
      <c r="C30" s="31"/>
      <c r="D30" s="32"/>
      <c r="E30" s="33">
        <f t="shared" ref="E30:L30" si="2">SUM(E2:E29)</f>
        <v>8982662.2700000014</v>
      </c>
      <c r="F30" s="33">
        <f t="shared" si="2"/>
        <v>899.99</v>
      </c>
      <c r="G30" s="33">
        <f t="shared" si="2"/>
        <v>0</v>
      </c>
      <c r="H30" s="33">
        <f t="shared" si="2"/>
        <v>30824.350000000006</v>
      </c>
      <c r="I30" s="33">
        <f t="shared" si="2"/>
        <v>13640.71</v>
      </c>
      <c r="J30" s="33">
        <f t="shared" si="2"/>
        <v>0</v>
      </c>
      <c r="K30" s="33">
        <f t="shared" si="2"/>
        <v>9028027.3200000003</v>
      </c>
      <c r="L30" s="33">
        <f t="shared" si="2"/>
        <v>9304000</v>
      </c>
      <c r="M30" s="34">
        <f t="shared" si="1"/>
        <v>0.97033827601031819</v>
      </c>
    </row>
    <row r="31" spans="2:13" x14ac:dyDescent="0.25">
      <c r="C31" s="24"/>
    </row>
    <row r="32" spans="2:13" x14ac:dyDescent="0.25">
      <c r="C32" s="24"/>
    </row>
  </sheetData>
  <conditionalFormatting sqref="M2:M25 M29:M30">
    <cfRule type="cellIs" dxfId="2" priority="3" operator="greaterThan">
      <formula>0.999999999999999</formula>
    </cfRule>
  </conditionalFormatting>
  <conditionalFormatting sqref="M26:M27">
    <cfRule type="cellIs" dxfId="1" priority="2" operator="greaterThan">
      <formula>0.999999999999999</formula>
    </cfRule>
  </conditionalFormatting>
  <conditionalFormatting sqref="M28">
    <cfRule type="cellIs" dxfId="0" priority="1" operator="greaterThan">
      <formula>0.999999999999999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Vendedor</vt:lpstr>
      <vt:lpstr>Gerentes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Paula Serinho</dc:creator>
  <cp:lastModifiedBy>Ana Paula Serinho</cp:lastModifiedBy>
  <dcterms:created xsi:type="dcterms:W3CDTF">2021-07-01T21:20:34Z</dcterms:created>
  <dcterms:modified xsi:type="dcterms:W3CDTF">2021-07-01T21:21:33Z</dcterms:modified>
</cp:coreProperties>
</file>