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xr:revisionPtr revIDLastSave="0" documentId="8_{A2CD58BE-094D-4016-A508-DE1095FCF82B}" xr6:coauthVersionLast="45" xr6:coauthVersionMax="45" xr10:uidLastSave="{00000000-0000-0000-0000-000000000000}"/>
  <bookViews>
    <workbookView xWindow="2955" yWindow="2955" windowWidth="15300" windowHeight="789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N16" i="3" l="1"/>
  <c r="L18" i="3" s="1"/>
  <c r="L19" i="3" s="1"/>
  <c r="H16" i="3"/>
  <c r="K16" i="3"/>
  <c r="D8" i="3"/>
  <c r="E8" i="3"/>
  <c r="B10" i="3"/>
  <c r="B11" i="3"/>
</calcChain>
</file>

<file path=xl/sharedStrings.xml><?xml version="1.0" encoding="utf-8"?>
<sst xmlns="http://schemas.openxmlformats.org/spreadsheetml/2006/main" count="124" uniqueCount="103">
  <si>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</si>
  <si>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</si>
  <si>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</si>
  <si>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</si>
  <si>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</si>
  <si>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</si>
  <si>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</si>
  <si>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</si>
  <si>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</si>
  <si>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</si>
  <si>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</si>
  <si>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</si>
  <si>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</si>
  <si>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</si>
  <si>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</si>
  <si>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</si>
  <si>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</si>
  <si>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</si>
  <si>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</si>
  <si>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</si>
  <si>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</si>
  <si>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</si>
  <si>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</si>
  <si>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</si>
  <si>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</si>
  <si>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</si>
  <si>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</si>
  <si>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</si>
  <si>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</si>
  <si>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</si>
  <si>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Kit_Rele_v1.PrjPcb</t>
  </si>
  <si>
    <t>None</t>
  </si>
  <si>
    <t>26/10/2020</t>
  </si>
  <si>
    <t>14:22:17</t>
  </si>
  <si>
    <t>Bill of Materials For Project [Kit_Rele_v1.PrjPcb]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</si>
  <si>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</si>
  <si>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</si>
  <si>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</si>
  <si>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</si>
  <si>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100</t>
  </si>
  <si>
    <t>&lt;none&gt;</t>
  </si>
  <si>
    <t>Category</t>
  </si>
  <si>
    <t/>
  </si>
  <si>
    <t>Diode</t>
  </si>
  <si>
    <t>Connectors</t>
  </si>
  <si>
    <t>Transistor</t>
  </si>
  <si>
    <t>Chip Resistor - Surface Mount</t>
  </si>
  <si>
    <t>Relays</t>
  </si>
  <si>
    <t>Manufacturer 1</t>
  </si>
  <si>
    <t>Wurth Electronics</t>
  </si>
  <si>
    <t>ON Semiconductor / Fairchild</t>
  </si>
  <si>
    <t>Phoenix Contact</t>
  </si>
  <si>
    <t>MCC</t>
  </si>
  <si>
    <t>Yageo</t>
  </si>
  <si>
    <t>Omron</t>
  </si>
  <si>
    <t>Manufacturer Part Number 1</t>
  </si>
  <si>
    <t>61300311121</t>
  </si>
  <si>
    <t>BAT54HT1G</t>
  </si>
  <si>
    <t>1935174</t>
  </si>
  <si>
    <t>MMBT3904-TP</t>
  </si>
  <si>
    <t>RC1206JR-071KL</t>
  </si>
  <si>
    <t>G5LE-1-36DC5</t>
  </si>
  <si>
    <t>#Column Name Error:Case/Package</t>
  </si>
  <si>
    <t>Description</t>
  </si>
  <si>
    <t>Board-To-Board Connector, Vertical, Wr-Phd Series, Through Hole, Header, 3, 2.54 Mm</t>
  </si>
  <si>
    <t>Small Signal Schottky Diode, Single, 30 V, 200 mA, 800 mV, 600 mA, 150 C ;RoHS Compliant: Yes</t>
  </si>
  <si>
    <t>PHOENIX CONTACT - PT1,5/3-5.0-H - Wire-To-Board Terminal Block, 5 mm, 3 Ways, 26 AWG, 16 AWG, 1.5 mm², Screw</t>
  </si>
  <si>
    <t>TRANS NPN 40V 0.2A SOT23</t>
  </si>
  <si>
    <t>RES SMD 1K OHM 5% 1/4W 1206</t>
  </si>
  <si>
    <t>RELAY GEN PURPOSE SPDT 10A 5V</t>
  </si>
  <si>
    <t>Quantity</t>
  </si>
  <si>
    <t>Supplier 1</t>
  </si>
  <si>
    <t>Digi-Key</t>
  </si>
  <si>
    <t>Supplier Part Number 1</t>
  </si>
  <si>
    <t>732-5316-ND</t>
  </si>
  <si>
    <t>BAT54HT1GOSCT-ND</t>
  </si>
  <si>
    <t>277-1578-ND</t>
  </si>
  <si>
    <t>MMBT3904TPMSDKR-ND</t>
  </si>
  <si>
    <t>311-1.0KERDKR-ND</t>
  </si>
  <si>
    <t>G5LE-1-36DC5-ND</t>
  </si>
  <si>
    <t>Supplier Order Qty 1</t>
  </si>
  <si>
    <t>Supplier Stock 1</t>
  </si>
  <si>
    <t>Supplier Unit Price 1</t>
  </si>
  <si>
    <t>0,07</t>
  </si>
  <si>
    <t>0,54</t>
  </si>
  <si>
    <t>0,03</t>
  </si>
  <si>
    <t>0,02</t>
  </si>
  <si>
    <t>1,09</t>
  </si>
  <si>
    <t>Supplier Subtotal 1</t>
  </si>
  <si>
    <t>6,7</t>
  </si>
  <si>
    <t>6,62</t>
  </si>
  <si>
    <t>53,93</t>
  </si>
  <si>
    <t>3,19</t>
  </si>
  <si>
    <t>2,27</t>
  </si>
  <si>
    <t>108,88</t>
  </si>
  <si>
    <t>Supplier Currency 1</t>
  </si>
  <si>
    <t>USD</t>
  </si>
  <si>
    <t>C:\Users\Robinho\Desktop\Estudos\Hardware\Altium\Kit Rele V1\Kit_Rele_v1.PrjPcb</t>
  </si>
  <si>
    <t>6</t>
  </si>
  <si>
    <t>26/10/2020 14:22:17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</si>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</sst>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Wurth%20Electronics&amp;mpn=61300311121&amp;seller=Digi-Key&amp;sku=732-5316-ND&amp;country=BR&amp;channel=BOM%20Report&amp;ref=man&amp;" TargetMode="External"/><Relationship Id="rId13" Type="http://schemas.openxmlformats.org/officeDocument/2006/relationships/hyperlink" Target="https://octopart-clicks.com/click/altium?manufacturer=Omron&amp;mpn=G5LE-1-36DC5&amp;seller=Digi-Key&amp;sku=G5LE-1-36DC5-ND&amp;country=BR&amp;channel=BOM%20Report&amp;ref=man&amp;" TargetMode="External"/><Relationship Id="rId18" Type="http://schemas.openxmlformats.org/officeDocument/2006/relationships/hyperlink" Target="https://octopart-clicks.com/click/altium?manufacturer=Yageo&amp;mpn=RC1206JR-071KL&amp;seller=Digi-Key&amp;sku=311-1.0KERDKR-ND&amp;country=BR&amp;channel=BOM%20Report&amp;ref=supplier&amp;" TargetMode="External"/><Relationship Id="rId3" Type="http://schemas.openxmlformats.org/officeDocument/2006/relationships/hyperlink" Target="https://octopart-clicks.com/click/altium?manufacturer=ON%20Semiconductor%20%2F%20Fairchild&amp;mpn=BAT54HT1G&amp;seller=Digi-Key&amp;sku=BAT54HT1GOSCT-ND&amp;country=BR&amp;channel=BOM%20Report&amp;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octopart-clicks.com/click/altium?manufacturer=Omron&amp;mpn=G5LE-1-36DC5&amp;seller=Digi-Key&amp;sku=G5LE-1-36DC5-ND&amp;country=BR&amp;channel=BOM%20Report&amp;" TargetMode="External"/><Relationship Id="rId12" Type="http://schemas.openxmlformats.org/officeDocument/2006/relationships/hyperlink" Target="https://octopart-clicks.com/click/altium?manufacturer=Yageo&amp;mpn=RC1206JR-071KL&amp;seller=Digi-Key&amp;sku=311-1.0KERDKR-ND&amp;country=BR&amp;channel=BOM%20Report&amp;ref=man&amp;" TargetMode="External"/><Relationship Id="rId17" Type="http://schemas.openxmlformats.org/officeDocument/2006/relationships/hyperlink" Target="https://octopart-clicks.com/click/altium?manufacturer=MCC&amp;mpn=MMBT3904-TP&amp;seller=Digi-Key&amp;sku=MMBT3904TPMSDKR-ND&amp;country=BR&amp;channel=BOM%20Report&amp;ref=supplier&amp;" TargetMode="External"/><Relationship Id="rId2" Type="http://schemas.openxmlformats.org/officeDocument/2006/relationships/hyperlink" Target="https://octopart-clicks.com/click/altium?manufacturer=Wurth%20Electronics&amp;mpn=61300311121&amp;seller=Digi-Key&amp;sku=732-5316-ND&amp;country=BR&amp;channel=BOM%20Report&amp;" TargetMode="External"/><Relationship Id="rId16" Type="http://schemas.openxmlformats.org/officeDocument/2006/relationships/hyperlink" Target="https://octopart-clicks.com/click/altium?manufacturer=Phoenix%20Contact&amp;mpn=1935174&amp;seller=Digi-Key&amp;sku=277-1578-ND&amp;country=BR&amp;channel=BOM%20Report&amp;ref=supplier&amp;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Yageo&amp;mpn=RC1206JR-071KL&amp;seller=Digi-Key&amp;sku=311-1.0KERDKR-ND&amp;country=BR&amp;channel=BOM%20Report&amp;" TargetMode="External"/><Relationship Id="rId11" Type="http://schemas.openxmlformats.org/officeDocument/2006/relationships/hyperlink" Target="https://octopart-clicks.com/click/altium?manufacturer=MCC&amp;mpn=MMBT3904-TP&amp;seller=Digi-Key&amp;sku=MMBT3904TPMSDKR-ND&amp;country=BR&amp;channel=BOM%20Report&amp;ref=man&amp;" TargetMode="External"/><Relationship Id="rId5" Type="http://schemas.openxmlformats.org/officeDocument/2006/relationships/hyperlink" Target="https://octopart-clicks.com/click/altium?manufacturer=MCC&amp;mpn=MMBT3904-TP&amp;seller=Digi-Key&amp;sku=MMBT3904TPMSDKR-ND&amp;country=BR&amp;channel=BOM%20Report&amp;" TargetMode="External"/><Relationship Id="rId15" Type="http://schemas.openxmlformats.org/officeDocument/2006/relationships/hyperlink" Target="https://octopart-clicks.com/click/altium?manufacturer=ON%20Semiconductor%20%2F%20Fairchild&amp;mpn=BAT54HT1G&amp;seller=Digi-Key&amp;sku=BAT54HT1GOSCT-ND&amp;country=BR&amp;channel=BOM%20Report&amp;ref=supplier&amp;" TargetMode="External"/><Relationship Id="rId10" Type="http://schemas.openxmlformats.org/officeDocument/2006/relationships/hyperlink" Target="https://octopart-clicks.com/click/altium?manufacturer=Phoenix%20Contact&amp;mpn=1935174&amp;seller=Digi-Key&amp;sku=277-1578-ND&amp;country=BR&amp;channel=BOM%20Report&amp;ref=man&amp;" TargetMode="External"/><Relationship Id="rId19" Type="http://schemas.openxmlformats.org/officeDocument/2006/relationships/hyperlink" Target="https://octopart-clicks.com/click/altium?manufacturer=Omron&amp;mpn=G5LE-1-36DC5&amp;seller=Digi-Key&amp;sku=G5LE-1-36DC5-ND&amp;country=BR&amp;channel=BOM%20Report&amp;ref=supplier&amp;" TargetMode="External"/><Relationship Id="rId4" Type="http://schemas.openxmlformats.org/officeDocument/2006/relationships/hyperlink" Target="https://octopart-clicks.com/click/altium?manufacturer=Phoenix%20Contact&amp;mpn=1935174&amp;seller=Digi-Key&amp;sku=277-1578-ND&amp;country=BR&amp;channel=BOM%20Report&amp;" TargetMode="External"/><Relationship Id="rId9" Type="http://schemas.openxmlformats.org/officeDocument/2006/relationships/hyperlink" Target="https://octopart-clicks.com/click/altium?manufacturer=ON%20Semiconductor%20%2F%20Fairchild&amp;mpn=BAT54HT1G&amp;seller=Digi-Key&amp;sku=BAT54HT1GOSCT-ND&amp;country=BR&amp;channel=BOM%20Report&amp;ref=man&amp;" TargetMode="External"/><Relationship Id="rId14" Type="http://schemas.openxmlformats.org/officeDocument/2006/relationships/hyperlink" Target="https://octopart-clicks.com/click/altium?manufacturer=Wurth%20Electronics&amp;mpn=61300311121&amp;seller=Digi-Key&amp;sku=732-5316-ND&amp;country=BR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4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44130</v>
      </c>
      <c r="E8" s="22">
        <f ca="1">NOW()</f>
        <v>44130.598855324075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48</v>
      </c>
      <c r="E9" s="91" t="s">
        <v>55</v>
      </c>
      <c r="F9" s="91" t="s">
        <v>62</v>
      </c>
      <c r="G9" s="91" t="s">
        <v>63</v>
      </c>
      <c r="H9" s="91" t="s">
        <v>70</v>
      </c>
      <c r="I9" s="91" t="s">
        <v>71</v>
      </c>
      <c r="J9" s="91" t="s">
        <v>73</v>
      </c>
      <c r="K9" s="100" t="s">
        <v>80</v>
      </c>
      <c r="L9" s="101" t="s">
        <v>81</v>
      </c>
      <c r="M9" s="102" t="s">
        <v>82</v>
      </c>
      <c r="N9" s="102" t="s">
        <v>88</v>
      </c>
      <c r="O9" s="102" t="s">
        <v>95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4" t="s">
        <v>49</v>
      </c>
      <c r="E10" s="96" t="s">
        <v>56</v>
      </c>
      <c r="F10" s="29"/>
      <c r="G10" s="97" t="s">
        <v>64</v>
      </c>
      <c r="H10" s="29">
        <v>1</v>
      </c>
      <c r="I10" s="98" t="s">
        <v>72</v>
      </c>
      <c r="J10" s="96" t="s">
        <v>74</v>
      </c>
      <c r="K10" s="37">
        <v>100</v>
      </c>
      <c r="L10" s="37">
        <v>76350</v>
      </c>
      <c r="M10" s="75" t="s">
        <v>83</v>
      </c>
      <c r="N10" s="75" t="s">
        <v>89</v>
      </c>
      <c r="O10" s="103" t="s">
        <v>96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43</v>
      </c>
      <c r="D11" s="95" t="s">
        <v>50</v>
      </c>
      <c r="E11" s="95" t="s">
        <v>57</v>
      </c>
      <c r="F11" s="31"/>
      <c r="G11" s="93" t="s">
        <v>65</v>
      </c>
      <c r="H11" s="31">
        <v>1</v>
      </c>
      <c r="I11" s="99" t="s">
        <v>72</v>
      </c>
      <c r="J11" s="95" t="s">
        <v>75</v>
      </c>
      <c r="K11" s="38">
        <v>100</v>
      </c>
      <c r="L11" s="38">
        <v>260764</v>
      </c>
      <c r="M11" s="76" t="s">
        <v>83</v>
      </c>
      <c r="N11" s="76" t="s">
        <v>90</v>
      </c>
      <c r="O11" s="104" t="s">
        <v>96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44</v>
      </c>
      <c r="D12" s="94" t="s">
        <v>51</v>
      </c>
      <c r="E12" s="96" t="s">
        <v>58</v>
      </c>
      <c r="F12" s="29"/>
      <c r="G12" s="97" t="s">
        <v>66</v>
      </c>
      <c r="H12" s="29">
        <v>1</v>
      </c>
      <c r="I12" s="98" t="s">
        <v>72</v>
      </c>
      <c r="J12" s="96" t="s">
        <v>76</v>
      </c>
      <c r="K12" s="37">
        <v>100</v>
      </c>
      <c r="L12" s="37">
        <v>20531</v>
      </c>
      <c r="M12" s="75" t="s">
        <v>84</v>
      </c>
      <c r="N12" s="75" t="s">
        <v>91</v>
      </c>
      <c r="O12" s="103" t="s">
        <v>96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45</v>
      </c>
      <c r="D13" s="95" t="s">
        <v>52</v>
      </c>
      <c r="E13" s="95" t="s">
        <v>59</v>
      </c>
      <c r="F13" s="31"/>
      <c r="G13" s="93" t="s">
        <v>67</v>
      </c>
      <c r="H13" s="31">
        <v>1</v>
      </c>
      <c r="I13" s="99" t="s">
        <v>72</v>
      </c>
      <c r="J13" s="95" t="s">
        <v>77</v>
      </c>
      <c r="K13" s="38">
        <v>100</v>
      </c>
      <c r="L13" s="38">
        <v>1340</v>
      </c>
      <c r="M13" s="76" t="s">
        <v>85</v>
      </c>
      <c r="N13" s="76" t="s">
        <v>92</v>
      </c>
      <c r="O13" s="104" t="s">
        <v>96</v>
      </c>
    </row>
    <row r="14" spans="1:15" s="2" customFormat="1" ht="13.5" customHeight="1" x14ac:dyDescent="0.2">
      <c r="A14" s="52"/>
      <c r="B14" s="28">
        <f>ROW(B14) - ROW($B$9)</f>
        <v>5</v>
      </c>
      <c r="C14" s="92" t="s">
        <v>46</v>
      </c>
      <c r="D14" s="94" t="s">
        <v>53</v>
      </c>
      <c r="E14" s="96" t="s">
        <v>60</v>
      </c>
      <c r="F14" s="29"/>
      <c r="G14" s="97" t="s">
        <v>68</v>
      </c>
      <c r="H14" s="29">
        <v>1</v>
      </c>
      <c r="I14" s="98" t="s">
        <v>72</v>
      </c>
      <c r="J14" s="96" t="s">
        <v>78</v>
      </c>
      <c r="K14" s="37">
        <v>100</v>
      </c>
      <c r="L14" s="37">
        <v>1912353</v>
      </c>
      <c r="M14" s="75" t="s">
        <v>86</v>
      </c>
      <c r="N14" s="75" t="s">
        <v>93</v>
      </c>
      <c r="O14" s="103" t="s">
        <v>96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47</v>
      </c>
      <c r="D15" s="95" t="s">
        <v>54</v>
      </c>
      <c r="E15" s="95" t="s">
        <v>61</v>
      </c>
      <c r="F15" s="31"/>
      <c r="G15" s="93" t="s">
        <v>69</v>
      </c>
      <c r="H15" s="31">
        <v>1</v>
      </c>
      <c r="I15" s="99" t="s">
        <v>72</v>
      </c>
      <c r="J15" s="95" t="s">
        <v>79</v>
      </c>
      <c r="K15" s="38">
        <v>100</v>
      </c>
      <c r="L15" s="38">
        <v>1504</v>
      </c>
      <c r="M15" s="76" t="s">
        <v>87</v>
      </c>
      <c r="N15" s="76" t="s">
        <v>94</v>
      </c>
      <c r="O15" s="104" t="s">
        <v>96</v>
      </c>
    </row>
    <row r="16" spans="1:15" x14ac:dyDescent="0.2">
      <c r="A16" s="52"/>
      <c r="B16" s="48"/>
      <c r="C16" s="47"/>
      <c r="D16" s="33"/>
      <c r="E16" s="32"/>
      <c r="F16" s="44"/>
      <c r="G16" s="36"/>
      <c r="H16" s="43">
        <f>SUM(H10:H15)</f>
        <v>6</v>
      </c>
      <c r="I16" s="69"/>
      <c r="J16" s="39"/>
      <c r="K16" s="43">
        <f>SUM(K10:K15)</f>
        <v>600</v>
      </c>
      <c r="L16" s="42"/>
      <c r="M16" s="42"/>
      <c r="N16" s="42">
        <f>SUM(N10:N15)</f>
        <v>0</v>
      </c>
      <c r="O16" s="62"/>
    </row>
    <row r="17" spans="1:15" ht="13.5" thickBot="1" x14ac:dyDescent="0.25">
      <c r="A17" s="52"/>
      <c r="B17" s="77" t="s">
        <v>20</v>
      </c>
      <c r="C17" s="77"/>
      <c r="D17" s="5"/>
      <c r="E17" s="7"/>
      <c r="F17" s="46" t="s">
        <v>21</v>
      </c>
      <c r="G17" s="4"/>
      <c r="H17" s="4"/>
      <c r="I17" s="70"/>
      <c r="J17" s="36"/>
      <c r="K17" s="36"/>
      <c r="L17" s="36"/>
      <c r="M17" s="36"/>
      <c r="N17" s="36"/>
      <c r="O17" s="61"/>
    </row>
    <row r="18" spans="1:15" ht="27" thickBot="1" x14ac:dyDescent="0.25">
      <c r="A18" s="52"/>
      <c r="B18" s="6"/>
      <c r="C18" s="6"/>
      <c r="D18" s="6"/>
      <c r="E18" s="8"/>
      <c r="F18" s="5"/>
      <c r="G18" s="5"/>
      <c r="H18" s="88" t="s">
        <v>39</v>
      </c>
      <c r="I18" s="74" t="s">
        <v>29</v>
      </c>
      <c r="J18" s="41" t="s">
        <v>23</v>
      </c>
      <c r="K18" s="36"/>
      <c r="L18" s="78">
        <f>N16</f>
        <v>0</v>
      </c>
      <c r="M18" s="79"/>
      <c r="N18" s="89" t="s">
        <v>40</v>
      </c>
      <c r="O18" s="61"/>
    </row>
    <row r="19" spans="1:15" x14ac:dyDescent="0.2">
      <c r="A19" s="52"/>
      <c r="B19" s="6"/>
      <c r="C19" s="6"/>
      <c r="D19" s="6"/>
      <c r="E19" s="8"/>
      <c r="F19" s="5"/>
      <c r="G19" s="5"/>
      <c r="H19" s="5"/>
      <c r="I19" s="71"/>
      <c r="J19" s="45" t="s">
        <v>28</v>
      </c>
      <c r="K19" s="6"/>
      <c r="L19" s="80">
        <f>L18/H18</f>
        <v>0</v>
      </c>
      <c r="M19" s="80"/>
      <c r="N19" s="90" t="s">
        <v>40</v>
      </c>
      <c r="O19" s="61"/>
    </row>
    <row r="20" spans="1:15" ht="13.5" thickBot="1" x14ac:dyDescent="0.25">
      <c r="A20" s="55"/>
      <c r="B20" s="27"/>
      <c r="C20" s="11"/>
      <c r="D20" s="11"/>
      <c r="E20" s="9"/>
      <c r="F20" s="10"/>
      <c r="G20" s="10"/>
      <c r="H20" s="10"/>
      <c r="I20" s="72"/>
      <c r="J20" s="10"/>
      <c r="K20" s="11"/>
      <c r="L20" s="56"/>
      <c r="M20" s="56"/>
      <c r="N20" s="56"/>
      <c r="O20" s="63"/>
    </row>
    <row r="22" spans="1:15" x14ac:dyDescent="0.2">
      <c r="C22" s="1"/>
      <c r="D22" s="1"/>
      <c r="E22" s="1"/>
    </row>
    <row r="23" spans="1:15" x14ac:dyDescent="0.2">
      <c r="C23" s="1"/>
      <c r="D23" s="1"/>
      <c r="E23" s="1"/>
    </row>
    <row r="24" spans="1:15" x14ac:dyDescent="0.2">
      <c r="C24" s="1"/>
      <c r="D24" s="1"/>
      <c r="E24" s="1"/>
    </row>
  </sheetData>
  <mergeCells count="3">
    <mergeCell ref="B17:C17"/>
    <mergeCell ref="L18:M18"/>
    <mergeCell ref="L19:M19"/>
  </mergeCells>
  <phoneticPr fontId="0" type="noConversion"/>
  <conditionalFormatting sqref="L10:L11">
    <cfRule type="cellIs" dxfId="9" priority="11" operator="lessThan">
      <formula>1</formula>
    </cfRule>
  </conditionalFormatting>
  <conditionalFormatting sqref="N10:N11">
    <cfRule type="containsBlanks" dxfId="8" priority="10">
      <formula>LEN(TRIM(N10))=0</formula>
    </cfRule>
  </conditionalFormatting>
  <conditionalFormatting sqref="L12">
    <cfRule type="cellIs" dxfId="7" priority="8" operator="lessThan">
      <formula>1</formula>
    </cfRule>
  </conditionalFormatting>
  <conditionalFormatting sqref="N12">
    <cfRule type="containsBlanks" dxfId="6" priority="7">
      <formula>LEN(TRIM(N12))=0</formula>
    </cfRule>
  </conditionalFormatting>
  <conditionalFormatting sqref="L13">
    <cfRule type="cellIs" dxfId="5" priority="6" operator="lessThan">
      <formula>1</formula>
    </cfRule>
  </conditionalFormatting>
  <conditionalFormatting sqref="N13">
    <cfRule type="containsBlanks" dxfId="4" priority="5">
      <formula>LEN(TRIM(N13))=0</formula>
    </cfRule>
  </conditionalFormatting>
  <conditionalFormatting sqref="L14">
    <cfRule type="cellIs" dxfId="3" priority="4" operator="lessThan">
      <formula>1</formula>
    </cfRule>
  </conditionalFormatting>
  <conditionalFormatting sqref="N14">
    <cfRule type="containsBlanks" dxfId="2" priority="3">
      <formula>LEN(TRIM(N14))=0</formula>
    </cfRule>
  </conditionalFormatting>
  <conditionalFormatting sqref="L15">
    <cfRule type="cellIs" dxfId="1" priority="2" operator="lessThan">
      <formula>1</formula>
    </cfRule>
  </conditionalFormatting>
  <conditionalFormatting sqref="N15">
    <cfRule type="containsBlanks" dxfId="0" priority="1">
      <formula>LEN(TRIM(N15))=0</formula>
    </cfRule>
  </conditionalFormatting>
  <hyperlinks>
    <hyperlink ref="K7" r:id="rId1" xr:uid="{00000000-0004-0000-0000-000000000000}"/>
    <hyperlink ref="D10" r:id="rId2" tooltip="Component" display="'Wurth Electronics" xr:uid="{FC8C88D8-F171-47A7-8B7E-8A7556EECF66}"/>
    <hyperlink ref="D11" r:id="rId3" tooltip="Component" display="'ON Semiconductor / Fairchild" xr:uid="{7F089BD1-528F-44C1-AA1F-13CA499CAB88}"/>
    <hyperlink ref="D12" r:id="rId4" tooltip="Component" display="'Phoenix Contact" xr:uid="{743389AA-56DC-49A1-B57E-B8F1D0A8448B}"/>
    <hyperlink ref="D13" r:id="rId5" tooltip="Component" display="'MCC" xr:uid="{718CDC6B-4E9B-40BF-9783-60045439DDD6}"/>
    <hyperlink ref="D14" r:id="rId6" tooltip="Component" display="'Yageo" xr:uid="{D4F94D6E-6388-4219-88AD-5CA66CCA23AF}"/>
    <hyperlink ref="D15" r:id="rId7" tooltip="Component" display="'Omron" xr:uid="{07A38172-1957-4BF8-9BCF-91DB30A8E1F5}"/>
    <hyperlink ref="E10" r:id="rId8" tooltip="Manufacturer" display="'61300311121" xr:uid="{E6BDA09B-AAFF-4376-BDF0-64C8B6476FAF}"/>
    <hyperlink ref="E11" r:id="rId9" tooltip="Manufacturer" display="'BAT54HT1G" xr:uid="{C47140B3-840B-4D1B-B96F-67722A6F3BB7}"/>
    <hyperlink ref="E12" r:id="rId10" tooltip="Manufacturer" display="'1935174" xr:uid="{7BC1B511-3EA4-412E-96F2-023D4051A4DC}"/>
    <hyperlink ref="E13" r:id="rId11" tooltip="Manufacturer" display="'MMBT3904-TP" xr:uid="{CB960A2A-3074-4342-AA4D-AB891BCE700B}"/>
    <hyperlink ref="E14" r:id="rId12" tooltip="Manufacturer" display="'RC1206JR-071KL" xr:uid="{671C83E0-053B-43C7-B1DC-1665DC1DF121}"/>
    <hyperlink ref="E15" r:id="rId13" tooltip="Manufacturer" display="'G5LE-1-36DC5" xr:uid="{DCD24CEC-38E2-4E25-B7A0-1565BE081BA9}"/>
    <hyperlink ref="J10" r:id="rId14" tooltip="Supplier" display="'732-5316-ND" xr:uid="{6386CD8D-B561-45FD-96DB-61D3308E4238}"/>
    <hyperlink ref="J11" r:id="rId15" tooltip="Supplier" display="'BAT54HT1GOSCT-ND" xr:uid="{29ED233A-A8EC-4E13-BC7A-7F7B026B2B19}"/>
    <hyperlink ref="J12" r:id="rId16" tooltip="Supplier" display="'277-1578-ND" xr:uid="{6E96E78A-AFA8-4B2B-AAA8-FC027DDE82C1}"/>
    <hyperlink ref="J13" r:id="rId17" tooltip="Supplier" display="'MMBT3904TPMSDKR-ND" xr:uid="{E61C4E54-1BFE-440A-82A0-8F197CF8FF2E}"/>
    <hyperlink ref="J14" r:id="rId18" tooltip="Supplier" display="'311-1.0KERDKR-ND" xr:uid="{1693C052-96B6-436C-B351-5211EE6A633B}"/>
    <hyperlink ref="J15" r:id="rId19" tooltip="Supplier" display="'G5LE-1-36DC5-ND" xr:uid="{7AF12C7D-C547-4D39-8412-E0000B8AFA72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0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5" t="s">
        <v>97</v>
      </c>
    </row>
    <row r="2" spans="1:2" x14ac:dyDescent="0.2">
      <c r="A2" s="25" t="s">
        <v>1</v>
      </c>
      <c r="B2" s="106" t="s">
        <v>30</v>
      </c>
    </row>
    <row r="3" spans="1:2" x14ac:dyDescent="0.2">
      <c r="A3" s="26" t="s">
        <v>2</v>
      </c>
      <c r="B3" s="107" t="s">
        <v>31</v>
      </c>
    </row>
    <row r="4" spans="1:2" x14ac:dyDescent="0.2">
      <c r="A4" s="25" t="s">
        <v>3</v>
      </c>
      <c r="B4" s="106" t="s">
        <v>30</v>
      </c>
    </row>
    <row r="5" spans="1:2" x14ac:dyDescent="0.2">
      <c r="A5" s="26" t="s">
        <v>4</v>
      </c>
      <c r="B5" s="107" t="s">
        <v>97</v>
      </c>
    </row>
    <row r="6" spans="1:2" x14ac:dyDescent="0.2">
      <c r="A6" s="25" t="s">
        <v>5</v>
      </c>
      <c r="B6" s="106" t="s">
        <v>34</v>
      </c>
    </row>
    <row r="7" spans="1:2" x14ac:dyDescent="0.2">
      <c r="A7" s="26" t="s">
        <v>6</v>
      </c>
      <c r="B7" s="107" t="s">
        <v>98</v>
      </c>
    </row>
    <row r="8" spans="1:2" x14ac:dyDescent="0.2">
      <c r="A8" s="25" t="s">
        <v>7</v>
      </c>
      <c r="B8" s="106" t="s">
        <v>33</v>
      </c>
    </row>
    <row r="9" spans="1:2" x14ac:dyDescent="0.2">
      <c r="A9" s="26" t="s">
        <v>8</v>
      </c>
      <c r="B9" s="107" t="s">
        <v>32</v>
      </c>
    </row>
    <row r="10" spans="1:2" x14ac:dyDescent="0.2">
      <c r="A10" s="25" t="s">
        <v>9</v>
      </c>
      <c r="B10" s="106" t="s">
        <v>99</v>
      </c>
    </row>
    <row r="11" spans="1:2" x14ac:dyDescent="0.2">
      <c r="A11" s="26" t="s">
        <v>10</v>
      </c>
      <c r="B11" s="107" t="s">
        <v>100</v>
      </c>
    </row>
    <row r="12" spans="1:2" x14ac:dyDescent="0.2">
      <c r="A12" s="25" t="s">
        <v>11</v>
      </c>
      <c r="B12" s="106" t="s">
        <v>101</v>
      </c>
    </row>
    <row r="13" spans="1:2" x14ac:dyDescent="0.2">
      <c r="A13" s="26" t="s">
        <v>12</v>
      </c>
      <c r="B13" s="107" t="s">
        <v>102</v>
      </c>
    </row>
    <row r="14" spans="1:2" x14ac:dyDescent="0.2">
      <c r="A14" s="25" t="s">
        <v>13</v>
      </c>
      <c r="B14" s="106" t="s">
        <v>100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Robinho</dc:creator>
  <cp:lastModifiedBy>Robinho</cp:lastModifiedBy>
  <cp:lastPrinted>2012-02-04T13:58:31Z</cp:lastPrinted>
  <dcterms:created xsi:type="dcterms:W3CDTF">2002-11-05T15:28:02Z</dcterms:created>
  <dcterms:modified xsi:type="dcterms:W3CDTF">2020-10-26T17:22:21Z</dcterms:modified>
</cp:coreProperties>
</file>