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8" documentId="13_ncr:1_{39FCD761-A293-459B-B5BD-36C2C4A13094}" xr6:coauthVersionLast="47" xr6:coauthVersionMax="47" xr10:uidLastSave="{5E990C84-2870-4FAC-A517-23DF96BA2E81}"/>
  <bookViews>
    <workbookView xWindow="-120" yWindow="-120" windowWidth="38640" windowHeight="21120" xr2:uid="{00000000-000D-0000-FFFF-FFFF00000000}"/>
  </bookViews>
  <sheets>
    <sheet name="Biomethane Potential" sheetId="1" r:id="rId1"/>
    <sheet name="Ra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" i="1" l="1"/>
  <c r="AE2" i="1"/>
  <c r="AE3" i="1"/>
  <c r="AE4" i="1"/>
  <c r="AE5" i="1"/>
  <c r="AE6" i="1"/>
  <c r="AE7" i="1"/>
  <c r="AE8" i="1"/>
  <c r="AE9" i="1"/>
  <c r="AD1" i="1"/>
  <c r="AD2" i="1"/>
  <c r="AD3" i="1"/>
  <c r="AD4" i="1"/>
  <c r="AD5" i="1"/>
  <c r="AD6" i="1"/>
  <c r="AD7" i="1"/>
  <c r="AD8" i="1"/>
  <c r="AD9" i="1"/>
  <c r="AC1" i="1"/>
  <c r="AC2" i="1"/>
  <c r="AC3" i="1"/>
  <c r="AC4" i="1"/>
  <c r="AC5" i="1"/>
  <c r="AC6" i="1"/>
  <c r="AC7" i="1"/>
  <c r="AC8" i="1"/>
  <c r="AC9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E1" i="1"/>
  <c r="AB2" i="1"/>
  <c r="AB3" i="1"/>
  <c r="AB4" i="1"/>
  <c r="AB5" i="1"/>
  <c r="AB6" i="1"/>
  <c r="AB7" i="1"/>
  <c r="AB8" i="1"/>
  <c r="AB9" i="1"/>
  <c r="AE22" i="1" l="1"/>
  <c r="AE19" i="1"/>
  <c r="AE24" i="1"/>
  <c r="AC21" i="1"/>
  <c r="AE21" i="1"/>
  <c r="AE23" i="1"/>
  <c r="AE20" i="1"/>
  <c r="AE10" i="1"/>
  <c r="AE16" i="1" s="1"/>
  <c r="AD19" i="1"/>
  <c r="AD24" i="1"/>
  <c r="AD10" i="1"/>
  <c r="AD11" i="1" s="1"/>
  <c r="AD23" i="1"/>
  <c r="AD22" i="1"/>
  <c r="AD21" i="1"/>
  <c r="AD20" i="1"/>
  <c r="AC19" i="1"/>
  <c r="AC20" i="1"/>
  <c r="AC10" i="1"/>
  <c r="AC13" i="1" s="1"/>
  <c r="AC23" i="1"/>
  <c r="AC24" i="1"/>
  <c r="AC22" i="1"/>
  <c r="AB22" i="1"/>
  <c r="AB21" i="1"/>
  <c r="AB20" i="1"/>
  <c r="AB24" i="1"/>
  <c r="AB23" i="1"/>
  <c r="AB19" i="1"/>
  <c r="AB10" i="1"/>
  <c r="AB13" i="1" s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E4" i="1"/>
  <c r="E5" i="1"/>
  <c r="E6" i="1"/>
  <c r="E7" i="1"/>
  <c r="E8" i="1"/>
  <c r="E9" i="1"/>
  <c r="E3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E2" i="1"/>
  <c r="AE11" i="1" l="1"/>
  <c r="AE14" i="1"/>
  <c r="AE15" i="1"/>
  <c r="AE18" i="1"/>
  <c r="AE17" i="1"/>
  <c r="AE13" i="1"/>
  <c r="AE12" i="1"/>
  <c r="AD12" i="1"/>
  <c r="AD14" i="1"/>
  <c r="AD15" i="1"/>
  <c r="AD13" i="1"/>
  <c r="AD17" i="1"/>
  <c r="AD18" i="1"/>
  <c r="AD16" i="1"/>
  <c r="AC16" i="1"/>
  <c r="AC12" i="1"/>
  <c r="AC15" i="1"/>
  <c r="AC11" i="1"/>
  <c r="AC14" i="1"/>
  <c r="AC17" i="1"/>
  <c r="AC18" i="1"/>
  <c r="AB16" i="1"/>
  <c r="AB14" i="1"/>
  <c r="AB15" i="1"/>
  <c r="AB12" i="1"/>
  <c r="AB18" i="1"/>
  <c r="AB17" i="1"/>
  <c r="AB11" i="1"/>
  <c r="D3" i="1"/>
  <c r="D4" i="1"/>
  <c r="D5" i="1"/>
  <c r="D6" i="1"/>
  <c r="D7" i="1"/>
  <c r="D8" i="1"/>
  <c r="D9" i="1"/>
  <c r="D2" i="1"/>
  <c r="D19" i="1" l="1"/>
  <c r="D23" i="1"/>
  <c r="D24" i="1"/>
  <c r="D20" i="1"/>
  <c r="D22" i="1"/>
  <c r="D21" i="1"/>
  <c r="D10" i="1"/>
  <c r="V24" i="1" l="1"/>
  <c r="T24" i="1"/>
  <c r="L20" i="1"/>
  <c r="R24" i="1"/>
  <c r="M20" i="1"/>
  <c r="F24" i="1"/>
  <c r="H22" i="1"/>
  <c r="J19" i="1"/>
  <c r="AA24" i="1"/>
  <c r="Q24" i="1"/>
  <c r="U24" i="1"/>
  <c r="W24" i="1"/>
  <c r="S24" i="1"/>
  <c r="P19" i="1"/>
  <c r="O19" i="1"/>
  <c r="Z24" i="1"/>
  <c r="X23" i="1"/>
  <c r="P22" i="1"/>
  <c r="Z22" i="1"/>
  <c r="K23" i="1"/>
  <c r="I19" i="1"/>
  <c r="N19" i="1"/>
  <c r="Y22" i="1"/>
  <c r="Z23" i="1"/>
  <c r="V23" i="1"/>
  <c r="G22" i="1"/>
  <c r="E20" i="1"/>
  <c r="X24" i="1"/>
  <c r="V22" i="1"/>
  <c r="R21" i="1"/>
  <c r="T21" i="1"/>
  <c r="V21" i="1"/>
  <c r="X21" i="1"/>
  <c r="Z21" i="1"/>
  <c r="F22" i="1"/>
  <c r="Z20" i="1"/>
  <c r="T22" i="1"/>
  <c r="Z19" i="1"/>
  <c r="T23" i="1"/>
  <c r="K21" i="1"/>
  <c r="P24" i="1"/>
  <c r="R20" i="1"/>
  <c r="V19" i="1"/>
  <c r="E19" i="1"/>
  <c r="G21" i="1"/>
  <c r="M24" i="1"/>
  <c r="L22" i="1"/>
  <c r="G19" i="1"/>
  <c r="O24" i="1"/>
  <c r="H21" i="1"/>
  <c r="Y24" i="1"/>
  <c r="R22" i="1"/>
  <c r="J21" i="1"/>
  <c r="X20" i="1"/>
  <c r="R19" i="1"/>
  <c r="P21" i="1"/>
  <c r="K20" i="1"/>
  <c r="O21" i="1"/>
  <c r="Q23" i="1"/>
  <c r="S23" i="1"/>
  <c r="U23" i="1"/>
  <c r="W23" i="1"/>
  <c r="Y23" i="1"/>
  <c r="AA23" i="1"/>
  <c r="J23" i="1"/>
  <c r="I23" i="1"/>
  <c r="H23" i="1"/>
  <c r="N22" i="1"/>
  <c r="T19" i="1"/>
  <c r="L24" i="1"/>
  <c r="P23" i="1"/>
  <c r="E24" i="1"/>
  <c r="J20" i="1"/>
  <c r="O23" i="1"/>
  <c r="N21" i="1"/>
  <c r="AA22" i="1"/>
  <c r="G23" i="1"/>
  <c r="V20" i="1"/>
  <c r="N24" i="1"/>
  <c r="K24" i="1"/>
  <c r="N23" i="1"/>
  <c r="S22" i="1"/>
  <c r="M23" i="1"/>
  <c r="L21" i="1"/>
  <c r="Q21" i="1"/>
  <c r="S21" i="1"/>
  <c r="U21" i="1"/>
  <c r="W21" i="1"/>
  <c r="Y21" i="1"/>
  <c r="AA21" i="1"/>
  <c r="X22" i="1"/>
  <c r="T20" i="1"/>
  <c r="L19" i="1"/>
  <c r="M21" i="1"/>
  <c r="W22" i="1"/>
  <c r="J24" i="1"/>
  <c r="I24" i="1"/>
  <c r="L23" i="1"/>
  <c r="P20" i="1"/>
  <c r="Q20" i="1"/>
  <c r="S20" i="1"/>
  <c r="U20" i="1"/>
  <c r="W20" i="1"/>
  <c r="Y20" i="1"/>
  <c r="AA20" i="1"/>
  <c r="H19" i="1"/>
  <c r="F19" i="1"/>
  <c r="M19" i="1"/>
  <c r="M22" i="1"/>
  <c r="F21" i="1"/>
  <c r="E22" i="1"/>
  <c r="K22" i="1"/>
  <c r="E21" i="1"/>
  <c r="F20" i="1"/>
  <c r="O20" i="1"/>
  <c r="Q19" i="1"/>
  <c r="S19" i="1"/>
  <c r="U19" i="1"/>
  <c r="W19" i="1"/>
  <c r="Y19" i="1"/>
  <c r="AA19" i="1"/>
  <c r="R23" i="1"/>
  <c r="O22" i="1"/>
  <c r="I21" i="1"/>
  <c r="F23" i="1"/>
  <c r="X19" i="1"/>
  <c r="E23" i="1"/>
  <c r="I20" i="1"/>
  <c r="Q22" i="1"/>
  <c r="U22" i="1"/>
  <c r="H20" i="1"/>
  <c r="G20" i="1"/>
  <c r="H24" i="1"/>
  <c r="J22" i="1"/>
  <c r="K19" i="1"/>
  <c r="G24" i="1"/>
  <c r="I22" i="1"/>
  <c r="N20" i="1"/>
  <c r="E10" i="1"/>
  <c r="AA10" i="1"/>
  <c r="Y10" i="1"/>
  <c r="Z10" i="1"/>
  <c r="X10" i="1"/>
  <c r="U10" i="1"/>
  <c r="W10" i="1"/>
  <c r="V10" i="1"/>
  <c r="T10" i="1"/>
  <c r="S10" i="1"/>
  <c r="R10" i="1"/>
  <c r="Q10" i="1"/>
  <c r="P10" i="1"/>
  <c r="O10" i="1"/>
  <c r="M10" i="1"/>
  <c r="N10" i="1"/>
  <c r="L10" i="1"/>
  <c r="K10" i="1"/>
  <c r="J10" i="1"/>
  <c r="I10" i="1"/>
  <c r="G10" i="1"/>
  <c r="H10" i="1"/>
  <c r="F10" i="1"/>
  <c r="W13" i="1" l="1"/>
  <c r="W17" i="1"/>
  <c r="W15" i="1"/>
  <c r="W14" i="1"/>
  <c r="W11" i="1"/>
  <c r="W16" i="1"/>
  <c r="W18" i="1"/>
  <c r="W12" i="1"/>
  <c r="G17" i="1"/>
  <c r="G13" i="1"/>
  <c r="G15" i="1"/>
  <c r="G11" i="1"/>
  <c r="G14" i="1"/>
  <c r="G16" i="1"/>
  <c r="G12" i="1"/>
  <c r="G18" i="1"/>
  <c r="X15" i="1"/>
  <c r="X17" i="1"/>
  <c r="X14" i="1"/>
  <c r="X16" i="1"/>
  <c r="X13" i="1"/>
  <c r="X18" i="1"/>
  <c r="X12" i="1"/>
  <c r="X11" i="1"/>
  <c r="Z17" i="1"/>
  <c r="Z14" i="1"/>
  <c r="Z13" i="1"/>
  <c r="Z12" i="1"/>
  <c r="Z16" i="1"/>
  <c r="Z18" i="1"/>
  <c r="Z11" i="1"/>
  <c r="Z15" i="1"/>
  <c r="J17" i="1"/>
  <c r="J14" i="1"/>
  <c r="J11" i="1"/>
  <c r="J18" i="1"/>
  <c r="J12" i="1"/>
  <c r="J13" i="1"/>
  <c r="J16" i="1"/>
  <c r="J15" i="1"/>
  <c r="K14" i="1"/>
  <c r="K17" i="1"/>
  <c r="K16" i="1"/>
  <c r="K18" i="1"/>
  <c r="K12" i="1"/>
  <c r="K11" i="1"/>
  <c r="K15" i="1"/>
  <c r="K13" i="1"/>
  <c r="AA14" i="1"/>
  <c r="AA17" i="1"/>
  <c r="AA11" i="1"/>
  <c r="AA18" i="1"/>
  <c r="AA16" i="1"/>
  <c r="AA13" i="1"/>
  <c r="AA15" i="1"/>
  <c r="AA12" i="1"/>
  <c r="L14" i="1"/>
  <c r="L16" i="1"/>
  <c r="L15" i="1"/>
  <c r="L18" i="1"/>
  <c r="L17" i="1"/>
  <c r="L11" i="1"/>
  <c r="L13" i="1"/>
  <c r="L12" i="1"/>
  <c r="E15" i="1"/>
  <c r="E11" i="1"/>
  <c r="E17" i="1"/>
  <c r="E13" i="1"/>
  <c r="E16" i="1"/>
  <c r="E12" i="1"/>
  <c r="E14" i="1"/>
  <c r="E18" i="1"/>
  <c r="Y15" i="1"/>
  <c r="Y17" i="1"/>
  <c r="Y14" i="1"/>
  <c r="Y18" i="1"/>
  <c r="Y12" i="1"/>
  <c r="Y16" i="1"/>
  <c r="Y11" i="1"/>
  <c r="Y13" i="1"/>
  <c r="N16" i="1"/>
  <c r="N18" i="1"/>
  <c r="N13" i="1"/>
  <c r="N14" i="1"/>
  <c r="N15" i="1"/>
  <c r="N11" i="1"/>
  <c r="N12" i="1"/>
  <c r="N17" i="1"/>
  <c r="H17" i="1"/>
  <c r="H15" i="1"/>
  <c r="H11" i="1"/>
  <c r="H18" i="1"/>
  <c r="H16" i="1"/>
  <c r="H13" i="1"/>
  <c r="H14" i="1"/>
  <c r="H12" i="1"/>
  <c r="O16" i="1"/>
  <c r="O18" i="1"/>
  <c r="O14" i="1"/>
  <c r="O12" i="1"/>
  <c r="O17" i="1"/>
  <c r="O13" i="1"/>
  <c r="O15" i="1"/>
  <c r="O11" i="1"/>
  <c r="F15" i="1"/>
  <c r="F17" i="1"/>
  <c r="F13" i="1"/>
  <c r="F18" i="1"/>
  <c r="F12" i="1"/>
  <c r="F16" i="1"/>
  <c r="F11" i="1"/>
  <c r="F14" i="1"/>
  <c r="U15" i="1"/>
  <c r="U17" i="1"/>
  <c r="U11" i="1"/>
  <c r="U12" i="1"/>
  <c r="U13" i="1"/>
  <c r="U16" i="1"/>
  <c r="U14" i="1"/>
  <c r="U18" i="1"/>
  <c r="I15" i="1"/>
  <c r="I17" i="1"/>
  <c r="I14" i="1"/>
  <c r="I11" i="1"/>
  <c r="I12" i="1"/>
  <c r="I16" i="1"/>
  <c r="I18" i="1"/>
  <c r="I13" i="1"/>
  <c r="M16" i="1"/>
  <c r="M14" i="1"/>
  <c r="M17" i="1"/>
  <c r="M18" i="1"/>
  <c r="M13" i="1"/>
  <c r="M12" i="1"/>
  <c r="M15" i="1"/>
  <c r="M11" i="1"/>
  <c r="S13" i="1"/>
  <c r="S15" i="1"/>
  <c r="S11" i="1"/>
  <c r="S18" i="1"/>
  <c r="S12" i="1"/>
  <c r="S17" i="1"/>
  <c r="S16" i="1"/>
  <c r="S14" i="1"/>
  <c r="T13" i="1"/>
  <c r="T15" i="1"/>
  <c r="T11" i="1"/>
  <c r="T18" i="1"/>
  <c r="T14" i="1"/>
  <c r="T12" i="1"/>
  <c r="T17" i="1"/>
  <c r="T16" i="1"/>
  <c r="P18" i="1"/>
  <c r="P14" i="1"/>
  <c r="P11" i="1"/>
  <c r="P16" i="1"/>
  <c r="P17" i="1"/>
  <c r="P13" i="1"/>
  <c r="P12" i="1"/>
  <c r="P15" i="1"/>
  <c r="Q18" i="1"/>
  <c r="Q16" i="1"/>
  <c r="Q13" i="1"/>
  <c r="Q11" i="1"/>
  <c r="Q17" i="1"/>
  <c r="Q14" i="1"/>
  <c r="Q15" i="1"/>
  <c r="Q12" i="1"/>
  <c r="R11" i="1"/>
  <c r="R13" i="1"/>
  <c r="R16" i="1"/>
  <c r="R18" i="1"/>
  <c r="R15" i="1"/>
  <c r="R17" i="1"/>
  <c r="R14" i="1"/>
  <c r="R12" i="1"/>
  <c r="V15" i="1"/>
  <c r="V17" i="1"/>
  <c r="V13" i="1"/>
  <c r="V18" i="1"/>
  <c r="V12" i="1"/>
  <c r="V11" i="1"/>
  <c r="V14" i="1"/>
  <c r="V16" i="1"/>
</calcChain>
</file>

<file path=xl/sharedStrings.xml><?xml version="1.0" encoding="utf-8"?>
<sst xmlns="http://schemas.openxmlformats.org/spreadsheetml/2006/main" count="72" uniqueCount="48">
  <si>
    <t>Animal manure</t>
  </si>
  <si>
    <t>Agricultural residues</t>
  </si>
  <si>
    <t>Industrial wastewater</t>
  </si>
  <si>
    <t>Permanent grassland</t>
  </si>
  <si>
    <t>Biowaste</t>
  </si>
  <si>
    <t>Sewage sludge</t>
  </si>
  <si>
    <t>Roadside verge grass</t>
  </si>
  <si>
    <t>Feedstock</t>
  </si>
  <si>
    <t>TOTAL</t>
  </si>
  <si>
    <t>Sequential crops</t>
  </si>
  <si>
    <t>Sustainable biomethane share by feedstock in 2030</t>
  </si>
  <si>
    <t>DE</t>
  </si>
  <si>
    <t>FR</t>
  </si>
  <si>
    <t>IT</t>
  </si>
  <si>
    <t>ES</t>
  </si>
  <si>
    <t>PL</t>
  </si>
  <si>
    <t>GB</t>
  </si>
  <si>
    <t>RO</t>
  </si>
  <si>
    <t>NL</t>
  </si>
  <si>
    <t>HU</t>
  </si>
  <si>
    <t>DK</t>
  </si>
  <si>
    <t>SE</t>
  </si>
  <si>
    <t>CZ</t>
  </si>
  <si>
    <t>BE</t>
  </si>
  <si>
    <t>PT</t>
  </si>
  <si>
    <t>GR</t>
  </si>
  <si>
    <t>FI</t>
  </si>
  <si>
    <t>AT</t>
  </si>
  <si>
    <t>CH</t>
  </si>
  <si>
    <t>LT</t>
  </si>
  <si>
    <t>NO</t>
  </si>
  <si>
    <t>SK</t>
  </si>
  <si>
    <t>IE</t>
  </si>
  <si>
    <t>BG</t>
  </si>
  <si>
    <t>Parameter</t>
  </si>
  <si>
    <t>bcm/year</t>
  </si>
  <si>
    <t>% of total potential</t>
  </si>
  <si>
    <t>Sustainable biomethane share by feedstock in 2030 (all feedstocks)</t>
  </si>
  <si>
    <t>Unit</t>
  </si>
  <si>
    <t>Sustainable biomethane potential in 2030</t>
  </si>
  <si>
    <t>HR</t>
  </si>
  <si>
    <t>LV</t>
  </si>
  <si>
    <t>EE</t>
  </si>
  <si>
    <t>SI</t>
  </si>
  <si>
    <t>Total</t>
  </si>
  <si>
    <t>Alberici et al. (2022). Biomethane production potentials in the EU - Feasibility of REPowerEU 2030 targets, production potentials in the Member States and outlook to 2050. A Gas for Climate report</t>
  </si>
  <si>
    <t xml:space="preserve">https://www.europeanbiogas.eu/wp-content/uploads/2022/07/GfC_national-biomethane-potentials_070722.pdf </t>
  </si>
  <si>
    <t>Raw data retrieved using plotdigitizer.com (cumulative bcm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</si>
</sst>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10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1"/>
    <xf numFmtId="0" fontId="4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uropeanbiogas.eu/wp-content/uploads/2022/07/GfC_national-biomethane-potentials_0707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36" sqref="E26:G36"/>
    </sheetView>
  </sheetViews>
  <sheetFormatPr defaultRowHeight="15" x14ac:dyDescent="0.25"/>
  <cols>
    <col min="1" max="1" width="12" customWidth="1"/>
    <col min="2" max="2" width="10.28515625" customWidth="1"/>
    <col min="3" max="3" width="20.5703125" bestFit="1" customWidth="1"/>
    <col min="4" max="4" width="11.42578125" customWidth="1"/>
    <col min="5" max="5" width="9.140625" style="1" bestFit="1" customWidth="1"/>
    <col min="6" max="24" width="8.5703125" style="1" bestFit="1" customWidth="1"/>
  </cols>
  <sheetData>
    <row r="1" spans="1:33" s="6" customFormat="1" x14ac:dyDescent="0.25">
      <c r="A1" s="14" t="s">
        <v>34</v>
      </c>
      <c r="B1" s="14" t="s">
        <v>38</v>
      </c>
      <c r="C1" s="14" t="s">
        <v>7</v>
      </c>
      <c r="D1" s="15" t="s">
        <v>44</v>
      </c>
      <c r="E1" s="15" t="str">
        <f>'Raw data'!B5</f>
        <v>DE</v>
      </c>
      <c r="F1" s="15" t="str">
        <f>'Raw data'!C5</f>
        <v>FR</v>
      </c>
      <c r="G1" s="15" t="str">
        <f>'Raw data'!D5</f>
        <v>IT</v>
      </c>
      <c r="H1" s="15" t="str">
        <f>'Raw data'!E5</f>
        <v>ES</v>
      </c>
      <c r="I1" s="15" t="str">
        <f>'Raw data'!F5</f>
        <v>PL</v>
      </c>
      <c r="J1" s="15" t="str">
        <f>'Raw data'!G5</f>
        <v>GB</v>
      </c>
      <c r="K1" s="15" t="str">
        <f>'Raw data'!H5</f>
        <v>RO</v>
      </c>
      <c r="L1" s="15" t="str">
        <f>'Raw data'!I5</f>
        <v>NL</v>
      </c>
      <c r="M1" s="15" t="str">
        <f>'Raw data'!J5</f>
        <v>HU</v>
      </c>
      <c r="N1" s="15" t="str">
        <f>'Raw data'!K5</f>
        <v>DK</v>
      </c>
      <c r="O1" s="15" t="str">
        <f>'Raw data'!L5</f>
        <v>SE</v>
      </c>
      <c r="P1" s="15" t="str">
        <f>'Raw data'!M5</f>
        <v>IE</v>
      </c>
      <c r="Q1" s="15" t="str">
        <f>'Raw data'!N5</f>
        <v>CZ</v>
      </c>
      <c r="R1" s="15" t="str">
        <f>'Raw data'!O5</f>
        <v>BG</v>
      </c>
      <c r="S1" s="15" t="str">
        <f>'Raw data'!P5</f>
        <v>BE</v>
      </c>
      <c r="T1" s="15" t="str">
        <f>'Raw data'!Q5</f>
        <v>PT</v>
      </c>
      <c r="U1" s="15" t="str">
        <f>'Raw data'!R5</f>
        <v>GR</v>
      </c>
      <c r="V1" s="15" t="str">
        <f>'Raw data'!S5</f>
        <v>FI</v>
      </c>
      <c r="W1" s="15" t="str">
        <f>'Raw data'!T5</f>
        <v>AT</v>
      </c>
      <c r="X1" s="15" t="str">
        <f>'Raw data'!U5</f>
        <v>CH</v>
      </c>
      <c r="Y1" s="15" t="str">
        <f>'Raw data'!V5</f>
        <v>LT</v>
      </c>
      <c r="Z1" s="15" t="str">
        <f>'Raw data'!W5</f>
        <v>NO</v>
      </c>
      <c r="AA1" s="15" t="str">
        <f>'Raw data'!X5</f>
        <v>SK</v>
      </c>
      <c r="AB1" s="15" t="str">
        <f>'Raw data'!Y5</f>
        <v>HR</v>
      </c>
      <c r="AC1" s="15" t="str">
        <f>'Raw data'!Z5</f>
        <v>LV</v>
      </c>
      <c r="AD1" s="15" t="str">
        <f>'Raw data'!AA5</f>
        <v>EE</v>
      </c>
      <c r="AE1" s="15" t="str">
        <f>'Raw data'!AB5</f>
        <v>SI</v>
      </c>
    </row>
    <row r="2" spans="1:33" x14ac:dyDescent="0.25">
      <c r="A2" s="18" t="s">
        <v>39</v>
      </c>
      <c r="B2" s="18" t="s">
        <v>35</v>
      </c>
      <c r="C2" s="3" t="s">
        <v>0</v>
      </c>
      <c r="D2" s="7">
        <f t="shared" ref="D2:D9" si="0">41.8*D11</f>
        <v>13.375999999999999</v>
      </c>
      <c r="E2" s="4">
        <f>'Raw data'!B6</f>
        <v>1.7227868558750199</v>
      </c>
      <c r="F2" s="4">
        <f>'Raw data'!C6</f>
        <v>2.2239616154319801</v>
      </c>
      <c r="G2" s="4">
        <f>'Raw data'!D6</f>
        <v>1.0462009639301499</v>
      </c>
      <c r="H2" s="4">
        <f>'Raw data'!E6</f>
        <v>1.3218479850259699</v>
      </c>
      <c r="I2" s="4">
        <f>'Raw data'!F6</f>
        <v>1.14017236052145</v>
      </c>
      <c r="J2" s="4">
        <f>'Raw data'!G6</f>
        <v>1.2905235170218401</v>
      </c>
      <c r="K2" s="4">
        <f>'Raw data'!H6</f>
        <v>0.38840921747546903</v>
      </c>
      <c r="L2" s="4">
        <f>'Raw data'!I6</f>
        <v>0.74549731264864305</v>
      </c>
      <c r="M2" s="4">
        <f>'Raw data'!J6</f>
        <v>0.225528407601501</v>
      </c>
      <c r="N2" s="4">
        <f>'Raw data'!K6</f>
        <v>0.30696948167885202</v>
      </c>
      <c r="O2" s="4">
        <f>'Raw data'!L6</f>
        <v>0.17227797070922099</v>
      </c>
      <c r="P2" s="4">
        <f>'Raw data'!M6</f>
        <v>0.59469661291881404</v>
      </c>
      <c r="Q2" s="4">
        <f>'Raw data'!N6</f>
        <v>0.18659724104564501</v>
      </c>
      <c r="R2" s="4">
        <f>'Raw data'!O6</f>
        <v>0.115001223933736</v>
      </c>
      <c r="S2" s="4">
        <f>'Raw data'!P6</f>
        <v>0.34052998266005902</v>
      </c>
      <c r="T2" s="4">
        <f>'Raw data'!Q6</f>
        <v>0.23671485450822999</v>
      </c>
      <c r="U2" s="4">
        <f>'Raw data'!R6</f>
        <v>0.193757043498961</v>
      </c>
      <c r="V2" s="4">
        <f>'Raw data'!S6</f>
        <v>0.118580790590187</v>
      </c>
      <c r="W2" s="4">
        <f>'Raw data'!T6</f>
        <v>0.22955538662512401</v>
      </c>
      <c r="X2" s="4">
        <f>'Raw data'!U6</f>
        <v>0.19017714227230301</v>
      </c>
      <c r="Y2" s="4">
        <f>'Raw data'!V6</f>
        <v>8.9942249917339595E-2</v>
      </c>
      <c r="Z2" s="4">
        <f>'Raw data'!W6</f>
        <v>0.19017714227230301</v>
      </c>
      <c r="AA2" s="4">
        <f>'Raw data'!X6</f>
        <v>5.7723808017835103E-2</v>
      </c>
      <c r="AB2" s="4">
        <f>'Raw data'!Y6</f>
        <v>7.2222198046773198E-2</v>
      </c>
      <c r="AC2" s="4">
        <f>'Raw data'!Z6</f>
        <v>5.18518547822093E-2</v>
      </c>
      <c r="AD2" s="4">
        <f>'Raw data'!AA6</f>
        <v>3.3333306960116202E-2</v>
      </c>
      <c r="AE2" s="4">
        <f>'Raw data'!AB6</f>
        <v>5.37036502246801E-2</v>
      </c>
    </row>
    <row r="3" spans="1:33" x14ac:dyDescent="0.25">
      <c r="A3" s="19"/>
      <c r="B3" s="19"/>
      <c r="C3" s="3" t="s">
        <v>1</v>
      </c>
      <c r="D3" s="7">
        <f t="shared" si="0"/>
        <v>10.031999999999998</v>
      </c>
      <c r="E3" s="4">
        <f>'Raw data'!B7-'Raw data'!B6</f>
        <v>1.53484807753463</v>
      </c>
      <c r="F3" s="4">
        <f>'Raw data'!C7-'Raw data'!C6</f>
        <v>1.7791706306263197</v>
      </c>
      <c r="G3" s="4">
        <f>'Raw data'!D7-'Raw data'!D6</f>
        <v>0.51996890504714011</v>
      </c>
      <c r="H3" s="4">
        <f>'Raw data'!E7-'Raw data'!E6</f>
        <v>0.88331948491581991</v>
      </c>
      <c r="I3" s="4">
        <f>'Raw data'!F7-'Raw data'!F6</f>
        <v>1.1777593132210902</v>
      </c>
      <c r="J3" s="4">
        <f>'Raw data'!G7-'Raw data'!G6</f>
        <v>0.77055728853617</v>
      </c>
      <c r="K3" s="4">
        <f>'Raw data'!H7-'Raw data'!H6</f>
        <v>0.82067456374975101</v>
      </c>
      <c r="L3" s="4">
        <f>'Raw data'!I7-'Raw data'!I6</f>
        <v>4.3852783096978931E-2</v>
      </c>
      <c r="M3" s="4">
        <f>'Raw data'!J7-'Raw data'!J6</f>
        <v>0.48864443704300903</v>
      </c>
      <c r="N3" s="4">
        <f>'Raw data'!K7-'Raw data'!K6</f>
        <v>0.32576228888830699</v>
      </c>
      <c r="O3" s="4">
        <f>'Raw data'!L7-'Raw data'!L6</f>
        <v>0.17183124403708003</v>
      </c>
      <c r="P3" s="4">
        <f>'Raw data'!M7-'Raw data'!M6</f>
        <v>3.221877646971294E-2</v>
      </c>
      <c r="Q3" s="4">
        <f>'Raw data'!N7-'Raw data'!N6</f>
        <v>0.247007496945855</v>
      </c>
      <c r="R3" s="4">
        <f>'Raw data'!O7-'Raw data'!O6</f>
        <v>0.31860351405776399</v>
      </c>
      <c r="S3" s="4">
        <f>'Raw data'!P7-'Raw data'!P6</f>
        <v>6.0856982572352003E-2</v>
      </c>
      <c r="T3" s="4">
        <f>'Raw data'!Q7-'Raw data'!Q6</f>
        <v>2.1478738219533E-2</v>
      </c>
      <c r="U3" s="4">
        <f>'Raw data'!R7-'Raw data'!R6</f>
        <v>0.10739502937848699</v>
      </c>
      <c r="V3" s="4">
        <f>'Raw data'!S7-'Raw data'!S6</f>
        <v>7.8755819565223012E-2</v>
      </c>
      <c r="W3" s="4">
        <f>'Raw data'!T7-'Raw data'!T6</f>
        <v>8.2335386221672996E-2</v>
      </c>
      <c r="X3" s="4">
        <f>'Raw data'!U7-'Raw data'!U6</f>
        <v>2.505897401639598E-2</v>
      </c>
      <c r="Y3" s="4">
        <f>'Raw data'!V7-'Raw data'!V6</f>
        <v>0.22194852292945741</v>
      </c>
      <c r="Z3" s="4">
        <f>'Raw data'!W7-'Raw data'!W6</f>
        <v>3.2218441899503986E-2</v>
      </c>
      <c r="AA3" s="4">
        <f>'Raw data'!X7-'Raw data'!X6</f>
        <v>0.15035250581754889</v>
      </c>
      <c r="AB3" s="4">
        <f>'Raw data'!Y7-'Raw data'!Y6</f>
        <v>8.5185161742324808E-2</v>
      </c>
      <c r="AC3" s="4">
        <f>'Raw data'!Z7-'Raw data'!Z6</f>
        <v>0</v>
      </c>
      <c r="AD3" s="4">
        <f>'Raw data'!AA7-'Raw data'!AA6</f>
        <v>3.8888891086656996E-2</v>
      </c>
      <c r="AE3" s="4">
        <f>'Raw data'!AB7-'Raw data'!AB6</f>
        <v>1.1111168253081602E-2</v>
      </c>
    </row>
    <row r="4" spans="1:33" x14ac:dyDescent="0.25">
      <c r="A4" s="19"/>
      <c r="B4" s="19"/>
      <c r="C4" s="3" t="s">
        <v>9</v>
      </c>
      <c r="D4" s="7">
        <f t="shared" si="0"/>
        <v>8.7779999999999987</v>
      </c>
      <c r="E4" s="4">
        <f>'Raw data'!B8-'Raw data'!B7</f>
        <v>1.0023508573946498</v>
      </c>
      <c r="F4" s="4">
        <f>'Raw data'!C8-'Raw data'!C7</f>
        <v>1.6476109430546497</v>
      </c>
      <c r="G4" s="4">
        <f>'Raw data'!D8-'Raw data'!D7</f>
        <v>3.1887241818462599</v>
      </c>
      <c r="H4" s="4">
        <f>'Raw data'!E8-'Raw data'!E7</f>
        <v>0.87705633107995018</v>
      </c>
      <c r="I4" s="4">
        <f>'Raw data'!F8-'Raw data'!F7</f>
        <v>0.44479366136712972</v>
      </c>
      <c r="J4" s="4">
        <f>'Raw data'!G8-'Raw data'!G7</f>
        <v>0.25685086818453007</v>
      </c>
      <c r="K4" s="4">
        <f>'Raw data'!H8-'Raw data'!H7</f>
        <v>0.30696948167884996</v>
      </c>
      <c r="L4" s="4">
        <f>'Raw data'!I8-'Raw data'!I7</f>
        <v>5.0117275213585E-2</v>
      </c>
      <c r="M4" s="4">
        <f>'Raw data'!J8-'Raw data'!J7</f>
        <v>0.17541113238791595</v>
      </c>
      <c r="N4" s="4">
        <f>'Raw data'!K8-'Raw data'!K7</f>
        <v>0.100235219567537</v>
      </c>
      <c r="O4" s="4">
        <f>'Raw data'!L8-'Raw data'!L7</f>
        <v>1.4319270336423995E-2</v>
      </c>
      <c r="P4" s="4">
        <f>'Raw data'!M8-'Raw data'!M7</f>
        <v>3.579767398574607E-2</v>
      </c>
      <c r="Q4" s="4">
        <f>'Raw data'!N8-'Raw data'!N7</f>
        <v>0.11097459603493698</v>
      </c>
      <c r="R4" s="4">
        <f>'Raw data'!O8-'Raw data'!O7</f>
        <v>0.12529386637135997</v>
      </c>
      <c r="S4" s="4">
        <f>'Raw data'!P8-'Raw data'!P7</f>
        <v>4.6537043095511987E-2</v>
      </c>
      <c r="T4" s="4">
        <f>'Raw data'!Q8-'Raw data'!Q7</f>
        <v>8.2336389932296028E-2</v>
      </c>
      <c r="U4" s="4">
        <f>'Raw data'!R8-'Raw data'!R7</f>
        <v>0.13961280213757599</v>
      </c>
      <c r="V4" s="4">
        <f>'Raw data'!S8-'Raw data'!S7</f>
        <v>1.0739703679973983E-2</v>
      </c>
      <c r="W4" s="4">
        <f>'Raw data'!T8-'Raw data'!T7</f>
        <v>1.7899171563081018E-2</v>
      </c>
      <c r="X4" s="4">
        <f>'Raw data'!U8-'Raw data'!U7</f>
        <v>7.1594678831080061E-3</v>
      </c>
      <c r="Y4" s="4">
        <f>'Raw data'!V8-'Raw data'!V7</f>
        <v>7.1598024533149895E-3</v>
      </c>
      <c r="Z4" s="4">
        <f>'Raw data'!W8-'Raw data'!W7</f>
        <v>1.0739369109766E-2</v>
      </c>
      <c r="AA4" s="4">
        <f>'Raw data'!X8-'Raw data'!X7</f>
        <v>2.5058639446188996E-2</v>
      </c>
      <c r="AB4" s="4">
        <f>'Raw data'!Y8-'Raw data'!Y7</f>
        <v>3.5185300201716008E-2</v>
      </c>
      <c r="AC4" s="4">
        <f>'Raw data'!Z8-'Raw data'!Z7</f>
        <v>0</v>
      </c>
      <c r="AD4" s="4">
        <f>'Raw data'!AA8-'Raw data'!AA7</f>
        <v>3.7036897845057065E-3</v>
      </c>
      <c r="AE4" s="4">
        <f>'Raw data'!AB8-'Raw data'!AB7</f>
        <v>9.2592739110465005E-3</v>
      </c>
    </row>
    <row r="5" spans="1:33" x14ac:dyDescent="0.25">
      <c r="A5" s="19"/>
      <c r="B5" s="19"/>
      <c r="C5" s="3" t="s">
        <v>2</v>
      </c>
      <c r="D5" s="7">
        <f t="shared" si="0"/>
        <v>3.7619999999999996</v>
      </c>
      <c r="E5" s="4">
        <f>'Raw data'!B9-'Raw data'!B8</f>
        <v>0.90837678424187995</v>
      </c>
      <c r="F5" s="4">
        <f>'Raw data'!C9-'Raw data'!C8</f>
        <v>0.72670383629882007</v>
      </c>
      <c r="G5" s="4">
        <f>'Raw data'!D9-'Raw data'!D8</f>
        <v>0.25058905262939035</v>
      </c>
      <c r="H5" s="4">
        <f>'Raw data'!E9-'Raw data'!E8</f>
        <v>0.36961574112565021</v>
      </c>
      <c r="I5" s="4">
        <f>'Raw data'!F9-'Raw data'!F8</f>
        <v>0.20046976999471022</v>
      </c>
      <c r="J5" s="4">
        <f>'Raw data'!G9-'Raw data'!G8</f>
        <v>0.20673560039204997</v>
      </c>
      <c r="K5" s="4">
        <f>'Raw data'!H9-'Raw data'!H8</f>
        <v>4.3852783096980152E-2</v>
      </c>
      <c r="L5" s="4">
        <f>'Raw data'!I9-'Raw data'!I8</f>
        <v>0.29443915916490304</v>
      </c>
      <c r="M5" s="4">
        <f>'Raw data'!J9-'Raw data'!J8</f>
        <v>5.6383105610926076E-2</v>
      </c>
      <c r="N5" s="4">
        <f>'Raw data'!K9-'Raw data'!K8</f>
        <v>1.2530322513947034E-2</v>
      </c>
      <c r="O5" s="4">
        <f>'Raw data'!L9-'Raw data'!L8</f>
        <v>0.15393240704420702</v>
      </c>
      <c r="P5" s="4">
        <f>'Raw data'!M9-'Raw data'!M8</f>
        <v>0</v>
      </c>
      <c r="Q5" s="4">
        <f>'Raw data'!N9-'Raw data'!N8</f>
        <v>3.5798008555954053E-2</v>
      </c>
      <c r="R5" s="4">
        <f>'Raw data'!O9-'Raw data'!O8</f>
        <v>2.5058639446188025E-2</v>
      </c>
      <c r="S5" s="4">
        <f>'Raw data'!P9-'Raw data'!P8</f>
        <v>6.4436883799009026E-2</v>
      </c>
      <c r="T5" s="4">
        <f>'Raw data'!Q9-'Raw data'!Q8</f>
        <v>0.10381412444120697</v>
      </c>
      <c r="U5" s="4">
        <f>'Raw data'!R9-'Raw data'!R8</f>
        <v>3.2217772759087993E-2</v>
      </c>
      <c r="V5" s="4">
        <f>'Raw data'!S9-'Raw data'!S8</f>
        <v>0.19331065139702702</v>
      </c>
      <c r="W5" s="4">
        <f>'Raw data'!T9-'Raw data'!T8</f>
        <v>4.653804680613699E-2</v>
      </c>
      <c r="X5" s="4">
        <f>'Raw data'!U9-'Raw data'!U8</f>
        <v>0</v>
      </c>
      <c r="Y5" s="4">
        <f>'Raw data'!V9-'Raw data'!V8</f>
        <v>1.0739369109766028E-2</v>
      </c>
      <c r="Z5" s="4">
        <f>'Raw data'!W9-'Raw data'!W8</f>
        <v>7.1598024533160165E-3</v>
      </c>
      <c r="AA5" s="4">
        <f>'Raw data'!X9-'Raw data'!X8</f>
        <v>1.7899506133289028E-2</v>
      </c>
      <c r="AB5" s="4">
        <f>'Raw data'!Y9-'Raw data'!Y8</f>
        <v>3.7035908849409882E-3</v>
      </c>
      <c r="AC5" s="4">
        <f>'Raw data'!Z9-'Raw data'!Z8</f>
        <v>4.6296270655668506E-2</v>
      </c>
      <c r="AD5" s="4">
        <f>'Raw data'!AA9-'Raw data'!AA8</f>
        <v>1.8518943420351014E-3</v>
      </c>
      <c r="AE5" s="4">
        <f>'Raw data'!AB9-'Raw data'!AB8</f>
        <v>0</v>
      </c>
    </row>
    <row r="6" spans="1:33" x14ac:dyDescent="0.25">
      <c r="A6" s="19"/>
      <c r="B6" s="19"/>
      <c r="C6" s="3" t="s">
        <v>3</v>
      </c>
      <c r="D6" s="7">
        <f t="shared" si="0"/>
        <v>2.09</v>
      </c>
      <c r="E6" s="4">
        <f>'Raw data'!B10-'Raw data'!B9</f>
        <v>2.1738456784991307</v>
      </c>
      <c r="F6" s="4">
        <f>'Raw data'!C10-'Raw data'!C9</f>
        <v>0</v>
      </c>
      <c r="G6" s="4">
        <f>'Raw data'!D10-'Raw data'!D9</f>
        <v>0</v>
      </c>
      <c r="H6" s="4">
        <f>'Raw data'!E10-'Raw data'!E9</f>
        <v>0</v>
      </c>
      <c r="I6" s="4">
        <f>'Raw data'!F10-'Raw data'!F9</f>
        <v>0</v>
      </c>
      <c r="J6" s="4">
        <f>'Raw data'!G10-'Raw data'!G9</f>
        <v>0</v>
      </c>
      <c r="K6" s="4">
        <f>'Raw data'!H10-'Raw data'!H9</f>
        <v>0</v>
      </c>
      <c r="L6" s="4">
        <f>'Raw data'!I10-'Raw data'!I9</f>
        <v>0</v>
      </c>
      <c r="M6" s="4">
        <f>'Raw data'!J10-'Raw data'!J9</f>
        <v>0</v>
      </c>
      <c r="N6" s="4">
        <f>'Raw data'!K10-'Raw data'!K9</f>
        <v>0</v>
      </c>
      <c r="O6" s="4">
        <f>'Raw data'!L10-'Raw data'!L9</f>
        <v>0</v>
      </c>
      <c r="P6" s="4">
        <f>'Raw data'!M10-'Raw data'!M9</f>
        <v>0</v>
      </c>
      <c r="Q6" s="4">
        <f>'Raw data'!N10-'Raw data'!N9</f>
        <v>0</v>
      </c>
      <c r="R6" s="4">
        <f>'Raw data'!O10-'Raw data'!O9</f>
        <v>0</v>
      </c>
      <c r="S6" s="4">
        <f>'Raw data'!P10-'Raw data'!P9</f>
        <v>0</v>
      </c>
      <c r="T6" s="4">
        <f>'Raw data'!Q10-'Raw data'!Q9</f>
        <v>0</v>
      </c>
      <c r="U6" s="4">
        <f>'Raw data'!R10-'Raw data'!R9</f>
        <v>0</v>
      </c>
      <c r="V6" s="4">
        <f>'Raw data'!S10-'Raw data'!S9</f>
        <v>0</v>
      </c>
      <c r="W6" s="4">
        <f>'Raw data'!T10-'Raw data'!T9</f>
        <v>0</v>
      </c>
      <c r="X6" s="4">
        <f>'Raw data'!U10-'Raw data'!U9</f>
        <v>0</v>
      </c>
      <c r="Y6" s="4">
        <f>'Raw data'!V10-'Raw data'!V9</f>
        <v>0</v>
      </c>
      <c r="Z6" s="4">
        <f>'Raw data'!W10-'Raw data'!W9</f>
        <v>0</v>
      </c>
      <c r="AA6" s="4">
        <f>'Raw data'!X10-'Raw data'!X9</f>
        <v>0</v>
      </c>
      <c r="AB6" s="4">
        <f>'Raw data'!Y10-'Raw data'!Y9</f>
        <v>0</v>
      </c>
      <c r="AC6" s="4">
        <f>'Raw data'!Z10-'Raw data'!Z9</f>
        <v>0</v>
      </c>
      <c r="AD6" s="4">
        <f>'Raw data'!AA10-'Raw data'!AA9</f>
        <v>0</v>
      </c>
      <c r="AE6" s="4">
        <f>'Raw data'!AB10-'Raw data'!AB9</f>
        <v>0</v>
      </c>
    </row>
    <row r="7" spans="1:33" x14ac:dyDescent="0.25">
      <c r="A7" s="19"/>
      <c r="B7" s="19"/>
      <c r="C7" s="3" t="s">
        <v>4</v>
      </c>
      <c r="D7" s="7">
        <f t="shared" si="0"/>
        <v>2.09</v>
      </c>
      <c r="E7" s="4">
        <f>'Raw data'!B11-'Raw data'!B10</f>
        <v>0.17541113238791972</v>
      </c>
      <c r="F7" s="4">
        <f>'Raw data'!C11-'Raw data'!C10</f>
        <v>5.6381767330190513E-2</v>
      </c>
      <c r="G7" s="4">
        <f>'Raw data'!D11-'Raw data'!D10</f>
        <v>0.33829060398115995</v>
      </c>
      <c r="H7" s="4">
        <f>'Raw data'!E11-'Raw data'!E10</f>
        <v>0.15661765603809963</v>
      </c>
      <c r="I7" s="4">
        <f>'Raw data'!F11-'Raw data'!F10</f>
        <v>2.5059975887530062E-2</v>
      </c>
      <c r="J7" s="4">
        <f>'Raw data'!G11-'Raw data'!G10</f>
        <v>0.30696948167885996</v>
      </c>
      <c r="K7" s="4">
        <f>'Raw data'!H11-'Raw data'!H10</f>
        <v>0.2631166985818798</v>
      </c>
      <c r="L7" s="4">
        <f>'Raw data'!I11-'Raw data'!I10</f>
        <v>0.10649971168413996</v>
      </c>
      <c r="M7" s="4">
        <f>'Raw data'!J11-'Raw data'!J10</f>
        <v>1.252831509284591E-2</v>
      </c>
      <c r="N7" s="4">
        <f>'Raw data'!K11-'Raw data'!K10</f>
        <v>3.7586952699637965E-2</v>
      </c>
      <c r="O7" s="4">
        <f>'Raw data'!L11-'Raw data'!L10</f>
        <v>0.16109187492731392</v>
      </c>
      <c r="P7" s="4">
        <f>'Raw data'!M11-'Raw data'!M10</f>
        <v>7.1598024533159332E-3</v>
      </c>
      <c r="Q7" s="4">
        <f>'Raw data'!N11-'Raw data'!N10</f>
        <v>1.4319270336422996E-2</v>
      </c>
      <c r="R7" s="4">
        <f>'Raw data'!O11-'Raw data'!O10</f>
        <v>1.7899506133289944E-2</v>
      </c>
      <c r="S7" s="4">
        <f>'Raw data'!P11-'Raw data'!P10</f>
        <v>6.0856982572350948E-2</v>
      </c>
      <c r="T7" s="4">
        <f>'Raw data'!Q11-'Raw data'!Q10</f>
        <v>5.7277750486109003E-2</v>
      </c>
      <c r="U7" s="4">
        <f>'Raw data'!R11-'Raw data'!R10</f>
        <v>1.4319270336423051E-2</v>
      </c>
      <c r="V7" s="4">
        <f>'Raw data'!S11-'Raw data'!S10</f>
        <v>5.7276412205276961E-2</v>
      </c>
      <c r="W7" s="4">
        <f>'Raw data'!T11-'Raw data'!T10</f>
        <v>2.8638206102639008E-2</v>
      </c>
      <c r="X7" s="4">
        <f>'Raw data'!U11-'Raw data'!U10</f>
        <v>6.4436549228801987E-2</v>
      </c>
      <c r="Y7" s="4">
        <f>'Raw data'!V11-'Raw data'!V10</f>
        <v>1.4319270336422996E-2</v>
      </c>
      <c r="Z7" s="4">
        <f>'Raw data'!W11-'Raw data'!W10</f>
        <v>2.863854067284699E-2</v>
      </c>
      <c r="AA7" s="4">
        <f>'Raw data'!X11-'Raw data'!X10</f>
        <v>1.073903453955799E-2</v>
      </c>
      <c r="AB7" s="4">
        <f>'Raw data'!Y11-'Raw data'!Y10</f>
        <v>7.4073795690119959E-3</v>
      </c>
      <c r="AC7" s="4">
        <f>'Raw data'!Z11-'Raw data'!Z10</f>
        <v>3.703689784505193E-3</v>
      </c>
      <c r="AD7" s="4">
        <f>'Raw data'!AA11-'Raw data'!AA10</f>
        <v>7.4073795690114963E-3</v>
      </c>
      <c r="AE7" s="4">
        <f>'Raw data'!AB11-'Raw data'!AB10</f>
        <v>0</v>
      </c>
    </row>
    <row r="8" spans="1:33" x14ac:dyDescent="0.25">
      <c r="A8" s="19"/>
      <c r="B8" s="19"/>
      <c r="C8" s="3" t="s">
        <v>5</v>
      </c>
      <c r="D8" s="7">
        <f t="shared" si="0"/>
        <v>0.83599999999999997</v>
      </c>
      <c r="E8" s="4">
        <f>'Raw data'!B12-'Raw data'!B11</f>
        <v>0.18167562450452035</v>
      </c>
      <c r="F8" s="4">
        <f>'Raw data'!C12-'Raw data'!C11</f>
        <v>0.12529385717433961</v>
      </c>
      <c r="G8" s="4">
        <f>'Raw data'!D12-'Raw data'!D11</f>
        <v>0.10650171910523998</v>
      </c>
      <c r="H8" s="4">
        <f>'Raw data'!E12-'Raw data'!E11</f>
        <v>0.13155834929094024</v>
      </c>
      <c r="I8" s="4">
        <f>'Raw data'!F12-'Raw data'!F11</f>
        <v>5.011593693284988E-2</v>
      </c>
      <c r="J8" s="4">
        <f>'Raw data'!G12-'Raw data'!G11</f>
        <v>0.12529385717432984</v>
      </c>
      <c r="K8" s="4">
        <f>'Raw data'!H12-'Raw data'!H11</f>
        <v>1.2528315092840137E-2</v>
      </c>
      <c r="L8" s="4">
        <f>'Raw data'!I12-'Raw data'!I11</f>
        <v>5.0117275213590107E-2</v>
      </c>
      <c r="M8" s="4">
        <f>'Raw data'!J12-'Raw data'!J11</f>
        <v>1.8794145490184988E-2</v>
      </c>
      <c r="N8" s="4">
        <f>'Raw data'!K12-'Raw data'!K11</f>
        <v>6.2658303973409657E-3</v>
      </c>
      <c r="O8" s="4">
        <f>'Raw data'!L12-'Raw data'!L11</f>
        <v>2.1478738219531057E-2</v>
      </c>
      <c r="P8" s="4">
        <f>'Raw data'!M12-'Raw data'!M11</f>
        <v>3.5799012266569674E-3</v>
      </c>
      <c r="Q8" s="4">
        <f>'Raw data'!N12-'Raw data'!N11</f>
        <v>2.1479407359946912E-2</v>
      </c>
      <c r="R8" s="4">
        <f>'Raw data'!O12-'Raw data'!O11</f>
        <v>7.1591333128990797E-3</v>
      </c>
      <c r="S8" s="4">
        <f>'Raw data'!P12-'Raw data'!P11</f>
        <v>1.4319270336422996E-2</v>
      </c>
      <c r="T8" s="4">
        <f>'Raw data'!Q12-'Raw data'!Q11</f>
        <v>1.0739034539557046E-2</v>
      </c>
      <c r="U8" s="4">
        <f>'Raw data'!R12-'Raw data'!R11</f>
        <v>0</v>
      </c>
      <c r="V8" s="4">
        <f>'Raw data'!S12-'Raw data'!S11</f>
        <v>1.0739703679974011E-2</v>
      </c>
      <c r="W8" s="4">
        <f>'Raw data'!T12-'Raw data'!T11</f>
        <v>1.4319270336422996E-2</v>
      </c>
      <c r="X8" s="4">
        <f>'Raw data'!U12-'Raw data'!U11</f>
        <v>2.1479072789738041E-2</v>
      </c>
      <c r="Y8" s="4">
        <f>'Raw data'!V12-'Raw data'!V11</f>
        <v>2.1479407359947966E-2</v>
      </c>
      <c r="Z8" s="4">
        <f>'Raw data'!W12-'Raw data'!W11</f>
        <v>0</v>
      </c>
      <c r="AA8" s="4">
        <f>'Raw data'!X12-'Raw data'!X11</f>
        <v>0</v>
      </c>
      <c r="AB8" s="4">
        <f>'Raw data'!Y12-'Raw data'!Y11</f>
        <v>0</v>
      </c>
      <c r="AC8" s="4">
        <f>'Raw data'!Z12-'Raw data'!Z11</f>
        <v>0</v>
      </c>
      <c r="AD8" s="4">
        <f>'Raw data'!AA12-'Raw data'!AA11</f>
        <v>5.555584126540794E-3</v>
      </c>
      <c r="AE8" s="4">
        <f>'Raw data'!AB12-'Raw data'!AB11</f>
        <v>7.4073795690114963E-3</v>
      </c>
    </row>
    <row r="9" spans="1:33" x14ac:dyDescent="0.25">
      <c r="A9" s="19"/>
      <c r="B9" s="19"/>
      <c r="C9" s="3" t="s">
        <v>6</v>
      </c>
      <c r="D9" s="7">
        <f t="shared" si="0"/>
        <v>0.83599999999999997</v>
      </c>
      <c r="E9" s="4">
        <f>'Raw data'!B13-'Raw data'!B12</f>
        <v>7.5177920241479512E-2</v>
      </c>
      <c r="F9" s="4">
        <f>'Raw data'!C13-'Raw data'!C12</f>
        <v>0.10023455042717</v>
      </c>
      <c r="G9" s="4">
        <f>'Raw data'!D13-'Raw data'!D12</f>
        <v>5.6380429049459835E-2</v>
      </c>
      <c r="H9" s="4">
        <f>'Raw data'!E13-'Raw data'!E12</f>
        <v>5.6383105610919859E-2</v>
      </c>
      <c r="I9" s="4">
        <f>'Raw data'!F13-'Raw data'!F12</f>
        <v>3.1322460583029788E-2</v>
      </c>
      <c r="J9" s="4">
        <f>'Raw data'!G13-'Raw data'!G12</f>
        <v>6.2645590306430243E-2</v>
      </c>
      <c r="K9" s="4">
        <f>'Raw data'!H13-'Raw data'!H12</f>
        <v>1.8794145490189873E-2</v>
      </c>
      <c r="L9" s="4">
        <f>'Raw data'!I13-'Raw data'!I12</f>
        <v>1.2529653373579919E-2</v>
      </c>
      <c r="M9" s="4">
        <f>'Raw data'!J13-'Raw data'!J12</f>
        <v>0</v>
      </c>
      <c r="N9" s="4">
        <f>'Raw data'!K13-'Raw data'!K12</f>
        <v>1.2528315092846021E-2</v>
      </c>
      <c r="O9" s="4">
        <f>'Raw data'!L13-'Raw data'!L12</f>
        <v>1.4319270336424994E-2</v>
      </c>
      <c r="P9" s="4">
        <f>'Raw data'!M13-'Raw data'!M12</f>
        <v>7.1594678831080616E-3</v>
      </c>
      <c r="Q9" s="4">
        <f>'Raw data'!N13-'Raw data'!N12</f>
        <v>1.7898502422665996E-2</v>
      </c>
      <c r="R9" s="4">
        <f>'Raw data'!O13-'Raw data'!O12</f>
        <v>0</v>
      </c>
      <c r="S9" s="4">
        <f>'Raw data'!P13-'Raw data'!P12</f>
        <v>1.4319604906631977E-2</v>
      </c>
      <c r="T9" s="4">
        <f>'Raw data'!Q13-'Raw data'!Q12</f>
        <v>1.4319604906630978E-2</v>
      </c>
      <c r="U9" s="4">
        <f>'Raw data'!R13-'Raw data'!R12</f>
        <v>2.1479072789738929E-2</v>
      </c>
      <c r="V9" s="4">
        <f>'Raw data'!S13-'Raw data'!S12</f>
        <v>2.5058639446189024E-2</v>
      </c>
      <c r="W9" s="4">
        <f>'Raw data'!T13-'Raw data'!T12</f>
        <v>1.4319270336422996E-2</v>
      </c>
      <c r="X9" s="4">
        <f>'Raw data'!U13-'Raw data'!U12</f>
        <v>6.0856982572351004E-2</v>
      </c>
      <c r="Y9" s="4">
        <f>'Raw data'!V13-'Raw data'!V12</f>
        <v>0</v>
      </c>
      <c r="Z9" s="4">
        <f>'Raw data'!W13-'Raw data'!W12</f>
        <v>2.5058639446188025E-2</v>
      </c>
      <c r="AA9" s="4">
        <f>'Raw data'!X13-'Raw data'!X12</f>
        <v>1.4319604906630978E-2</v>
      </c>
      <c r="AB9" s="4">
        <f>'Raw data'!Y13-'Raw data'!Y12</f>
        <v>0</v>
      </c>
      <c r="AC9" s="4">
        <f>'Raw data'!Z13-'Raw data'!Z12</f>
        <v>0</v>
      </c>
      <c r="AD9" s="4">
        <f>'Raw data'!AA13-'Raw data'!AA12</f>
        <v>0</v>
      </c>
      <c r="AE9" s="4">
        <f>'Raw data'!AB13-'Raw data'!AB12</f>
        <v>0</v>
      </c>
    </row>
    <row r="10" spans="1:33" x14ac:dyDescent="0.25">
      <c r="A10" s="19"/>
      <c r="B10" s="19"/>
      <c r="C10" s="10" t="s">
        <v>8</v>
      </c>
      <c r="D10" s="11">
        <f t="shared" ref="D10" si="1">SUM(D2:D9)</f>
        <v>41.8</v>
      </c>
      <c r="E10" s="11">
        <f t="shared" ref="E10" si="2">SUM(E2:E9)</f>
        <v>7.77447293067923</v>
      </c>
      <c r="F10" s="11">
        <f t="shared" ref="F10:K10" si="3">SUM(F2:F9)</f>
        <v>6.6593572003434698</v>
      </c>
      <c r="G10" s="11">
        <f t="shared" si="3"/>
        <v>5.5066558555888001</v>
      </c>
      <c r="H10" s="11">
        <f t="shared" si="3"/>
        <v>3.7963986530873499</v>
      </c>
      <c r="I10" s="11">
        <f t="shared" si="3"/>
        <v>3.0696934785077898</v>
      </c>
      <c r="J10" s="11">
        <f t="shared" si="3"/>
        <v>3.0195762032942102</v>
      </c>
      <c r="K10" s="11">
        <f t="shared" si="3"/>
        <v>1.8543452051659599</v>
      </c>
      <c r="L10" s="11">
        <f t="shared" ref="L10" si="4">SUM(L2:L9)</f>
        <v>1.30305317039542</v>
      </c>
      <c r="M10" s="11">
        <f t="shared" ref="M10" si="5">SUM(M2:M9)</f>
        <v>0.97728954322638295</v>
      </c>
      <c r="N10" s="11">
        <f t="shared" ref="N10" si="6">SUM(N2:N9)</f>
        <v>0.801878410838468</v>
      </c>
      <c r="O10" s="11">
        <f t="shared" ref="O10" si="7">SUM(O2:O9)</f>
        <v>0.709250775610202</v>
      </c>
      <c r="P10" s="11">
        <f t="shared" ref="P10:AA10" si="8">SUM(P2:P9)</f>
        <v>0.68061223493735401</v>
      </c>
      <c r="Q10" s="11">
        <f t="shared" si="8"/>
        <v>0.63407452270142695</v>
      </c>
      <c r="R10" s="11">
        <f t="shared" si="8"/>
        <v>0.60901588325523703</v>
      </c>
      <c r="S10" s="11">
        <f t="shared" si="8"/>
        <v>0.60185674994233795</v>
      </c>
      <c r="T10" s="11">
        <f t="shared" si="8"/>
        <v>0.52668049703356301</v>
      </c>
      <c r="U10" s="11">
        <f t="shared" si="8"/>
        <v>0.50878099090027396</v>
      </c>
      <c r="V10" s="11">
        <f t="shared" si="8"/>
        <v>0.49446172056385101</v>
      </c>
      <c r="W10" s="11">
        <f t="shared" si="8"/>
        <v>0.43360473799150001</v>
      </c>
      <c r="X10" s="11">
        <f t="shared" si="8"/>
        <v>0.36916818876269802</v>
      </c>
      <c r="Y10" s="11">
        <f t="shared" si="8"/>
        <v>0.36558862210624898</v>
      </c>
      <c r="Z10" s="11">
        <f t="shared" si="8"/>
        <v>0.29399193585392402</v>
      </c>
      <c r="AA10" s="11">
        <f t="shared" si="8"/>
        <v>0.27609309886105099</v>
      </c>
      <c r="AB10" s="11">
        <f t="shared" ref="AB10:AC10" si="9">SUM(AB2:AB9)</f>
        <v>0.203703630444767</v>
      </c>
      <c r="AC10" s="11">
        <f t="shared" si="9"/>
        <v>0.101851815222383</v>
      </c>
      <c r="AD10" s="11">
        <f t="shared" ref="AD10:AE10" si="10">SUM(AD2:AD9)</f>
        <v>9.0740745868866296E-2</v>
      </c>
      <c r="AE10" s="11">
        <f t="shared" si="10"/>
        <v>8.1481471957819698E-2</v>
      </c>
      <c r="AF10" s="8"/>
      <c r="AG10" s="9"/>
    </row>
    <row r="11" spans="1:33" x14ac:dyDescent="0.25">
      <c r="A11" s="18" t="s">
        <v>37</v>
      </c>
      <c r="B11" s="22" t="s">
        <v>36</v>
      </c>
      <c r="C11" s="3" t="s">
        <v>0</v>
      </c>
      <c r="D11" s="13">
        <v>0.32</v>
      </c>
      <c r="E11" s="5">
        <f t="shared" ref="E11:E18" si="11">E2/E$10</f>
        <v>0.22159532501253507</v>
      </c>
      <c r="F11" s="5">
        <f t="shared" ref="F11:K11" si="12">F2/F$10</f>
        <v>0.33396040316282699</v>
      </c>
      <c r="G11" s="5">
        <f t="shared" si="12"/>
        <v>0.18998844150907715</v>
      </c>
      <c r="H11" s="5">
        <f t="shared" si="12"/>
        <v>0.34818471552006314</v>
      </c>
      <c r="I11" s="5">
        <f t="shared" si="12"/>
        <v>0.37142873335864784</v>
      </c>
      <c r="J11" s="5">
        <f t="shared" si="12"/>
        <v>0.42738564293027015</v>
      </c>
      <c r="K11" s="5">
        <f t="shared" si="12"/>
        <v>0.20945895963352046</v>
      </c>
      <c r="L11" s="5">
        <f t="shared" ref="L11:P11" si="13">L2/L$10</f>
        <v>0.57211580431703879</v>
      </c>
      <c r="M11" s="5">
        <f t="shared" si="13"/>
        <v>0.23076928343769126</v>
      </c>
      <c r="N11" s="5">
        <f t="shared" si="13"/>
        <v>0.38281300198352464</v>
      </c>
      <c r="O11" s="5">
        <f t="shared" si="13"/>
        <v>0.24290134975319852</v>
      </c>
      <c r="P11" s="5">
        <f t="shared" si="13"/>
        <v>0.87376715020932882</v>
      </c>
      <c r="Q11" s="5">
        <f t="shared" ref="Q11:R11" si="14">Q2/Q$10</f>
        <v>0.29428282380856663</v>
      </c>
      <c r="R11" s="5">
        <f t="shared" si="14"/>
        <v>0.18883123921012629</v>
      </c>
      <c r="S11" s="5">
        <f t="shared" ref="S11:T11" si="15">S2/S$10</f>
        <v>0.56579905881704262</v>
      </c>
      <c r="T11" s="5">
        <f t="shared" si="15"/>
        <v>0.44944678195126941</v>
      </c>
      <c r="U11" s="5">
        <f t="shared" ref="U11:V11" si="16">U2/U$10</f>
        <v>0.38082602723838649</v>
      </c>
      <c r="V11" s="5">
        <f t="shared" si="16"/>
        <v>0.23981793869698428</v>
      </c>
      <c r="W11" s="5">
        <f t="shared" ref="W11:X11" si="17">W2/W$10</f>
        <v>0.52941161964338135</v>
      </c>
      <c r="X11" s="5">
        <f t="shared" si="17"/>
        <v>0.51515040586161998</v>
      </c>
      <c r="Y11" s="5">
        <f t="shared" ref="Y11:Z11" si="18">Y2/Y$10</f>
        <v>0.24602037503016214</v>
      </c>
      <c r="Z11" s="5">
        <f t="shared" si="18"/>
        <v>0.64687877141907879</v>
      </c>
      <c r="AA11" s="5">
        <f t="shared" ref="AA11:AB11" si="19">AA2/AA$10</f>
        <v>0.20907370831056407</v>
      </c>
      <c r="AB11" s="5">
        <f t="shared" si="19"/>
        <v>0.35454546337285731</v>
      </c>
      <c r="AC11" s="5">
        <f t="shared" ref="AC11:AD11" si="20">AC2/AC$10</f>
        <v>0.50909112094856723</v>
      </c>
      <c r="AD11" s="5">
        <f t="shared" si="20"/>
        <v>0.36734662737165202</v>
      </c>
      <c r="AE11" s="5">
        <f t="shared" ref="AE11" si="21">AE2/AE$10</f>
        <v>0.6590903297927746</v>
      </c>
    </row>
    <row r="12" spans="1:33" x14ac:dyDescent="0.25">
      <c r="A12" s="19"/>
      <c r="B12" s="23"/>
      <c r="C12" s="3" t="s">
        <v>1</v>
      </c>
      <c r="D12" s="13">
        <v>0.24</v>
      </c>
      <c r="E12" s="5">
        <f t="shared" si="11"/>
        <v>0.19742149612199311</v>
      </c>
      <c r="F12" s="5">
        <f t="shared" ref="F12:K18" si="22">F3/F$10</f>
        <v>0.2671685234927112</v>
      </c>
      <c r="G12" s="5">
        <f t="shared" si="22"/>
        <v>9.4425531335758831E-2</v>
      </c>
      <c r="H12" s="5">
        <f t="shared" si="22"/>
        <v>0.23267300555948647</v>
      </c>
      <c r="I12" s="5">
        <f t="shared" si="22"/>
        <v>0.38367326297139326</v>
      </c>
      <c r="J12" s="5">
        <f t="shared" si="22"/>
        <v>0.25518723047808156</v>
      </c>
      <c r="K12" s="5">
        <f t="shared" si="22"/>
        <v>0.44256838557538286</v>
      </c>
      <c r="L12" s="5">
        <f t="shared" ref="L12:P12" si="23">L3/L$10</f>
        <v>3.3653870842178697E-2</v>
      </c>
      <c r="M12" s="5">
        <f t="shared" si="23"/>
        <v>0.49999965765500637</v>
      </c>
      <c r="N12" s="5">
        <f t="shared" si="23"/>
        <v>0.40624898299441708</v>
      </c>
      <c r="O12" s="5">
        <f t="shared" si="23"/>
        <v>0.24227149260322695</v>
      </c>
      <c r="P12" s="5">
        <f t="shared" si="23"/>
        <v>4.7337933137035763E-2</v>
      </c>
      <c r="Q12" s="5">
        <f t="shared" ref="Q12:R12" si="24">Q3/Q$10</f>
        <v>0.38955594035461016</v>
      </c>
      <c r="R12" s="5">
        <f t="shared" si="24"/>
        <v>0.52314483549230861</v>
      </c>
      <c r="S12" s="5">
        <f t="shared" ref="S12:T12" si="25">S3/S$10</f>
        <v>0.10111539428307903</v>
      </c>
      <c r="T12" s="5">
        <f t="shared" si="25"/>
        <v>4.0781343415046287E-2</v>
      </c>
      <c r="U12" s="5">
        <f t="shared" ref="U12:V12" si="26">U3/U$10</f>
        <v>0.21108302255643327</v>
      </c>
      <c r="V12" s="5">
        <f t="shared" si="26"/>
        <v>0.15927586765546817</v>
      </c>
      <c r="W12" s="5">
        <f t="shared" ref="W12:X12" si="27">W3/W$10</f>
        <v>0.18988580845093769</v>
      </c>
      <c r="X12" s="5">
        <f t="shared" si="27"/>
        <v>6.7879559450621935E-2</v>
      </c>
      <c r="Y12" s="5">
        <f t="shared" ref="Y12:Z12" si="28">Y3/Y$10</f>
        <v>0.60709909857357036</v>
      </c>
      <c r="Z12" s="5">
        <f t="shared" si="28"/>
        <v>0.10958954301220149</v>
      </c>
      <c r="AA12" s="5">
        <f t="shared" ref="AA12:AB12" si="29">AA3/AA$10</f>
        <v>0.54457176379195404</v>
      </c>
      <c r="AB12" s="5">
        <f t="shared" si="29"/>
        <v>0.41818185349142439</v>
      </c>
      <c r="AC12" s="5">
        <f t="shared" ref="AC12:AD12" si="30">AC3/AC$10</f>
        <v>0</v>
      </c>
      <c r="AD12" s="5">
        <f t="shared" si="30"/>
        <v>0.42857142857142871</v>
      </c>
      <c r="AE12" s="5">
        <f t="shared" ref="AE12" si="31">AE3/AE$10</f>
        <v>0.13636435358989946</v>
      </c>
    </row>
    <row r="13" spans="1:33" x14ac:dyDescent="0.25">
      <c r="A13" s="19"/>
      <c r="B13" s="23"/>
      <c r="C13" s="3" t="s">
        <v>9</v>
      </c>
      <c r="D13" s="13">
        <v>0.21</v>
      </c>
      <c r="E13" s="5">
        <f t="shared" si="11"/>
        <v>0.1289284645186973</v>
      </c>
      <c r="F13" s="5">
        <f t="shared" si="22"/>
        <v>0.24741290990813211</v>
      </c>
      <c r="G13" s="5">
        <f t="shared" si="22"/>
        <v>0.57906727158370874</v>
      </c>
      <c r="H13" s="5">
        <f t="shared" si="22"/>
        <v>0.23102324366454524</v>
      </c>
      <c r="I13" s="5">
        <f t="shared" si="22"/>
        <v>0.14489839603899102</v>
      </c>
      <c r="J13" s="5">
        <f t="shared" si="22"/>
        <v>8.506189309093054E-2</v>
      </c>
      <c r="K13" s="5">
        <f t="shared" si="22"/>
        <v>0.16554063441028871</v>
      </c>
      <c r="L13" s="5">
        <f t="shared" ref="L13:P13" si="32">L4/L$10</f>
        <v>3.8461419957542167E-2</v>
      </c>
      <c r="M13" s="5">
        <f t="shared" si="32"/>
        <v>0.17948737260486891</v>
      </c>
      <c r="N13" s="5">
        <f t="shared" si="32"/>
        <v>0.12500052154132454</v>
      </c>
      <c r="O13" s="5">
        <f t="shared" si="32"/>
        <v>2.0189291050269842E-2</v>
      </c>
      <c r="P13" s="5">
        <f t="shared" si="32"/>
        <v>5.2596283387472478E-2</v>
      </c>
      <c r="Q13" s="5">
        <f t="shared" ref="Q13:R13" si="33">Q4/Q$10</f>
        <v>0.17501822271952835</v>
      </c>
      <c r="R13" s="5">
        <f t="shared" si="33"/>
        <v>0.20573168913371284</v>
      </c>
      <c r="S13" s="5">
        <f t="shared" ref="S13:T13" si="34">S4/S$10</f>
        <v>7.7322457711026013E-2</v>
      </c>
      <c r="T13" s="5">
        <f t="shared" si="34"/>
        <v>0.15633081231608448</v>
      </c>
      <c r="U13" s="5">
        <f t="shared" ref="U13:V13" si="35">U4/U$10</f>
        <v>0.27440648262140255</v>
      </c>
      <c r="V13" s="5">
        <f t="shared" si="35"/>
        <v>2.1719990109097111E-2</v>
      </c>
      <c r="W13" s="5">
        <f t="shared" ref="W13:X13" si="36">W4/W$10</f>
        <v>4.1279926151157269E-2</v>
      </c>
      <c r="X13" s="5">
        <f t="shared" si="36"/>
        <v>1.939351249928559E-2</v>
      </c>
      <c r="Y13" s="5">
        <f t="shared" ref="Y13:Z13" si="37">Y4/Y$10</f>
        <v>1.9584314227465691E-2</v>
      </c>
      <c r="Z13" s="5">
        <f t="shared" si="37"/>
        <v>3.6529468329029535E-2</v>
      </c>
      <c r="AA13" s="5">
        <f t="shared" ref="AA13:AB13" si="38">AA4/AA$10</f>
        <v>9.0761556697946388E-2</v>
      </c>
      <c r="AB13" s="5">
        <f t="shared" si="38"/>
        <v>0.17272789947283873</v>
      </c>
      <c r="AC13" s="5">
        <f t="shared" ref="AC13:AD13" si="39">AC4/AC$10</f>
        <v>0</v>
      </c>
      <c r="AD13" s="5">
        <f t="shared" si="39"/>
        <v>4.0816170828682434E-2</v>
      </c>
      <c r="AE13" s="5">
        <f t="shared" ref="AE13" si="40">AE4/AE$10</f>
        <v>0.11363655673574141</v>
      </c>
    </row>
    <row r="14" spans="1:33" x14ac:dyDescent="0.25">
      <c r="A14" s="19"/>
      <c r="B14" s="23"/>
      <c r="C14" s="3" t="s">
        <v>2</v>
      </c>
      <c r="D14" s="13">
        <v>0.09</v>
      </c>
      <c r="E14" s="5">
        <f t="shared" si="11"/>
        <v>0.11684094759109517</v>
      </c>
      <c r="F14" s="5">
        <f t="shared" si="22"/>
        <v>0.10912522251567146</v>
      </c>
      <c r="G14" s="5">
        <f t="shared" si="22"/>
        <v>4.5506575896705655E-2</v>
      </c>
      <c r="H14" s="5">
        <f t="shared" si="22"/>
        <v>9.7359570187674355E-2</v>
      </c>
      <c r="I14" s="5">
        <f t="shared" si="22"/>
        <v>6.5306119779803121E-2</v>
      </c>
      <c r="J14" s="5">
        <f t="shared" si="22"/>
        <v>6.8465104529076476E-2</v>
      </c>
      <c r="K14" s="5">
        <f t="shared" si="22"/>
        <v>2.3648662058613528E-2</v>
      </c>
      <c r="L14" s="5">
        <f t="shared" ref="L14:P14" si="41">L5/L$10</f>
        <v>0.22596097062988885</v>
      </c>
      <c r="M14" s="5">
        <f t="shared" si="41"/>
        <v>5.7693347894407263E-2</v>
      </c>
      <c r="N14" s="5">
        <f t="shared" si="41"/>
        <v>1.5626212583582284E-2</v>
      </c>
      <c r="O14" s="5">
        <f t="shared" si="41"/>
        <v>0.21703523258296289</v>
      </c>
      <c r="P14" s="5">
        <f t="shared" si="41"/>
        <v>0</v>
      </c>
      <c r="Q14" s="5">
        <f t="shared" ref="Q14:R14" si="42">Q5/Q$10</f>
        <v>5.6457099716669457E-2</v>
      </c>
      <c r="R14" s="5">
        <f t="shared" si="42"/>
        <v>4.1146118081925316E-2</v>
      </c>
      <c r="S14" s="5">
        <f t="shared" ref="S14:T14" si="43">S5/S$10</f>
        <v>0.1070634894519045</v>
      </c>
      <c r="T14" s="5">
        <f t="shared" si="43"/>
        <v>0.19711025000151344</v>
      </c>
      <c r="U14" s="5">
        <f t="shared" ref="U14:V14" si="44">U5/U$10</f>
        <v>6.3323460064967307E-2</v>
      </c>
      <c r="V14" s="5">
        <f t="shared" si="44"/>
        <v>0.39095170234126214</v>
      </c>
      <c r="W14" s="5">
        <f t="shared" ref="W14:X14" si="45">W5/W$10</f>
        <v>0.10732827095410863</v>
      </c>
      <c r="X14" s="5">
        <f t="shared" si="45"/>
        <v>0</v>
      </c>
      <c r="Y14" s="5">
        <f t="shared" ref="Y14:Z14" si="46">Y5/Y$10</f>
        <v>2.9375556186332585E-2</v>
      </c>
      <c r="Z14" s="5">
        <f t="shared" si="46"/>
        <v>2.43537375694329E-2</v>
      </c>
      <c r="AA14" s="5">
        <f t="shared" ref="AA14:AB14" si="47">AA5/AA$10</f>
        <v>6.4831414501589149E-2</v>
      </c>
      <c r="AB14" s="5">
        <f t="shared" si="47"/>
        <v>1.8181270882873118E-2</v>
      </c>
      <c r="AC14" s="5">
        <f t="shared" ref="AC14:AD14" si="48">AC5/AC$10</f>
        <v>0.4545453662714341</v>
      </c>
      <c r="AD14" s="5">
        <f t="shared" si="48"/>
        <v>2.0408630371094378E-2</v>
      </c>
      <c r="AE14" s="5">
        <f t="shared" ref="AE14" si="49">AE5/AE$10</f>
        <v>0</v>
      </c>
    </row>
    <row r="15" spans="1:33" x14ac:dyDescent="0.25">
      <c r="A15" s="19"/>
      <c r="B15" s="23"/>
      <c r="C15" s="3" t="s">
        <v>3</v>
      </c>
      <c r="D15" s="13">
        <v>0.05</v>
      </c>
      <c r="E15" s="5">
        <f t="shared" si="11"/>
        <v>0.27961325454241553</v>
      </c>
      <c r="F15" s="5">
        <f t="shared" si="22"/>
        <v>0</v>
      </c>
      <c r="G15" s="5">
        <f t="shared" si="22"/>
        <v>0</v>
      </c>
      <c r="H15" s="5">
        <f t="shared" si="22"/>
        <v>0</v>
      </c>
      <c r="I15" s="5">
        <f t="shared" si="22"/>
        <v>0</v>
      </c>
      <c r="J15" s="5">
        <f t="shared" si="22"/>
        <v>0</v>
      </c>
      <c r="K15" s="5">
        <f t="shared" si="22"/>
        <v>0</v>
      </c>
      <c r="L15" s="5">
        <f t="shared" ref="L15:P15" si="50">L6/L$10</f>
        <v>0</v>
      </c>
      <c r="M15" s="5">
        <f t="shared" si="50"/>
        <v>0</v>
      </c>
      <c r="N15" s="5">
        <f t="shared" si="50"/>
        <v>0</v>
      </c>
      <c r="O15" s="5">
        <f t="shared" si="50"/>
        <v>0</v>
      </c>
      <c r="P15" s="5">
        <f t="shared" si="50"/>
        <v>0</v>
      </c>
      <c r="Q15" s="5">
        <f t="shared" ref="Q15:R15" si="51">Q6/Q$10</f>
        <v>0</v>
      </c>
      <c r="R15" s="5">
        <f t="shared" si="51"/>
        <v>0</v>
      </c>
      <c r="S15" s="5">
        <f t="shared" ref="S15:T15" si="52">S6/S$10</f>
        <v>0</v>
      </c>
      <c r="T15" s="5">
        <f t="shared" si="52"/>
        <v>0</v>
      </c>
      <c r="U15" s="5">
        <f t="shared" ref="U15:V15" si="53">U6/U$10</f>
        <v>0</v>
      </c>
      <c r="V15" s="5">
        <f t="shared" si="53"/>
        <v>0</v>
      </c>
      <c r="W15" s="5">
        <f t="shared" ref="W15:X15" si="54">W6/W$10</f>
        <v>0</v>
      </c>
      <c r="X15" s="5">
        <f t="shared" si="54"/>
        <v>0</v>
      </c>
      <c r="Y15" s="5">
        <f t="shared" ref="Y15:Z15" si="55">Y6/Y$10</f>
        <v>0</v>
      </c>
      <c r="Z15" s="5">
        <f t="shared" si="55"/>
        <v>0</v>
      </c>
      <c r="AA15" s="5">
        <f t="shared" ref="AA15:AB15" si="56">AA6/AA$10</f>
        <v>0</v>
      </c>
      <c r="AB15" s="5">
        <f t="shared" si="56"/>
        <v>0</v>
      </c>
      <c r="AC15" s="5">
        <f t="shared" ref="AC15:AD15" si="57">AC6/AC$10</f>
        <v>0</v>
      </c>
      <c r="AD15" s="5">
        <f t="shared" si="57"/>
        <v>0</v>
      </c>
      <c r="AE15" s="5">
        <f t="shared" ref="AE15" si="58">AE6/AE$10</f>
        <v>0</v>
      </c>
    </row>
    <row r="16" spans="1:33" x14ac:dyDescent="0.25">
      <c r="A16" s="19"/>
      <c r="B16" s="23"/>
      <c r="C16" s="3" t="s">
        <v>4</v>
      </c>
      <c r="D16" s="13">
        <v>0.05</v>
      </c>
      <c r="E16" s="5">
        <f t="shared" si="11"/>
        <v>2.2562446863210652E-2</v>
      </c>
      <c r="F16" s="5">
        <f t="shared" si="22"/>
        <v>8.4665479916413711E-3</v>
      </c>
      <c r="G16" s="5">
        <f t="shared" si="22"/>
        <v>6.1433039008207312E-2</v>
      </c>
      <c r="H16" s="5">
        <f t="shared" si="22"/>
        <v>4.1254270257085161E-2</v>
      </c>
      <c r="I16" s="5">
        <f t="shared" si="22"/>
        <v>8.1636736902187309E-3</v>
      </c>
      <c r="J16" s="5">
        <f t="shared" si="22"/>
        <v>0.10165978965656547</v>
      </c>
      <c r="K16" s="5">
        <f t="shared" si="22"/>
        <v>0.14189197235168055</v>
      </c>
      <c r="L16" s="5">
        <f t="shared" ref="L16:P16" si="59">L7/L$10</f>
        <v>8.1730902547761677E-2</v>
      </c>
      <c r="M16" s="5">
        <f t="shared" si="59"/>
        <v>1.2819450673221626E-2</v>
      </c>
      <c r="N16" s="5">
        <f t="shared" si="59"/>
        <v>4.6873630954019481E-2</v>
      </c>
      <c r="O16" s="5">
        <f t="shared" si="59"/>
        <v>0.22712964224638169</v>
      </c>
      <c r="P16" s="5">
        <f t="shared" si="59"/>
        <v>1.0519649935436361E-2</v>
      </c>
      <c r="Q16" s="5">
        <f t="shared" ref="Q16:R16" si="60">Q7/Q$10</f>
        <v>2.2582945416915377E-2</v>
      </c>
      <c r="R16" s="5">
        <f t="shared" si="60"/>
        <v>2.9390869147148838E-2</v>
      </c>
      <c r="S16" s="5">
        <f t="shared" ref="S16:T16" si="61">S7/S$10</f>
        <v>0.10111539428307728</v>
      </c>
      <c r="T16" s="5">
        <f t="shared" si="61"/>
        <v>0.10875236658413601</v>
      </c>
      <c r="U16" s="5">
        <f t="shared" ref="U16:V16" si="62">U7/U$10</f>
        <v>2.8144271489163729E-2</v>
      </c>
      <c r="V16" s="5">
        <f t="shared" si="62"/>
        <v>0.11583588743727781</v>
      </c>
      <c r="W16" s="5">
        <f t="shared" ref="W16:X16" si="63">W7/W$10</f>
        <v>6.6046801599295268E-2</v>
      </c>
      <c r="X16" s="5">
        <f t="shared" si="63"/>
        <v>0.17454523761856935</v>
      </c>
      <c r="Y16" s="5">
        <f t="shared" ref="Y16:Z16" si="64">Y7/Y$10</f>
        <v>3.9167713300063987E-2</v>
      </c>
      <c r="Z16" s="5">
        <f t="shared" si="64"/>
        <v>9.7412674227488477E-2</v>
      </c>
      <c r="AA16" s="5">
        <f t="shared" ref="AA16:AB16" si="65">AA7/AA$10</f>
        <v>3.8896425096675846E-2</v>
      </c>
      <c r="AB16" s="5">
        <f t="shared" si="65"/>
        <v>3.6363512780006449E-2</v>
      </c>
      <c r="AC16" s="5">
        <f t="shared" ref="AC16:AD16" si="66">AC7/AC$10</f>
        <v>3.6363512779998726E-2</v>
      </c>
      <c r="AD16" s="5">
        <f t="shared" si="66"/>
        <v>8.1632341657365784E-2</v>
      </c>
      <c r="AE16" s="5">
        <f t="shared" ref="AE16" si="67">AE7/AE$10</f>
        <v>0</v>
      </c>
    </row>
    <row r="17" spans="1:31" x14ac:dyDescent="0.25">
      <c r="A17" s="19"/>
      <c r="B17" s="23"/>
      <c r="C17" s="3" t="s">
        <v>5</v>
      </c>
      <c r="D17" s="13">
        <v>0.02</v>
      </c>
      <c r="E17" s="5">
        <f t="shared" si="11"/>
        <v>2.3368223945780458E-2</v>
      </c>
      <c r="F17" s="5">
        <f t="shared" si="22"/>
        <v>1.881470739666545E-2</v>
      </c>
      <c r="G17" s="5">
        <f t="shared" si="22"/>
        <v>1.9340543861507079E-2</v>
      </c>
      <c r="H17" s="5">
        <f t="shared" si="22"/>
        <v>3.4653460111190609E-2</v>
      </c>
      <c r="I17" s="5">
        <f t="shared" si="22"/>
        <v>1.632603948365938E-2</v>
      </c>
      <c r="J17" s="5">
        <f t="shared" si="22"/>
        <v>4.149385501105763E-2</v>
      </c>
      <c r="K17" s="5">
        <f t="shared" si="22"/>
        <v>6.7561935382570151E-3</v>
      </c>
      <c r="L17" s="5">
        <f t="shared" ref="L17:P17" si="68">L8/L$10</f>
        <v>3.8461419957546088E-2</v>
      </c>
      <c r="M17" s="5">
        <f t="shared" si="68"/>
        <v>1.9230887734804549E-2</v>
      </c>
      <c r="N17" s="5">
        <f t="shared" si="68"/>
        <v>7.8139407579126945E-3</v>
      </c>
      <c r="O17" s="5">
        <f t="shared" si="68"/>
        <v>3.0283700713688869E-2</v>
      </c>
      <c r="P17" s="5">
        <f t="shared" si="68"/>
        <v>5.2598249677167121E-3</v>
      </c>
      <c r="Q17" s="5">
        <f t="shared" ref="Q17:R17" si="69">Q8/Q$10</f>
        <v>3.3875209602233357E-2</v>
      </c>
      <c r="R17" s="5">
        <f t="shared" si="69"/>
        <v>1.1755248934778117E-2</v>
      </c>
      <c r="S17" s="5">
        <f t="shared" ref="S17:T17" si="70">S8/S$10</f>
        <v>2.3791824778562141E-2</v>
      </c>
      <c r="T17" s="5">
        <f t="shared" si="70"/>
        <v>2.0390036464313383E-2</v>
      </c>
      <c r="U17" s="5">
        <f t="shared" ref="U17:V17" si="71">U8/U$10</f>
        <v>0</v>
      </c>
      <c r="V17" s="5">
        <f t="shared" si="71"/>
        <v>2.1719990109097167E-2</v>
      </c>
      <c r="W17" s="5">
        <f t="shared" ref="W17:X17" si="72">W8/W$10</f>
        <v>3.3023786600559928E-2</v>
      </c>
      <c r="X17" s="5">
        <f t="shared" si="72"/>
        <v>5.818235006035373E-2</v>
      </c>
      <c r="Y17" s="5">
        <f t="shared" ref="Y17:Z17" si="73">Y8/Y$10</f>
        <v>5.8752942682405267E-2</v>
      </c>
      <c r="Z17" s="5">
        <f t="shared" si="73"/>
        <v>0</v>
      </c>
      <c r="AA17" s="5">
        <f t="shared" ref="AA17:AB17" si="74">AA8/AA$10</f>
        <v>0</v>
      </c>
      <c r="AB17" s="5">
        <f t="shared" si="74"/>
        <v>0</v>
      </c>
      <c r="AC17" s="5">
        <f t="shared" ref="AC17:AD17" si="75">AC8/AC$10</f>
        <v>0</v>
      </c>
      <c r="AD17" s="5">
        <f t="shared" si="75"/>
        <v>6.1224801199776656E-2</v>
      </c>
      <c r="AE17" s="5">
        <f t="shared" ref="AE17" si="76">AE8/AE$10</f>
        <v>9.0908759881584561E-2</v>
      </c>
    </row>
    <row r="18" spans="1:31" x14ac:dyDescent="0.25">
      <c r="A18" s="20"/>
      <c r="B18" s="24"/>
      <c r="C18" s="3" t="s">
        <v>6</v>
      </c>
      <c r="D18" s="13">
        <v>0.02</v>
      </c>
      <c r="E18" s="5">
        <f t="shared" si="11"/>
        <v>9.6698414042727231E-3</v>
      </c>
      <c r="F18" s="5">
        <f t="shared" si="22"/>
        <v>1.5051685532351412E-2</v>
      </c>
      <c r="G18" s="5">
        <f t="shared" si="22"/>
        <v>1.0238596805035194E-2</v>
      </c>
      <c r="H18" s="5">
        <f t="shared" si="22"/>
        <v>1.4851734699955011E-2</v>
      </c>
      <c r="I18" s="5">
        <f t="shared" si="22"/>
        <v>1.020377467728666E-2</v>
      </c>
      <c r="J18" s="5">
        <f t="shared" si="22"/>
        <v>2.0746484304018212E-2</v>
      </c>
      <c r="K18" s="5">
        <f t="shared" si="22"/>
        <v>1.0135192432256883E-2</v>
      </c>
      <c r="L18" s="5">
        <f t="shared" ref="L18:P18" si="77">L9/L$10</f>
        <v>9.6156117480437984E-3</v>
      </c>
      <c r="M18" s="5">
        <f t="shared" si="77"/>
        <v>0</v>
      </c>
      <c r="N18" s="5">
        <f t="shared" si="77"/>
        <v>1.5623709185219291E-2</v>
      </c>
      <c r="O18" s="5">
        <f t="shared" si="77"/>
        <v>2.0189291050271251E-2</v>
      </c>
      <c r="P18" s="5">
        <f t="shared" si="77"/>
        <v>1.0519158363009805E-2</v>
      </c>
      <c r="Q18" s="5">
        <f t="shared" ref="Q18:R18" si="78">Q9/Q$10</f>
        <v>2.8227758381476627E-2</v>
      </c>
      <c r="R18" s="5">
        <f t="shared" si="78"/>
        <v>0</v>
      </c>
      <c r="S18" s="5">
        <f t="shared" ref="S18:T18" si="79">S9/S$10</f>
        <v>2.379238067530836E-2</v>
      </c>
      <c r="T18" s="5">
        <f t="shared" si="79"/>
        <v>2.7188409267636986E-2</v>
      </c>
      <c r="U18" s="5">
        <f t="shared" ref="U18:V18" si="80">U9/U$10</f>
        <v>4.2216736029646665E-2</v>
      </c>
      <c r="V18" s="5">
        <f t="shared" si="80"/>
        <v>5.0678623650813312E-2</v>
      </c>
      <c r="W18" s="5">
        <f t="shared" ref="W18:X18" si="81">W9/W$10</f>
        <v>3.3023786600559928E-2</v>
      </c>
      <c r="X18" s="5">
        <f t="shared" si="81"/>
        <v>0.16484893450954946</v>
      </c>
      <c r="Y18" s="5">
        <f t="shared" ref="Y18:Z18" si="82">Y9/Y$10</f>
        <v>0</v>
      </c>
      <c r="Z18" s="5">
        <f t="shared" si="82"/>
        <v>8.5235805442768764E-2</v>
      </c>
      <c r="AA18" s="5">
        <f t="shared" ref="AA18:AB18" si="83">AA9/AA$10</f>
        <v>5.1865131601270438E-2</v>
      </c>
      <c r="AB18" s="5">
        <f t="shared" si="83"/>
        <v>0</v>
      </c>
      <c r="AC18" s="5">
        <f t="shared" ref="AC18:AD18" si="84">AC9/AC$10</f>
        <v>0</v>
      </c>
      <c r="AD18" s="5">
        <f t="shared" si="84"/>
        <v>0</v>
      </c>
      <c r="AE18" s="5">
        <f t="shared" ref="AE18" si="85">AE9/AE$10</f>
        <v>0</v>
      </c>
    </row>
    <row r="19" spans="1:31" x14ac:dyDescent="0.25">
      <c r="A19" s="21" t="s">
        <v>10</v>
      </c>
      <c r="B19" s="21" t="s">
        <v>36</v>
      </c>
      <c r="C19" s="3" t="s">
        <v>0</v>
      </c>
      <c r="D19" s="12">
        <f t="shared" ref="D19:E22" si="86">D2/SUM(D$2:D$5,D$7:D$8)</f>
        <v>0.34408602150537637</v>
      </c>
      <c r="E19" s="5">
        <f t="shared" si="86"/>
        <v>0.31179126843437638</v>
      </c>
      <c r="F19" s="5">
        <f t="shared" ref="F19:AA19" si="87">F2/SUM(F$2:F$5,F$7:F$8)</f>
        <v>0.33906388615257255</v>
      </c>
      <c r="G19" s="5">
        <f t="shared" si="87"/>
        <v>0.1919537788559865</v>
      </c>
      <c r="H19" s="5">
        <f t="shared" si="87"/>
        <v>0.35343382086148944</v>
      </c>
      <c r="I19" s="5">
        <f t="shared" si="87"/>
        <v>0.37525777918333353</v>
      </c>
      <c r="J19" s="5">
        <f t="shared" si="87"/>
        <v>0.43644024359362721</v>
      </c>
      <c r="K19" s="5">
        <f t="shared" si="87"/>
        <v>0.21160360286794597</v>
      </c>
      <c r="L19" s="5">
        <f t="shared" si="87"/>
        <v>0.57767045917073878</v>
      </c>
      <c r="M19" s="5">
        <f t="shared" si="87"/>
        <v>0.23076928343769126</v>
      </c>
      <c r="N19" s="5">
        <f t="shared" si="87"/>
        <v>0.38888888888888767</v>
      </c>
      <c r="O19" s="5">
        <f t="shared" si="87"/>
        <v>0.2479064043028959</v>
      </c>
      <c r="P19" s="5">
        <f t="shared" si="87"/>
        <v>0.88305615777640989</v>
      </c>
      <c r="Q19" s="5">
        <f t="shared" si="87"/>
        <v>0.30283106596914877</v>
      </c>
      <c r="R19" s="5">
        <f t="shared" si="87"/>
        <v>0.18883123921012629</v>
      </c>
      <c r="S19" s="5">
        <f t="shared" si="87"/>
        <v>0.57958885755106471</v>
      </c>
      <c r="T19" s="5">
        <f t="shared" si="87"/>
        <v>0.46200804578501353</v>
      </c>
      <c r="U19" s="5">
        <f t="shared" si="87"/>
        <v>0.39761190403320135</v>
      </c>
      <c r="V19" s="5">
        <f t="shared" si="87"/>
        <v>0.25262039249474627</v>
      </c>
      <c r="W19" s="5">
        <f t="shared" si="87"/>
        <v>0.54749187447146763</v>
      </c>
      <c r="X19" s="5">
        <f t="shared" si="87"/>
        <v>0.61683499806001307</v>
      </c>
      <c r="Y19" s="5">
        <f t="shared" si="87"/>
        <v>0.24602037503016214</v>
      </c>
      <c r="Z19" s="5">
        <f t="shared" si="87"/>
        <v>0.7071535760450095</v>
      </c>
      <c r="AA19" s="5">
        <f t="shared" si="87"/>
        <v>0.22051051520092393</v>
      </c>
      <c r="AB19" s="5">
        <f t="shared" ref="AB19:AC19" si="88">AB2/SUM(AB$2:AB$5,AB$7:AB$8)</f>
        <v>0.35454546337285731</v>
      </c>
      <c r="AC19" s="5">
        <f t="shared" si="88"/>
        <v>0.50909112094856723</v>
      </c>
      <c r="AD19" s="5">
        <f t="shared" ref="AD19:AE19" si="89">AD2/SUM(AD$2:AD$5,AD$7:AD$8)</f>
        <v>0.36734662737165202</v>
      </c>
      <c r="AE19" s="5">
        <f t="shared" si="89"/>
        <v>0.6590903297927746</v>
      </c>
    </row>
    <row r="20" spans="1:31" x14ac:dyDescent="0.25">
      <c r="A20" s="21"/>
      <c r="B20" s="21"/>
      <c r="C20" s="3" t="s">
        <v>1</v>
      </c>
      <c r="D20" s="12">
        <f t="shared" si="86"/>
        <v>0.25806451612903225</v>
      </c>
      <c r="E20" s="5">
        <f t="shared" si="86"/>
        <v>0.27777796615793493</v>
      </c>
      <c r="F20" s="5">
        <f t="shared" ref="F20:AA20" si="90">F3/SUM(F$2:F$5,F$7:F$8)</f>
        <v>0.27125131295555566</v>
      </c>
      <c r="G20" s="5">
        <f t="shared" si="90"/>
        <v>9.5402317195792632E-2</v>
      </c>
      <c r="H20" s="5">
        <f t="shared" si="90"/>
        <v>0.23618069863689162</v>
      </c>
      <c r="I20" s="5">
        <f t="shared" si="90"/>
        <v>0.38762853722371021</v>
      </c>
      <c r="J20" s="5">
        <f t="shared" si="90"/>
        <v>0.26059363217778503</v>
      </c>
      <c r="K20" s="5">
        <f t="shared" si="90"/>
        <v>0.44709982837236584</v>
      </c>
      <c r="L20" s="5">
        <f t="shared" si="90"/>
        <v>3.398061524533752E-2</v>
      </c>
      <c r="M20" s="5">
        <f t="shared" si="90"/>
        <v>0.49999965765500637</v>
      </c>
      <c r="N20" s="5">
        <f t="shared" si="90"/>
        <v>0.41269683837890864</v>
      </c>
      <c r="O20" s="5">
        <f t="shared" si="90"/>
        <v>0.2472635687590318</v>
      </c>
      <c r="P20" s="5">
        <f t="shared" si="90"/>
        <v>4.7841182107902377E-2</v>
      </c>
      <c r="Q20" s="5">
        <f t="shared" si="90"/>
        <v>0.4008716483872703</v>
      </c>
      <c r="R20" s="5">
        <f t="shared" si="90"/>
        <v>0.52314483549230861</v>
      </c>
      <c r="S20" s="5">
        <f t="shared" si="90"/>
        <v>0.10357980442011643</v>
      </c>
      <c r="T20" s="5">
        <f t="shared" si="90"/>
        <v>4.1921111758490476E-2</v>
      </c>
      <c r="U20" s="5">
        <f t="shared" si="90"/>
        <v>0.22038704422691499</v>
      </c>
      <c r="V20" s="5">
        <f t="shared" si="90"/>
        <v>0.16777865918072626</v>
      </c>
      <c r="W20" s="5">
        <f t="shared" si="90"/>
        <v>0.19637071297068126</v>
      </c>
      <c r="X20" s="5">
        <f t="shared" si="90"/>
        <v>8.1278180984848541E-2</v>
      </c>
      <c r="Y20" s="5">
        <f t="shared" si="90"/>
        <v>0.60709909857357036</v>
      </c>
      <c r="Z20" s="5">
        <f t="shared" si="90"/>
        <v>0.11980086634812545</v>
      </c>
      <c r="AA20" s="5">
        <f t="shared" si="90"/>
        <v>0.57436107661736091</v>
      </c>
      <c r="AB20" s="5">
        <f t="shared" ref="AB20:AC20" si="91">AB3/SUM(AB$2:AB$5,AB$7:AB$8)</f>
        <v>0.41818185349142439</v>
      </c>
      <c r="AC20" s="5">
        <f t="shared" si="91"/>
        <v>0</v>
      </c>
      <c r="AD20" s="5">
        <f t="shared" ref="AD20:AE20" si="92">AD3/SUM(AD$2:AD$5,AD$7:AD$8)</f>
        <v>0.42857142857142871</v>
      </c>
      <c r="AE20" s="5">
        <f t="shared" si="92"/>
        <v>0.13636435358989946</v>
      </c>
    </row>
    <row r="21" spans="1:31" x14ac:dyDescent="0.25">
      <c r="A21" s="21"/>
      <c r="B21" s="21"/>
      <c r="C21" s="3" t="s">
        <v>9</v>
      </c>
      <c r="D21" s="12">
        <f t="shared" si="86"/>
        <v>0.22580645161290322</v>
      </c>
      <c r="E21" s="5">
        <f t="shared" si="86"/>
        <v>0.18140621643217061</v>
      </c>
      <c r="F21" s="5">
        <f t="shared" ref="F21:AA21" si="93">F4/SUM(F$2:F$5,F$7:F$8)</f>
        <v>0.25119379999330776</v>
      </c>
      <c r="G21" s="5">
        <f t="shared" si="93"/>
        <v>0.58505743880744476</v>
      </c>
      <c r="H21" s="5">
        <f t="shared" si="93"/>
        <v>0.23450606553540737</v>
      </c>
      <c r="I21" s="5">
        <f t="shared" si="93"/>
        <v>0.14639214853718838</v>
      </c>
      <c r="J21" s="5">
        <f t="shared" si="93"/>
        <v>8.686401603620976E-2</v>
      </c>
      <c r="K21" s="5">
        <f t="shared" si="93"/>
        <v>0.16723559939164687</v>
      </c>
      <c r="L21" s="5">
        <f t="shared" si="93"/>
        <v>3.8834840708088271E-2</v>
      </c>
      <c r="M21" s="5">
        <f t="shared" si="93"/>
        <v>0.17948737260486891</v>
      </c>
      <c r="N21" s="5">
        <f t="shared" si="93"/>
        <v>0.12698449028862735</v>
      </c>
      <c r="O21" s="5">
        <f t="shared" si="93"/>
        <v>2.0605297396586932E-2</v>
      </c>
      <c r="P21" s="5">
        <f t="shared" si="93"/>
        <v>5.3155433813612353E-2</v>
      </c>
      <c r="Q21" s="5">
        <f t="shared" si="93"/>
        <v>0.18010210131957349</v>
      </c>
      <c r="R21" s="5">
        <f t="shared" si="93"/>
        <v>0.20573168913371284</v>
      </c>
      <c r="S21" s="5">
        <f t="shared" si="93"/>
        <v>7.9206980339402752E-2</v>
      </c>
      <c r="T21" s="5">
        <f t="shared" si="93"/>
        <v>0.16069998939711824</v>
      </c>
      <c r="U21" s="5">
        <f t="shared" si="93"/>
        <v>0.28650164702595632</v>
      </c>
      <c r="V21" s="5">
        <f t="shared" si="93"/>
        <v>2.287949123470269E-2</v>
      </c>
      <c r="W21" s="5">
        <f t="shared" si="93"/>
        <v>4.268970175185198E-2</v>
      </c>
      <c r="X21" s="5">
        <f t="shared" si="93"/>
        <v>2.3221562302499804E-2</v>
      </c>
      <c r="Y21" s="5">
        <f t="shared" si="93"/>
        <v>1.9584314227465691E-2</v>
      </c>
      <c r="Z21" s="5">
        <f t="shared" si="93"/>
        <v>3.9933207428074637E-2</v>
      </c>
      <c r="AA21" s="5">
        <f t="shared" si="93"/>
        <v>9.5726420072737406E-2</v>
      </c>
      <c r="AB21" s="5">
        <f t="shared" ref="AB21:AC21" si="94">AB4/SUM(AB$2:AB$5,AB$7:AB$8)</f>
        <v>0.17272789947283873</v>
      </c>
      <c r="AC21" s="5">
        <f t="shared" si="94"/>
        <v>0</v>
      </c>
      <c r="AD21" s="5">
        <f t="shared" ref="AD21:AE21" si="95">AD4/SUM(AD$2:AD$5,AD$7:AD$8)</f>
        <v>4.0816170828682434E-2</v>
      </c>
      <c r="AE21" s="5">
        <f t="shared" si="95"/>
        <v>0.11363655673574141</v>
      </c>
    </row>
    <row r="22" spans="1:31" x14ac:dyDescent="0.25">
      <c r="A22" s="21"/>
      <c r="B22" s="21"/>
      <c r="C22" s="3" t="s">
        <v>2</v>
      </c>
      <c r="D22" s="12">
        <f t="shared" si="86"/>
        <v>9.6774193548387094E-2</v>
      </c>
      <c r="E22" s="5">
        <f t="shared" si="86"/>
        <v>0.16439871758324012</v>
      </c>
      <c r="F22" s="5">
        <f t="shared" ref="F22:AA22" si="96">F5/SUM(F$2:F$5,F$7:F$8)</f>
        <v>0.11079284152554968</v>
      </c>
      <c r="G22" s="5">
        <f t="shared" si="96"/>
        <v>4.597731912944851E-2</v>
      </c>
      <c r="H22" s="5">
        <f t="shared" si="96"/>
        <v>9.8827327435857287E-2</v>
      </c>
      <c r="I22" s="5">
        <f t="shared" si="96"/>
        <v>6.5979358285096212E-2</v>
      </c>
      <c r="J22" s="5">
        <f t="shared" si="96"/>
        <v>6.9915607584432798E-2</v>
      </c>
      <c r="K22" s="5">
        <f t="shared" si="96"/>
        <v>2.3890799913093272E-2</v>
      </c>
      <c r="L22" s="5">
        <f t="shared" si="96"/>
        <v>0.22815481878577817</v>
      </c>
      <c r="M22" s="5">
        <f t="shared" si="96"/>
        <v>5.7693347894407263E-2</v>
      </c>
      <c r="N22" s="5">
        <f t="shared" si="96"/>
        <v>1.5874226888020912E-2</v>
      </c>
      <c r="O22" s="5">
        <f t="shared" si="96"/>
        <v>0.22150730809587257</v>
      </c>
      <c r="P22" s="5">
        <f t="shared" si="96"/>
        <v>0</v>
      </c>
      <c r="Q22" s="5">
        <f t="shared" si="96"/>
        <v>5.8097049183703814E-2</v>
      </c>
      <c r="R22" s="5">
        <f t="shared" si="96"/>
        <v>4.1146118081925316E-2</v>
      </c>
      <c r="S22" s="5">
        <f t="shared" si="96"/>
        <v>0.10967286807899278</v>
      </c>
      <c r="T22" s="5">
        <f t="shared" si="96"/>
        <v>0.20261914216412932</v>
      </c>
      <c r="U22" s="5">
        <f t="shared" si="96"/>
        <v>6.6114602799039288E-2</v>
      </c>
      <c r="V22" s="5">
        <f t="shared" si="96"/>
        <v>0.41182228914379704</v>
      </c>
      <c r="W22" s="5">
        <f t="shared" si="96"/>
        <v>0.11099370332677799</v>
      </c>
      <c r="X22" s="5">
        <f t="shared" si="96"/>
        <v>0</v>
      </c>
      <c r="Y22" s="5">
        <f t="shared" si="96"/>
        <v>2.9375556186332585E-2</v>
      </c>
      <c r="Z22" s="5">
        <f t="shared" si="96"/>
        <v>2.6622967661322508E-2</v>
      </c>
      <c r="AA22" s="5">
        <f t="shared" si="96"/>
        <v>6.8377840181197608E-2</v>
      </c>
      <c r="AB22" s="5">
        <f t="shared" ref="AB22:AC22" si="97">AB5/SUM(AB$2:AB$5,AB$7:AB$8)</f>
        <v>1.8181270882873118E-2</v>
      </c>
      <c r="AC22" s="5">
        <f t="shared" si="97"/>
        <v>0.4545453662714341</v>
      </c>
      <c r="AD22" s="5">
        <f t="shared" ref="AD22:AE22" si="98">AD5/SUM(AD$2:AD$5,AD$7:AD$8)</f>
        <v>2.0408630371094378E-2</v>
      </c>
      <c r="AE22" s="5">
        <f t="shared" si="98"/>
        <v>0</v>
      </c>
    </row>
    <row r="23" spans="1:31" x14ac:dyDescent="0.25">
      <c r="A23" s="21"/>
      <c r="B23" s="21"/>
      <c r="C23" s="3" t="s">
        <v>4</v>
      </c>
      <c r="D23" s="12">
        <f>D7/SUM(D$2:D$5,D$7:D$8)</f>
        <v>5.3763440860215055E-2</v>
      </c>
      <c r="E23" s="5">
        <f>E7/SUM(E$2:E$5,E$7:E$8)</f>
        <v>3.1746039435018442E-2</v>
      </c>
      <c r="F23" s="5">
        <f t="shared" ref="F23:AA23" si="99">F7/SUM(F$2:F$5,F$7:F$8)</f>
        <v>8.5959312456079778E-3</v>
      </c>
      <c r="G23" s="5">
        <f t="shared" si="99"/>
        <v>6.2068533699031432E-2</v>
      </c>
      <c r="H23" s="5">
        <f t="shared" si="99"/>
        <v>4.187620453711139E-2</v>
      </c>
      <c r="I23" s="5">
        <f t="shared" si="99"/>
        <v>8.247832716837291E-3</v>
      </c>
      <c r="J23" s="5">
        <f t="shared" si="99"/>
        <v>0.10381355596595751</v>
      </c>
      <c r="K23" s="5">
        <f t="shared" si="99"/>
        <v>0.14334479947855905</v>
      </c>
      <c r="L23" s="5">
        <f t="shared" si="99"/>
        <v>8.2524425381965069E-2</v>
      </c>
      <c r="M23" s="5">
        <f t="shared" si="99"/>
        <v>1.2819450673221626E-2</v>
      </c>
      <c r="N23" s="5">
        <f t="shared" si="99"/>
        <v>4.7617594401041075E-2</v>
      </c>
      <c r="O23" s="5">
        <f t="shared" si="99"/>
        <v>0.2318097160724491</v>
      </c>
      <c r="P23" s="5">
        <f t="shared" si="99"/>
        <v>1.0631484201384562E-2</v>
      </c>
      <c r="Q23" s="5">
        <f t="shared" si="99"/>
        <v>2.3238928269141163E-2</v>
      </c>
      <c r="R23" s="5">
        <f t="shared" si="99"/>
        <v>2.9390869147148838E-2</v>
      </c>
      <c r="S23" s="5">
        <f t="shared" si="99"/>
        <v>0.10357980442011464</v>
      </c>
      <c r="T23" s="5">
        <f t="shared" si="99"/>
        <v>0.1117918080131671</v>
      </c>
      <c r="U23" s="5">
        <f t="shared" si="99"/>
        <v>2.9384801914888011E-2</v>
      </c>
      <c r="V23" s="5">
        <f t="shared" si="99"/>
        <v>0.12201967671132495</v>
      </c>
      <c r="W23" s="5">
        <f t="shared" si="99"/>
        <v>6.8302405668393157E-2</v>
      </c>
      <c r="X23" s="5">
        <f t="shared" si="99"/>
        <v>0.20899840140426088</v>
      </c>
      <c r="Y23" s="5">
        <f t="shared" si="99"/>
        <v>3.9167713300063987E-2</v>
      </c>
      <c r="Z23" s="5">
        <f t="shared" si="99"/>
        <v>0.10648938251746796</v>
      </c>
      <c r="AA23" s="5">
        <f t="shared" si="99"/>
        <v>4.1024147927780155E-2</v>
      </c>
      <c r="AB23" s="5">
        <f t="shared" ref="AB23:AC23" si="100">AB7/SUM(AB$2:AB$5,AB$7:AB$8)</f>
        <v>3.6363512780006449E-2</v>
      </c>
      <c r="AC23" s="5">
        <f t="shared" si="100"/>
        <v>3.6363512779998726E-2</v>
      </c>
      <c r="AD23" s="5">
        <f t="shared" ref="AD23:AE23" si="101">AD7/SUM(AD$2:AD$5,AD$7:AD$8)</f>
        <v>8.1632341657365784E-2</v>
      </c>
      <c r="AE23" s="5">
        <f t="shared" si="101"/>
        <v>0</v>
      </c>
    </row>
    <row r="24" spans="1:31" x14ac:dyDescent="0.25">
      <c r="A24" s="21"/>
      <c r="B24" s="21"/>
      <c r="C24" s="3" t="s">
        <v>5</v>
      </c>
      <c r="D24" s="12">
        <f>D8/SUM(D$2:D$5,D$7:D$8)</f>
        <v>2.1505376344086023E-2</v>
      </c>
      <c r="E24" s="5">
        <f>E8/SUM(E$2:E$5,E$7:E$8)</f>
        <v>3.2879791957259506E-2</v>
      </c>
      <c r="F24" s="5">
        <f t="shared" ref="F24:AA24" si="102">F8/SUM(F$2:F$5,F$7:F$8)</f>
        <v>1.9102228127406411E-2</v>
      </c>
      <c r="G24" s="5">
        <f t="shared" si="102"/>
        <v>1.9540612312296184E-2</v>
      </c>
      <c r="H24" s="5">
        <f t="shared" si="102"/>
        <v>3.517588299324291E-2</v>
      </c>
      <c r="I24" s="5">
        <f t="shared" si="102"/>
        <v>1.6494344053834348E-2</v>
      </c>
      <c r="J24" s="5">
        <f t="shared" si="102"/>
        <v>4.237294464198766E-2</v>
      </c>
      <c r="K24" s="5">
        <f t="shared" si="102"/>
        <v>6.8253699763890664E-3</v>
      </c>
      <c r="L24" s="5">
        <f t="shared" si="102"/>
        <v>3.8834840708092226E-2</v>
      </c>
      <c r="M24" s="5">
        <f t="shared" si="102"/>
        <v>1.9230887734804549E-2</v>
      </c>
      <c r="N24" s="5">
        <f t="shared" si="102"/>
        <v>7.9379611545143947E-3</v>
      </c>
      <c r="O24" s="5">
        <f t="shared" si="102"/>
        <v>3.0907705373163702E-2</v>
      </c>
      <c r="P24" s="5">
        <f t="shared" si="102"/>
        <v>5.3157421006907969E-3</v>
      </c>
      <c r="Q24" s="5">
        <f t="shared" si="102"/>
        <v>3.4859206871162444E-2</v>
      </c>
      <c r="R24" s="5">
        <f t="shared" si="102"/>
        <v>1.1755248934778117E-2</v>
      </c>
      <c r="S24" s="5">
        <f t="shared" si="102"/>
        <v>2.4371685190308745E-2</v>
      </c>
      <c r="T24" s="5">
        <f t="shared" si="102"/>
        <v>2.0959902882081334E-2</v>
      </c>
      <c r="U24" s="5">
        <f t="shared" si="102"/>
        <v>0</v>
      </c>
      <c r="V24" s="5">
        <f t="shared" si="102"/>
        <v>2.2879491234702749E-2</v>
      </c>
      <c r="W24" s="5">
        <f t="shared" si="102"/>
        <v>3.4151601810828006E-2</v>
      </c>
      <c r="X24" s="5">
        <f t="shared" si="102"/>
        <v>6.9666857248377678E-2</v>
      </c>
      <c r="Y24" s="5">
        <f t="shared" si="102"/>
        <v>5.8752942682405267E-2</v>
      </c>
      <c r="Z24" s="5">
        <f t="shared" si="102"/>
        <v>0</v>
      </c>
      <c r="AA24" s="5">
        <f t="shared" si="102"/>
        <v>0</v>
      </c>
      <c r="AB24" s="5">
        <f t="shared" ref="AB24:AC24" si="103">AB8/SUM(AB$2:AB$5,AB$7:AB$8)</f>
        <v>0</v>
      </c>
      <c r="AC24" s="5">
        <f t="shared" si="103"/>
        <v>0</v>
      </c>
      <c r="AD24" s="5">
        <f t="shared" ref="AD24:AE24" si="104">AD8/SUM(AD$2:AD$5,AD$7:AD$8)</f>
        <v>6.1224801199776656E-2</v>
      </c>
      <c r="AE24" s="5">
        <f t="shared" si="104"/>
        <v>9.0908759881584561E-2</v>
      </c>
    </row>
    <row r="25" spans="1:31" x14ac:dyDescent="0.25">
      <c r="D25" s="9"/>
    </row>
    <row r="26" spans="1:31" x14ac:dyDescent="0.25">
      <c r="D26" s="2"/>
      <c r="E26" s="25"/>
      <c r="F26" s="2"/>
      <c r="G26" s="2"/>
    </row>
    <row r="27" spans="1:31" x14ac:dyDescent="0.25">
      <c r="E27" s="2"/>
    </row>
  </sheetData>
  <mergeCells count="6">
    <mergeCell ref="A2:A10"/>
    <mergeCell ref="A11:A18"/>
    <mergeCell ref="A19:A24"/>
    <mergeCell ref="B2:B10"/>
    <mergeCell ref="B11:B18"/>
    <mergeCell ref="B19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7B5-2863-41C0-A4BB-69309A7DBA5D}">
  <dimension ref="A1:AB13"/>
  <sheetViews>
    <sheetView workbookViewId="0">
      <selection activeCell="G31" sqref="G31"/>
    </sheetView>
  </sheetViews>
  <sheetFormatPr defaultRowHeight="15" x14ac:dyDescent="0.25"/>
  <cols>
    <col min="1" max="1" width="20.85546875" customWidth="1"/>
  </cols>
  <sheetData>
    <row r="1" spans="1:28" ht="18.75" x14ac:dyDescent="0.3">
      <c r="A1" s="17" t="s">
        <v>45</v>
      </c>
    </row>
    <row r="2" spans="1:28" x14ac:dyDescent="0.25">
      <c r="A2" s="16" t="s">
        <v>46</v>
      </c>
    </row>
    <row r="3" spans="1:28" x14ac:dyDescent="0.25">
      <c r="A3" t="s">
        <v>47</v>
      </c>
    </row>
    <row r="5" spans="1:28" s="6" customFormat="1" x14ac:dyDescent="0.25">
      <c r="A5" s="14" t="s">
        <v>7</v>
      </c>
      <c r="B5" s="15" t="s">
        <v>11</v>
      </c>
      <c r="C5" s="15" t="s">
        <v>12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19</v>
      </c>
      <c r="K5" s="15" t="s">
        <v>20</v>
      </c>
      <c r="L5" s="15" t="s">
        <v>21</v>
      </c>
      <c r="M5" s="15" t="s">
        <v>32</v>
      </c>
      <c r="N5" s="15" t="s">
        <v>22</v>
      </c>
      <c r="O5" s="15" t="s">
        <v>33</v>
      </c>
      <c r="P5" s="15" t="s">
        <v>23</v>
      </c>
      <c r="Q5" s="15" t="s">
        <v>24</v>
      </c>
      <c r="R5" s="15" t="s">
        <v>25</v>
      </c>
      <c r="S5" s="15" t="s">
        <v>26</v>
      </c>
      <c r="T5" s="15" t="s">
        <v>27</v>
      </c>
      <c r="U5" s="15" t="s">
        <v>28</v>
      </c>
      <c r="V5" s="15" t="s">
        <v>29</v>
      </c>
      <c r="W5" s="15" t="s">
        <v>30</v>
      </c>
      <c r="X5" s="15" t="s">
        <v>31</v>
      </c>
      <c r="Y5" s="15" t="s">
        <v>40</v>
      </c>
      <c r="Z5" s="15" t="s">
        <v>41</v>
      </c>
      <c r="AA5" s="15" t="s">
        <v>42</v>
      </c>
      <c r="AB5" s="15" t="s">
        <v>43</v>
      </c>
    </row>
    <row r="6" spans="1:28" ht="14.65" customHeight="1" x14ac:dyDescent="0.25">
      <c r="A6" s="3" t="s">
        <v>0</v>
      </c>
      <c r="B6" s="4">
        <v>1.7227868558750199</v>
      </c>
      <c r="C6" s="4">
        <v>2.2239616154319801</v>
      </c>
      <c r="D6" s="4">
        <v>1.0462009639301499</v>
      </c>
      <c r="E6" s="4">
        <v>1.3218479850259699</v>
      </c>
      <c r="F6" s="4">
        <v>1.14017236052145</v>
      </c>
      <c r="G6" s="4">
        <v>1.2905235170218401</v>
      </c>
      <c r="H6" s="4">
        <v>0.38840921747546903</v>
      </c>
      <c r="I6" s="4">
        <v>0.74549731264864305</v>
      </c>
      <c r="J6" s="4">
        <v>0.225528407601501</v>
      </c>
      <c r="K6" s="4">
        <v>0.30696948167885202</v>
      </c>
      <c r="L6" s="4">
        <v>0.17227797070922099</v>
      </c>
      <c r="M6" s="4">
        <v>0.59469661291881404</v>
      </c>
      <c r="N6" s="4">
        <v>0.18659724104564501</v>
      </c>
      <c r="O6" s="4">
        <v>0.115001223933736</v>
      </c>
      <c r="P6" s="4">
        <v>0.34052998266005902</v>
      </c>
      <c r="Q6" s="4">
        <v>0.23671485450822999</v>
      </c>
      <c r="R6" s="4">
        <v>0.193757043498961</v>
      </c>
      <c r="S6" s="4">
        <v>0.118580790590187</v>
      </c>
      <c r="T6" s="4">
        <v>0.22955538662512401</v>
      </c>
      <c r="U6" s="4">
        <v>0.19017714227230301</v>
      </c>
      <c r="V6" s="4">
        <v>8.9942249917339595E-2</v>
      </c>
      <c r="W6" s="4">
        <v>0.19017714227230301</v>
      </c>
      <c r="X6" s="4">
        <v>5.7723808017835103E-2</v>
      </c>
      <c r="Y6" s="4">
        <v>7.2222198046773198E-2</v>
      </c>
      <c r="Z6" s="4">
        <v>5.18518547822093E-2</v>
      </c>
      <c r="AA6" s="4">
        <v>3.3333306960116202E-2</v>
      </c>
      <c r="AB6" s="4">
        <v>5.37036502246801E-2</v>
      </c>
    </row>
    <row r="7" spans="1:28" x14ac:dyDescent="0.25">
      <c r="A7" s="3" t="s">
        <v>1</v>
      </c>
      <c r="B7" s="4">
        <v>3.2576349334096499</v>
      </c>
      <c r="C7" s="4">
        <v>4.0031322460582999</v>
      </c>
      <c r="D7" s="4">
        <v>1.56616986897729</v>
      </c>
      <c r="E7" s="4">
        <v>2.2051674699417898</v>
      </c>
      <c r="F7" s="4">
        <v>2.3179316737425402</v>
      </c>
      <c r="G7" s="4">
        <v>2.0610808055580101</v>
      </c>
      <c r="H7" s="4">
        <v>1.20908378122522</v>
      </c>
      <c r="I7" s="4">
        <v>0.78935009574562198</v>
      </c>
      <c r="J7" s="4">
        <v>0.71417284464451003</v>
      </c>
      <c r="K7" s="4">
        <v>0.63273177056715901</v>
      </c>
      <c r="L7" s="4">
        <v>0.34410921474630102</v>
      </c>
      <c r="M7" s="4">
        <v>0.62691538938852698</v>
      </c>
      <c r="N7" s="4">
        <v>0.43360473799150001</v>
      </c>
      <c r="O7" s="4">
        <v>0.43360473799150001</v>
      </c>
      <c r="P7" s="4">
        <v>0.40138696523241102</v>
      </c>
      <c r="Q7" s="4">
        <v>0.25819359272776299</v>
      </c>
      <c r="R7" s="4">
        <v>0.301152072877448</v>
      </c>
      <c r="S7" s="4">
        <v>0.19733661015541001</v>
      </c>
      <c r="T7" s="4">
        <v>0.311890772846797</v>
      </c>
      <c r="U7" s="4">
        <v>0.21523611628869899</v>
      </c>
      <c r="V7" s="4">
        <v>0.311890772846797</v>
      </c>
      <c r="W7" s="4">
        <v>0.22239558417180699</v>
      </c>
      <c r="X7" s="4">
        <v>0.208076313835384</v>
      </c>
      <c r="Y7" s="4">
        <v>0.15740735978909801</v>
      </c>
      <c r="Z7" s="4">
        <v>5.18518547822093E-2</v>
      </c>
      <c r="AA7" s="4">
        <v>7.2222198046773198E-2</v>
      </c>
      <c r="AB7" s="4">
        <v>6.4814818477761701E-2</v>
      </c>
    </row>
    <row r="8" spans="1:28" x14ac:dyDescent="0.25">
      <c r="A8" s="3" t="s">
        <v>9</v>
      </c>
      <c r="B8" s="4">
        <v>4.2599857908042997</v>
      </c>
      <c r="C8" s="4">
        <v>5.6507431891129496</v>
      </c>
      <c r="D8" s="4">
        <v>4.75489405082355</v>
      </c>
      <c r="E8" s="4">
        <v>3.08222380102174</v>
      </c>
      <c r="F8" s="4">
        <v>2.7627253351096699</v>
      </c>
      <c r="G8" s="4">
        <v>2.3179316737425402</v>
      </c>
      <c r="H8" s="4">
        <v>1.5160532629040699</v>
      </c>
      <c r="I8" s="4">
        <v>0.83946737095920698</v>
      </c>
      <c r="J8" s="4">
        <v>0.88958397703242598</v>
      </c>
      <c r="K8" s="4">
        <v>0.73296699013469602</v>
      </c>
      <c r="L8" s="4">
        <v>0.35842848508272501</v>
      </c>
      <c r="M8" s="4">
        <v>0.66271306337427305</v>
      </c>
      <c r="N8" s="4">
        <v>0.54457933402643699</v>
      </c>
      <c r="O8" s="4">
        <v>0.55889860436285999</v>
      </c>
      <c r="P8" s="4">
        <v>0.44792400832792301</v>
      </c>
      <c r="Q8" s="4">
        <v>0.34052998266005902</v>
      </c>
      <c r="R8" s="4">
        <v>0.44076487501502398</v>
      </c>
      <c r="S8" s="4">
        <v>0.208076313835384</v>
      </c>
      <c r="T8" s="4">
        <v>0.32978994440987802</v>
      </c>
      <c r="U8" s="4">
        <v>0.22239558417180699</v>
      </c>
      <c r="V8" s="4">
        <v>0.31905057530011199</v>
      </c>
      <c r="W8" s="4">
        <v>0.23313495328157299</v>
      </c>
      <c r="X8" s="4">
        <v>0.23313495328157299</v>
      </c>
      <c r="Y8" s="4">
        <v>0.19259265999081401</v>
      </c>
      <c r="Z8" s="4">
        <v>5.18518547822093E-2</v>
      </c>
      <c r="AA8" s="4">
        <v>7.5925887831278904E-2</v>
      </c>
      <c r="AB8" s="4">
        <v>7.4074092388808202E-2</v>
      </c>
    </row>
    <row r="9" spans="1:28" x14ac:dyDescent="0.25">
      <c r="A9" s="3" t="s">
        <v>2</v>
      </c>
      <c r="B9" s="4">
        <v>5.1683625750461797</v>
      </c>
      <c r="C9" s="4">
        <v>6.3774470254117697</v>
      </c>
      <c r="D9" s="4">
        <v>5.0054831034529403</v>
      </c>
      <c r="E9" s="4">
        <v>3.4518395421473902</v>
      </c>
      <c r="F9" s="4">
        <v>2.9631951051043801</v>
      </c>
      <c r="G9" s="4">
        <v>2.5246672741345901</v>
      </c>
      <c r="H9" s="4">
        <v>1.5599060460010501</v>
      </c>
      <c r="I9" s="4">
        <v>1.13390653012411</v>
      </c>
      <c r="J9" s="4">
        <v>0.94596708264335205</v>
      </c>
      <c r="K9" s="4">
        <v>0.74549731264864305</v>
      </c>
      <c r="L9" s="4">
        <v>0.51236089212693203</v>
      </c>
      <c r="M9" s="4">
        <v>0.66271306337427305</v>
      </c>
      <c r="N9" s="4">
        <v>0.58037734258239104</v>
      </c>
      <c r="O9" s="4">
        <v>0.58395724380904801</v>
      </c>
      <c r="P9" s="4">
        <v>0.51236089212693203</v>
      </c>
      <c r="Q9" s="4">
        <v>0.44434410710126598</v>
      </c>
      <c r="R9" s="4">
        <v>0.47298264777411198</v>
      </c>
      <c r="S9" s="4">
        <v>0.40138696523241102</v>
      </c>
      <c r="T9" s="4">
        <v>0.37632799121601501</v>
      </c>
      <c r="U9" s="4">
        <v>0.22239558417180699</v>
      </c>
      <c r="V9" s="4">
        <v>0.32978994440987802</v>
      </c>
      <c r="W9" s="4">
        <v>0.24029475573488901</v>
      </c>
      <c r="X9" s="4">
        <v>0.25103445941486202</v>
      </c>
      <c r="Y9" s="4">
        <v>0.196296250875755</v>
      </c>
      <c r="Z9" s="4">
        <v>9.8148125437877806E-2</v>
      </c>
      <c r="AA9" s="4">
        <v>7.7777782173314006E-2</v>
      </c>
      <c r="AB9" s="4">
        <v>7.4074092388808202E-2</v>
      </c>
    </row>
    <row r="10" spans="1:28" x14ac:dyDescent="0.25">
      <c r="A10" s="3" t="s">
        <v>3</v>
      </c>
      <c r="B10" s="4">
        <v>7.3422082535453104</v>
      </c>
      <c r="C10" s="4">
        <v>6.3774470254117697</v>
      </c>
      <c r="D10" s="4">
        <v>5.0054831034529403</v>
      </c>
      <c r="E10" s="4">
        <v>3.4518395421473902</v>
      </c>
      <c r="F10" s="4">
        <v>2.9631951051043801</v>
      </c>
      <c r="G10" s="4">
        <v>2.5246672741345901</v>
      </c>
      <c r="H10" s="4">
        <v>1.5599060460010501</v>
      </c>
      <c r="I10" s="4">
        <v>1.13390653012411</v>
      </c>
      <c r="J10" s="4">
        <v>0.94596708264335205</v>
      </c>
      <c r="K10" s="4">
        <v>0.74549731264864305</v>
      </c>
      <c r="L10" s="4">
        <v>0.51236089212693203</v>
      </c>
      <c r="M10" s="4">
        <v>0.66271306337427305</v>
      </c>
      <c r="N10" s="4">
        <v>0.58037734258239104</v>
      </c>
      <c r="O10" s="4">
        <v>0.58395724380904801</v>
      </c>
      <c r="P10" s="4">
        <v>0.51236089212693203</v>
      </c>
      <c r="Q10" s="4">
        <v>0.44434410710126598</v>
      </c>
      <c r="R10" s="4">
        <v>0.47298264777411198</v>
      </c>
      <c r="S10" s="4">
        <v>0.40138696523241102</v>
      </c>
      <c r="T10" s="4">
        <v>0.37632799121601501</v>
      </c>
      <c r="U10" s="4">
        <v>0.22239558417180699</v>
      </c>
      <c r="V10" s="4">
        <v>0.32978994440987802</v>
      </c>
      <c r="W10" s="4">
        <v>0.24029475573488901</v>
      </c>
      <c r="X10" s="4">
        <v>0.25103445941486202</v>
      </c>
      <c r="Y10" s="4">
        <v>0.196296250875755</v>
      </c>
      <c r="Z10" s="4">
        <v>9.8148125437877806E-2</v>
      </c>
      <c r="AA10" s="4">
        <v>7.7777782173314006E-2</v>
      </c>
      <c r="AB10" s="4">
        <v>7.4074092388808202E-2</v>
      </c>
    </row>
    <row r="11" spans="1:28" x14ac:dyDescent="0.25">
      <c r="A11" s="3" t="s">
        <v>4</v>
      </c>
      <c r="B11" s="4">
        <v>7.5176193859332301</v>
      </c>
      <c r="C11" s="4">
        <v>6.4338287927419602</v>
      </c>
      <c r="D11" s="4">
        <v>5.3437737074341003</v>
      </c>
      <c r="E11" s="4">
        <v>3.6084571981854898</v>
      </c>
      <c r="F11" s="4">
        <v>2.9882550809919102</v>
      </c>
      <c r="G11" s="4">
        <v>2.8316367558134501</v>
      </c>
      <c r="H11" s="4">
        <v>1.8230227445829299</v>
      </c>
      <c r="I11" s="4">
        <v>1.24040624180825</v>
      </c>
      <c r="J11" s="4">
        <v>0.95849539773619796</v>
      </c>
      <c r="K11" s="4">
        <v>0.78308426534828102</v>
      </c>
      <c r="L11" s="4">
        <v>0.67345276705424595</v>
      </c>
      <c r="M11" s="4">
        <v>0.66987286582758898</v>
      </c>
      <c r="N11" s="4">
        <v>0.59469661291881404</v>
      </c>
      <c r="O11" s="4">
        <v>0.60185674994233795</v>
      </c>
      <c r="P11" s="4">
        <v>0.57321787469928298</v>
      </c>
      <c r="Q11" s="4">
        <v>0.50162185758737499</v>
      </c>
      <c r="R11" s="4">
        <v>0.48730191811053503</v>
      </c>
      <c r="S11" s="4">
        <v>0.45866337743768798</v>
      </c>
      <c r="T11" s="4">
        <v>0.40496619731865402</v>
      </c>
      <c r="U11" s="4">
        <v>0.28683213340060898</v>
      </c>
      <c r="V11" s="4">
        <v>0.34410921474630102</v>
      </c>
      <c r="W11" s="4">
        <v>0.268933296407736</v>
      </c>
      <c r="X11" s="4">
        <v>0.26177349395442001</v>
      </c>
      <c r="Y11" s="4">
        <v>0.203703630444767</v>
      </c>
      <c r="Z11" s="4">
        <v>0.101851815222383</v>
      </c>
      <c r="AA11" s="4">
        <v>8.5185161742325502E-2</v>
      </c>
      <c r="AB11" s="4">
        <v>7.4074092388808202E-2</v>
      </c>
    </row>
    <row r="12" spans="1:28" x14ac:dyDescent="0.25">
      <c r="A12" s="3" t="s">
        <v>5</v>
      </c>
      <c r="B12" s="4">
        <v>7.6992950104377504</v>
      </c>
      <c r="C12" s="4">
        <v>6.5591226499162998</v>
      </c>
      <c r="D12" s="4">
        <v>5.4502754265393403</v>
      </c>
      <c r="E12" s="4">
        <v>3.7400155474764301</v>
      </c>
      <c r="F12" s="4">
        <v>3.0383710179247601</v>
      </c>
      <c r="G12" s="4">
        <v>2.9569306129877799</v>
      </c>
      <c r="H12" s="4">
        <v>1.83555105967577</v>
      </c>
      <c r="I12" s="4">
        <v>1.2905235170218401</v>
      </c>
      <c r="J12" s="4">
        <v>0.97728954322638295</v>
      </c>
      <c r="K12" s="4">
        <v>0.78935009574562198</v>
      </c>
      <c r="L12" s="4">
        <v>0.69493150527377701</v>
      </c>
      <c r="M12" s="4">
        <v>0.67345276705424595</v>
      </c>
      <c r="N12" s="4">
        <v>0.61617602027876095</v>
      </c>
      <c r="O12" s="4">
        <v>0.60901588325523703</v>
      </c>
      <c r="P12" s="4">
        <v>0.58753714503570598</v>
      </c>
      <c r="Q12" s="4">
        <v>0.51236089212693203</v>
      </c>
      <c r="R12" s="4">
        <v>0.48730191811053503</v>
      </c>
      <c r="S12" s="4">
        <v>0.46940308111766199</v>
      </c>
      <c r="T12" s="4">
        <v>0.41928546765507702</v>
      </c>
      <c r="U12" s="4">
        <v>0.30831120619034702</v>
      </c>
      <c r="V12" s="4">
        <v>0.36558862210624898</v>
      </c>
      <c r="W12" s="4">
        <v>0.268933296407736</v>
      </c>
      <c r="X12" s="4">
        <v>0.26177349395442001</v>
      </c>
      <c r="Y12" s="4">
        <v>0.203703630444767</v>
      </c>
      <c r="Z12" s="4">
        <v>0.101851815222383</v>
      </c>
      <c r="AA12" s="4">
        <v>9.0740745868866296E-2</v>
      </c>
      <c r="AB12" s="4">
        <v>8.1481471957819698E-2</v>
      </c>
    </row>
    <row r="13" spans="1:28" x14ac:dyDescent="0.25">
      <c r="A13" s="3" t="s">
        <v>6</v>
      </c>
      <c r="B13" s="4">
        <v>7.77447293067923</v>
      </c>
      <c r="C13" s="4">
        <v>6.6593572003434698</v>
      </c>
      <c r="D13" s="4">
        <v>5.5066558555888001</v>
      </c>
      <c r="E13" s="4">
        <v>3.7963986530873499</v>
      </c>
      <c r="F13" s="4">
        <v>3.0696934785077898</v>
      </c>
      <c r="G13" s="4">
        <v>3.0195762032942102</v>
      </c>
      <c r="H13" s="4">
        <v>1.8543452051659599</v>
      </c>
      <c r="I13" s="4">
        <v>1.30305317039542</v>
      </c>
      <c r="J13" s="4">
        <v>0.97728954322638295</v>
      </c>
      <c r="K13" s="4">
        <v>0.801878410838468</v>
      </c>
      <c r="L13" s="4">
        <v>0.709250775610202</v>
      </c>
      <c r="M13" s="4">
        <v>0.68061223493735401</v>
      </c>
      <c r="N13" s="4">
        <v>0.63407452270142695</v>
      </c>
      <c r="O13" s="4">
        <v>0.60901588325523703</v>
      </c>
      <c r="P13" s="4">
        <v>0.60185674994233795</v>
      </c>
      <c r="Q13" s="4">
        <v>0.52668049703356301</v>
      </c>
      <c r="R13" s="4">
        <v>0.50878099090027396</v>
      </c>
      <c r="S13" s="4">
        <v>0.49446172056385101</v>
      </c>
      <c r="T13" s="4">
        <v>0.43360473799150001</v>
      </c>
      <c r="U13" s="4">
        <v>0.36916818876269802</v>
      </c>
      <c r="V13" s="4">
        <v>0.36558862210624898</v>
      </c>
      <c r="W13" s="4">
        <v>0.29399193585392402</v>
      </c>
      <c r="X13" s="4">
        <v>0.27609309886105099</v>
      </c>
      <c r="Y13" s="4">
        <v>0.203703630444767</v>
      </c>
      <c r="Z13" s="4">
        <v>0.101851815222383</v>
      </c>
      <c r="AA13" s="4">
        <v>9.0740745868866296E-2</v>
      </c>
      <c r="AB13" s="4">
        <v>8.1481471957819698E-2</v>
      </c>
    </row>
  </sheetData>
  <hyperlinks>
    <hyperlink ref="A2" r:id="rId1" xr:uid="{9DC4A323-B064-4F8B-82F6-097AB2E103D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Biomethane Potential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2024-05-16T20:54:05Z</dcterms:modified>
</cp:coreProperties>
</file>