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8D3F43A8-2876-4B26-8997-5DD2BE0BCEEF}" xr6:coauthVersionLast="36" xr6:coauthVersionMax="36" xr10:uidLastSave="{00000000-0000-0000-0000-000000000000}"/>
  <bookViews>
    <workbookView xWindow="0" yWindow="0" windowWidth="8777" windowHeight="1123" xr2:uid="{00000000-000D-0000-FFFF-FFFF00000000}"/>
  </bookViews>
  <sheets>
    <sheet name="LCI_ICT" sheetId="1" r:id="rId1"/>
    <sheet name="LCI_DigitalContent" sheetId="2" r:id="rId2"/>
    <sheet name="LCI_Users" sheetId="4" r:id="rId3"/>
    <sheet name="Data_Traffic"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2" i="1" l="1"/>
  <c r="K72" i="1"/>
  <c r="L71" i="1"/>
  <c r="K71" i="1"/>
  <c r="J68" i="1"/>
  <c r="J69" i="1"/>
  <c r="J70" i="1"/>
  <c r="J67" i="1"/>
  <c r="L55" i="1"/>
  <c r="K55" i="1"/>
  <c r="L54" i="1"/>
  <c r="K54" i="1"/>
  <c r="J51" i="1"/>
  <c r="J52" i="1"/>
  <c r="J53" i="1"/>
  <c r="J50" i="1"/>
  <c r="L38" i="1"/>
  <c r="K38" i="1"/>
  <c r="J26" i="1"/>
  <c r="J13" i="1"/>
  <c r="C38" i="1" l="1"/>
  <c r="J38" i="1" s="1"/>
  <c r="C55" i="1"/>
  <c r="J55" i="1" s="1"/>
  <c r="C54" i="1"/>
  <c r="J54" i="1" s="1"/>
  <c r="C72" i="1"/>
  <c r="J72" i="1" s="1"/>
  <c r="C71" i="1"/>
  <c r="J71" i="1" s="1"/>
</calcChain>
</file>

<file path=xl/sharedStrings.xml><?xml version="1.0" encoding="utf-8"?>
<sst xmlns="http://schemas.openxmlformats.org/spreadsheetml/2006/main" count="822" uniqueCount="178">
  <si>
    <t>Database</t>
  </si>
  <si>
    <t>Activity</t>
  </si>
  <si>
    <t>comment</t>
  </si>
  <si>
    <t>location</t>
  </si>
  <si>
    <t>production amount</t>
  </si>
  <si>
    <t>type</t>
  </si>
  <si>
    <t>unit</t>
  </si>
  <si>
    <t>Exchanges</t>
  </si>
  <si>
    <t>name</t>
  </si>
  <si>
    <t>reference product</t>
  </si>
  <si>
    <t>amount</t>
  </si>
  <si>
    <t>database</t>
  </si>
  <si>
    <t>categories</t>
  </si>
  <si>
    <t>production</t>
  </si>
  <si>
    <t>GLO</t>
  </si>
  <si>
    <t>source</t>
  </si>
  <si>
    <t>ecoinvent</t>
  </si>
  <si>
    <t>technosphere</t>
  </si>
  <si>
    <t>market for computer, desktop, without screen</t>
  </si>
  <si>
    <t>computer, desktop, without screen</t>
  </si>
  <si>
    <t>market for display, liquid crystal, 17 inches</t>
  </si>
  <si>
    <t>display, liquid crystal, 17 inches</t>
  </si>
  <si>
    <t>skip</t>
  </si>
  <si>
    <t>kilogram</t>
  </si>
  <si>
    <t>RER</t>
  </si>
  <si>
    <t>cubic meter</t>
  </si>
  <si>
    <t>kilowatt hour</t>
  </si>
  <si>
    <t>Europe without Switzerland</t>
  </si>
  <si>
    <t>RoW</t>
  </si>
  <si>
    <t>web surfing</t>
  </si>
  <si>
    <t>hour</t>
  </si>
  <si>
    <t>social media</t>
  </si>
  <si>
    <t>market group for electricity, low voltage</t>
  </si>
  <si>
    <t>electricity, low voltage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</si>
  <si>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</si>
  <si>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</si>
  <si>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</si>
  <si>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</si>
  <si>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</si>
  <si>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</si>
  <si>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</si>
  <si>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</si>
  <si>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</si>
  <si>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</si>
  <si>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consumer electronics, mobile device, smartphone</t>
  </si>
  <si>
    <t>consumer electronics, mobile device, tablet</t>
  </si>
  <si>
    <t>market for computer, laptop</t>
  </si>
  <si>
    <t>computer, laptop</t>
  </si>
  <si>
    <t>market for television</t>
  </si>
  <si>
    <t>television</t>
  </si>
  <si>
    <t>market for internet access equipment</t>
  </si>
  <si>
    <t>internet access equipment</t>
  </si>
  <si>
    <t>operation of the costumer premise equipment required for internet access</t>
  </si>
  <si>
    <t>operation of the access nework required for internet access</t>
  </si>
  <si>
    <t>RNA</t>
  </si>
  <si>
    <t>gigabyte</t>
  </si>
  <si>
    <t>RLA</t>
  </si>
  <si>
    <t>RME</t>
  </si>
  <si>
    <t>RAF</t>
  </si>
  <si>
    <t>RAS</t>
  </si>
  <si>
    <t>market group for tap water</t>
  </si>
  <si>
    <t>tap water</t>
  </si>
  <si>
    <t>direct water use by data centers</t>
  </si>
  <si>
    <t>market for tap water</t>
  </si>
  <si>
    <t>market for wastewater, average</t>
  </si>
  <si>
    <t>wastewater, average</t>
  </si>
  <si>
    <t>portion of cooling water removed from circulation</t>
  </si>
  <si>
    <t>market for data centers, internet access</t>
  </si>
  <si>
    <t>data centers, internet access</t>
  </si>
  <si>
    <t>costumer premise equipment, internet access</t>
  </si>
  <si>
    <t>access network, internet access</t>
  </si>
  <si>
    <t>year</t>
  </si>
  <si>
    <t>web surfing, smartphone</t>
  </si>
  <si>
    <t>web surfing, tablet</t>
  </si>
  <si>
    <t>web surfing, laptop</t>
  </si>
  <si>
    <t>web surfing, desktop computer</t>
  </si>
  <si>
    <t>social media, smartphone</t>
  </si>
  <si>
    <t>low technology user</t>
  </si>
  <si>
    <t>medium technology user</t>
  </si>
  <si>
    <t>high technology user</t>
  </si>
  <si>
    <t>social media, tablet</t>
  </si>
  <si>
    <t>social media, laptop</t>
  </si>
  <si>
    <t>social media, desktop computer</t>
  </si>
  <si>
    <t>video streaming, 480p, tablet</t>
  </si>
  <si>
    <t>video streaming, 480p, laptop</t>
  </si>
  <si>
    <t>video streaming, 480p, television 720p</t>
  </si>
  <si>
    <t>video streaming, 480p, smartphone</t>
  </si>
  <si>
    <t>video streaming, 480p, desktop computer</t>
  </si>
  <si>
    <t>video streaming, 720p, smartphone</t>
  </si>
  <si>
    <t>video streaming, 720p, tablet</t>
  </si>
  <si>
    <t>video streaming, 720p, laptop</t>
  </si>
  <si>
    <t>video streaming, 720p, desktop computer</t>
  </si>
  <si>
    <t>video streaming, 720p, television 720p</t>
  </si>
  <si>
    <t>video streaming, 1080p, smartphone</t>
  </si>
  <si>
    <t>video streaming, 1080p, tablet</t>
  </si>
  <si>
    <t>video streaming, 1080p, laptop</t>
  </si>
  <si>
    <t>video streaming, 1080p, desktop computer</t>
  </si>
  <si>
    <t>video streaming, 1080p, television 1080p</t>
  </si>
  <si>
    <t>video streaming, 4K, television 4K</t>
  </si>
  <si>
    <t>music streaming, low quality, tablet</t>
  </si>
  <si>
    <t>music streaming, low quality, smartphone</t>
  </si>
  <si>
    <t>music streaming, low quality, desktop computer</t>
  </si>
  <si>
    <t>music streaming, low quality, laptop</t>
  </si>
  <si>
    <t>music streaming, standard quality, smartphone</t>
  </si>
  <si>
    <t>music streaming, standard quality, tablet</t>
  </si>
  <si>
    <t>music streaming, standard quality, laptop</t>
  </si>
  <si>
    <t>music streaming, standard quality, desktop computer</t>
  </si>
  <si>
    <t>music streaming, high quality, smartphone</t>
  </si>
  <si>
    <t>music streaming, high quality, tablet</t>
  </si>
  <si>
    <t>music streaming, high quality, laptop</t>
  </si>
  <si>
    <t>music streaming, high quality, desktop computer</t>
  </si>
  <si>
    <t>video conferencing, video standard quality, laptop</t>
  </si>
  <si>
    <t>video conferencing, video standard quality, desktop computer</t>
  </si>
  <si>
    <t>video conferencing, video high quality, laptop</t>
  </si>
  <si>
    <t>video conferencing, video high quality, desktop computer</t>
  </si>
  <si>
    <t>smartphone</t>
  </si>
  <si>
    <t>tablet</t>
  </si>
  <si>
    <t>laptop</t>
  </si>
  <si>
    <t>desktop computer</t>
  </si>
  <si>
    <t>television 720p</t>
  </si>
  <si>
    <t>television 1080p</t>
  </si>
  <si>
    <t>television 4K</t>
  </si>
  <si>
    <t>video conferencing, audio only, desktop computer</t>
  </si>
  <si>
    <t>video conferencing, audio only, laptop</t>
  </si>
  <si>
    <t>core network, internet access, access network node</t>
  </si>
  <si>
    <t>core network, internet access, data centers node</t>
  </si>
  <si>
    <t>electricity consumed by the core network allocated to the access network node; susceptible to regionalization based on the location of the user</t>
  </si>
  <si>
    <t>electricity consumption of access network; susceptible to regionalization based on the location of the user</t>
  </si>
  <si>
    <t>market for used liquid crystal display</t>
  </si>
  <si>
    <t>used liquid crystal display</t>
  </si>
  <si>
    <t>market for consumer electronics, mobile device, tablet</t>
  </si>
  <si>
    <t>market for consumer electronics, mobile device, smartphone</t>
  </si>
  <si>
    <t>uncertainty type</t>
  </si>
  <si>
    <t>minimum</t>
  </si>
  <si>
    <t>maximum</t>
  </si>
  <si>
    <t xml:space="preserve">Schien and Priest (2014). Approaches to Energy Intensity of the Internet. IEEE Communications Magazine 52 (11). DOI: 10.1109/MCOM.2014.6957153; Madlener et al. (2022). The electricity- and CO2-saving potentials offered by regulation of European video-streaming services. Energy Policy 161 (2022) 112716; Coroama et al. (2013). The Direct Energy Demand of Internet Data Flows. Journal of Industrial Ecology 17 (5), 680-688; </t>
  </si>
  <si>
    <t>loc</t>
  </si>
  <si>
    <t>average</t>
  </si>
  <si>
    <t>electricity consumption of end-user device; data provided as triangular distribution [average; minimum; maximum]</t>
  </si>
  <si>
    <t>Data_Traffic</t>
  </si>
  <si>
    <t>smartphone production and disposal (no distribution) allocated to 1 hour of active mode over smartphone's lifetime; data provided as triangular distribution [average; minimum; maximum]</t>
  </si>
  <si>
    <t>tablet production and disposal (no distribution) allocated to 1 hour of active mode over tablet's lifetime; data provided as triangular distribution [average; minimum; maximum]</t>
  </si>
  <si>
    <t>TV production, distribution, and disposal allocated to 1 hour of active mode over TV's lifetime; data provided as triangular distribution [average; minimum; maximum]</t>
  </si>
  <si>
    <t>laptop production, distribution, and disposal allocated to 1 hour of active mode over laptop's lifetime; data provided as triangular distribution [average; minimum; maximum]</t>
  </si>
  <si>
    <t>desktop computer production, distribution, and disposal allocated to 1 hour of active mode over computer's lifetime; data provided as triangular distribution [average; minimum; maximum]</t>
  </si>
  <si>
    <t>monitor production and distribution allocated to 1 hour of active mode over monitor's lifetime; data provided as triangular distribution [average; minimum; maximum]</t>
  </si>
  <si>
    <t>This dataset represents 1 hour of active mode of the costumer premise equipment used to access the Internet at homes (modem and WiFi router). The inventory includes the allocated infrastructure</t>
  </si>
  <si>
    <t>This dataset represents 1 hour of operation of the access network required to connect users and Internet Service Provider (ISP). This inventory does not include infrastructure</t>
  </si>
  <si>
    <t>This inventory represents the transmission of 1 gigabyte of data through the Internet core network at the access network node. This means that electricity is consumed within the same location as the access network. Total electricity consumption of the core network in 2020 was calculated from an average consumption of 0.0177 kWh per gigabye in 2014 (Schien and Priest, 2014) assuming an annual energy usage improvement of 2% after Madlener et al. (2022). Total consumption is split into 50% at the data centers node and 50% at the access network node, based on estimates from Coroama et al. (2013). This inventory does not include infrastructure</t>
  </si>
  <si>
    <t>This inventory represents the transmission of 1 gigabyte of data through the Internet core network at the data centers node. This means that electricity is consumed within the same location as the data centers. Total electricity consumption of the core network in 2020 was calculated from an average consumption of 0.0177 kWh per gigabye in 2014 (Schien and Priest, 2014) assuming an annual energy usage improvement of 2% after Madlener et al. (2022). Total consumption is split into 50% at the data centers node and 50% at the access network node, based on estimates from Coroama et al. (2013). This inventory does not include infrastructure</t>
  </si>
  <si>
    <t>market for chassis, internet access equipment</t>
  </si>
  <si>
    <t>chassis, internet access equipment</t>
  </si>
  <si>
    <t>This dataset represents the outbound traffic of 1 gigabyte from global data centers. The inventory includes electricity and water consumption during data center operation, wastewater generation, and the manufacturing, distribution, and disposal of the IT equipment. Electricity consumption of global data centers in 2020 reached 196.2 TWh (Massanet et al., 2020). The electricity intensity was calculated by dividing global electricity consumption by the outbound data traffic. According to projections developed by Cisco (2018), only 28% of all data centers data traffic in 2020 (17.1 ZB) goes to other data centers or to users, while 72% is data traffic within the data centers. Electricity consumption was regionalized based on Massanet et al. (2020): 39% North America, 34% Asia &amp; Pacific, 22% Europe, 3% Latin America, and 2% Middle East and Africa (assumed 1% in each region). Direct water use was calculated assuming 0.0018 m3 water per kWh consumed by data centers based on Bakar Siddik et al. (2021). The volume of wastewater produced corresponds to 1.4% of the volume of direct water consumption (Bakar Siddik et al., 2021)</t>
  </si>
  <si>
    <t>proxy for the manufacturing, distribution, and disposal of the racks that house servers</t>
  </si>
  <si>
    <t>data traffic is activity-specific (Data_Traffic)</t>
  </si>
  <si>
    <t>Masanet et al. (2020). Recalibrating global data center energy-use estimates. Science, 367 (6481); Cisco (2018). Cisco Global Cloud Index: Forecast and methodology, 2016–2021 white paper (Cisco,document 1513879861264127, 2018); Bakar Siddik et al. (2021). The environmental footprint of data centers in the United States. Environ. Res. Lett. 16 064017</t>
  </si>
  <si>
    <t>hard disk drive, for desktop computer</t>
  </si>
  <si>
    <t>market for hard disk drive, for desktop computer</t>
  </si>
  <si>
    <t>proxy dataset for the manufacturing, distribution, and disposal of servers (the inventory includes internal storage drives; 1 unit storage/unit computer)</t>
  </si>
  <si>
    <t>virtual flow to subtract the internal storage drives on servers (1 unit drive/unit computer) in order to avoid double-counting; internal storage capacity is already considered in the global storage capacity provided by Masanet et al. (2020)</t>
  </si>
  <si>
    <t>proxy dataset for the manufacturing, distribution, and disposal of the storage capacity (defined as external storage drives plus internal storage drives on servers)</t>
  </si>
  <si>
    <t>digital content consumption</t>
  </si>
  <si>
    <t>digital content</t>
  </si>
  <si>
    <t>monitor disposal allocated to 1 hour of active mode over monitor's lifetime. 5.1 kg/monitor was assumed based on the inventory "display production, liquid crystal, 17 inches"</t>
  </si>
  <si>
    <t>[0.0015, 0.0011, 0.0018]</t>
  </si>
  <si>
    <t>[0.0054, 0.0037, 0.0064]</t>
  </si>
  <si>
    <t>[0.0242, 0.0169, 0.0315]</t>
  </si>
  <si>
    <t>[0.000166, 0.000122, 0.000261]</t>
  </si>
  <si>
    <t>[0.1096, 0.0767, 0.1425]</t>
  </si>
  <si>
    <t>[0.0255, 0.0150, 0.0650]</t>
  </si>
  <si>
    <t>[0.0333, 0.0145, 0.0850]</t>
  </si>
  <si>
    <t>[0.08, 0.0475, 0.1136]</t>
  </si>
  <si>
    <t>[0.000365, 0.000261, 0.000608]</t>
  </si>
  <si>
    <t>[0.000171, 0.000149, 0.000201]</t>
  </si>
  <si>
    <t>[0.000114, 0.0001, 0.000134]</t>
  </si>
  <si>
    <t>[0.000099, 0.000091, 0.000137]</t>
  </si>
  <si>
    <t>Digital Content Consumption</t>
  </si>
  <si>
    <t>[-0.000582, -0.000681, -0.000508]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</si>
</sst>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
    <numFmt numFmtId="167" formatCode="0.00000000000"/>
    <numFmt numFmtId="168" formatCode="0.000E+00"/>
    <numFmt numFmtId="169"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cellStyleXfs>
  <cellXfs count="71">
    <xf numFmtId="0" fontId="0" fillId="0" borderId="0" xfId="0"/>
    <xf numFmtId="0" fontId="3" fillId="0" borderId="0" xfId="1" applyFont="1"/>
    <xf numFmtId="0" fontId="3" fillId="0" borderId="0" xfId="0" applyFont="1"/>
    <xf numFmtId="0" fontId="4" fillId="0" borderId="0" xfId="0" applyFont="1"/>
    <xf numFmtId="11" fontId="3" fillId="0" borderId="0" xfId="0" applyNumberFormat="1" applyFont="1"/>
    <xf numFmtId="0" fontId="3" fillId="2" borderId="0" xfId="0" applyFont="1" applyFill="1"/>
    <xf numFmtId="0" fontId="3" fillId="2" borderId="0" xfId="0" applyFont="1" applyFill="1" applyAlignment="1"/>
    <xf numFmtId="11" fontId="3" fillId="0" borderId="0" xfId="0" applyNumberFormat="1" applyFont="1" applyFill="1" applyAlignment="1">
      <alignment horizontal="left"/>
    </xf>
    <xf numFmtId="0" fontId="3" fillId="0" borderId="0" xfId="0" applyFont="1" applyAlignment="1">
      <alignment horizontal="left"/>
    </xf>
    <xf numFmtId="11" fontId="4" fillId="0" borderId="0" xfId="0" applyNumberFormat="1" applyFont="1" applyFill="1" applyAlignment="1">
      <alignment horizontal="left"/>
    </xf>
    <xf numFmtId="0" fontId="3" fillId="0" borderId="0" xfId="0" applyFont="1" applyAlignment="1"/>
    <xf numFmtId="0" fontId="2" fillId="0" borderId="0" xfId="0" applyFont="1"/>
    <xf numFmtId="0" fontId="3" fillId="2" borderId="0" xfId="0" applyFont="1" applyFill="1" applyAlignment="1">
      <alignment horizontal="left"/>
    </xf>
    <xf numFmtId="164" fontId="3" fillId="0" borderId="0" xfId="0" applyNumberFormat="1" applyFont="1" applyAlignment="1">
      <alignment horizontal="left"/>
    </xf>
    <xf numFmtId="0" fontId="2" fillId="0" borderId="0" xfId="0" applyFont="1" applyFill="1"/>
    <xf numFmtId="0" fontId="2" fillId="0" borderId="0" xfId="0" applyFont="1" applyFill="1" applyAlignment="1">
      <alignment horizontal="right" wrapText="1"/>
    </xf>
    <xf numFmtId="164" fontId="3" fillId="0" borderId="0" xfId="0" applyNumberFormat="1" applyFont="1" applyFill="1" applyAlignment="1">
      <alignment horizontal="right"/>
    </xf>
    <xf numFmtId="164" fontId="0" fillId="0" borderId="0" xfId="0" applyNumberFormat="1" applyFill="1" applyAlignment="1">
      <alignment horizontal="right"/>
    </xf>
    <xf numFmtId="0" fontId="3" fillId="0" borderId="0" xfId="0" applyFont="1" applyFill="1"/>
    <xf numFmtId="0" fontId="5" fillId="0" borderId="0" xfId="1" applyFont="1"/>
    <xf numFmtId="0" fontId="5" fillId="0" borderId="0" xfId="0" applyFont="1" applyAlignment="1">
      <alignment horizontal="left"/>
    </xf>
    <xf numFmtId="0" fontId="0" fillId="0" borderId="0" xfId="0" applyFill="1"/>
    <xf numFmtId="11" fontId="3" fillId="0" borderId="0" xfId="0" applyNumberFormat="1" applyFont="1" applyAlignment="1"/>
    <xf numFmtId="164" fontId="0" fillId="0" borderId="0" xfId="0" applyNumberFormat="1"/>
    <xf numFmtId="0" fontId="5" fillId="0" borderId="0" xfId="0" applyFont="1"/>
    <xf numFmtId="11" fontId="3" fillId="0" borderId="0" xfId="1" applyNumberFormat="1" applyFont="1" applyAlignment="1">
      <alignment horizontal="left"/>
    </xf>
    <xf numFmtId="0" fontId="4" fillId="0" borderId="0" xfId="0" applyFont="1" applyFill="1" applyAlignment="1">
      <alignment horizontal="right" wrapText="1"/>
    </xf>
    <xf numFmtId="11" fontId="3" fillId="0" borderId="0" xfId="0" applyNumberFormat="1" applyFont="1" applyAlignment="1">
      <alignment horizontal="left"/>
    </xf>
    <xf numFmtId="0" fontId="4" fillId="0" borderId="0" xfId="0" applyFont="1" applyAlignment="1">
      <alignment horizontal="right" wrapText="1"/>
    </xf>
    <xf numFmtId="0" fontId="2" fillId="0" borderId="0" xfId="0" applyFont="1" applyFill="1" applyBorder="1"/>
    <xf numFmtId="0" fontId="2" fillId="0" borderId="0" xfId="0" applyFont="1" applyFill="1" applyBorder="1" applyAlignment="1">
      <alignment horizontal="right"/>
    </xf>
    <xf numFmtId="0" fontId="0" fillId="0" borderId="0" xfId="0" applyFill="1" applyBorder="1"/>
    <xf numFmtId="164" fontId="0" fillId="0" borderId="0" xfId="0" applyNumberFormat="1" applyFill="1" applyBorder="1" applyAlignment="1">
      <alignment horizontal="right"/>
    </xf>
    <xf numFmtId="0" fontId="0" fillId="0" borderId="0" xfId="0" applyFill="1" applyBorder="1" applyAlignment="1">
      <alignment vertical="center"/>
    </xf>
    <xf numFmtId="0" fontId="0" fillId="0" borderId="0" xfId="0" applyFill="1" applyBorder="1" applyAlignment="1">
      <alignment horizontal="left" vertical="center"/>
    </xf>
    <xf numFmtId="0" fontId="3" fillId="3" borderId="0" xfId="0" applyFont="1" applyFill="1" applyAlignment="1">
      <alignment horizontal="left"/>
    </xf>
    <xf numFmtId="0" fontId="3" fillId="3" borderId="0" xfId="1" applyFont="1" applyFill="1"/>
    <xf numFmtId="0" fontId="3" fillId="3" borderId="0" xfId="0" applyFont="1" applyFill="1"/>
    <xf numFmtId="164" fontId="3" fillId="3" borderId="0" xfId="0" applyNumberFormat="1" applyFont="1" applyFill="1" applyAlignment="1">
      <alignment horizontal="right"/>
    </xf>
    <xf numFmtId="0" fontId="3" fillId="4" borderId="0" xfId="0" applyFont="1" applyFill="1"/>
    <xf numFmtId="0" fontId="3" fillId="4" borderId="0" xfId="0" applyFont="1" applyFill="1" applyAlignment="1">
      <alignment horizontal="left"/>
    </xf>
    <xf numFmtId="0" fontId="3" fillId="4" borderId="0" xfId="1" applyFont="1" applyFill="1"/>
    <xf numFmtId="164" fontId="3" fillId="4" borderId="0" xfId="0" applyNumberFormat="1" applyFont="1" applyFill="1" applyAlignment="1">
      <alignment horizontal="right"/>
    </xf>
    <xf numFmtId="0" fontId="0" fillId="5" borderId="0" xfId="0" applyFill="1"/>
    <xf numFmtId="0" fontId="3" fillId="5" borderId="0" xfId="0" applyFont="1" applyFill="1"/>
    <xf numFmtId="0" fontId="3" fillId="5" borderId="0" xfId="1" applyFont="1" applyFill="1"/>
    <xf numFmtId="164" fontId="3" fillId="5" borderId="0" xfId="0" applyNumberFormat="1" applyFont="1" applyFill="1" applyAlignment="1">
      <alignment horizontal="right"/>
    </xf>
    <xf numFmtId="164" fontId="3" fillId="5" borderId="0" xfId="0" applyNumberFormat="1" applyFont="1" applyFill="1" applyAlignment="1"/>
    <xf numFmtId="11" fontId="3" fillId="5" borderId="0" xfId="0" applyNumberFormat="1" applyFont="1" applyFill="1" applyAlignment="1"/>
    <xf numFmtId="0" fontId="0" fillId="4" borderId="0" xfId="0" applyFill="1"/>
    <xf numFmtId="164" fontId="3" fillId="4" borderId="0" xfId="0" applyNumberFormat="1" applyFont="1" applyFill="1" applyAlignment="1"/>
    <xf numFmtId="11" fontId="3" fillId="4" borderId="0" xfId="1" applyNumberFormat="1" applyFont="1" applyFill="1" applyAlignment="1">
      <alignment horizontal="left"/>
    </xf>
    <xf numFmtId="11" fontId="3" fillId="5" borderId="0" xfId="1" applyNumberFormat="1" applyFont="1" applyFill="1" applyAlignment="1">
      <alignment horizontal="left"/>
    </xf>
    <xf numFmtId="164" fontId="3" fillId="0" borderId="0" xfId="0" applyNumberFormat="1" applyFont="1" applyAlignment="1">
      <alignment horizontal="right"/>
    </xf>
    <xf numFmtId="1" fontId="3" fillId="4" borderId="0" xfId="0" applyNumberFormat="1" applyFont="1" applyFill="1" applyAlignment="1">
      <alignment horizontal="right"/>
    </xf>
    <xf numFmtId="1" fontId="3" fillId="5" borderId="0" xfId="0" applyNumberFormat="1" applyFont="1" applyFill="1" applyAlignment="1">
      <alignment horizontal="right"/>
    </xf>
    <xf numFmtId="1" fontId="3" fillId="4" borderId="0" xfId="0" applyNumberFormat="1" applyFont="1" applyFill="1" applyAlignment="1"/>
    <xf numFmtId="1" fontId="3" fillId="5" borderId="0" xfId="0" applyNumberFormat="1" applyFont="1" applyFill="1" applyAlignment="1"/>
    <xf numFmtId="1" fontId="0" fillId="0" borderId="0" xfId="0" applyNumberFormat="1"/>
    <xf numFmtId="0" fontId="4" fillId="0" borderId="0" xfId="0" applyFont="1" applyAlignment="1">
      <alignment horizontal="left"/>
    </xf>
    <xf numFmtId="0" fontId="3" fillId="0" borderId="0" xfId="1" applyFont="1" applyAlignment="1">
      <alignment horizontal="left"/>
    </xf>
    <xf numFmtId="165" fontId="3" fillId="0" borderId="0" xfId="0" applyNumberFormat="1" applyFont="1" applyAlignment="1"/>
    <xf numFmtId="166" fontId="3" fillId="0" borderId="0" xfId="0" applyNumberFormat="1" applyFont="1" applyAlignment="1"/>
    <xf numFmtId="167" fontId="3" fillId="0" borderId="0" xfId="0" applyNumberFormat="1" applyFont="1"/>
    <xf numFmtId="168" fontId="3" fillId="0" borderId="0" xfId="0" applyNumberFormat="1" applyFont="1" applyAlignment="1">
      <alignment horizontal="left"/>
    </xf>
    <xf numFmtId="169" fontId="3" fillId="0" borderId="0" xfId="1" applyNumberFormat="1" applyFont="1"/>
    <xf numFmtId="9" fontId="3" fillId="0" borderId="0" xfId="0" applyNumberFormat="1" applyFont="1"/>
    <xf numFmtId="0" fontId="4" fillId="6" borderId="0" xfId="1" applyFont="1" applyFill="1"/>
    <xf numFmtId="0" fontId="3" fillId="6" borderId="0" xfId="0" applyFont="1" applyFill="1" applyAlignment="1">
      <alignment horizontal="left"/>
    </xf>
    <xf numFmtId="0" fontId="3" fillId="6" borderId="0" xfId="1" applyFont="1" applyFill="1"/>
    <xf numFmtId="0" fontId="3" fillId="6" borderId="0" xfId="0" applyFont="1" applyFill="1"/>
  </cellXfs>
  <cellStyles count="2">
    <cellStyle name="Normal" xfId="0" builtinId="0"/>
    <cellStyle name="Normal 11" xfId="1" xr:uid="{9CDD6B48-F1B9-40D2-8A61-7BBFEF837C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
  <sheetViews>
    <sheetView tabSelected="1" topLeftCell="A40" zoomScale="85" zoomScaleNormal="85" workbookViewId="0">
      <selection activeCell="C67" sqref="C67:C72"/>
    </sheetView>
  </sheetViews>
  <sheetFormatPr defaultColWidth="9.15234375" defaultRowHeight="14.6" x14ac:dyDescent="0.4"/>
  <cols>
    <col min="1" max="1" width="46.3828125" style="2" bestFit="1" customWidth="1"/>
    <col min="2" max="2" width="48" style="2" customWidth="1"/>
    <col min="3" max="3" width="11.84375" style="8" customWidth="1"/>
    <col min="4" max="4" width="11.84375" style="2" bestFit="1" customWidth="1"/>
    <col min="5" max="5" width="16.84375" style="2" bestFit="1" customWidth="1"/>
    <col min="6" max="6" width="9.3046875" style="2" bestFit="1" customWidth="1"/>
    <col min="7" max="7" width="9.15234375" style="2"/>
    <col min="8" max="8" width="14.53515625" style="2" bestFit="1" customWidth="1"/>
    <col min="9" max="9" width="20.15234375" style="2" customWidth="1"/>
    <col min="10" max="10" width="8.69140625" style="2" customWidth="1"/>
    <col min="11" max="11" width="8.69140625" style="2" bestFit="1" customWidth="1"/>
    <col min="12" max="12" width="9.15234375" style="2" bestFit="1" customWidth="1"/>
    <col min="13" max="13" width="9.15234375" style="2"/>
    <col min="14" max="14" width="10.3046875" style="2" customWidth="1"/>
    <col min="15" max="15" width="10" style="2" bestFit="1" customWidth="1"/>
    <col min="16" max="16384" width="9.15234375" style="2"/>
  </cols>
  <sheetData>
    <row r="1" spans="1:13" s="70" customFormat="1" x14ac:dyDescent="0.4">
      <c r="A1" s="67" t="s">
        <v>0</v>
      </c>
      <c r="B1" s="67" t="s">
        <v>176</v>
      </c>
      <c r="C1" s="68"/>
      <c r="D1" s="69"/>
      <c r="E1" s="69"/>
      <c r="F1" s="69"/>
      <c r="G1" s="69"/>
      <c r="H1" s="69"/>
      <c r="I1" s="69"/>
      <c r="J1" s="69"/>
      <c r="K1" s="69"/>
    </row>
    <row r="2" spans="1:13" s="5" customFormat="1" x14ac:dyDescent="0.4">
      <c r="B2" s="6"/>
      <c r="C2" s="12"/>
      <c r="H2" s="6"/>
    </row>
    <row r="3" spans="1:13" x14ac:dyDescent="0.4">
      <c r="A3" s="3" t="s">
        <v>1</v>
      </c>
      <c r="B3" s="3" t="s">
        <v>69</v>
      </c>
      <c r="C3" s="7"/>
    </row>
    <row r="4" spans="1:13" x14ac:dyDescent="0.4">
      <c r="A4" s="3" t="s">
        <v>2</v>
      </c>
      <c r="B4" s="2" t="s">
        <v>146</v>
      </c>
      <c r="C4" s="7"/>
    </row>
    <row r="5" spans="1:13" x14ac:dyDescent="0.4">
      <c r="A5" s="3" t="s">
        <v>3</v>
      </c>
      <c r="B5" s="2" t="s">
        <v>14</v>
      </c>
      <c r="C5" s="7"/>
    </row>
    <row r="6" spans="1:13" x14ac:dyDescent="0.4">
      <c r="A6" s="11" t="s">
        <v>9</v>
      </c>
      <c r="B6" s="2" t="s">
        <v>69</v>
      </c>
      <c r="C6" s="7"/>
    </row>
    <row r="7" spans="1:13" x14ac:dyDescent="0.4">
      <c r="A7" s="3" t="s">
        <v>4</v>
      </c>
      <c r="B7" s="8">
        <v>1</v>
      </c>
      <c r="C7" s="7"/>
      <c r="D7" s="4"/>
    </row>
    <row r="8" spans="1:13" x14ac:dyDescent="0.4">
      <c r="A8" s="3" t="s">
        <v>6</v>
      </c>
      <c r="B8" s="2" t="s">
        <v>30</v>
      </c>
      <c r="C8" s="7"/>
      <c r="D8" s="4"/>
    </row>
    <row r="9" spans="1:13" x14ac:dyDescent="0.4">
      <c r="A9" s="3" t="s">
        <v>15</v>
      </c>
      <c r="C9" s="7"/>
      <c r="D9" s="4"/>
    </row>
    <row r="10" spans="1:13" x14ac:dyDescent="0.4">
      <c r="A10" s="3" t="s">
        <v>7</v>
      </c>
      <c r="C10" s="7"/>
    </row>
    <row r="11" spans="1:13" x14ac:dyDescent="0.4">
      <c r="A11" s="3" t="s">
        <v>8</v>
      </c>
      <c r="B11" s="3" t="s">
        <v>9</v>
      </c>
      <c r="C11" s="9" t="s">
        <v>10</v>
      </c>
      <c r="D11" s="3" t="s">
        <v>6</v>
      </c>
      <c r="E11" s="3" t="s">
        <v>11</v>
      </c>
      <c r="F11" s="3" t="s">
        <v>12</v>
      </c>
      <c r="G11" s="3" t="s">
        <v>3</v>
      </c>
      <c r="H11" s="3" t="s">
        <v>5</v>
      </c>
      <c r="I11" s="59" t="s">
        <v>132</v>
      </c>
      <c r="J11" s="59" t="s">
        <v>136</v>
      </c>
      <c r="K11" s="59" t="s">
        <v>133</v>
      </c>
      <c r="L11" s="59" t="s">
        <v>134</v>
      </c>
      <c r="M11" s="3" t="s">
        <v>2</v>
      </c>
    </row>
    <row r="12" spans="1:13" x14ac:dyDescent="0.4">
      <c r="A12" s="1" t="s">
        <v>69</v>
      </c>
      <c r="B12" s="1" t="s">
        <v>69</v>
      </c>
      <c r="C12" s="13">
        <v>1</v>
      </c>
      <c r="D12" s="2" t="s">
        <v>30</v>
      </c>
      <c r="E12" s="1" t="s">
        <v>176</v>
      </c>
      <c r="F12" s="1"/>
      <c r="G12" s="1" t="s">
        <v>14</v>
      </c>
      <c r="H12" s="1" t="s">
        <v>13</v>
      </c>
      <c r="I12" s="60"/>
      <c r="K12" s="8"/>
      <c r="L12" s="8"/>
    </row>
    <row r="13" spans="1:13" x14ac:dyDescent="0.4">
      <c r="A13" s="2" t="s">
        <v>32</v>
      </c>
      <c r="B13" s="2" t="s">
        <v>33</v>
      </c>
      <c r="C13" s="27">
        <v>7.0000000000000001E-3</v>
      </c>
      <c r="D13" s="2" t="s">
        <v>26</v>
      </c>
      <c r="E13" s="18" t="s">
        <v>16</v>
      </c>
      <c r="G13" s="18" t="s">
        <v>14</v>
      </c>
      <c r="H13" s="18" t="s">
        <v>17</v>
      </c>
      <c r="I13" s="8">
        <v>5</v>
      </c>
      <c r="J13" s="4">
        <f>C13</f>
        <v>7.0000000000000001E-3</v>
      </c>
      <c r="K13" s="27">
        <v>4.0000000000000001E-3</v>
      </c>
      <c r="L13" s="27">
        <v>0.01</v>
      </c>
    </row>
    <row r="14" spans="1:13" x14ac:dyDescent="0.4">
      <c r="A14" s="2" t="s">
        <v>50</v>
      </c>
      <c r="B14" s="2" t="s">
        <v>51</v>
      </c>
      <c r="C14" s="27">
        <v>2.2831050228310503E-5</v>
      </c>
      <c r="D14" s="2" t="s">
        <v>6</v>
      </c>
      <c r="E14" s="18" t="s">
        <v>16</v>
      </c>
      <c r="G14" s="8" t="s">
        <v>14</v>
      </c>
      <c r="H14" s="18" t="s">
        <v>17</v>
      </c>
      <c r="I14" s="60"/>
      <c r="J14" s="27"/>
    </row>
    <row r="15" spans="1:13" s="5" customFormat="1" x14ac:dyDescent="0.4">
      <c r="B15" s="6"/>
      <c r="C15" s="12"/>
      <c r="H15" s="6"/>
    </row>
    <row r="16" spans="1:13" x14ac:dyDescent="0.4">
      <c r="A16" s="3" t="s">
        <v>1</v>
      </c>
      <c r="B16" s="3" t="s">
        <v>70</v>
      </c>
      <c r="C16" s="7"/>
    </row>
    <row r="17" spans="1:13" x14ac:dyDescent="0.4">
      <c r="A17" s="3" t="s">
        <v>2</v>
      </c>
      <c r="B17" s="2" t="s">
        <v>147</v>
      </c>
      <c r="C17" s="7"/>
    </row>
    <row r="18" spans="1:13" x14ac:dyDescent="0.4">
      <c r="A18" s="3" t="s">
        <v>3</v>
      </c>
      <c r="B18" s="2" t="s">
        <v>14</v>
      </c>
      <c r="C18" s="7"/>
    </row>
    <row r="19" spans="1:13" x14ac:dyDescent="0.4">
      <c r="A19" s="11" t="s">
        <v>9</v>
      </c>
      <c r="B19" s="2" t="s">
        <v>70</v>
      </c>
      <c r="C19" s="7"/>
    </row>
    <row r="20" spans="1:13" x14ac:dyDescent="0.4">
      <c r="A20" s="3" t="s">
        <v>4</v>
      </c>
      <c r="B20" s="8">
        <v>1</v>
      </c>
      <c r="C20" s="7"/>
      <c r="D20" s="4"/>
    </row>
    <row r="21" spans="1:13" x14ac:dyDescent="0.4">
      <c r="A21" s="3" t="s">
        <v>6</v>
      </c>
      <c r="B21" s="2" t="s">
        <v>30</v>
      </c>
      <c r="C21" s="7"/>
      <c r="D21" s="4"/>
    </row>
    <row r="22" spans="1:13" x14ac:dyDescent="0.4">
      <c r="A22" s="3" t="s">
        <v>15</v>
      </c>
      <c r="C22" s="7"/>
      <c r="D22" s="4"/>
    </row>
    <row r="23" spans="1:13" x14ac:dyDescent="0.4">
      <c r="A23" s="3" t="s">
        <v>7</v>
      </c>
      <c r="C23" s="7"/>
    </row>
    <row r="24" spans="1:13" x14ac:dyDescent="0.4">
      <c r="A24" s="3" t="s">
        <v>8</v>
      </c>
      <c r="B24" s="3" t="s">
        <v>9</v>
      </c>
      <c r="C24" s="9" t="s">
        <v>10</v>
      </c>
      <c r="D24" s="3" t="s">
        <v>6</v>
      </c>
      <c r="E24" s="3" t="s">
        <v>11</v>
      </c>
      <c r="F24" s="3" t="s">
        <v>12</v>
      </c>
      <c r="G24" s="3" t="s">
        <v>3</v>
      </c>
      <c r="H24" s="3" t="s">
        <v>5</v>
      </c>
      <c r="I24" s="59" t="s">
        <v>132</v>
      </c>
      <c r="J24" s="59" t="s">
        <v>136</v>
      </c>
      <c r="K24" s="59" t="s">
        <v>133</v>
      </c>
      <c r="L24" s="59" t="s">
        <v>134</v>
      </c>
      <c r="M24" s="3" t="s">
        <v>2</v>
      </c>
    </row>
    <row r="25" spans="1:13" x14ac:dyDescent="0.4">
      <c r="A25" s="1" t="s">
        <v>70</v>
      </c>
      <c r="B25" s="1" t="s">
        <v>70</v>
      </c>
      <c r="C25" s="13">
        <v>1</v>
      </c>
      <c r="D25" s="2" t="s">
        <v>30</v>
      </c>
      <c r="E25" s="1" t="s">
        <v>176</v>
      </c>
      <c r="F25" s="1"/>
      <c r="G25" s="1" t="s">
        <v>14</v>
      </c>
      <c r="H25" s="1" t="s">
        <v>13</v>
      </c>
      <c r="I25" s="60"/>
      <c r="K25" s="8"/>
      <c r="L25" s="8"/>
    </row>
    <row r="26" spans="1:13" x14ac:dyDescent="0.4">
      <c r="A26" s="2" t="s">
        <v>32</v>
      </c>
      <c r="B26" s="2" t="s">
        <v>33</v>
      </c>
      <c r="C26" s="27">
        <v>2.8E-3</v>
      </c>
      <c r="D26" s="2" t="s">
        <v>26</v>
      </c>
      <c r="E26" s="18" t="s">
        <v>16</v>
      </c>
      <c r="G26" s="18" t="s">
        <v>14</v>
      </c>
      <c r="H26" s="18" t="s">
        <v>17</v>
      </c>
      <c r="I26" s="8">
        <v>5</v>
      </c>
      <c r="J26" s="4">
        <f>C26</f>
        <v>2.8E-3</v>
      </c>
      <c r="K26" s="27">
        <v>2.2400000000000002E-3</v>
      </c>
      <c r="L26" s="27">
        <v>3.3599999999999997E-3</v>
      </c>
      <c r="M26" s="2" t="s">
        <v>127</v>
      </c>
    </row>
    <row r="27" spans="1:13" s="5" customFormat="1" x14ac:dyDescent="0.4">
      <c r="B27" s="6"/>
      <c r="C27" s="12"/>
      <c r="H27" s="6"/>
    </row>
    <row r="28" spans="1:13" x14ac:dyDescent="0.4">
      <c r="A28" s="3" t="s">
        <v>1</v>
      </c>
      <c r="B28" s="3" t="s">
        <v>124</v>
      </c>
      <c r="C28" s="7"/>
    </row>
    <row r="29" spans="1:13" x14ac:dyDescent="0.4">
      <c r="A29" s="3" t="s">
        <v>2</v>
      </c>
      <c r="B29" s="2" t="s">
        <v>148</v>
      </c>
      <c r="C29" s="7"/>
    </row>
    <row r="30" spans="1:13" x14ac:dyDescent="0.4">
      <c r="A30" s="3" t="s">
        <v>3</v>
      </c>
      <c r="B30" s="2" t="s">
        <v>14</v>
      </c>
      <c r="C30" s="7"/>
    </row>
    <row r="31" spans="1:13" x14ac:dyDescent="0.4">
      <c r="A31" s="11" t="s">
        <v>9</v>
      </c>
      <c r="B31" s="2" t="s">
        <v>124</v>
      </c>
      <c r="C31" s="7"/>
    </row>
    <row r="32" spans="1:13" x14ac:dyDescent="0.4">
      <c r="A32" s="3" t="s">
        <v>4</v>
      </c>
      <c r="B32" s="8">
        <v>1</v>
      </c>
      <c r="C32" s="7"/>
      <c r="D32" s="4"/>
    </row>
    <row r="33" spans="1:13" x14ac:dyDescent="0.4">
      <c r="A33" s="3" t="s">
        <v>6</v>
      </c>
      <c r="B33" s="2" t="s">
        <v>55</v>
      </c>
      <c r="C33" s="7"/>
      <c r="D33" s="4"/>
    </row>
    <row r="34" spans="1:13" x14ac:dyDescent="0.4">
      <c r="A34" s="3" t="s">
        <v>15</v>
      </c>
      <c r="B34" s="2" t="s">
        <v>135</v>
      </c>
      <c r="C34" s="7"/>
      <c r="D34" s="4"/>
    </row>
    <row r="35" spans="1:13" x14ac:dyDescent="0.4">
      <c r="A35" s="3" t="s">
        <v>7</v>
      </c>
      <c r="C35" s="7"/>
    </row>
    <row r="36" spans="1:13" x14ac:dyDescent="0.4">
      <c r="A36" s="3" t="s">
        <v>8</v>
      </c>
      <c r="B36" s="3" t="s">
        <v>9</v>
      </c>
      <c r="C36" s="9" t="s">
        <v>10</v>
      </c>
      <c r="D36" s="3" t="s">
        <v>6</v>
      </c>
      <c r="E36" s="3" t="s">
        <v>11</v>
      </c>
      <c r="F36" s="3" t="s">
        <v>12</v>
      </c>
      <c r="G36" s="3" t="s">
        <v>3</v>
      </c>
      <c r="H36" s="3" t="s">
        <v>5</v>
      </c>
      <c r="I36" s="59" t="s">
        <v>132</v>
      </c>
      <c r="J36" s="59" t="s">
        <v>136</v>
      </c>
      <c r="K36" s="59" t="s">
        <v>133</v>
      </c>
      <c r="L36" s="59" t="s">
        <v>134</v>
      </c>
      <c r="M36" s="3" t="s">
        <v>2</v>
      </c>
    </row>
    <row r="37" spans="1:13" x14ac:dyDescent="0.4">
      <c r="A37" s="1" t="s">
        <v>124</v>
      </c>
      <c r="B37" s="1" t="s">
        <v>124</v>
      </c>
      <c r="C37" s="13">
        <v>1</v>
      </c>
      <c r="D37" s="2" t="s">
        <v>55</v>
      </c>
      <c r="E37" s="1" t="s">
        <v>176</v>
      </c>
      <c r="F37" s="1"/>
      <c r="G37" s="1" t="s">
        <v>14</v>
      </c>
      <c r="H37" s="1" t="s">
        <v>13</v>
      </c>
      <c r="I37" s="8"/>
      <c r="J37" s="8"/>
      <c r="K37" s="8"/>
      <c r="L37" s="8"/>
      <c r="M37" s="1"/>
    </row>
    <row r="38" spans="1:13" x14ac:dyDescent="0.4">
      <c r="A38" s="2" t="s">
        <v>32</v>
      </c>
      <c r="B38" s="2" t="s">
        <v>33</v>
      </c>
      <c r="C38" s="27">
        <f>0.01771684761728*0.5</f>
        <v>8.8584238086399994E-3</v>
      </c>
      <c r="D38" s="2" t="s">
        <v>26</v>
      </c>
      <c r="E38" s="18" t="s">
        <v>16</v>
      </c>
      <c r="G38" s="18" t="s">
        <v>14</v>
      </c>
      <c r="H38" s="18" t="s">
        <v>17</v>
      </c>
      <c r="I38" s="8">
        <v>5</v>
      </c>
      <c r="J38" s="27">
        <f>C38</f>
        <v>8.8584238086399994E-3</v>
      </c>
      <c r="K38" s="27">
        <f>0.0127561302844416*0.5</f>
        <v>6.3780651422207998E-3</v>
      </c>
      <c r="L38" s="27">
        <f>0.020374374759872*0.5</f>
        <v>1.0187187379936E-2</v>
      </c>
      <c r="M38" s="2" t="s">
        <v>126</v>
      </c>
    </row>
    <row r="39" spans="1:13" s="5" customFormat="1" x14ac:dyDescent="0.4">
      <c r="B39" s="6"/>
      <c r="C39" s="12"/>
      <c r="H39" s="6"/>
    </row>
    <row r="40" spans="1:13" x14ac:dyDescent="0.4">
      <c r="A40" s="3" t="s">
        <v>1</v>
      </c>
      <c r="B40" s="3" t="s">
        <v>125</v>
      </c>
      <c r="C40" s="7"/>
    </row>
    <row r="41" spans="1:13" x14ac:dyDescent="0.4">
      <c r="A41" s="3" t="s">
        <v>2</v>
      </c>
      <c r="B41" s="2" t="s">
        <v>149</v>
      </c>
      <c r="C41" s="7"/>
    </row>
    <row r="42" spans="1:13" x14ac:dyDescent="0.4">
      <c r="A42" s="3" t="s">
        <v>3</v>
      </c>
      <c r="B42" s="2" t="s">
        <v>14</v>
      </c>
      <c r="C42" s="7"/>
    </row>
    <row r="43" spans="1:13" x14ac:dyDescent="0.4">
      <c r="A43" s="11" t="s">
        <v>9</v>
      </c>
      <c r="B43" s="2" t="s">
        <v>125</v>
      </c>
      <c r="C43" s="7"/>
    </row>
    <row r="44" spans="1:13" x14ac:dyDescent="0.4">
      <c r="A44" s="3" t="s">
        <v>4</v>
      </c>
      <c r="B44" s="8">
        <v>1</v>
      </c>
      <c r="C44" s="7"/>
      <c r="D44" s="4"/>
    </row>
    <row r="45" spans="1:13" x14ac:dyDescent="0.4">
      <c r="A45" s="3" t="s">
        <v>6</v>
      </c>
      <c r="B45" s="2" t="s">
        <v>55</v>
      </c>
      <c r="C45" s="7"/>
      <c r="D45" s="4"/>
    </row>
    <row r="46" spans="1:13" x14ac:dyDescent="0.4">
      <c r="A46" s="3" t="s">
        <v>15</v>
      </c>
      <c r="B46" s="2" t="s">
        <v>135</v>
      </c>
      <c r="C46" s="7"/>
      <c r="D46" s="4"/>
    </row>
    <row r="47" spans="1:13" x14ac:dyDescent="0.4">
      <c r="A47" s="3" t="s">
        <v>7</v>
      </c>
      <c r="C47" s="7"/>
    </row>
    <row r="48" spans="1:13" x14ac:dyDescent="0.4">
      <c r="A48" s="3" t="s">
        <v>8</v>
      </c>
      <c r="B48" s="3" t="s">
        <v>9</v>
      </c>
      <c r="C48" s="9" t="s">
        <v>10</v>
      </c>
      <c r="D48" s="3" t="s">
        <v>6</v>
      </c>
      <c r="E48" s="3" t="s">
        <v>11</v>
      </c>
      <c r="F48" s="3" t="s">
        <v>12</v>
      </c>
      <c r="G48" s="3" t="s">
        <v>3</v>
      </c>
      <c r="H48" s="3" t="s">
        <v>5</v>
      </c>
      <c r="I48" s="59" t="s">
        <v>132</v>
      </c>
      <c r="J48" s="59" t="s">
        <v>136</v>
      </c>
      <c r="K48" s="59" t="s">
        <v>133</v>
      </c>
      <c r="L48" s="59" t="s">
        <v>134</v>
      </c>
      <c r="M48" s="3" t="s">
        <v>2</v>
      </c>
    </row>
    <row r="49" spans="1:15" x14ac:dyDescent="0.4">
      <c r="A49" s="2" t="s">
        <v>125</v>
      </c>
      <c r="B49" s="2" t="s">
        <v>125</v>
      </c>
      <c r="C49" s="13">
        <v>1</v>
      </c>
      <c r="D49" s="2" t="s">
        <v>55</v>
      </c>
      <c r="E49" s="1" t="s">
        <v>176</v>
      </c>
      <c r="F49" s="1"/>
      <c r="G49" s="1" t="s">
        <v>14</v>
      </c>
      <c r="H49" s="1" t="s">
        <v>13</v>
      </c>
      <c r="J49" s="27"/>
      <c r="K49" s="27"/>
    </row>
    <row r="50" spans="1:15" x14ac:dyDescent="0.4">
      <c r="A50" s="2" t="s">
        <v>32</v>
      </c>
      <c r="B50" s="2" t="s">
        <v>33</v>
      </c>
      <c r="C50" s="27">
        <v>3.4395002393027493E-3</v>
      </c>
      <c r="D50" s="2" t="s">
        <v>26</v>
      </c>
      <c r="E50" s="18" t="s">
        <v>16</v>
      </c>
      <c r="G50" s="18" t="s">
        <v>54</v>
      </c>
      <c r="H50" s="18" t="s">
        <v>17</v>
      </c>
      <c r="I50" s="8">
        <v>5</v>
      </c>
      <c r="J50" s="27">
        <f>C50</f>
        <v>3.4395002393027493E-3</v>
      </c>
      <c r="K50" s="27">
        <v>2.47644017229798E-3</v>
      </c>
      <c r="L50" s="27">
        <v>3.9554252751981623E-3</v>
      </c>
      <c r="N50" s="4"/>
      <c r="O50" s="4"/>
    </row>
    <row r="51" spans="1:15" x14ac:dyDescent="0.4">
      <c r="A51" s="2" t="s">
        <v>32</v>
      </c>
      <c r="B51" s="2" t="s">
        <v>33</v>
      </c>
      <c r="C51" s="27">
        <v>3.031086824854091E-3</v>
      </c>
      <c r="D51" s="2" t="s">
        <v>26</v>
      </c>
      <c r="E51" s="18" t="s">
        <v>16</v>
      </c>
      <c r="G51" s="18" t="s">
        <v>59</v>
      </c>
      <c r="H51" s="18" t="s">
        <v>17</v>
      </c>
      <c r="I51" s="8">
        <v>5</v>
      </c>
      <c r="J51" s="27">
        <f t="shared" ref="J51:J55" si="0">C51</f>
        <v>3.031086824854091E-3</v>
      </c>
      <c r="K51" s="27">
        <v>2.1823825138949458E-3</v>
      </c>
      <c r="L51" s="27">
        <v>3.4857498485822047E-3</v>
      </c>
    </row>
    <row r="52" spans="1:15" x14ac:dyDescent="0.4">
      <c r="A52" s="2" t="s">
        <v>32</v>
      </c>
      <c r="B52" s="2" t="s">
        <v>33</v>
      </c>
      <c r="C52" s="27">
        <v>1.9382725618983033E-3</v>
      </c>
      <c r="D52" s="2" t="s">
        <v>26</v>
      </c>
      <c r="E52" s="18" t="s">
        <v>16</v>
      </c>
      <c r="G52" s="18" t="s">
        <v>24</v>
      </c>
      <c r="H52" s="18" t="s">
        <v>17</v>
      </c>
      <c r="I52" s="8">
        <v>5</v>
      </c>
      <c r="J52" s="27">
        <f t="shared" si="0"/>
        <v>1.9382725618983033E-3</v>
      </c>
      <c r="K52" s="27">
        <v>1.3955562445667786E-3</v>
      </c>
      <c r="L52" s="27">
        <v>2.229013446183049E-3</v>
      </c>
    </row>
    <row r="53" spans="1:15" x14ac:dyDescent="0.4">
      <c r="A53" s="2" t="s">
        <v>32</v>
      </c>
      <c r="B53" s="2" t="s">
        <v>33</v>
      </c>
      <c r="C53" s="27">
        <v>2.3696978460418996E-4</v>
      </c>
      <c r="D53" s="2" t="s">
        <v>26</v>
      </c>
      <c r="E53" s="18" t="s">
        <v>16</v>
      </c>
      <c r="G53" s="18" t="s">
        <v>56</v>
      </c>
      <c r="H53" s="18" t="s">
        <v>17</v>
      </c>
      <c r="I53" s="8">
        <v>5</v>
      </c>
      <c r="J53" s="27">
        <f t="shared" si="0"/>
        <v>2.3696978460418996E-4</v>
      </c>
      <c r="K53" s="27">
        <v>1.706182449150168E-4</v>
      </c>
      <c r="L53" s="27">
        <v>2.7251525229481848E-4</v>
      </c>
    </row>
    <row r="54" spans="1:15" x14ac:dyDescent="0.4">
      <c r="A54" s="2" t="s">
        <v>32</v>
      </c>
      <c r="B54" s="2" t="s">
        <v>33</v>
      </c>
      <c r="C54" s="27">
        <f>0.000212594397980664*0.5</f>
        <v>1.06297198990332E-4</v>
      </c>
      <c r="D54" s="2" t="s">
        <v>26</v>
      </c>
      <c r="E54" s="18" t="s">
        <v>16</v>
      </c>
      <c r="G54" s="18" t="s">
        <v>57</v>
      </c>
      <c r="H54" s="18" t="s">
        <v>17</v>
      </c>
      <c r="I54" s="8">
        <v>5</v>
      </c>
      <c r="J54" s="27">
        <f t="shared" si="0"/>
        <v>1.06297198990332E-4</v>
      </c>
      <c r="K54" s="27">
        <f>0.000153067966546078*0.5</f>
        <v>7.6533983273039007E-5</v>
      </c>
      <c r="L54" s="27">
        <f>0.000244483557677763*0.5</f>
        <v>1.222417788388815E-4</v>
      </c>
    </row>
    <row r="55" spans="1:15" x14ac:dyDescent="0.4">
      <c r="A55" s="2" t="s">
        <v>32</v>
      </c>
      <c r="B55" s="2" t="s">
        <v>33</v>
      </c>
      <c r="C55" s="27">
        <f>0.000212594397980664*0.5</f>
        <v>1.06297198990332E-4</v>
      </c>
      <c r="D55" s="2" t="s">
        <v>26</v>
      </c>
      <c r="E55" s="18" t="s">
        <v>16</v>
      </c>
      <c r="G55" s="18" t="s">
        <v>58</v>
      </c>
      <c r="H55" s="18" t="s">
        <v>17</v>
      </c>
      <c r="I55" s="8">
        <v>5</v>
      </c>
      <c r="J55" s="27">
        <f t="shared" si="0"/>
        <v>1.06297198990332E-4</v>
      </c>
      <c r="K55" s="27">
        <f>0.000153067966546078*0.5</f>
        <v>7.6533983273039007E-5</v>
      </c>
      <c r="L55" s="27">
        <f>0.000244483557677763*0.5</f>
        <v>1.222417788388815E-4</v>
      </c>
    </row>
    <row r="56" spans="1:15" s="5" customFormat="1" x14ac:dyDescent="0.4">
      <c r="B56" s="6"/>
      <c r="C56" s="12"/>
      <c r="H56" s="6"/>
    </row>
    <row r="57" spans="1:15" x14ac:dyDescent="0.4">
      <c r="A57" s="3" t="s">
        <v>1</v>
      </c>
      <c r="B57" s="3" t="s">
        <v>67</v>
      </c>
      <c r="C57" s="7"/>
    </row>
    <row r="58" spans="1:15" x14ac:dyDescent="0.4">
      <c r="A58" s="3" t="s">
        <v>2</v>
      </c>
      <c r="B58" s="2" t="s">
        <v>152</v>
      </c>
      <c r="C58" s="7"/>
    </row>
    <row r="59" spans="1:15" x14ac:dyDescent="0.4">
      <c r="A59" s="3" t="s">
        <v>3</v>
      </c>
      <c r="B59" s="2" t="s">
        <v>14</v>
      </c>
      <c r="C59" s="7"/>
    </row>
    <row r="60" spans="1:15" x14ac:dyDescent="0.4">
      <c r="A60" s="11" t="s">
        <v>9</v>
      </c>
      <c r="B60" s="2" t="s">
        <v>68</v>
      </c>
      <c r="C60" s="7"/>
    </row>
    <row r="61" spans="1:15" x14ac:dyDescent="0.4">
      <c r="A61" s="3" t="s">
        <v>4</v>
      </c>
      <c r="B61" s="8">
        <v>1</v>
      </c>
      <c r="C61" s="7"/>
      <c r="D61" s="4"/>
    </row>
    <row r="62" spans="1:15" x14ac:dyDescent="0.4">
      <c r="A62" s="3" t="s">
        <v>6</v>
      </c>
      <c r="B62" s="2" t="s">
        <v>55</v>
      </c>
      <c r="C62" s="7"/>
      <c r="D62" s="4"/>
    </row>
    <row r="63" spans="1:15" x14ac:dyDescent="0.4">
      <c r="A63" s="3" t="s">
        <v>15</v>
      </c>
      <c r="B63" s="2" t="s">
        <v>155</v>
      </c>
      <c r="C63" s="7"/>
      <c r="D63" s="4"/>
    </row>
    <row r="64" spans="1:15" x14ac:dyDescent="0.4">
      <c r="A64" s="3" t="s">
        <v>7</v>
      </c>
      <c r="C64" s="7"/>
    </row>
    <row r="65" spans="1:13" x14ac:dyDescent="0.4">
      <c r="A65" s="3" t="s">
        <v>8</v>
      </c>
      <c r="B65" s="3" t="s">
        <v>9</v>
      </c>
      <c r="C65" s="9" t="s">
        <v>10</v>
      </c>
      <c r="D65" s="3" t="s">
        <v>6</v>
      </c>
      <c r="E65" s="3" t="s">
        <v>11</v>
      </c>
      <c r="F65" s="3" t="s">
        <v>12</v>
      </c>
      <c r="G65" s="3" t="s">
        <v>3</v>
      </c>
      <c r="H65" s="3" t="s">
        <v>5</v>
      </c>
      <c r="I65" s="59" t="s">
        <v>132</v>
      </c>
      <c r="J65" s="59" t="s">
        <v>136</v>
      </c>
      <c r="K65" s="59" t="s">
        <v>133</v>
      </c>
      <c r="L65" s="59" t="s">
        <v>134</v>
      </c>
      <c r="M65" s="3" t="s">
        <v>2</v>
      </c>
    </row>
    <row r="66" spans="1:13" x14ac:dyDescent="0.4">
      <c r="A66" s="1" t="s">
        <v>67</v>
      </c>
      <c r="B66" s="1" t="s">
        <v>68</v>
      </c>
      <c r="C66" s="13">
        <v>1</v>
      </c>
      <c r="D66" s="2" t="s">
        <v>55</v>
      </c>
      <c r="E66" s="1" t="s">
        <v>176</v>
      </c>
      <c r="F66" s="1"/>
      <c r="G66" s="1" t="s">
        <v>14</v>
      </c>
      <c r="H66" s="1" t="s">
        <v>13</v>
      </c>
      <c r="M66" s="1"/>
    </row>
    <row r="67" spans="1:13" x14ac:dyDescent="0.4">
      <c r="A67" s="2" t="s">
        <v>32</v>
      </c>
      <c r="B67" s="2" t="s">
        <v>33</v>
      </c>
      <c r="C67" s="27">
        <v>1.6071616147067549E-2</v>
      </c>
      <c r="D67" s="2" t="s">
        <v>26</v>
      </c>
      <c r="E67" s="18" t="s">
        <v>16</v>
      </c>
      <c r="G67" s="18" t="s">
        <v>54</v>
      </c>
      <c r="H67" s="18" t="s">
        <v>17</v>
      </c>
      <c r="I67" s="8">
        <v>5</v>
      </c>
      <c r="J67" s="27">
        <f>C67</f>
        <v>1.6071616147067549E-2</v>
      </c>
      <c r="K67" s="27">
        <v>1.205371211030066E-2</v>
      </c>
      <c r="L67" s="27">
        <v>2.0089520183834437E-2</v>
      </c>
    </row>
    <row r="68" spans="1:13" x14ac:dyDescent="0.4">
      <c r="A68" s="2" t="s">
        <v>32</v>
      </c>
      <c r="B68" s="2" t="s">
        <v>33</v>
      </c>
      <c r="C68" s="27">
        <v>1.4163239008049623E-2</v>
      </c>
      <c r="D68" s="2" t="s">
        <v>26</v>
      </c>
      <c r="E68" s="18" t="s">
        <v>16</v>
      </c>
      <c r="G68" s="18" t="s">
        <v>59</v>
      </c>
      <c r="H68" s="18" t="s">
        <v>17</v>
      </c>
      <c r="I68" s="8">
        <v>5</v>
      </c>
      <c r="J68" s="27">
        <f t="shared" ref="J68:J72" si="1">C68</f>
        <v>1.4163239008049623E-2</v>
      </c>
      <c r="K68" s="27">
        <v>1.0622429256037217E-2</v>
      </c>
      <c r="L68" s="27">
        <v>1.7704048760062027E-2</v>
      </c>
    </row>
    <row r="69" spans="1:13" x14ac:dyDescent="0.4">
      <c r="A69" s="2" t="s">
        <v>32</v>
      </c>
      <c r="B69" s="2" t="s">
        <v>33</v>
      </c>
      <c r="C69" s="27">
        <v>9.0568892094444742E-3</v>
      </c>
      <c r="D69" s="2" t="s">
        <v>26</v>
      </c>
      <c r="E69" s="18" t="s">
        <v>16</v>
      </c>
      <c r="G69" s="18" t="s">
        <v>24</v>
      </c>
      <c r="H69" s="18" t="s">
        <v>17</v>
      </c>
      <c r="I69" s="8">
        <v>5</v>
      </c>
      <c r="J69" s="27">
        <f t="shared" si="1"/>
        <v>9.0568892094444742E-3</v>
      </c>
      <c r="K69" s="27">
        <v>6.7926669070833548E-3</v>
      </c>
      <c r="L69" s="27">
        <v>1.1321111511805593E-2</v>
      </c>
    </row>
    <row r="70" spans="1:13" x14ac:dyDescent="0.4">
      <c r="A70" s="2" t="s">
        <v>32</v>
      </c>
      <c r="B70" s="2" t="s">
        <v>33</v>
      </c>
      <c r="C70" s="27">
        <v>1.1072792997926552E-3</v>
      </c>
      <c r="D70" s="2" t="s">
        <v>26</v>
      </c>
      <c r="E70" s="18" t="s">
        <v>16</v>
      </c>
      <c r="G70" s="18" t="s">
        <v>56</v>
      </c>
      <c r="H70" s="18" t="s">
        <v>17</v>
      </c>
      <c r="I70" s="8">
        <v>5</v>
      </c>
      <c r="J70" s="27">
        <f t="shared" si="1"/>
        <v>1.1072792997926552E-3</v>
      </c>
      <c r="K70" s="27">
        <v>8.3045947484449128E-4</v>
      </c>
      <c r="L70" s="27">
        <v>1.384099124740819E-3</v>
      </c>
    </row>
    <row r="71" spans="1:13" x14ac:dyDescent="0.4">
      <c r="A71" s="2" t="s">
        <v>32</v>
      </c>
      <c r="B71" s="2" t="s">
        <v>33</v>
      </c>
      <c r="C71" s="27">
        <f>0.000993381398936833*0.5</f>
        <v>4.966906994684165E-4</v>
      </c>
      <c r="D71" s="2" t="s">
        <v>26</v>
      </c>
      <c r="E71" s="18" t="s">
        <v>16</v>
      </c>
      <c r="G71" s="18" t="s">
        <v>57</v>
      </c>
      <c r="H71" s="18" t="s">
        <v>17</v>
      </c>
      <c r="I71" s="8">
        <v>5</v>
      </c>
      <c r="J71" s="27">
        <f t="shared" si="1"/>
        <v>4.966906994684165E-4</v>
      </c>
      <c r="K71" s="27">
        <f>0.000745036049202625*0.5</f>
        <v>3.7251802460131248E-4</v>
      </c>
      <c r="L71" s="27">
        <f>0.00124172674867104*0.5</f>
        <v>6.2086337433551997E-4</v>
      </c>
    </row>
    <row r="72" spans="1:13" x14ac:dyDescent="0.4">
      <c r="A72" s="2" t="s">
        <v>32</v>
      </c>
      <c r="B72" s="2" t="s">
        <v>33</v>
      </c>
      <c r="C72" s="27">
        <f>0.000993381398936833*0.5</f>
        <v>4.966906994684165E-4</v>
      </c>
      <c r="D72" s="2" t="s">
        <v>26</v>
      </c>
      <c r="E72" s="18" t="s">
        <v>16</v>
      </c>
      <c r="G72" s="18" t="s">
        <v>58</v>
      </c>
      <c r="H72" s="18" t="s">
        <v>17</v>
      </c>
      <c r="I72" s="8">
        <v>5</v>
      </c>
      <c r="J72" s="27">
        <f t="shared" si="1"/>
        <v>4.966906994684165E-4</v>
      </c>
      <c r="K72" s="27">
        <f>0.000745036049202625*0.5</f>
        <v>3.7251802460131248E-4</v>
      </c>
      <c r="L72" s="27">
        <f>0.00124172674867104*0.5</f>
        <v>6.2086337433551997E-4</v>
      </c>
    </row>
    <row r="73" spans="1:13" x14ac:dyDescent="0.4">
      <c r="A73" s="2" t="s">
        <v>60</v>
      </c>
      <c r="B73" s="2" t="s">
        <v>61</v>
      </c>
      <c r="C73" s="27">
        <v>1.6253493375269053E-2</v>
      </c>
      <c r="D73" s="2" t="s">
        <v>23</v>
      </c>
      <c r="E73" s="18" t="s">
        <v>16</v>
      </c>
      <c r="G73" s="2" t="s">
        <v>24</v>
      </c>
      <c r="H73" s="18" t="s">
        <v>17</v>
      </c>
      <c r="M73" s="2" t="s">
        <v>62</v>
      </c>
    </row>
    <row r="74" spans="1:13" x14ac:dyDescent="0.4">
      <c r="A74" s="2" t="s">
        <v>63</v>
      </c>
      <c r="B74" s="2" t="s">
        <v>61</v>
      </c>
      <c r="C74" s="27">
        <v>5.8029316751313217E-2</v>
      </c>
      <c r="D74" s="2" t="s">
        <v>23</v>
      </c>
      <c r="E74" s="18" t="s">
        <v>16</v>
      </c>
      <c r="G74" s="2" t="s">
        <v>28</v>
      </c>
      <c r="H74" s="18" t="s">
        <v>17</v>
      </c>
      <c r="M74" s="2" t="s">
        <v>62</v>
      </c>
    </row>
    <row r="75" spans="1:13" x14ac:dyDescent="0.4">
      <c r="A75" s="2" t="s">
        <v>64</v>
      </c>
      <c r="B75" s="2" t="s">
        <v>65</v>
      </c>
      <c r="C75" s="27">
        <v>-2.2921593221533301E-4</v>
      </c>
      <c r="D75" s="2" t="s">
        <v>25</v>
      </c>
      <c r="E75" s="18" t="s">
        <v>16</v>
      </c>
      <c r="G75" s="2" t="s">
        <v>27</v>
      </c>
      <c r="H75" s="18" t="s">
        <v>17</v>
      </c>
      <c r="M75" s="2" t="s">
        <v>66</v>
      </c>
    </row>
    <row r="76" spans="1:13" x14ac:dyDescent="0.4">
      <c r="A76" s="2" t="s">
        <v>64</v>
      </c>
      <c r="B76" s="2" t="s">
        <v>65</v>
      </c>
      <c r="C76" s="27">
        <v>-8.1836215931339201E-4</v>
      </c>
      <c r="D76" s="2" t="s">
        <v>25</v>
      </c>
      <c r="E76" s="18" t="s">
        <v>16</v>
      </c>
      <c r="G76" s="2" t="s">
        <v>28</v>
      </c>
      <c r="H76" s="18" t="s">
        <v>17</v>
      </c>
      <c r="M76" s="2" t="s">
        <v>66</v>
      </c>
    </row>
    <row r="77" spans="1:13" x14ac:dyDescent="0.4">
      <c r="A77" s="2" t="s">
        <v>18</v>
      </c>
      <c r="B77" s="2" t="s">
        <v>19</v>
      </c>
      <c r="C77" s="64">
        <v>1.8241970080552359E-6</v>
      </c>
      <c r="D77" s="2" t="s">
        <v>6</v>
      </c>
      <c r="E77" s="18" t="s">
        <v>16</v>
      </c>
      <c r="G77" s="18" t="s">
        <v>14</v>
      </c>
      <c r="H77" s="18" t="s">
        <v>17</v>
      </c>
      <c r="I77" s="8">
        <v>5</v>
      </c>
      <c r="J77" s="27">
        <v>1.8241970080552359E-6</v>
      </c>
      <c r="K77" s="27">
        <v>1.0033083544303798E-6</v>
      </c>
      <c r="L77" s="27">
        <v>3.3443611814345993E-6</v>
      </c>
      <c r="M77" s="2" t="s">
        <v>158</v>
      </c>
    </row>
    <row r="78" spans="1:13" x14ac:dyDescent="0.4">
      <c r="A78" s="2" t="s">
        <v>157</v>
      </c>
      <c r="B78" s="2" t="s">
        <v>156</v>
      </c>
      <c r="C78" s="64">
        <v>-1.8241970080552401E-6</v>
      </c>
      <c r="D78" s="2" t="s">
        <v>6</v>
      </c>
      <c r="E78" s="18" t="s">
        <v>16</v>
      </c>
      <c r="G78" s="18" t="s">
        <v>14</v>
      </c>
      <c r="H78" s="18" t="s">
        <v>17</v>
      </c>
      <c r="I78" s="8"/>
      <c r="J78" s="27"/>
      <c r="K78" s="27"/>
      <c r="L78" s="27"/>
      <c r="M78" s="2" t="s">
        <v>159</v>
      </c>
    </row>
    <row r="79" spans="1:13" x14ac:dyDescent="0.4">
      <c r="A79" s="2" t="s">
        <v>157</v>
      </c>
      <c r="B79" s="2" t="s">
        <v>156</v>
      </c>
      <c r="C79" s="64">
        <v>6.8546221710778674E-6</v>
      </c>
      <c r="D79" s="2" t="s">
        <v>6</v>
      </c>
      <c r="E79" s="18" t="s">
        <v>16</v>
      </c>
      <c r="G79" s="18" t="s">
        <v>14</v>
      </c>
      <c r="H79" s="18" t="s">
        <v>17</v>
      </c>
      <c r="I79" s="8">
        <v>5</v>
      </c>
      <c r="J79" s="27">
        <v>6.8546221710778674E-6</v>
      </c>
      <c r="K79" s="27">
        <v>3.770042194092827E-6</v>
      </c>
      <c r="L79" s="27">
        <v>1.2566807313642757E-5</v>
      </c>
      <c r="M79" s="2" t="s">
        <v>160</v>
      </c>
    </row>
    <row r="80" spans="1:13" x14ac:dyDescent="0.4">
      <c r="A80" s="2" t="s">
        <v>150</v>
      </c>
      <c r="B80" s="2" t="s">
        <v>151</v>
      </c>
      <c r="C80" s="27">
        <v>5.4291577620691547E-6</v>
      </c>
      <c r="D80" s="2" t="s">
        <v>23</v>
      </c>
      <c r="E80" s="18" t="s">
        <v>16</v>
      </c>
      <c r="G80" s="18" t="s">
        <v>14</v>
      </c>
      <c r="H80" s="18" t="s">
        <v>17</v>
      </c>
      <c r="I80" s="8">
        <v>5</v>
      </c>
      <c r="J80" s="27">
        <v>5.4291577620691547E-6</v>
      </c>
      <c r="K80" s="27">
        <v>2.9860367691380352E-6</v>
      </c>
      <c r="L80" s="27">
        <v>9.9534558971267831E-6</v>
      </c>
      <c r="M80" s="2" t="s">
        <v>153</v>
      </c>
    </row>
    <row r="81" spans="3:8" x14ac:dyDescent="0.4">
      <c r="E81" s="18"/>
      <c r="G81" s="18"/>
      <c r="H81" s="18"/>
    </row>
    <row r="82" spans="3:8" x14ac:dyDescent="0.4">
      <c r="E82" s="18"/>
      <c r="G82" s="18"/>
      <c r="H82" s="18"/>
    </row>
    <row r="83" spans="3:8" x14ac:dyDescent="0.4">
      <c r="C83" s="27"/>
    </row>
    <row r="84" spans="3:8" x14ac:dyDescent="0.4">
      <c r="D84" s="8"/>
    </row>
    <row r="85" spans="3:8" x14ac:dyDescent="0.4">
      <c r="D85" s="8"/>
    </row>
    <row r="86" spans="3:8" x14ac:dyDescent="0.4">
      <c r="D86"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8CAE-267B-402B-A288-CF006747B19D}">
  <dimension ref="A1:Y49"/>
  <sheetViews>
    <sheetView zoomScale="85" zoomScaleNormal="85" workbookViewId="0">
      <pane xSplit="2" ySplit="2" topLeftCell="D3" activePane="bottomRight" state="frozen"/>
      <selection pane="topRight" activeCell="C1" sqref="C1"/>
      <selection pane="bottomLeft" activeCell="A3" sqref="A3"/>
      <selection pane="bottomRight" activeCell="L22" sqref="L22"/>
    </sheetView>
  </sheetViews>
  <sheetFormatPr defaultRowHeight="14.6" x14ac:dyDescent="0.4"/>
  <cols>
    <col min="1" max="1" width="59.15234375" bestFit="1" customWidth="1"/>
    <col min="2" max="2" width="49.15234375" bestFit="1" customWidth="1"/>
    <col min="3" max="3" width="27.15234375" bestFit="1" customWidth="1"/>
    <col min="4" max="4" width="8.15234375" customWidth="1"/>
    <col min="5" max="5" width="10.3046875" bestFit="1" customWidth="1"/>
    <col min="6" max="6" width="14.53515625" bestFit="1" customWidth="1"/>
    <col min="7" max="7" width="12.3046875" bestFit="1" customWidth="1"/>
    <col min="8" max="8" width="17" customWidth="1"/>
    <col min="9" max="14" width="16.69140625" bestFit="1" customWidth="1"/>
    <col min="15" max="15" width="12.69140625" style="2" customWidth="1"/>
    <col min="16" max="25" width="12.69140625" customWidth="1"/>
  </cols>
  <sheetData>
    <row r="1" spans="1:25" x14ac:dyDescent="0.4">
      <c r="A1" t="s">
        <v>22</v>
      </c>
    </row>
    <row r="2" spans="1:25" ht="58" customHeight="1" x14ac:dyDescent="0.4">
      <c r="A2" s="14" t="s">
        <v>8</v>
      </c>
      <c r="B2" s="14" t="s">
        <v>9</v>
      </c>
      <c r="C2" s="14" t="s">
        <v>11</v>
      </c>
      <c r="D2" s="14" t="s">
        <v>12</v>
      </c>
      <c r="E2" s="14" t="s">
        <v>3</v>
      </c>
      <c r="F2" s="14" t="s">
        <v>5</v>
      </c>
      <c r="G2" s="14" t="s">
        <v>6</v>
      </c>
      <c r="H2" s="15" t="s">
        <v>115</v>
      </c>
      <c r="I2" s="15" t="s">
        <v>116</v>
      </c>
      <c r="J2" s="15" t="s">
        <v>117</v>
      </c>
      <c r="K2" s="15" t="s">
        <v>118</v>
      </c>
      <c r="L2" s="15" t="s">
        <v>119</v>
      </c>
      <c r="M2" s="15" t="s">
        <v>120</v>
      </c>
      <c r="N2" s="15" t="s">
        <v>121</v>
      </c>
      <c r="O2" s="26" t="s">
        <v>2</v>
      </c>
      <c r="P2" s="15"/>
      <c r="Q2" s="15"/>
      <c r="R2" s="15"/>
      <c r="S2" s="15"/>
      <c r="T2" s="15"/>
      <c r="U2" s="15"/>
      <c r="V2" s="15"/>
      <c r="W2" s="15"/>
      <c r="X2" s="15"/>
      <c r="Y2" s="15"/>
    </row>
    <row r="3" spans="1:25" x14ac:dyDescent="0.4">
      <c r="A3" s="35" t="s">
        <v>29</v>
      </c>
      <c r="B3" s="35" t="s">
        <v>29</v>
      </c>
      <c r="C3" s="36" t="s">
        <v>176</v>
      </c>
      <c r="D3" s="36"/>
      <c r="E3" s="36" t="s">
        <v>14</v>
      </c>
      <c r="F3" s="37" t="s">
        <v>13</v>
      </c>
      <c r="G3" s="36" t="s">
        <v>30</v>
      </c>
      <c r="H3" s="38">
        <v>1</v>
      </c>
      <c r="I3" s="38">
        <v>1</v>
      </c>
      <c r="J3" s="38">
        <v>1</v>
      </c>
      <c r="K3" s="38">
        <v>1</v>
      </c>
      <c r="L3" s="38"/>
      <c r="M3" s="38"/>
      <c r="N3" s="38"/>
      <c r="W3" s="1"/>
      <c r="X3" s="17"/>
      <c r="Y3" s="17"/>
    </row>
    <row r="4" spans="1:25" x14ac:dyDescent="0.4">
      <c r="A4" s="35" t="s">
        <v>31</v>
      </c>
      <c r="B4" s="35" t="s">
        <v>31</v>
      </c>
      <c r="C4" s="36" t="s">
        <v>176</v>
      </c>
      <c r="D4" s="36"/>
      <c r="E4" s="36" t="s">
        <v>14</v>
      </c>
      <c r="F4" s="37" t="s">
        <v>13</v>
      </c>
      <c r="G4" s="36" t="s">
        <v>30</v>
      </c>
      <c r="H4" s="38">
        <v>1</v>
      </c>
      <c r="I4" s="38">
        <v>1</v>
      </c>
      <c r="J4" s="38">
        <v>1</v>
      </c>
      <c r="K4" s="38">
        <v>1</v>
      </c>
      <c r="L4" s="38"/>
      <c r="M4" s="38"/>
      <c r="N4" s="38"/>
      <c r="W4" s="1"/>
      <c r="X4" s="17"/>
      <c r="Y4" s="17"/>
    </row>
    <row r="5" spans="1:25" x14ac:dyDescent="0.4">
      <c r="A5" s="37" t="s">
        <v>34</v>
      </c>
      <c r="B5" s="37" t="s">
        <v>34</v>
      </c>
      <c r="C5" s="36" t="s">
        <v>176</v>
      </c>
      <c r="D5" s="36"/>
      <c r="E5" s="36" t="s">
        <v>14</v>
      </c>
      <c r="F5" s="37" t="s">
        <v>13</v>
      </c>
      <c r="G5" s="36" t="s">
        <v>30</v>
      </c>
      <c r="H5" s="38">
        <v>1</v>
      </c>
      <c r="I5" s="38">
        <v>1</v>
      </c>
      <c r="J5" s="38">
        <v>1</v>
      </c>
      <c r="K5" s="38">
        <v>1</v>
      </c>
      <c r="L5" s="38">
        <v>1</v>
      </c>
      <c r="M5" s="38"/>
      <c r="N5" s="38"/>
      <c r="O5" s="1"/>
      <c r="P5" s="20"/>
      <c r="X5" s="21"/>
      <c r="Y5" s="21"/>
    </row>
    <row r="6" spans="1:25" x14ac:dyDescent="0.4">
      <c r="A6" s="37" t="s">
        <v>35</v>
      </c>
      <c r="B6" s="37" t="s">
        <v>35</v>
      </c>
      <c r="C6" s="36" t="s">
        <v>176</v>
      </c>
      <c r="D6" s="36"/>
      <c r="E6" s="36" t="s">
        <v>14</v>
      </c>
      <c r="F6" s="37" t="s">
        <v>13</v>
      </c>
      <c r="G6" s="36" t="s">
        <v>30</v>
      </c>
      <c r="H6" s="38">
        <v>1</v>
      </c>
      <c r="I6" s="38">
        <v>1</v>
      </c>
      <c r="J6" s="38">
        <v>1</v>
      </c>
      <c r="K6" s="38">
        <v>1</v>
      </c>
      <c r="L6" s="38">
        <v>1</v>
      </c>
      <c r="M6" s="38"/>
      <c r="N6" s="38"/>
      <c r="O6" s="1"/>
      <c r="P6" s="20"/>
      <c r="X6" s="21"/>
      <c r="Y6" s="21"/>
    </row>
    <row r="7" spans="1:25" x14ac:dyDescent="0.4">
      <c r="A7" s="37" t="s">
        <v>36</v>
      </c>
      <c r="B7" s="37" t="s">
        <v>36</v>
      </c>
      <c r="C7" s="36" t="s">
        <v>176</v>
      </c>
      <c r="D7" s="36"/>
      <c r="E7" s="36" t="s">
        <v>14</v>
      </c>
      <c r="F7" s="37" t="s">
        <v>13</v>
      </c>
      <c r="G7" s="36" t="s">
        <v>30</v>
      </c>
      <c r="H7" s="38">
        <v>1</v>
      </c>
      <c r="I7" s="38">
        <v>1</v>
      </c>
      <c r="J7" s="38">
        <v>1</v>
      </c>
      <c r="K7" s="38">
        <v>1</v>
      </c>
      <c r="L7" s="38"/>
      <c r="M7" s="38">
        <v>1</v>
      </c>
      <c r="N7" s="38"/>
      <c r="O7" s="1"/>
      <c r="P7" s="20"/>
      <c r="X7" s="21"/>
      <c r="Y7" s="21"/>
    </row>
    <row r="8" spans="1:25" x14ac:dyDescent="0.4">
      <c r="A8" s="37" t="s">
        <v>37</v>
      </c>
      <c r="B8" s="37" t="s">
        <v>37</v>
      </c>
      <c r="C8" s="36" t="s">
        <v>176</v>
      </c>
      <c r="D8" s="36"/>
      <c r="E8" s="36" t="s">
        <v>14</v>
      </c>
      <c r="F8" s="37" t="s">
        <v>13</v>
      </c>
      <c r="G8" s="36" t="s">
        <v>30</v>
      </c>
      <c r="H8" s="38"/>
      <c r="I8" s="38"/>
      <c r="J8" s="38"/>
      <c r="K8" s="38"/>
      <c r="L8" s="38"/>
      <c r="M8" s="38"/>
      <c r="N8" s="38">
        <v>1</v>
      </c>
      <c r="O8" s="1"/>
      <c r="P8" s="20"/>
      <c r="X8" s="21"/>
      <c r="Y8" s="21"/>
    </row>
    <row r="9" spans="1:25" x14ac:dyDescent="0.4">
      <c r="A9" s="37" t="s">
        <v>38</v>
      </c>
      <c r="B9" s="37" t="s">
        <v>38</v>
      </c>
      <c r="C9" s="36" t="s">
        <v>176</v>
      </c>
      <c r="D9" s="36"/>
      <c r="E9" s="36" t="s">
        <v>14</v>
      </c>
      <c r="F9" s="37" t="s">
        <v>13</v>
      </c>
      <c r="G9" s="36" t="s">
        <v>30</v>
      </c>
      <c r="H9" s="38">
        <v>1</v>
      </c>
      <c r="I9" s="38">
        <v>1</v>
      </c>
      <c r="J9" s="38">
        <v>1</v>
      </c>
      <c r="K9" s="38">
        <v>1</v>
      </c>
      <c r="L9" s="38"/>
      <c r="M9" s="38"/>
      <c r="N9" s="38"/>
      <c r="O9" s="1"/>
      <c r="P9" s="20"/>
      <c r="X9" s="21"/>
      <c r="Y9" s="21"/>
    </row>
    <row r="10" spans="1:25" x14ac:dyDescent="0.4">
      <c r="A10" s="37" t="s">
        <v>39</v>
      </c>
      <c r="B10" s="37" t="s">
        <v>39</v>
      </c>
      <c r="C10" s="36" t="s">
        <v>176</v>
      </c>
      <c r="D10" s="36"/>
      <c r="E10" s="36" t="s">
        <v>14</v>
      </c>
      <c r="F10" s="37" t="s">
        <v>13</v>
      </c>
      <c r="G10" s="36" t="s">
        <v>30</v>
      </c>
      <c r="H10" s="38">
        <v>1</v>
      </c>
      <c r="I10" s="38">
        <v>1</v>
      </c>
      <c r="J10" s="38">
        <v>1</v>
      </c>
      <c r="K10" s="38">
        <v>1</v>
      </c>
      <c r="L10" s="38"/>
      <c r="M10" s="38"/>
      <c r="N10" s="38"/>
      <c r="O10" s="1"/>
      <c r="P10" s="20"/>
      <c r="X10" s="21"/>
      <c r="Y10" s="21"/>
    </row>
    <row r="11" spans="1:25" x14ac:dyDescent="0.4">
      <c r="A11" s="37" t="s">
        <v>40</v>
      </c>
      <c r="B11" s="37" t="s">
        <v>40</v>
      </c>
      <c r="C11" s="36" t="s">
        <v>176</v>
      </c>
      <c r="D11" s="36"/>
      <c r="E11" s="36" t="s">
        <v>14</v>
      </c>
      <c r="F11" s="37" t="s">
        <v>13</v>
      </c>
      <c r="G11" s="36" t="s">
        <v>30</v>
      </c>
      <c r="H11" s="38">
        <v>1</v>
      </c>
      <c r="I11" s="38">
        <v>1</v>
      </c>
      <c r="J11" s="38">
        <v>1</v>
      </c>
      <c r="K11" s="38">
        <v>1</v>
      </c>
      <c r="L11" s="38"/>
      <c r="M11" s="38"/>
      <c r="N11" s="38"/>
      <c r="O11" s="1"/>
      <c r="P11" s="20"/>
      <c r="X11" s="21"/>
      <c r="Y11" s="21"/>
    </row>
    <row r="12" spans="1:25" x14ac:dyDescent="0.4">
      <c r="A12" s="37" t="s">
        <v>41</v>
      </c>
      <c r="B12" s="37" t="s">
        <v>41</v>
      </c>
      <c r="C12" s="36" t="s">
        <v>176</v>
      </c>
      <c r="D12" s="36"/>
      <c r="E12" s="36" t="s">
        <v>14</v>
      </c>
      <c r="F12" s="37" t="s">
        <v>13</v>
      </c>
      <c r="G12" s="36" t="s">
        <v>30</v>
      </c>
      <c r="H12" s="38"/>
      <c r="I12" s="38"/>
      <c r="J12" s="38">
        <v>1</v>
      </c>
      <c r="K12" s="38">
        <v>1</v>
      </c>
      <c r="L12" s="38"/>
      <c r="M12" s="38"/>
      <c r="N12" s="38"/>
      <c r="O12" s="1"/>
      <c r="P12" s="20"/>
      <c r="X12" s="21"/>
      <c r="Y12" s="21"/>
    </row>
    <row r="13" spans="1:25" x14ac:dyDescent="0.4">
      <c r="A13" s="37" t="s">
        <v>42</v>
      </c>
      <c r="B13" s="37" t="s">
        <v>42</v>
      </c>
      <c r="C13" s="36" t="s">
        <v>176</v>
      </c>
      <c r="D13" s="36"/>
      <c r="E13" s="36" t="s">
        <v>14</v>
      </c>
      <c r="F13" s="37" t="s">
        <v>13</v>
      </c>
      <c r="G13" s="36" t="s">
        <v>30</v>
      </c>
      <c r="H13" s="38"/>
      <c r="I13" s="38"/>
      <c r="J13" s="38">
        <v>1</v>
      </c>
      <c r="K13" s="38">
        <v>1</v>
      </c>
      <c r="L13" s="38"/>
      <c r="M13" s="38"/>
      <c r="N13" s="38"/>
      <c r="O13" s="1"/>
      <c r="P13" s="20"/>
      <c r="X13" s="21"/>
      <c r="Y13" s="21"/>
    </row>
    <row r="14" spans="1:25" x14ac:dyDescent="0.4">
      <c r="A14" s="37" t="s">
        <v>43</v>
      </c>
      <c r="B14" s="37" t="s">
        <v>43</v>
      </c>
      <c r="C14" s="36" t="s">
        <v>176</v>
      </c>
      <c r="D14" s="36"/>
      <c r="E14" s="36" t="s">
        <v>14</v>
      </c>
      <c r="F14" s="37" t="s">
        <v>13</v>
      </c>
      <c r="G14" s="36" t="s">
        <v>30</v>
      </c>
      <c r="H14" s="38"/>
      <c r="I14" s="38"/>
      <c r="J14" s="38">
        <v>1</v>
      </c>
      <c r="K14" s="38">
        <v>1</v>
      </c>
      <c r="L14" s="38"/>
      <c r="M14" s="38"/>
      <c r="N14" s="38"/>
      <c r="O14" s="1"/>
      <c r="P14" s="20"/>
      <c r="X14" s="21"/>
      <c r="Y14" s="21"/>
    </row>
    <row r="15" spans="1:25" x14ac:dyDescent="0.4">
      <c r="A15" s="2" t="s">
        <v>32</v>
      </c>
      <c r="B15" s="2" t="s">
        <v>33</v>
      </c>
      <c r="C15" s="18" t="s">
        <v>16</v>
      </c>
      <c r="D15" s="18"/>
      <c r="E15" s="18" t="s">
        <v>14</v>
      </c>
      <c r="F15" s="18" t="s">
        <v>17</v>
      </c>
      <c r="G15" s="2" t="s">
        <v>26</v>
      </c>
      <c r="H15" s="13" t="s">
        <v>164</v>
      </c>
      <c r="I15" s="13" t="s">
        <v>165</v>
      </c>
      <c r="J15" s="13" t="s">
        <v>166</v>
      </c>
      <c r="K15" s="13" t="s">
        <v>168</v>
      </c>
      <c r="L15" s="13" t="s">
        <v>169</v>
      </c>
      <c r="M15" s="13" t="s">
        <v>170</v>
      </c>
      <c r="N15" s="13" t="s">
        <v>171</v>
      </c>
      <c r="O15" s="1" t="s">
        <v>138</v>
      </c>
      <c r="P15" s="2"/>
      <c r="X15" s="21"/>
      <c r="Y15" s="21"/>
    </row>
    <row r="16" spans="1:25" x14ac:dyDescent="0.4">
      <c r="A16" s="2" t="s">
        <v>131</v>
      </c>
      <c r="B16" s="2" t="s">
        <v>44</v>
      </c>
      <c r="C16" s="18" t="s">
        <v>16</v>
      </c>
      <c r="D16" s="18"/>
      <c r="E16" s="18" t="s">
        <v>14</v>
      </c>
      <c r="F16" s="18" t="s">
        <v>17</v>
      </c>
      <c r="G16" s="2" t="s">
        <v>6</v>
      </c>
      <c r="H16" s="27" t="s">
        <v>167</v>
      </c>
      <c r="I16" s="22"/>
      <c r="J16" s="22"/>
      <c r="K16" s="22"/>
      <c r="L16" s="22"/>
      <c r="M16" s="22"/>
      <c r="N16" s="22"/>
      <c r="O16" s="1" t="s">
        <v>140</v>
      </c>
      <c r="P16" s="2"/>
      <c r="X16" s="21"/>
      <c r="Y16" s="21"/>
    </row>
    <row r="17" spans="1:25" x14ac:dyDescent="0.4">
      <c r="A17" s="2" t="s">
        <v>130</v>
      </c>
      <c r="B17" s="2" t="s">
        <v>45</v>
      </c>
      <c r="C17" s="18" t="s">
        <v>16</v>
      </c>
      <c r="D17" s="18"/>
      <c r="E17" s="18" t="s">
        <v>14</v>
      </c>
      <c r="F17" s="18" t="s">
        <v>17</v>
      </c>
      <c r="G17" s="2" t="s">
        <v>6</v>
      </c>
      <c r="H17" s="22"/>
      <c r="I17" s="22" t="s">
        <v>172</v>
      </c>
      <c r="J17" s="22"/>
      <c r="K17" s="22"/>
      <c r="L17" s="22"/>
      <c r="M17" s="22"/>
      <c r="N17" s="22"/>
      <c r="O17" s="1" t="s">
        <v>141</v>
      </c>
      <c r="P17" s="2"/>
      <c r="X17" s="21"/>
      <c r="Y17" s="21"/>
    </row>
    <row r="18" spans="1:25" x14ac:dyDescent="0.4">
      <c r="A18" s="2" t="s">
        <v>46</v>
      </c>
      <c r="B18" s="2" t="s">
        <v>47</v>
      </c>
      <c r="C18" s="18" t="s">
        <v>16</v>
      </c>
      <c r="D18" s="18"/>
      <c r="E18" s="18" t="s">
        <v>14</v>
      </c>
      <c r="F18" s="18" t="s">
        <v>17</v>
      </c>
      <c r="G18" s="2" t="s">
        <v>6</v>
      </c>
      <c r="H18" s="22"/>
      <c r="I18" s="22"/>
      <c r="J18" s="22" t="s">
        <v>173</v>
      </c>
      <c r="K18" s="22"/>
      <c r="L18" s="22"/>
      <c r="M18" s="22"/>
      <c r="N18" s="22"/>
      <c r="O18" s="1" t="s">
        <v>143</v>
      </c>
      <c r="P18" s="2"/>
      <c r="X18" s="21"/>
      <c r="Y18" s="21"/>
    </row>
    <row r="19" spans="1:25" x14ac:dyDescent="0.4">
      <c r="A19" s="2" t="s">
        <v>18</v>
      </c>
      <c r="B19" s="2" t="s">
        <v>19</v>
      </c>
      <c r="C19" s="18" t="s">
        <v>16</v>
      </c>
      <c r="D19" s="18"/>
      <c r="E19" s="18" t="s">
        <v>14</v>
      </c>
      <c r="F19" s="18" t="s">
        <v>17</v>
      </c>
      <c r="G19" s="2" t="s">
        <v>6</v>
      </c>
      <c r="H19" s="22"/>
      <c r="I19" s="22"/>
      <c r="J19" s="22"/>
      <c r="K19" s="22" t="s">
        <v>174</v>
      </c>
      <c r="L19" s="22"/>
      <c r="M19" s="22"/>
      <c r="N19" s="22"/>
      <c r="O19" s="1" t="s">
        <v>144</v>
      </c>
      <c r="P19" s="20"/>
      <c r="X19" s="21"/>
      <c r="Y19" s="21"/>
    </row>
    <row r="20" spans="1:25" x14ac:dyDescent="0.4">
      <c r="A20" s="2" t="s">
        <v>20</v>
      </c>
      <c r="B20" s="2" t="s">
        <v>21</v>
      </c>
      <c r="C20" s="18" t="s">
        <v>16</v>
      </c>
      <c r="D20" s="18"/>
      <c r="E20" s="18" t="s">
        <v>14</v>
      </c>
      <c r="F20" s="18" t="s">
        <v>17</v>
      </c>
      <c r="G20" s="2" t="s">
        <v>6</v>
      </c>
      <c r="H20" s="22"/>
      <c r="I20" s="22"/>
      <c r="J20" s="22"/>
      <c r="K20" s="22" t="s">
        <v>174</v>
      </c>
      <c r="L20" s="22"/>
      <c r="M20" s="22"/>
      <c r="N20" s="22"/>
      <c r="O20" s="1" t="s">
        <v>145</v>
      </c>
      <c r="P20" s="20"/>
      <c r="X20" s="21"/>
      <c r="Y20" s="21"/>
    </row>
    <row r="21" spans="1:25" x14ac:dyDescent="0.4">
      <c r="A21" s="2" t="s">
        <v>128</v>
      </c>
      <c r="B21" s="2" t="s">
        <v>129</v>
      </c>
      <c r="C21" s="18" t="s">
        <v>16</v>
      </c>
      <c r="D21" s="18"/>
      <c r="E21" s="18" t="s">
        <v>14</v>
      </c>
      <c r="F21" s="18" t="s">
        <v>17</v>
      </c>
      <c r="G21" s="2" t="s">
        <v>23</v>
      </c>
      <c r="H21" s="22"/>
      <c r="I21" s="22"/>
      <c r="J21" s="22"/>
      <c r="K21" s="22" t="s">
        <v>177</v>
      </c>
      <c r="L21" s="22"/>
      <c r="M21" s="22"/>
      <c r="N21" s="22"/>
      <c r="O21" s="1" t="s">
        <v>163</v>
      </c>
      <c r="P21" s="20"/>
      <c r="X21" s="21"/>
      <c r="Y21" s="21"/>
    </row>
    <row r="22" spans="1:25" x14ac:dyDescent="0.4">
      <c r="A22" s="2" t="s">
        <v>48</v>
      </c>
      <c r="B22" s="2" t="s">
        <v>49</v>
      </c>
      <c r="C22" s="18" t="s">
        <v>16</v>
      </c>
      <c r="D22" s="18"/>
      <c r="E22" s="18" t="s">
        <v>14</v>
      </c>
      <c r="F22" s="18" t="s">
        <v>17</v>
      </c>
      <c r="G22" s="2" t="s">
        <v>6</v>
      </c>
      <c r="H22" s="22"/>
      <c r="I22" s="22"/>
      <c r="J22" s="22"/>
      <c r="K22" s="22"/>
      <c r="L22" s="22" t="s">
        <v>175</v>
      </c>
      <c r="M22" s="22" t="s">
        <v>175</v>
      </c>
      <c r="N22" s="22" t="s">
        <v>175</v>
      </c>
      <c r="O22" s="1" t="s">
        <v>142</v>
      </c>
      <c r="P22" s="2"/>
      <c r="X22" s="21"/>
      <c r="Y22" s="21"/>
    </row>
    <row r="23" spans="1:25" x14ac:dyDescent="0.4">
      <c r="A23" s="2" t="s">
        <v>69</v>
      </c>
      <c r="B23" s="2" t="s">
        <v>69</v>
      </c>
      <c r="C23" s="1" t="s">
        <v>176</v>
      </c>
      <c r="D23" s="1"/>
      <c r="E23" s="18" t="s">
        <v>14</v>
      </c>
      <c r="F23" s="18" t="s">
        <v>17</v>
      </c>
      <c r="G23" s="1" t="s">
        <v>30</v>
      </c>
      <c r="H23" s="16">
        <v>1</v>
      </c>
      <c r="I23" s="16">
        <v>1</v>
      </c>
      <c r="J23" s="16">
        <v>1</v>
      </c>
      <c r="K23" s="16">
        <v>1</v>
      </c>
      <c r="L23" s="16">
        <v>1</v>
      </c>
      <c r="M23" s="16">
        <v>1</v>
      </c>
      <c r="N23" s="16">
        <v>1</v>
      </c>
      <c r="O23" s="1" t="s">
        <v>52</v>
      </c>
      <c r="P23" s="20"/>
      <c r="X23" s="21"/>
      <c r="Y23" s="21"/>
    </row>
    <row r="24" spans="1:25" x14ac:dyDescent="0.4">
      <c r="A24" s="2" t="s">
        <v>70</v>
      </c>
      <c r="B24" s="2" t="s">
        <v>70</v>
      </c>
      <c r="C24" s="1" t="s">
        <v>176</v>
      </c>
      <c r="D24" s="1"/>
      <c r="E24" s="18" t="s">
        <v>14</v>
      </c>
      <c r="F24" s="18" t="s">
        <v>17</v>
      </c>
      <c r="G24" s="1" t="s">
        <v>30</v>
      </c>
      <c r="H24" s="16">
        <v>1</v>
      </c>
      <c r="I24" s="16">
        <v>1</v>
      </c>
      <c r="J24" s="16">
        <v>1</v>
      </c>
      <c r="K24" s="16">
        <v>1</v>
      </c>
      <c r="L24" s="16">
        <v>1</v>
      </c>
      <c r="M24" s="16">
        <v>1</v>
      </c>
      <c r="N24" s="16">
        <v>1</v>
      </c>
      <c r="O24" s="1" t="s">
        <v>53</v>
      </c>
      <c r="P24" s="20"/>
      <c r="X24" s="21"/>
      <c r="Y24" s="21"/>
    </row>
    <row r="25" spans="1:25" x14ac:dyDescent="0.4">
      <c r="A25" s="1" t="s">
        <v>124</v>
      </c>
      <c r="B25" s="1" t="s">
        <v>124</v>
      </c>
      <c r="C25" s="1" t="s">
        <v>176</v>
      </c>
      <c r="D25" s="1"/>
      <c r="E25" s="18" t="s">
        <v>14</v>
      </c>
      <c r="F25" s="18" t="s">
        <v>17</v>
      </c>
      <c r="G25" s="18" t="s">
        <v>55</v>
      </c>
      <c r="H25" s="53" t="s">
        <v>139</v>
      </c>
      <c r="I25" s="53" t="s">
        <v>139</v>
      </c>
      <c r="J25" s="53" t="s">
        <v>139</v>
      </c>
      <c r="K25" s="53" t="s">
        <v>139</v>
      </c>
      <c r="L25" s="53" t="s">
        <v>139</v>
      </c>
      <c r="M25" s="53" t="s">
        <v>139</v>
      </c>
      <c r="N25" s="53" t="s">
        <v>139</v>
      </c>
      <c r="O25" s="1" t="s">
        <v>154</v>
      </c>
      <c r="P25" s="20"/>
      <c r="X25" s="21"/>
      <c r="Y25" s="21"/>
    </row>
    <row r="26" spans="1:25" x14ac:dyDescent="0.4">
      <c r="A26" s="2" t="s">
        <v>125</v>
      </c>
      <c r="B26" s="2" t="s">
        <v>125</v>
      </c>
      <c r="C26" s="1" t="s">
        <v>176</v>
      </c>
      <c r="D26" s="1"/>
      <c r="E26" s="18" t="s">
        <v>14</v>
      </c>
      <c r="F26" s="18" t="s">
        <v>17</v>
      </c>
      <c r="G26" s="18" t="s">
        <v>55</v>
      </c>
      <c r="H26" s="53" t="s">
        <v>139</v>
      </c>
      <c r="I26" s="53" t="s">
        <v>139</v>
      </c>
      <c r="J26" s="53" t="s">
        <v>139</v>
      </c>
      <c r="K26" s="53" t="s">
        <v>139</v>
      </c>
      <c r="L26" s="53" t="s">
        <v>139</v>
      </c>
      <c r="M26" s="53" t="s">
        <v>139</v>
      </c>
      <c r="N26" s="53" t="s">
        <v>139</v>
      </c>
      <c r="O26" s="1" t="s">
        <v>154</v>
      </c>
      <c r="P26" s="20"/>
      <c r="X26" s="21"/>
      <c r="Y26" s="21"/>
    </row>
    <row r="27" spans="1:25" x14ac:dyDescent="0.4">
      <c r="A27" s="2" t="s">
        <v>67</v>
      </c>
      <c r="B27" s="2" t="s">
        <v>68</v>
      </c>
      <c r="C27" s="1" t="s">
        <v>176</v>
      </c>
      <c r="D27" s="1"/>
      <c r="E27" s="18" t="s">
        <v>14</v>
      </c>
      <c r="F27" s="18" t="s">
        <v>17</v>
      </c>
      <c r="G27" s="18" t="s">
        <v>55</v>
      </c>
      <c r="H27" s="53" t="s">
        <v>139</v>
      </c>
      <c r="I27" s="53" t="s">
        <v>139</v>
      </c>
      <c r="J27" s="53" t="s">
        <v>139</v>
      </c>
      <c r="K27" s="53" t="s">
        <v>139</v>
      </c>
      <c r="L27" s="53" t="s">
        <v>139</v>
      </c>
      <c r="M27" s="53" t="s">
        <v>139</v>
      </c>
      <c r="N27" s="53" t="s">
        <v>139</v>
      </c>
      <c r="O27" s="1" t="s">
        <v>154</v>
      </c>
      <c r="P27" s="24"/>
      <c r="U27" s="24"/>
      <c r="X27" s="23"/>
      <c r="Y27" s="23"/>
    </row>
    <row r="28" spans="1:25" x14ac:dyDescent="0.4">
      <c r="A28" s="2"/>
      <c r="B28" s="2"/>
      <c r="C28" s="18"/>
      <c r="D28" s="18"/>
      <c r="E28" s="2"/>
      <c r="F28" s="18"/>
      <c r="G28" s="2"/>
      <c r="H28" s="22"/>
      <c r="I28" s="22"/>
      <c r="J28" s="22"/>
      <c r="K28" s="22"/>
      <c r="L28" s="22"/>
      <c r="M28" s="22"/>
      <c r="N28" s="22"/>
      <c r="O28" s="1"/>
      <c r="P28" s="24"/>
      <c r="U28" s="24"/>
    </row>
    <row r="29" spans="1:25" x14ac:dyDescent="0.4">
      <c r="A29" s="2"/>
      <c r="B29" s="2"/>
      <c r="C29" s="18"/>
      <c r="D29" s="18"/>
      <c r="E29" s="2"/>
      <c r="F29" s="18"/>
      <c r="G29" s="2"/>
      <c r="H29" s="61"/>
      <c r="I29" s="61"/>
      <c r="J29" s="61"/>
      <c r="K29" s="22"/>
      <c r="L29" s="22"/>
      <c r="M29" s="22"/>
      <c r="N29" s="22"/>
      <c r="O29" s="1"/>
      <c r="P29" s="24"/>
      <c r="U29" s="24"/>
    </row>
    <row r="30" spans="1:25" x14ac:dyDescent="0.4">
      <c r="A30" s="25"/>
      <c r="B30" s="2"/>
      <c r="C30" s="1"/>
      <c r="D30" s="1"/>
      <c r="E30" s="2"/>
      <c r="F30" s="2"/>
      <c r="G30" s="1"/>
      <c r="H30" s="10"/>
      <c r="I30" s="62"/>
      <c r="J30" s="62"/>
      <c r="K30" s="61"/>
      <c r="L30" s="61"/>
      <c r="M30" s="61"/>
      <c r="N30" s="10"/>
      <c r="O30" s="1"/>
      <c r="Q30" s="19"/>
      <c r="U30" s="24"/>
    </row>
    <row r="31" spans="1:25" x14ac:dyDescent="0.4">
      <c r="A31" s="25"/>
      <c r="B31" s="2"/>
      <c r="C31" s="1"/>
      <c r="D31" s="1"/>
      <c r="E31" s="2"/>
      <c r="F31" s="2"/>
      <c r="G31" s="1"/>
      <c r="H31" s="61"/>
      <c r="I31" s="61"/>
      <c r="J31" s="61"/>
      <c r="K31" s="61"/>
      <c r="L31" s="61"/>
      <c r="M31" s="10"/>
      <c r="N31" s="10"/>
      <c r="O31" s="1"/>
      <c r="Q31" s="19"/>
      <c r="U31" s="24"/>
    </row>
    <row r="32" spans="1:25" x14ac:dyDescent="0.4">
      <c r="A32" s="2"/>
      <c r="B32" s="2"/>
      <c r="C32" s="2"/>
      <c r="D32" s="2"/>
      <c r="E32" s="2"/>
      <c r="F32" s="2"/>
      <c r="G32" s="2"/>
      <c r="H32" s="10"/>
      <c r="I32" s="62"/>
      <c r="J32" s="61"/>
      <c r="K32" s="61"/>
      <c r="L32" s="61"/>
      <c r="M32" s="10"/>
      <c r="N32" s="10"/>
      <c r="O32" s="1"/>
      <c r="Q32" s="24"/>
      <c r="U32" s="24"/>
    </row>
    <row r="33" spans="1:21" x14ac:dyDescent="0.4">
      <c r="A33" s="2"/>
      <c r="B33" s="2"/>
      <c r="C33" s="2"/>
      <c r="D33" s="2"/>
      <c r="E33" s="2"/>
      <c r="F33" s="2"/>
      <c r="G33" s="2"/>
      <c r="H33" s="22"/>
      <c r="I33" s="62"/>
      <c r="J33" s="62"/>
      <c r="K33" s="62"/>
      <c r="L33" s="22"/>
      <c r="M33" s="22"/>
      <c r="N33" s="22"/>
      <c r="O33" s="1"/>
      <c r="Q33" s="24"/>
      <c r="U33" s="24"/>
    </row>
    <row r="34" spans="1:21" x14ac:dyDescent="0.4">
      <c r="A34" s="2"/>
      <c r="B34" s="2"/>
      <c r="C34" s="2"/>
      <c r="D34" s="2"/>
      <c r="E34" s="2"/>
      <c r="F34" s="2"/>
      <c r="G34" s="2"/>
      <c r="H34" s="10"/>
      <c r="I34" s="62"/>
      <c r="J34" s="62"/>
      <c r="K34" s="62"/>
      <c r="L34" s="10"/>
      <c r="M34" s="10"/>
      <c r="N34" s="10"/>
      <c r="O34" s="1"/>
      <c r="Q34" s="24"/>
      <c r="U34" s="24"/>
    </row>
    <row r="35" spans="1:21" x14ac:dyDescent="0.4">
      <c r="A35" s="2"/>
      <c r="B35" s="2"/>
      <c r="C35" s="2"/>
      <c r="D35" s="2"/>
      <c r="E35" s="2"/>
      <c r="F35" s="2"/>
      <c r="G35" s="2"/>
      <c r="H35" s="10"/>
      <c r="I35" s="10"/>
      <c r="J35" s="10"/>
      <c r="K35" s="10"/>
      <c r="L35" s="10"/>
      <c r="M35" s="10"/>
      <c r="N35" s="10"/>
      <c r="O35" s="1"/>
      <c r="Q35" s="24"/>
      <c r="U35" s="24"/>
    </row>
    <row r="36" spans="1:21" x14ac:dyDescent="0.4">
      <c r="A36" s="2"/>
      <c r="B36" s="2"/>
      <c r="C36" s="2"/>
      <c r="D36" s="2"/>
      <c r="E36" s="2"/>
      <c r="F36" s="2"/>
      <c r="G36" s="2"/>
      <c r="H36" s="10"/>
      <c r="I36" s="10"/>
      <c r="J36" s="10"/>
      <c r="K36" s="10"/>
      <c r="L36" s="10"/>
      <c r="M36" s="10"/>
      <c r="N36" s="10"/>
      <c r="O36" s="1"/>
      <c r="Q36" s="24"/>
      <c r="U36" s="24"/>
    </row>
    <row r="37" spans="1:21" x14ac:dyDescent="0.4">
      <c r="A37" s="2"/>
      <c r="B37" s="2"/>
      <c r="C37" s="66"/>
      <c r="D37" s="66"/>
      <c r="E37" s="66"/>
      <c r="F37" s="66"/>
      <c r="G37" s="66"/>
      <c r="H37" s="66"/>
      <c r="I37" s="22"/>
      <c r="J37" s="22"/>
      <c r="K37" s="22"/>
      <c r="L37" s="22"/>
      <c r="M37" s="22"/>
      <c r="N37" s="22"/>
      <c r="O37" s="1"/>
      <c r="Q37" s="24"/>
      <c r="U37" s="24"/>
    </row>
    <row r="38" spans="1:21" x14ac:dyDescent="0.4">
      <c r="A38" s="25"/>
      <c r="B38" s="2"/>
      <c r="D38" s="1"/>
      <c r="E38" s="2"/>
      <c r="F38" s="2"/>
      <c r="G38" s="1"/>
      <c r="H38" s="10"/>
      <c r="I38" s="10"/>
      <c r="J38" s="10"/>
      <c r="K38" s="10"/>
      <c r="L38" s="10"/>
      <c r="M38" s="10"/>
      <c r="N38" s="10"/>
      <c r="O38" s="1"/>
      <c r="Q38" s="24"/>
      <c r="U38" s="24"/>
    </row>
    <row r="39" spans="1:21" x14ac:dyDescent="0.4">
      <c r="A39" s="25"/>
      <c r="B39" s="2"/>
      <c r="C39" s="66"/>
      <c r="D39" s="66"/>
      <c r="E39" s="66"/>
      <c r="F39" s="66"/>
      <c r="G39" s="66"/>
      <c r="H39" s="66"/>
      <c r="I39" s="22"/>
      <c r="J39" s="22"/>
      <c r="K39" s="22"/>
      <c r="L39" s="22"/>
      <c r="M39" s="22"/>
      <c r="N39" s="22"/>
      <c r="O39" s="1"/>
      <c r="Q39" s="19"/>
      <c r="U39" s="24"/>
    </row>
    <row r="40" spans="1:21" x14ac:dyDescent="0.4">
      <c r="A40" s="25"/>
      <c r="B40" s="2"/>
      <c r="C40" s="1"/>
      <c r="D40" s="1"/>
      <c r="E40" s="2"/>
      <c r="F40" s="2"/>
      <c r="G40" s="1"/>
      <c r="H40" s="10"/>
      <c r="I40" s="10"/>
      <c r="J40" s="10"/>
      <c r="K40" s="10"/>
      <c r="L40" s="10"/>
      <c r="M40" s="10"/>
      <c r="N40" s="10"/>
      <c r="O40" s="1"/>
      <c r="Q40" s="19"/>
      <c r="U40" s="24"/>
    </row>
    <row r="41" spans="1:21" x14ac:dyDescent="0.4">
      <c r="A41" s="25"/>
      <c r="B41" s="2"/>
      <c r="C41" s="1"/>
      <c r="D41" s="1"/>
      <c r="E41" s="2"/>
      <c r="F41" s="2"/>
      <c r="G41" s="1"/>
      <c r="H41" s="10"/>
      <c r="I41" s="10"/>
      <c r="J41" s="10"/>
      <c r="K41" s="10"/>
      <c r="L41" s="10"/>
      <c r="M41" s="10"/>
      <c r="N41" s="10"/>
      <c r="O41" s="1"/>
      <c r="Q41" s="19"/>
      <c r="U41" s="24"/>
    </row>
    <row r="42" spans="1:21" x14ac:dyDescent="0.4">
      <c r="A42" s="25"/>
      <c r="B42" s="2"/>
      <c r="C42" s="65"/>
      <c r="D42" s="1"/>
      <c r="E42" s="2"/>
      <c r="F42" s="2"/>
      <c r="G42" s="1"/>
      <c r="H42" s="22"/>
      <c r="I42" s="22"/>
      <c r="J42" s="22"/>
      <c r="K42" s="22"/>
      <c r="L42" s="22"/>
      <c r="M42" s="22"/>
      <c r="N42" s="22"/>
      <c r="O42" s="1"/>
      <c r="Q42" s="19"/>
      <c r="U42" s="24"/>
    </row>
    <row r="43" spans="1:21" x14ac:dyDescent="0.4">
      <c r="A43" s="25"/>
      <c r="B43" s="2"/>
      <c r="C43" s="1"/>
      <c r="D43" s="1"/>
      <c r="E43" s="2"/>
      <c r="F43" s="2"/>
      <c r="G43" s="1"/>
      <c r="H43" s="10"/>
      <c r="I43" s="10"/>
      <c r="J43" s="10"/>
      <c r="K43" s="10"/>
      <c r="L43" s="10"/>
      <c r="M43" s="10"/>
      <c r="N43" s="10"/>
      <c r="O43" s="1"/>
      <c r="Q43" s="19"/>
      <c r="U43" s="24"/>
    </row>
    <row r="44" spans="1:21" x14ac:dyDescent="0.4">
      <c r="A44" s="25"/>
      <c r="B44" s="2"/>
      <c r="C44" s="1"/>
      <c r="D44" s="1"/>
      <c r="E44" s="2"/>
      <c r="F44" s="2"/>
      <c r="G44" s="1"/>
      <c r="H44" s="22"/>
      <c r="I44" s="22"/>
      <c r="J44" s="22"/>
      <c r="K44" s="22"/>
      <c r="L44" s="22"/>
      <c r="M44" s="22"/>
      <c r="N44" s="22"/>
      <c r="O44" s="1"/>
      <c r="Q44" s="19"/>
      <c r="U44" s="24"/>
    </row>
    <row r="45" spans="1:21" x14ac:dyDescent="0.4">
      <c r="A45" s="25"/>
      <c r="B45" s="2"/>
      <c r="C45" s="1"/>
      <c r="D45" s="1"/>
      <c r="E45" s="2"/>
      <c r="F45" s="2"/>
      <c r="G45" s="1"/>
      <c r="H45" s="10"/>
      <c r="I45" s="10"/>
      <c r="J45" s="10"/>
      <c r="K45" s="10"/>
      <c r="L45" s="10"/>
      <c r="M45" s="10"/>
      <c r="N45" s="10"/>
      <c r="O45" s="1"/>
      <c r="Q45" s="19"/>
      <c r="U45" s="24"/>
    </row>
    <row r="46" spans="1:21" x14ac:dyDescent="0.4">
      <c r="A46" s="25"/>
      <c r="B46" s="63"/>
      <c r="C46" s="1"/>
      <c r="D46" s="1"/>
      <c r="E46" s="2"/>
      <c r="F46" s="2"/>
      <c r="G46" s="1"/>
      <c r="H46" s="22"/>
      <c r="I46" s="22"/>
      <c r="J46" s="22"/>
      <c r="K46" s="22"/>
      <c r="L46" s="22"/>
      <c r="M46" s="22"/>
      <c r="N46" s="22"/>
      <c r="O46" s="1"/>
      <c r="Q46" s="19"/>
      <c r="U46" s="24"/>
    </row>
    <row r="47" spans="1:21" x14ac:dyDescent="0.4">
      <c r="A47" s="25"/>
      <c r="B47" s="2"/>
      <c r="C47" s="1"/>
      <c r="D47" s="1"/>
      <c r="E47" s="2"/>
      <c r="F47" s="2"/>
      <c r="G47" s="1"/>
      <c r="H47" s="10"/>
      <c r="I47" s="10"/>
      <c r="J47" s="10"/>
      <c r="K47" s="10"/>
      <c r="L47" s="10"/>
      <c r="M47" s="10"/>
      <c r="N47" s="10"/>
      <c r="O47" s="1"/>
      <c r="Q47" s="19"/>
    </row>
    <row r="48" spans="1:21" x14ac:dyDescent="0.4">
      <c r="A48" s="25"/>
      <c r="B48" s="2"/>
      <c r="C48" s="1"/>
      <c r="D48" s="1"/>
      <c r="E48" s="2"/>
      <c r="F48" s="2"/>
      <c r="G48" s="1"/>
      <c r="H48" s="22"/>
      <c r="I48" s="22"/>
      <c r="J48" s="22"/>
      <c r="K48" s="22"/>
      <c r="L48" s="22"/>
      <c r="M48" s="22"/>
      <c r="N48" s="22"/>
      <c r="O48" s="1"/>
      <c r="Q48" s="19"/>
    </row>
    <row r="49" spans="1:14" x14ac:dyDescent="0.4">
      <c r="A49" s="2"/>
      <c r="B49" s="2"/>
      <c r="C49" s="2"/>
      <c r="D49" s="2"/>
      <c r="E49" s="2"/>
      <c r="F49" s="2"/>
      <c r="G49" s="2"/>
      <c r="H49" s="2"/>
      <c r="I49" s="2"/>
      <c r="J49" s="2"/>
      <c r="K49" s="2"/>
      <c r="L49" s="2"/>
      <c r="M49" s="2"/>
      <c r="N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5C9E-6427-4507-B1F8-0624949D9FDF}">
  <dimension ref="A1:M45"/>
  <sheetViews>
    <sheetView zoomScale="85" zoomScaleNormal="85" workbookViewId="0">
      <pane xSplit="1" ySplit="2" topLeftCell="B3" activePane="bottomRight" state="frozen"/>
      <selection pane="topRight" activeCell="B1" sqref="B1"/>
      <selection pane="bottomLeft" activeCell="A3" sqref="A3"/>
      <selection pane="bottomRight" activeCell="I43" sqref="I43"/>
    </sheetView>
  </sheetViews>
  <sheetFormatPr defaultRowHeight="14.6" x14ac:dyDescent="0.4"/>
  <cols>
    <col min="1" max="1" width="54.3828125" customWidth="1"/>
    <col min="2" max="2" width="39.69140625" bestFit="1" customWidth="1"/>
    <col min="3" max="3" width="27.15234375" bestFit="1" customWidth="1"/>
    <col min="4" max="4" width="8.15234375" customWidth="1"/>
    <col min="5" max="5" width="10.3046875" bestFit="1" customWidth="1"/>
    <col min="6" max="6" width="14.53515625" bestFit="1" customWidth="1"/>
    <col min="7" max="7" width="12.3046875" bestFit="1" customWidth="1"/>
    <col min="8" max="10" width="14.15234375" customWidth="1"/>
    <col min="11" max="13" width="12.69140625" customWidth="1"/>
  </cols>
  <sheetData>
    <row r="1" spans="1:13" x14ac:dyDescent="0.4">
      <c r="A1" t="s">
        <v>22</v>
      </c>
    </row>
    <row r="2" spans="1:13" ht="58" customHeight="1" x14ac:dyDescent="0.4">
      <c r="A2" s="14" t="s">
        <v>8</v>
      </c>
      <c r="B2" s="14" t="s">
        <v>9</v>
      </c>
      <c r="C2" s="14" t="s">
        <v>11</v>
      </c>
      <c r="D2" s="14" t="s">
        <v>12</v>
      </c>
      <c r="E2" s="14" t="s">
        <v>3</v>
      </c>
      <c r="F2" s="14" t="s">
        <v>5</v>
      </c>
      <c r="G2" s="14" t="s">
        <v>6</v>
      </c>
      <c r="H2" s="15" t="s">
        <v>77</v>
      </c>
      <c r="I2" s="15" t="s">
        <v>78</v>
      </c>
      <c r="J2" s="15" t="s">
        <v>79</v>
      </c>
      <c r="K2" s="26" t="s">
        <v>2</v>
      </c>
      <c r="L2" s="15"/>
      <c r="M2" s="15"/>
    </row>
    <row r="3" spans="1:13" x14ac:dyDescent="0.4">
      <c r="A3" s="35" t="s">
        <v>161</v>
      </c>
      <c r="B3" s="35" t="s">
        <v>162</v>
      </c>
      <c r="C3" s="36" t="s">
        <v>176</v>
      </c>
      <c r="D3" s="36"/>
      <c r="E3" s="36" t="s">
        <v>14</v>
      </c>
      <c r="F3" s="37" t="s">
        <v>13</v>
      </c>
      <c r="G3" s="36" t="s">
        <v>71</v>
      </c>
      <c r="H3" s="38">
        <v>1</v>
      </c>
      <c r="I3" s="38">
        <v>1</v>
      </c>
      <c r="J3" s="38">
        <v>1</v>
      </c>
      <c r="K3" s="1"/>
      <c r="L3" s="17"/>
      <c r="M3" s="17"/>
    </row>
    <row r="4" spans="1:13" x14ac:dyDescent="0.4">
      <c r="A4" s="39" t="s">
        <v>72</v>
      </c>
      <c r="B4" s="40" t="s">
        <v>29</v>
      </c>
      <c r="C4" s="41" t="s">
        <v>176</v>
      </c>
      <c r="D4" s="41"/>
      <c r="E4" s="41" t="s">
        <v>14</v>
      </c>
      <c r="F4" s="39" t="s">
        <v>17</v>
      </c>
      <c r="G4" s="41" t="s">
        <v>30</v>
      </c>
      <c r="H4" s="54">
        <v>730</v>
      </c>
      <c r="I4" s="54">
        <v>365</v>
      </c>
      <c r="J4" s="54">
        <v>365</v>
      </c>
      <c r="K4" s="1"/>
      <c r="L4" s="17"/>
      <c r="M4" s="17"/>
    </row>
    <row r="5" spans="1:13" x14ac:dyDescent="0.4">
      <c r="A5" s="39" t="s">
        <v>73</v>
      </c>
      <c r="B5" s="40" t="s">
        <v>29</v>
      </c>
      <c r="C5" s="41" t="s">
        <v>176</v>
      </c>
      <c r="D5" s="41"/>
      <c r="E5" s="41" t="s">
        <v>14</v>
      </c>
      <c r="F5" s="39" t="s">
        <v>17</v>
      </c>
      <c r="G5" s="41" t="s">
        <v>30</v>
      </c>
      <c r="H5" s="42"/>
      <c r="I5" s="54">
        <v>109.5</v>
      </c>
      <c r="J5" s="54">
        <v>109.5</v>
      </c>
      <c r="L5" s="21"/>
      <c r="M5" s="21"/>
    </row>
    <row r="6" spans="1:13" x14ac:dyDescent="0.4">
      <c r="A6" s="39" t="s">
        <v>74</v>
      </c>
      <c r="B6" s="40" t="s">
        <v>29</v>
      </c>
      <c r="C6" s="41" t="s">
        <v>176</v>
      </c>
      <c r="D6" s="41"/>
      <c r="E6" s="41" t="s">
        <v>14</v>
      </c>
      <c r="F6" s="39" t="s">
        <v>17</v>
      </c>
      <c r="G6" s="41" t="s">
        <v>30</v>
      </c>
      <c r="H6" s="42"/>
      <c r="I6" s="54">
        <v>182.5</v>
      </c>
      <c r="J6" s="54">
        <v>182.5</v>
      </c>
      <c r="L6" s="21"/>
      <c r="M6" s="21"/>
    </row>
    <row r="7" spans="1:13" x14ac:dyDescent="0.4">
      <c r="A7" s="39" t="s">
        <v>75</v>
      </c>
      <c r="B7" s="40" t="s">
        <v>29</v>
      </c>
      <c r="C7" s="41" t="s">
        <v>176</v>
      </c>
      <c r="D7" s="41"/>
      <c r="E7" s="41" t="s">
        <v>14</v>
      </c>
      <c r="F7" s="39" t="s">
        <v>17</v>
      </c>
      <c r="G7" s="41" t="s">
        <v>30</v>
      </c>
      <c r="H7" s="42"/>
      <c r="I7" s="54">
        <v>73</v>
      </c>
      <c r="J7" s="54">
        <v>73</v>
      </c>
      <c r="L7" s="21"/>
      <c r="M7" s="21"/>
    </row>
    <row r="8" spans="1:13" x14ac:dyDescent="0.4">
      <c r="A8" s="43" t="s">
        <v>76</v>
      </c>
      <c r="B8" s="44" t="s">
        <v>31</v>
      </c>
      <c r="C8" s="45" t="s">
        <v>176</v>
      </c>
      <c r="D8" s="45"/>
      <c r="E8" s="45" t="s">
        <v>14</v>
      </c>
      <c r="F8" s="44" t="s">
        <v>17</v>
      </c>
      <c r="G8" s="45" t="s">
        <v>30</v>
      </c>
      <c r="H8" s="55">
        <v>894</v>
      </c>
      <c r="I8" s="55">
        <v>742.02</v>
      </c>
      <c r="J8" s="55">
        <v>742.02</v>
      </c>
      <c r="L8" s="21"/>
      <c r="M8" s="21"/>
    </row>
    <row r="9" spans="1:13" x14ac:dyDescent="0.4">
      <c r="A9" s="43" t="s">
        <v>80</v>
      </c>
      <c r="B9" s="44" t="s">
        <v>31</v>
      </c>
      <c r="C9" s="45" t="s">
        <v>176</v>
      </c>
      <c r="D9" s="45"/>
      <c r="E9" s="45" t="s">
        <v>14</v>
      </c>
      <c r="F9" s="44" t="s">
        <v>17</v>
      </c>
      <c r="G9" s="45" t="s">
        <v>30</v>
      </c>
      <c r="H9" s="48"/>
      <c r="I9" s="55">
        <v>50.660000000000004</v>
      </c>
      <c r="J9" s="55">
        <v>50.660000000000004</v>
      </c>
      <c r="L9" s="21"/>
      <c r="M9" s="21"/>
    </row>
    <row r="10" spans="1:13" x14ac:dyDescent="0.4">
      <c r="A10" s="43" t="s">
        <v>81</v>
      </c>
      <c r="B10" s="44" t="s">
        <v>31</v>
      </c>
      <c r="C10" s="45" t="s">
        <v>176</v>
      </c>
      <c r="D10" s="45"/>
      <c r="E10" s="45" t="s">
        <v>14</v>
      </c>
      <c r="F10" s="44" t="s">
        <v>17</v>
      </c>
      <c r="G10" s="45" t="s">
        <v>30</v>
      </c>
      <c r="H10" s="48"/>
      <c r="I10" s="55">
        <v>50.660000000000004</v>
      </c>
      <c r="J10" s="55">
        <v>50.660000000000004</v>
      </c>
      <c r="L10" s="21"/>
      <c r="M10" s="21"/>
    </row>
    <row r="11" spans="1:13" x14ac:dyDescent="0.4">
      <c r="A11" s="43" t="s">
        <v>82</v>
      </c>
      <c r="B11" s="44" t="s">
        <v>31</v>
      </c>
      <c r="C11" s="45" t="s">
        <v>176</v>
      </c>
      <c r="D11" s="45"/>
      <c r="E11" s="45" t="s">
        <v>14</v>
      </c>
      <c r="F11" s="44" t="s">
        <v>17</v>
      </c>
      <c r="G11" s="45" t="s">
        <v>30</v>
      </c>
      <c r="H11" s="46"/>
      <c r="I11" s="55">
        <v>50.660000000000004</v>
      </c>
      <c r="J11" s="55">
        <v>50.660000000000004</v>
      </c>
      <c r="L11" s="21"/>
      <c r="M11" s="21"/>
    </row>
    <row r="12" spans="1:13" x14ac:dyDescent="0.4">
      <c r="A12" s="49" t="s">
        <v>86</v>
      </c>
      <c r="B12" s="39" t="s">
        <v>34</v>
      </c>
      <c r="C12" s="41" t="s">
        <v>176</v>
      </c>
      <c r="D12" s="41"/>
      <c r="E12" s="39" t="s">
        <v>14</v>
      </c>
      <c r="F12" s="39" t="s">
        <v>17</v>
      </c>
      <c r="G12" s="41" t="s">
        <v>30</v>
      </c>
      <c r="H12" s="56">
        <v>416.5</v>
      </c>
      <c r="I12" s="50"/>
      <c r="J12" s="50"/>
      <c r="L12" s="21"/>
      <c r="M12" s="21"/>
    </row>
    <row r="13" spans="1:13" x14ac:dyDescent="0.4">
      <c r="A13" s="49" t="s">
        <v>83</v>
      </c>
      <c r="B13" s="39" t="s">
        <v>34</v>
      </c>
      <c r="C13" s="41" t="s">
        <v>176</v>
      </c>
      <c r="D13" s="41"/>
      <c r="E13" s="39" t="s">
        <v>14</v>
      </c>
      <c r="F13" s="39" t="s">
        <v>17</v>
      </c>
      <c r="G13" s="41" t="s">
        <v>30</v>
      </c>
      <c r="H13" s="42"/>
      <c r="I13" s="42"/>
      <c r="J13" s="42"/>
      <c r="L13" s="21"/>
      <c r="M13" s="21"/>
    </row>
    <row r="14" spans="1:13" x14ac:dyDescent="0.4">
      <c r="A14" s="49" t="s">
        <v>84</v>
      </c>
      <c r="B14" s="39" t="s">
        <v>34</v>
      </c>
      <c r="C14" s="41" t="s">
        <v>176</v>
      </c>
      <c r="D14" s="41"/>
      <c r="E14" s="39" t="s">
        <v>14</v>
      </c>
      <c r="F14" s="39" t="s">
        <v>17</v>
      </c>
      <c r="G14" s="41" t="s">
        <v>30</v>
      </c>
      <c r="H14" s="56">
        <v>416.5</v>
      </c>
      <c r="I14" s="42"/>
      <c r="J14" s="42"/>
      <c r="L14" s="21"/>
      <c r="M14" s="21"/>
    </row>
    <row r="15" spans="1:13" x14ac:dyDescent="0.4">
      <c r="A15" s="49" t="s">
        <v>87</v>
      </c>
      <c r="B15" s="39" t="s">
        <v>34</v>
      </c>
      <c r="C15" s="41" t="s">
        <v>176</v>
      </c>
      <c r="D15" s="41"/>
      <c r="E15" s="39" t="s">
        <v>14</v>
      </c>
      <c r="F15" s="39" t="s">
        <v>17</v>
      </c>
      <c r="G15" s="41" t="s">
        <v>30</v>
      </c>
      <c r="H15" s="42"/>
      <c r="I15" s="42"/>
      <c r="J15" s="42"/>
      <c r="L15" s="21"/>
      <c r="M15" s="21"/>
    </row>
    <row r="16" spans="1:13" x14ac:dyDescent="0.4">
      <c r="A16" s="49" t="s">
        <v>85</v>
      </c>
      <c r="B16" s="39" t="s">
        <v>34</v>
      </c>
      <c r="C16" s="41" t="s">
        <v>176</v>
      </c>
      <c r="D16" s="41"/>
      <c r="E16" s="39" t="s">
        <v>14</v>
      </c>
      <c r="F16" s="39" t="s">
        <v>17</v>
      </c>
      <c r="G16" s="41" t="s">
        <v>30</v>
      </c>
      <c r="H16" s="42"/>
      <c r="I16" s="42"/>
      <c r="J16" s="42"/>
      <c r="L16" s="21"/>
      <c r="M16" s="21"/>
    </row>
    <row r="17" spans="1:10" x14ac:dyDescent="0.4">
      <c r="A17" s="43" t="s">
        <v>88</v>
      </c>
      <c r="B17" s="44" t="s">
        <v>35</v>
      </c>
      <c r="C17" s="45" t="s">
        <v>176</v>
      </c>
      <c r="D17" s="45"/>
      <c r="E17" s="44" t="s">
        <v>14</v>
      </c>
      <c r="F17" s="44" t="s">
        <v>17</v>
      </c>
      <c r="G17" s="45" t="s">
        <v>30</v>
      </c>
      <c r="H17" s="47"/>
      <c r="I17" s="57">
        <v>129.11500000000001</v>
      </c>
      <c r="J17" s="47"/>
    </row>
    <row r="18" spans="1:10" x14ac:dyDescent="0.4">
      <c r="A18" s="43" t="s">
        <v>89</v>
      </c>
      <c r="B18" s="44" t="s">
        <v>35</v>
      </c>
      <c r="C18" s="45" t="s">
        <v>176</v>
      </c>
      <c r="D18" s="45"/>
      <c r="E18" s="44" t="s">
        <v>14</v>
      </c>
      <c r="F18" s="44" t="s">
        <v>17</v>
      </c>
      <c r="G18" s="45" t="s">
        <v>30</v>
      </c>
      <c r="H18" s="46"/>
      <c r="I18" s="57">
        <v>66.64</v>
      </c>
      <c r="J18" s="46"/>
    </row>
    <row r="19" spans="1:10" x14ac:dyDescent="0.4">
      <c r="A19" s="43" t="s">
        <v>90</v>
      </c>
      <c r="B19" s="44" t="s">
        <v>35</v>
      </c>
      <c r="C19" s="45" t="s">
        <v>176</v>
      </c>
      <c r="D19" s="45"/>
      <c r="E19" s="44" t="s">
        <v>14</v>
      </c>
      <c r="F19" s="44" t="s">
        <v>17</v>
      </c>
      <c r="G19" s="45" t="s">
        <v>30</v>
      </c>
      <c r="H19" s="46"/>
      <c r="I19" s="57">
        <v>58.31</v>
      </c>
      <c r="J19" s="46"/>
    </row>
    <row r="20" spans="1:10" x14ac:dyDescent="0.4">
      <c r="A20" s="43" t="s">
        <v>91</v>
      </c>
      <c r="B20" s="44" t="s">
        <v>35</v>
      </c>
      <c r="C20" s="45" t="s">
        <v>176</v>
      </c>
      <c r="D20" s="45"/>
      <c r="E20" s="44" t="s">
        <v>14</v>
      </c>
      <c r="F20" s="44" t="s">
        <v>17</v>
      </c>
      <c r="G20" s="45" t="s">
        <v>30</v>
      </c>
      <c r="H20" s="46"/>
      <c r="I20" s="57">
        <v>58.31</v>
      </c>
      <c r="J20" s="46"/>
    </row>
    <row r="21" spans="1:10" x14ac:dyDescent="0.4">
      <c r="A21" s="43" t="s">
        <v>92</v>
      </c>
      <c r="B21" s="44" t="s">
        <v>35</v>
      </c>
      <c r="C21" s="45" t="s">
        <v>176</v>
      </c>
      <c r="D21" s="45"/>
      <c r="E21" s="44" t="s">
        <v>14</v>
      </c>
      <c r="F21" s="44" t="s">
        <v>17</v>
      </c>
      <c r="G21" s="45" t="s">
        <v>30</v>
      </c>
      <c r="H21" s="46"/>
      <c r="I21" s="57">
        <v>104.125</v>
      </c>
      <c r="J21" s="46"/>
    </row>
    <row r="22" spans="1:10" x14ac:dyDescent="0.4">
      <c r="A22" s="49" t="s">
        <v>93</v>
      </c>
      <c r="B22" s="39" t="s">
        <v>36</v>
      </c>
      <c r="C22" s="41" t="s">
        <v>176</v>
      </c>
      <c r="D22" s="41"/>
      <c r="E22" s="39" t="s">
        <v>14</v>
      </c>
      <c r="F22" s="39" t="s">
        <v>17</v>
      </c>
      <c r="G22" s="41" t="s">
        <v>30</v>
      </c>
      <c r="H22" s="50"/>
      <c r="I22" s="56">
        <v>129.11500000000001</v>
      </c>
      <c r="J22" s="56">
        <v>258.23</v>
      </c>
    </row>
    <row r="23" spans="1:10" x14ac:dyDescent="0.4">
      <c r="A23" s="49" t="s">
        <v>94</v>
      </c>
      <c r="B23" s="39" t="s">
        <v>36</v>
      </c>
      <c r="C23" s="41" t="s">
        <v>176</v>
      </c>
      <c r="D23" s="41"/>
      <c r="E23" s="39" t="s">
        <v>14</v>
      </c>
      <c r="F23" s="39" t="s">
        <v>17</v>
      </c>
      <c r="G23" s="41" t="s">
        <v>30</v>
      </c>
      <c r="H23" s="42"/>
      <c r="I23" s="54">
        <v>66.64</v>
      </c>
      <c r="J23" s="56">
        <v>133.28</v>
      </c>
    </row>
    <row r="24" spans="1:10" x14ac:dyDescent="0.4">
      <c r="A24" s="49" t="s">
        <v>95</v>
      </c>
      <c r="B24" s="39" t="s">
        <v>36</v>
      </c>
      <c r="C24" s="41" t="s">
        <v>176</v>
      </c>
      <c r="D24" s="41"/>
      <c r="E24" s="39" t="s">
        <v>14</v>
      </c>
      <c r="F24" s="39" t="s">
        <v>17</v>
      </c>
      <c r="G24" s="41" t="s">
        <v>30</v>
      </c>
      <c r="H24" s="42"/>
      <c r="I24" s="54">
        <v>58.31</v>
      </c>
      <c r="J24" s="56">
        <v>116.62</v>
      </c>
    </row>
    <row r="25" spans="1:10" x14ac:dyDescent="0.4">
      <c r="A25" s="49" t="s">
        <v>96</v>
      </c>
      <c r="B25" s="39" t="s">
        <v>36</v>
      </c>
      <c r="C25" s="41" t="s">
        <v>176</v>
      </c>
      <c r="D25" s="41"/>
      <c r="E25" s="39" t="s">
        <v>14</v>
      </c>
      <c r="F25" s="39" t="s">
        <v>17</v>
      </c>
      <c r="G25" s="41" t="s">
        <v>30</v>
      </c>
      <c r="H25" s="42"/>
      <c r="I25" s="54">
        <v>58.31</v>
      </c>
      <c r="J25" s="56">
        <v>116.62</v>
      </c>
    </row>
    <row r="26" spans="1:10" x14ac:dyDescent="0.4">
      <c r="A26" s="49" t="s">
        <v>97</v>
      </c>
      <c r="B26" s="39" t="s">
        <v>36</v>
      </c>
      <c r="C26" s="41" t="s">
        <v>176</v>
      </c>
      <c r="D26" s="41"/>
      <c r="E26" s="39" t="s">
        <v>14</v>
      </c>
      <c r="F26" s="39" t="s">
        <v>17</v>
      </c>
      <c r="G26" s="41" t="s">
        <v>30</v>
      </c>
      <c r="H26" s="42"/>
      <c r="I26" s="54">
        <v>104.125</v>
      </c>
      <c r="J26" s="42"/>
    </row>
    <row r="27" spans="1:10" x14ac:dyDescent="0.4">
      <c r="A27" s="43" t="s">
        <v>98</v>
      </c>
      <c r="B27" s="44" t="s">
        <v>37</v>
      </c>
      <c r="C27" s="45" t="s">
        <v>176</v>
      </c>
      <c r="D27" s="45"/>
      <c r="E27" s="44" t="s">
        <v>14</v>
      </c>
      <c r="F27" s="44" t="s">
        <v>17</v>
      </c>
      <c r="G27" s="45" t="s">
        <v>30</v>
      </c>
      <c r="H27" s="46"/>
      <c r="I27" s="46"/>
      <c r="J27" s="55">
        <v>208.25</v>
      </c>
    </row>
    <row r="28" spans="1:10" x14ac:dyDescent="0.4">
      <c r="A28" s="51" t="s">
        <v>100</v>
      </c>
      <c r="B28" s="39" t="s">
        <v>38</v>
      </c>
      <c r="C28" s="41" t="s">
        <v>176</v>
      </c>
      <c r="D28" s="41"/>
      <c r="E28" s="39" t="s">
        <v>14</v>
      </c>
      <c r="F28" s="39" t="s">
        <v>17</v>
      </c>
      <c r="G28" s="41" t="s">
        <v>30</v>
      </c>
      <c r="H28" s="56">
        <v>566</v>
      </c>
      <c r="I28" s="50"/>
      <c r="J28" s="50"/>
    </row>
    <row r="29" spans="1:10" x14ac:dyDescent="0.4">
      <c r="A29" s="51" t="s">
        <v>99</v>
      </c>
      <c r="B29" s="39" t="s">
        <v>38</v>
      </c>
      <c r="C29" s="41" t="s">
        <v>176</v>
      </c>
      <c r="D29" s="41"/>
      <c r="E29" s="39" t="s">
        <v>14</v>
      </c>
      <c r="F29" s="39" t="s">
        <v>17</v>
      </c>
      <c r="G29" s="41" t="s">
        <v>30</v>
      </c>
      <c r="H29" s="42"/>
      <c r="I29" s="42"/>
      <c r="J29" s="42"/>
    </row>
    <row r="30" spans="1:10" x14ac:dyDescent="0.4">
      <c r="A30" s="51" t="s">
        <v>102</v>
      </c>
      <c r="B30" s="39" t="s">
        <v>38</v>
      </c>
      <c r="C30" s="41" t="s">
        <v>176</v>
      </c>
      <c r="D30" s="41"/>
      <c r="E30" s="39" t="s">
        <v>14</v>
      </c>
      <c r="F30" s="39" t="s">
        <v>17</v>
      </c>
      <c r="G30" s="41" t="s">
        <v>30</v>
      </c>
      <c r="H30" s="42"/>
      <c r="I30" s="42"/>
      <c r="J30" s="42"/>
    </row>
    <row r="31" spans="1:10" x14ac:dyDescent="0.4">
      <c r="A31" s="51" t="s">
        <v>101</v>
      </c>
      <c r="B31" s="39" t="s">
        <v>38</v>
      </c>
      <c r="C31" s="41" t="s">
        <v>176</v>
      </c>
      <c r="D31" s="41"/>
      <c r="E31" s="39" t="s">
        <v>14</v>
      </c>
      <c r="F31" s="39" t="s">
        <v>17</v>
      </c>
      <c r="G31" s="41" t="s">
        <v>30</v>
      </c>
      <c r="H31" s="42"/>
      <c r="I31" s="42"/>
      <c r="J31" s="42"/>
    </row>
    <row r="32" spans="1:10" x14ac:dyDescent="0.4">
      <c r="A32" s="52" t="s">
        <v>103</v>
      </c>
      <c r="B32" s="44" t="s">
        <v>39</v>
      </c>
      <c r="C32" s="45" t="s">
        <v>176</v>
      </c>
      <c r="D32" s="45"/>
      <c r="E32" s="44" t="s">
        <v>14</v>
      </c>
      <c r="F32" s="44" t="s">
        <v>17</v>
      </c>
      <c r="G32" s="45" t="s">
        <v>30</v>
      </c>
      <c r="H32" s="57"/>
      <c r="I32" s="57">
        <v>333.94</v>
      </c>
      <c r="J32" s="47"/>
    </row>
    <row r="33" spans="1:12" x14ac:dyDescent="0.4">
      <c r="A33" s="52" t="s">
        <v>104</v>
      </c>
      <c r="B33" s="44" t="s">
        <v>39</v>
      </c>
      <c r="C33" s="45" t="s">
        <v>176</v>
      </c>
      <c r="D33" s="45"/>
      <c r="E33" s="44" t="s">
        <v>14</v>
      </c>
      <c r="F33" s="44" t="s">
        <v>17</v>
      </c>
      <c r="G33" s="45" t="s">
        <v>30</v>
      </c>
      <c r="H33" s="46"/>
      <c r="I33" s="55">
        <v>77.353333333333325</v>
      </c>
      <c r="J33" s="46"/>
    </row>
    <row r="34" spans="1:12" x14ac:dyDescent="0.4">
      <c r="A34" s="52" t="s">
        <v>105</v>
      </c>
      <c r="B34" s="44" t="s">
        <v>39</v>
      </c>
      <c r="C34" s="45" t="s">
        <v>176</v>
      </c>
      <c r="D34" s="45"/>
      <c r="E34" s="44" t="s">
        <v>14</v>
      </c>
      <c r="F34" s="44" t="s">
        <v>17</v>
      </c>
      <c r="G34" s="45" t="s">
        <v>30</v>
      </c>
      <c r="H34" s="46"/>
      <c r="I34" s="55">
        <v>77.353333333333325</v>
      </c>
      <c r="J34" s="46"/>
    </row>
    <row r="35" spans="1:12" x14ac:dyDescent="0.4">
      <c r="A35" s="52" t="s">
        <v>106</v>
      </c>
      <c r="B35" s="44" t="s">
        <v>39</v>
      </c>
      <c r="C35" s="45" t="s">
        <v>176</v>
      </c>
      <c r="D35" s="45"/>
      <c r="E35" s="44" t="s">
        <v>14</v>
      </c>
      <c r="F35" s="44" t="s">
        <v>17</v>
      </c>
      <c r="G35" s="45" t="s">
        <v>30</v>
      </c>
      <c r="H35" s="46"/>
      <c r="I35" s="55">
        <v>77.353333333333325</v>
      </c>
      <c r="J35" s="46"/>
      <c r="L35" s="58"/>
    </row>
    <row r="36" spans="1:12" x14ac:dyDescent="0.4">
      <c r="A36" s="51" t="s">
        <v>107</v>
      </c>
      <c r="B36" s="39" t="s">
        <v>40</v>
      </c>
      <c r="C36" s="41" t="s">
        <v>176</v>
      </c>
      <c r="D36" s="41"/>
      <c r="E36" s="39" t="s">
        <v>14</v>
      </c>
      <c r="F36" s="39" t="s">
        <v>17</v>
      </c>
      <c r="G36" s="41" t="s">
        <v>30</v>
      </c>
      <c r="H36" s="50"/>
      <c r="I36" s="50"/>
      <c r="J36" s="56">
        <v>333.94</v>
      </c>
    </row>
    <row r="37" spans="1:12" x14ac:dyDescent="0.4">
      <c r="A37" s="51" t="s">
        <v>108</v>
      </c>
      <c r="B37" s="39" t="s">
        <v>40</v>
      </c>
      <c r="C37" s="41" t="s">
        <v>176</v>
      </c>
      <c r="D37" s="41"/>
      <c r="E37" s="39" t="s">
        <v>14</v>
      </c>
      <c r="F37" s="39" t="s">
        <v>17</v>
      </c>
      <c r="G37" s="41" t="s">
        <v>30</v>
      </c>
      <c r="H37" s="42"/>
      <c r="I37" s="42"/>
      <c r="J37" s="54">
        <v>77.353333333333325</v>
      </c>
    </row>
    <row r="38" spans="1:12" x14ac:dyDescent="0.4">
      <c r="A38" s="51" t="s">
        <v>109</v>
      </c>
      <c r="B38" s="39" t="s">
        <v>40</v>
      </c>
      <c r="C38" s="41" t="s">
        <v>176</v>
      </c>
      <c r="D38" s="41"/>
      <c r="E38" s="39" t="s">
        <v>14</v>
      </c>
      <c r="F38" s="39" t="s">
        <v>17</v>
      </c>
      <c r="G38" s="41" t="s">
        <v>30</v>
      </c>
      <c r="H38" s="42"/>
      <c r="I38" s="42"/>
      <c r="J38" s="54">
        <v>77.353333333333325</v>
      </c>
    </row>
    <row r="39" spans="1:12" x14ac:dyDescent="0.4">
      <c r="A39" s="51" t="s">
        <v>110</v>
      </c>
      <c r="B39" s="39" t="s">
        <v>40</v>
      </c>
      <c r="C39" s="41" t="s">
        <v>176</v>
      </c>
      <c r="D39" s="41"/>
      <c r="E39" s="39" t="s">
        <v>14</v>
      </c>
      <c r="F39" s="39" t="s">
        <v>17</v>
      </c>
      <c r="G39" s="41" t="s">
        <v>30</v>
      </c>
      <c r="H39" s="42"/>
      <c r="I39" s="42"/>
      <c r="J39" s="54">
        <v>77.353333333333325</v>
      </c>
    </row>
    <row r="40" spans="1:12" x14ac:dyDescent="0.4">
      <c r="A40" s="52" t="s">
        <v>123</v>
      </c>
      <c r="B40" s="44" t="s">
        <v>41</v>
      </c>
      <c r="C40" s="45" t="s">
        <v>176</v>
      </c>
      <c r="D40" s="45"/>
      <c r="E40" s="44" t="s">
        <v>14</v>
      </c>
      <c r="F40" s="44" t="s">
        <v>17</v>
      </c>
      <c r="G40" s="45" t="s">
        <v>30</v>
      </c>
      <c r="H40" s="55">
        <v>207</v>
      </c>
      <c r="I40" s="46"/>
      <c r="J40" s="46"/>
    </row>
    <row r="41" spans="1:12" x14ac:dyDescent="0.4">
      <c r="A41" s="52" t="s">
        <v>122</v>
      </c>
      <c r="B41" s="44" t="s">
        <v>41</v>
      </c>
      <c r="C41" s="45" t="s">
        <v>176</v>
      </c>
      <c r="D41" s="45"/>
      <c r="E41" s="44" t="s">
        <v>14</v>
      </c>
      <c r="F41" s="44" t="s">
        <v>17</v>
      </c>
      <c r="G41" s="45" t="s">
        <v>30</v>
      </c>
      <c r="H41" s="46"/>
      <c r="I41" s="46"/>
      <c r="J41" s="46"/>
    </row>
    <row r="42" spans="1:12" x14ac:dyDescent="0.4">
      <c r="A42" s="51" t="s">
        <v>111</v>
      </c>
      <c r="B42" s="39" t="s">
        <v>42</v>
      </c>
      <c r="C42" s="41" t="s">
        <v>176</v>
      </c>
      <c r="D42" s="41"/>
      <c r="E42" s="39" t="s">
        <v>14</v>
      </c>
      <c r="F42" s="39" t="s">
        <v>17</v>
      </c>
      <c r="G42" s="41" t="s">
        <v>30</v>
      </c>
      <c r="H42" s="42"/>
      <c r="I42" s="54">
        <v>103.5</v>
      </c>
      <c r="J42" s="42"/>
    </row>
    <row r="43" spans="1:12" x14ac:dyDescent="0.4">
      <c r="A43" s="51" t="s">
        <v>112</v>
      </c>
      <c r="B43" s="39" t="s">
        <v>42</v>
      </c>
      <c r="C43" s="41" t="s">
        <v>176</v>
      </c>
      <c r="D43" s="41"/>
      <c r="E43" s="39" t="s">
        <v>14</v>
      </c>
      <c r="F43" s="39" t="s">
        <v>17</v>
      </c>
      <c r="G43" s="41" t="s">
        <v>30</v>
      </c>
      <c r="H43" s="42"/>
      <c r="I43" s="54">
        <v>103.5</v>
      </c>
      <c r="J43" s="42"/>
    </row>
    <row r="44" spans="1:12" x14ac:dyDescent="0.4">
      <c r="A44" s="52" t="s">
        <v>113</v>
      </c>
      <c r="B44" s="44" t="s">
        <v>43</v>
      </c>
      <c r="C44" s="45" t="s">
        <v>176</v>
      </c>
      <c r="D44" s="45"/>
      <c r="E44" s="44" t="s">
        <v>14</v>
      </c>
      <c r="F44" s="44" t="s">
        <v>17</v>
      </c>
      <c r="G44" s="45" t="s">
        <v>30</v>
      </c>
      <c r="H44" s="46"/>
      <c r="I44" s="46"/>
      <c r="J44" s="55">
        <v>103.5</v>
      </c>
    </row>
    <row r="45" spans="1:12" x14ac:dyDescent="0.4">
      <c r="A45" s="52" t="s">
        <v>114</v>
      </c>
      <c r="B45" s="44" t="s">
        <v>43</v>
      </c>
      <c r="C45" s="45" t="s">
        <v>176</v>
      </c>
      <c r="D45" s="45"/>
      <c r="E45" s="44" t="s">
        <v>14</v>
      </c>
      <c r="F45" s="44" t="s">
        <v>17</v>
      </c>
      <c r="G45" s="45" t="s">
        <v>30</v>
      </c>
      <c r="H45" s="46"/>
      <c r="I45" s="46"/>
      <c r="J45" s="55">
        <v>103.5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ACEF-9719-48B3-A8E4-A238B2891195}">
  <dimension ref="A1:AO21"/>
  <sheetViews>
    <sheetView zoomScale="70" zoomScaleNormal="70" workbookViewId="0">
      <selection activeCell="B51" sqref="B51"/>
    </sheetView>
  </sheetViews>
  <sheetFormatPr defaultRowHeight="14.6" x14ac:dyDescent="0.4"/>
  <cols>
    <col min="1" max="1" width="44.15234375" bestFit="1" customWidth="1"/>
    <col min="2" max="2" width="16.3828125" bestFit="1" customWidth="1"/>
    <col min="3" max="3" width="11.3828125" bestFit="1" customWidth="1"/>
    <col min="4" max="4" width="13" bestFit="1" customWidth="1"/>
    <col min="5" max="6" width="13" customWidth="1"/>
    <col min="7" max="9" width="11.69140625" customWidth="1"/>
    <col min="10" max="10" width="13.69140625" bestFit="1" customWidth="1"/>
    <col min="11" max="12" width="13.69140625" customWidth="1"/>
    <col min="13" max="13" width="12.3046875" bestFit="1" customWidth="1"/>
    <col min="14" max="14" width="14.15234375" customWidth="1"/>
    <col min="15" max="15" width="13.84375" customWidth="1"/>
    <col min="16" max="16" width="14.15234375" customWidth="1"/>
    <col min="17" max="34" width="12.69140625" customWidth="1"/>
    <col min="35" max="35" width="12.69140625" style="2" customWidth="1"/>
    <col min="36" max="45" width="12.69140625" customWidth="1"/>
  </cols>
  <sheetData>
    <row r="1" spans="1:41" x14ac:dyDescent="0.4">
      <c r="A1" t="s">
        <v>22</v>
      </c>
    </row>
    <row r="2" spans="1:41" x14ac:dyDescent="0.4">
      <c r="A2" s="29" t="s">
        <v>8</v>
      </c>
      <c r="B2" s="30" t="s">
        <v>137</v>
      </c>
      <c r="C2" s="14" t="s">
        <v>133</v>
      </c>
      <c r="D2" s="28" t="s">
        <v>134</v>
      </c>
      <c r="E2" s="28"/>
      <c r="F2" s="28"/>
      <c r="G2" s="28"/>
      <c r="H2" s="28"/>
      <c r="I2" s="28"/>
      <c r="J2" s="28"/>
      <c r="K2" s="28"/>
      <c r="L2" s="28"/>
      <c r="M2" s="28"/>
      <c r="N2" s="28"/>
      <c r="O2" s="28"/>
      <c r="P2" s="28"/>
      <c r="Q2" s="28"/>
      <c r="R2" s="28"/>
      <c r="S2" s="28"/>
      <c r="T2" s="28"/>
      <c r="U2" s="28"/>
      <c r="V2" s="28"/>
      <c r="W2" s="28"/>
      <c r="X2" s="2"/>
      <c r="Y2" s="2"/>
      <c r="Z2" s="2"/>
      <c r="AA2" s="2"/>
      <c r="AB2" s="2"/>
      <c r="AC2" s="2"/>
      <c r="AD2" s="2"/>
      <c r="AE2" s="2"/>
      <c r="AF2" s="2"/>
      <c r="AG2" s="2"/>
      <c r="AH2" s="2"/>
      <c r="AI2" s="1"/>
      <c r="AJ2" s="24"/>
      <c r="AO2" s="24"/>
    </row>
    <row r="3" spans="1:41" x14ac:dyDescent="0.4">
      <c r="A3" s="31" t="s">
        <v>29</v>
      </c>
      <c r="B3" s="32">
        <v>0.105</v>
      </c>
      <c r="C3" s="32">
        <v>0.06</v>
      </c>
      <c r="D3" s="32">
        <v>0.15</v>
      </c>
      <c r="E3" s="2"/>
      <c r="F3" s="2"/>
      <c r="G3" s="2"/>
      <c r="H3" s="2"/>
      <c r="I3" s="2"/>
      <c r="J3" s="18"/>
      <c r="K3" s="18"/>
      <c r="L3" s="18"/>
      <c r="M3" s="2"/>
      <c r="N3" s="22"/>
      <c r="O3" s="22"/>
      <c r="P3" s="22"/>
      <c r="Q3" s="4"/>
      <c r="R3" s="4"/>
      <c r="S3" s="4"/>
      <c r="T3" s="4"/>
      <c r="U3" s="4"/>
      <c r="V3" s="4"/>
      <c r="W3" s="4"/>
      <c r="X3" s="4"/>
      <c r="Y3" s="4"/>
      <c r="Z3" s="4"/>
      <c r="AA3" s="4"/>
      <c r="AB3" s="4"/>
      <c r="AC3" s="4"/>
      <c r="AD3" s="4"/>
      <c r="AE3" s="4"/>
      <c r="AF3" s="4"/>
      <c r="AG3" s="4"/>
      <c r="AH3" s="4"/>
      <c r="AI3" s="1"/>
      <c r="AJ3" s="24"/>
      <c r="AO3" s="24"/>
    </row>
    <row r="4" spans="1:41" x14ac:dyDescent="0.4">
      <c r="A4" s="33" t="s">
        <v>31</v>
      </c>
      <c r="B4" s="32">
        <v>0.30919999999999997</v>
      </c>
      <c r="C4" s="32">
        <v>0.09</v>
      </c>
      <c r="D4" s="32">
        <v>0.84</v>
      </c>
      <c r="E4" s="8"/>
      <c r="F4" s="8"/>
      <c r="G4" s="2"/>
      <c r="H4" s="2"/>
      <c r="I4" s="2"/>
      <c r="J4" s="2"/>
      <c r="K4" s="2"/>
      <c r="L4" s="2"/>
      <c r="M4" s="1"/>
      <c r="N4" s="10"/>
      <c r="O4" s="10"/>
      <c r="P4" s="10"/>
      <c r="Q4" s="2"/>
      <c r="R4" s="2"/>
      <c r="S4" s="2"/>
      <c r="T4" s="2"/>
      <c r="U4" s="2"/>
      <c r="V4" s="2"/>
      <c r="W4" s="2"/>
      <c r="X4" s="2"/>
      <c r="Y4" s="2"/>
      <c r="Z4" s="2"/>
      <c r="AA4" s="2"/>
      <c r="AB4" s="2"/>
      <c r="AC4" s="2"/>
      <c r="AD4" s="2"/>
      <c r="AE4" s="2"/>
      <c r="AF4" s="2"/>
      <c r="AG4" s="2"/>
      <c r="AH4" s="2"/>
      <c r="AI4" s="1"/>
      <c r="AK4" s="19"/>
      <c r="AO4" s="24"/>
    </row>
    <row r="5" spans="1:41" x14ac:dyDescent="0.4">
      <c r="A5" s="34" t="s">
        <v>34</v>
      </c>
      <c r="B5" s="32">
        <v>0.6517857142857143</v>
      </c>
      <c r="C5" s="32">
        <v>0.45</v>
      </c>
      <c r="D5" s="32">
        <v>0.8</v>
      </c>
      <c r="E5" s="8"/>
      <c r="F5" s="8"/>
      <c r="G5" s="2"/>
      <c r="H5" s="2"/>
      <c r="I5" s="2"/>
      <c r="J5" s="2"/>
      <c r="K5" s="2"/>
      <c r="L5" s="2"/>
      <c r="M5" s="1"/>
      <c r="N5" s="10"/>
      <c r="O5" s="10"/>
      <c r="P5" s="10"/>
      <c r="Q5" s="10"/>
      <c r="R5" s="10"/>
      <c r="S5" s="10"/>
      <c r="T5" s="10"/>
      <c r="U5" s="10"/>
      <c r="V5" s="10"/>
      <c r="W5" s="10"/>
      <c r="X5" s="10"/>
      <c r="Y5" s="10"/>
      <c r="Z5" s="10"/>
      <c r="AA5" s="10"/>
      <c r="AB5" s="10"/>
      <c r="AC5" s="10"/>
      <c r="AD5" s="10"/>
      <c r="AE5" s="10"/>
      <c r="AF5" s="10"/>
      <c r="AG5" s="10"/>
      <c r="AH5" s="10"/>
      <c r="AI5" s="1"/>
      <c r="AK5" s="19"/>
      <c r="AO5" s="24"/>
    </row>
    <row r="6" spans="1:41" x14ac:dyDescent="0.4">
      <c r="A6" s="34" t="s">
        <v>35</v>
      </c>
      <c r="B6" s="32">
        <v>1.2666666666666668</v>
      </c>
      <c r="C6" s="32">
        <v>1</v>
      </c>
      <c r="D6" s="32">
        <v>1.6875</v>
      </c>
      <c r="E6" s="2"/>
      <c r="F6" s="2"/>
      <c r="G6" s="2"/>
      <c r="H6" s="2"/>
      <c r="I6" s="2"/>
      <c r="J6" s="2"/>
      <c r="K6" s="2"/>
      <c r="L6" s="2"/>
      <c r="M6" s="2"/>
      <c r="N6" s="10"/>
      <c r="O6" s="10"/>
      <c r="P6" s="10"/>
      <c r="Q6" s="10"/>
      <c r="R6" s="10"/>
      <c r="S6" s="10"/>
      <c r="T6" s="10"/>
      <c r="U6" s="10"/>
      <c r="V6" s="10"/>
      <c r="W6" s="10"/>
      <c r="X6" s="10"/>
      <c r="Y6" s="10"/>
      <c r="Z6" s="10"/>
      <c r="AA6" s="10"/>
      <c r="AB6" s="10"/>
      <c r="AC6" s="10"/>
      <c r="AD6" s="10"/>
      <c r="AE6" s="10"/>
      <c r="AF6" s="10"/>
      <c r="AG6" s="10"/>
      <c r="AH6" s="10"/>
      <c r="AI6" s="1"/>
      <c r="AK6" s="24"/>
      <c r="AO6" s="24"/>
    </row>
    <row r="7" spans="1:41" x14ac:dyDescent="0.4">
      <c r="A7" s="34" t="s">
        <v>36</v>
      </c>
      <c r="B7" s="32">
        <v>2.4218750000000004</v>
      </c>
      <c r="C7" s="32">
        <v>1.8</v>
      </c>
      <c r="D7" s="32">
        <v>3.15</v>
      </c>
      <c r="E7" s="2"/>
      <c r="F7" s="2"/>
      <c r="G7" s="2"/>
      <c r="H7" s="2"/>
      <c r="I7" s="2"/>
      <c r="J7" s="2"/>
      <c r="K7" s="2"/>
      <c r="L7" s="2"/>
      <c r="M7" s="2"/>
      <c r="N7" s="22"/>
      <c r="O7" s="22"/>
      <c r="P7" s="22"/>
      <c r="Q7" s="22"/>
      <c r="R7" s="22"/>
      <c r="S7" s="22"/>
      <c r="T7" s="22"/>
      <c r="U7" s="22"/>
      <c r="V7" s="22"/>
      <c r="W7" s="22"/>
      <c r="X7" s="22"/>
      <c r="Y7" s="22"/>
      <c r="Z7" s="22"/>
      <c r="AA7" s="22"/>
      <c r="AB7" s="22"/>
      <c r="AC7" s="22"/>
      <c r="AD7" s="22"/>
      <c r="AE7" s="22"/>
      <c r="AF7" s="22"/>
      <c r="AG7" s="22"/>
      <c r="AH7" s="22"/>
      <c r="AI7" s="1"/>
      <c r="AK7" s="24"/>
      <c r="AO7" s="24"/>
    </row>
    <row r="8" spans="1:41" x14ac:dyDescent="0.4">
      <c r="A8" s="34" t="s">
        <v>37</v>
      </c>
      <c r="B8" s="32">
        <v>7.6237500000000002</v>
      </c>
      <c r="C8" s="32">
        <v>6</v>
      </c>
      <c r="D8" s="32">
        <v>9.9</v>
      </c>
      <c r="E8" s="8"/>
      <c r="F8" s="8"/>
      <c r="G8" s="2"/>
      <c r="H8" s="2"/>
      <c r="I8" s="2"/>
      <c r="J8" s="2"/>
      <c r="K8" s="2"/>
      <c r="L8" s="2"/>
      <c r="M8" s="2"/>
      <c r="N8" s="10"/>
      <c r="O8" s="10"/>
      <c r="P8" s="10"/>
      <c r="Q8" s="10"/>
      <c r="R8" s="10"/>
      <c r="S8" s="10"/>
      <c r="T8" s="10"/>
      <c r="U8" s="10"/>
      <c r="V8" s="10"/>
      <c r="W8" s="10"/>
      <c r="X8" s="10"/>
      <c r="Y8" s="10"/>
      <c r="Z8" s="10"/>
      <c r="AA8" s="10"/>
      <c r="AB8" s="10"/>
      <c r="AC8" s="10"/>
      <c r="AD8" s="10"/>
      <c r="AE8" s="10"/>
      <c r="AF8" s="10"/>
      <c r="AG8" s="10"/>
      <c r="AH8" s="10"/>
      <c r="AI8" s="1"/>
      <c r="AK8" s="24"/>
      <c r="AO8" s="24"/>
    </row>
    <row r="9" spans="1:41" x14ac:dyDescent="0.4">
      <c r="A9" s="33" t="s">
        <v>38</v>
      </c>
      <c r="B9" s="32">
        <v>2.6899999999999997E-2</v>
      </c>
      <c r="C9" s="32">
        <v>1.0799999999999999E-2</v>
      </c>
      <c r="D9" s="32">
        <v>4.2999999999999997E-2</v>
      </c>
      <c r="E9" s="2"/>
      <c r="F9" s="2"/>
      <c r="G9" s="2"/>
      <c r="H9" s="2"/>
      <c r="I9" s="2"/>
      <c r="J9" s="2"/>
      <c r="K9" s="2"/>
      <c r="L9" s="2"/>
      <c r="M9" s="2"/>
      <c r="N9" s="10"/>
      <c r="O9" s="10"/>
      <c r="P9" s="10"/>
      <c r="Q9" s="10"/>
      <c r="R9" s="10"/>
      <c r="S9" s="10"/>
      <c r="T9" s="10"/>
      <c r="U9" s="10"/>
      <c r="V9" s="10"/>
      <c r="W9" s="10"/>
      <c r="X9" s="10"/>
      <c r="Y9" s="10"/>
      <c r="Z9" s="10"/>
      <c r="AA9" s="10"/>
      <c r="AB9" s="10"/>
      <c r="AC9" s="10"/>
      <c r="AD9" s="10"/>
      <c r="AE9" s="10"/>
      <c r="AF9" s="10"/>
      <c r="AG9" s="10"/>
      <c r="AH9" s="10"/>
      <c r="AI9" s="1"/>
      <c r="AK9" s="24"/>
      <c r="AO9" s="24"/>
    </row>
    <row r="10" spans="1:41" x14ac:dyDescent="0.4">
      <c r="A10" s="33" t="s">
        <v>39</v>
      </c>
      <c r="B10" s="32">
        <v>5.7599999999999998E-2</v>
      </c>
      <c r="C10" s="32">
        <v>4.3199999999999995E-2</v>
      </c>
      <c r="D10" s="32">
        <v>7.1999999999999995E-2</v>
      </c>
      <c r="E10" s="2"/>
      <c r="F10" s="2"/>
      <c r="G10" s="2"/>
      <c r="H10" s="2"/>
      <c r="I10" s="2"/>
      <c r="J10" s="2"/>
      <c r="K10" s="2"/>
      <c r="L10" s="2"/>
      <c r="M10" s="2"/>
      <c r="N10" s="10"/>
      <c r="O10" s="10"/>
      <c r="P10" s="10"/>
      <c r="Q10" s="10"/>
      <c r="R10" s="10"/>
      <c r="S10" s="10"/>
      <c r="T10" s="10"/>
      <c r="U10" s="10"/>
      <c r="V10" s="10"/>
      <c r="W10" s="10"/>
      <c r="X10" s="10"/>
      <c r="Y10" s="10"/>
      <c r="Z10" s="10"/>
      <c r="AA10" s="10"/>
      <c r="AB10" s="10"/>
      <c r="AC10" s="10"/>
      <c r="AD10" s="10"/>
      <c r="AE10" s="10"/>
      <c r="AF10" s="10"/>
      <c r="AG10" s="10"/>
      <c r="AH10" s="10"/>
      <c r="AI10" s="1"/>
      <c r="AK10" s="24"/>
      <c r="AO10" s="24"/>
    </row>
    <row r="11" spans="1:41" x14ac:dyDescent="0.4">
      <c r="A11" s="33" t="s">
        <v>40</v>
      </c>
      <c r="B11" s="32">
        <v>0.11276666666666664</v>
      </c>
      <c r="C11" s="32">
        <v>7.1999999999999995E-2</v>
      </c>
      <c r="D11" s="32">
        <v>0.14399999999999999</v>
      </c>
      <c r="E11" s="2"/>
      <c r="F11" s="2"/>
      <c r="G11" s="2"/>
      <c r="H11" s="2"/>
      <c r="I11" s="2"/>
      <c r="J11" s="2"/>
      <c r="K11" s="2"/>
      <c r="L11" s="2"/>
      <c r="M11" s="2"/>
      <c r="N11" s="22"/>
      <c r="O11" s="22"/>
      <c r="P11" s="22"/>
      <c r="Q11" s="22"/>
      <c r="R11" s="22"/>
      <c r="S11" s="22"/>
      <c r="T11" s="22"/>
      <c r="U11" s="22"/>
      <c r="V11" s="22"/>
      <c r="W11" s="22"/>
      <c r="X11" s="22"/>
      <c r="Y11" s="22"/>
      <c r="Z11" s="22"/>
      <c r="AA11" s="22"/>
      <c r="AB11" s="22"/>
      <c r="AC11" s="22"/>
      <c r="AD11" s="22"/>
      <c r="AE11" s="22"/>
      <c r="AF11" s="22"/>
      <c r="AG11" s="22"/>
      <c r="AH11" s="22"/>
      <c r="AI11" s="1"/>
      <c r="AK11" s="24"/>
      <c r="AO11" s="24"/>
    </row>
    <row r="12" spans="1:41" x14ac:dyDescent="0.4">
      <c r="A12" s="33" t="s">
        <v>41</v>
      </c>
      <c r="B12" s="32">
        <v>3.5549999999999998E-2</v>
      </c>
      <c r="C12" s="32">
        <v>3.0150000000000003E-2</v>
      </c>
      <c r="D12" s="32">
        <v>4.4999999999999998E-2</v>
      </c>
      <c r="E12" s="1"/>
      <c r="F12" s="1"/>
      <c r="G12" s="2"/>
      <c r="H12" s="2"/>
      <c r="I12" s="2"/>
      <c r="J12" s="2"/>
      <c r="K12" s="2"/>
      <c r="L12" s="2"/>
      <c r="M12" s="1"/>
      <c r="N12" s="22"/>
      <c r="O12" s="22"/>
      <c r="P12" s="22"/>
      <c r="Q12" s="22"/>
      <c r="R12" s="22"/>
      <c r="S12" s="22"/>
      <c r="T12" s="22"/>
      <c r="U12" s="22"/>
      <c r="V12" s="22"/>
      <c r="W12" s="22"/>
      <c r="X12" s="22"/>
      <c r="Y12" s="22"/>
      <c r="Z12" s="22"/>
      <c r="AA12" s="22"/>
      <c r="AB12" s="22"/>
      <c r="AC12" s="22"/>
      <c r="AD12" s="22"/>
      <c r="AE12" s="22"/>
      <c r="AF12" s="22"/>
      <c r="AG12" s="22"/>
      <c r="AH12" s="22"/>
      <c r="AI12" s="1"/>
      <c r="AK12" s="19"/>
      <c r="AO12" s="24"/>
    </row>
    <row r="13" spans="1:41" x14ac:dyDescent="0.4">
      <c r="A13" s="33" t="s">
        <v>42</v>
      </c>
      <c r="B13" s="32">
        <v>0.59999999999999987</v>
      </c>
      <c r="C13" s="32">
        <v>0.36</v>
      </c>
      <c r="D13" s="32">
        <v>0.83999999999999986</v>
      </c>
      <c r="E13" s="8"/>
      <c r="F13" s="8"/>
      <c r="G13" s="2"/>
      <c r="H13" s="2"/>
      <c r="I13" s="2"/>
      <c r="J13" s="2"/>
      <c r="K13" s="2"/>
      <c r="L13" s="2"/>
      <c r="M13" s="1"/>
      <c r="N13" s="10"/>
      <c r="O13" s="10"/>
      <c r="P13" s="10"/>
      <c r="Q13" s="10"/>
      <c r="R13" s="10"/>
      <c r="S13" s="10"/>
      <c r="T13" s="10"/>
      <c r="U13" s="10"/>
      <c r="V13" s="10"/>
      <c r="W13" s="10"/>
      <c r="X13" s="10"/>
      <c r="Y13" s="10"/>
      <c r="Z13" s="10"/>
      <c r="AA13" s="10"/>
      <c r="AB13" s="10"/>
      <c r="AC13" s="10"/>
      <c r="AD13" s="10"/>
      <c r="AE13" s="10"/>
      <c r="AF13" s="10"/>
      <c r="AG13" s="10"/>
      <c r="AH13" s="10"/>
      <c r="AI13" s="1"/>
      <c r="AK13" s="19"/>
      <c r="AO13" s="24"/>
    </row>
    <row r="14" spans="1:41" x14ac:dyDescent="0.4">
      <c r="A14" s="33" t="s">
        <v>43</v>
      </c>
      <c r="B14" s="32">
        <v>1.38375</v>
      </c>
      <c r="C14" s="32">
        <v>1.2375</v>
      </c>
      <c r="D14" s="32">
        <v>1.53</v>
      </c>
      <c r="E14" s="1"/>
      <c r="F14" s="1"/>
      <c r="G14" s="2"/>
      <c r="H14" s="2"/>
      <c r="I14" s="2"/>
      <c r="J14" s="2"/>
      <c r="K14" s="2"/>
      <c r="L14" s="2"/>
      <c r="M14" s="1"/>
      <c r="N14" s="22"/>
      <c r="O14" s="22"/>
      <c r="P14" s="22"/>
      <c r="Q14" s="22"/>
      <c r="R14" s="22"/>
      <c r="S14" s="22"/>
      <c r="T14" s="22"/>
      <c r="U14" s="22"/>
      <c r="V14" s="22"/>
      <c r="W14" s="22"/>
      <c r="X14" s="22"/>
      <c r="Y14" s="22"/>
      <c r="Z14" s="22"/>
      <c r="AA14" s="22"/>
      <c r="AB14" s="22"/>
      <c r="AC14" s="22"/>
      <c r="AD14" s="22"/>
      <c r="AE14" s="22"/>
      <c r="AF14" s="22"/>
      <c r="AG14" s="22"/>
      <c r="AH14" s="22"/>
      <c r="AI14" s="1"/>
      <c r="AK14" s="19"/>
      <c r="AO14" s="24"/>
    </row>
    <row r="15" spans="1:41" x14ac:dyDescent="0.4">
      <c r="A15" s="25"/>
      <c r="B15" s="1"/>
      <c r="C15" s="1"/>
      <c r="D15" s="1"/>
      <c r="E15" s="1"/>
      <c r="F15" s="1"/>
      <c r="G15" s="2"/>
      <c r="H15" s="2"/>
      <c r="I15" s="2"/>
      <c r="J15" s="2"/>
      <c r="K15" s="2"/>
      <c r="L15" s="2"/>
      <c r="M15" s="1"/>
      <c r="N15" s="10"/>
      <c r="O15" s="10"/>
      <c r="P15" s="10"/>
      <c r="Q15" s="10"/>
      <c r="R15" s="10"/>
      <c r="S15" s="10"/>
      <c r="T15" s="10"/>
      <c r="U15" s="10"/>
      <c r="V15" s="10"/>
      <c r="W15" s="10"/>
      <c r="X15" s="10"/>
      <c r="Y15" s="10"/>
      <c r="Z15" s="10"/>
      <c r="AA15" s="10"/>
      <c r="AB15" s="10"/>
      <c r="AC15" s="10"/>
      <c r="AD15" s="10"/>
      <c r="AE15" s="10"/>
      <c r="AF15" s="10"/>
      <c r="AG15" s="10"/>
      <c r="AH15" s="10"/>
      <c r="AI15" s="1"/>
      <c r="AK15" s="19"/>
      <c r="AO15" s="24"/>
    </row>
    <row r="16" spans="1:41" x14ac:dyDescent="0.4">
      <c r="A16" s="25"/>
      <c r="B16" s="1"/>
      <c r="C16" s="1"/>
      <c r="D16" s="8"/>
      <c r="E16" s="8"/>
      <c r="F16" s="8"/>
      <c r="G16" s="2"/>
      <c r="H16" s="2"/>
      <c r="I16" s="2"/>
      <c r="J16" s="2"/>
      <c r="K16" s="2"/>
      <c r="L16" s="2"/>
      <c r="M16" s="1"/>
      <c r="N16" s="22"/>
      <c r="O16" s="22"/>
      <c r="P16" s="22"/>
      <c r="Q16" s="22"/>
      <c r="R16" s="22"/>
      <c r="S16" s="22"/>
      <c r="T16" s="22"/>
      <c r="U16" s="22"/>
      <c r="V16" s="22"/>
      <c r="W16" s="22"/>
      <c r="X16" s="22"/>
      <c r="Y16" s="22"/>
      <c r="Z16" s="22"/>
      <c r="AA16" s="22"/>
      <c r="AB16" s="22"/>
      <c r="AC16" s="22"/>
      <c r="AD16" s="22"/>
      <c r="AE16" s="22"/>
      <c r="AF16" s="22"/>
      <c r="AG16" s="22"/>
      <c r="AH16" s="22"/>
      <c r="AI16" s="1"/>
      <c r="AK16" s="19"/>
      <c r="AO16" s="24"/>
    </row>
    <row r="17" spans="1:41" x14ac:dyDescent="0.4">
      <c r="A17" s="25"/>
      <c r="B17" s="1"/>
      <c r="C17" s="1"/>
      <c r="D17" s="1"/>
      <c r="E17" s="1"/>
      <c r="F17" s="1"/>
      <c r="G17" s="2"/>
      <c r="H17" s="2"/>
      <c r="I17" s="2"/>
      <c r="J17" s="2"/>
      <c r="K17" s="2"/>
      <c r="L17" s="2"/>
      <c r="M17" s="1"/>
      <c r="N17" s="10"/>
      <c r="O17" s="10"/>
      <c r="P17" s="10"/>
      <c r="Q17" s="10"/>
      <c r="R17" s="10"/>
      <c r="S17" s="10"/>
      <c r="T17" s="10"/>
      <c r="U17" s="10"/>
      <c r="V17" s="10"/>
      <c r="W17" s="10"/>
      <c r="X17" s="10"/>
      <c r="Y17" s="10"/>
      <c r="Z17" s="10"/>
      <c r="AA17" s="10"/>
      <c r="AB17" s="10"/>
      <c r="AC17" s="10"/>
      <c r="AD17" s="10"/>
      <c r="AE17" s="10"/>
      <c r="AF17" s="10"/>
      <c r="AG17" s="10"/>
      <c r="AH17" s="10"/>
      <c r="AI17" s="1"/>
      <c r="AK17" s="19"/>
      <c r="AO17" s="24"/>
    </row>
    <row r="18" spans="1:41" x14ac:dyDescent="0.4">
      <c r="A18" s="25"/>
      <c r="B18" s="1"/>
      <c r="C18" s="1"/>
      <c r="D18" s="1"/>
      <c r="E18" s="1"/>
      <c r="F18" s="1"/>
      <c r="G18" s="2"/>
      <c r="H18" s="2"/>
      <c r="I18" s="2"/>
      <c r="J18" s="2"/>
      <c r="K18" s="2"/>
      <c r="L18" s="2"/>
      <c r="M18" s="1"/>
      <c r="N18" s="22"/>
      <c r="O18" s="22"/>
      <c r="P18" s="22"/>
      <c r="Q18" s="22"/>
      <c r="R18" s="22"/>
      <c r="S18" s="22"/>
      <c r="T18" s="22"/>
      <c r="U18" s="22"/>
      <c r="V18" s="22"/>
      <c r="W18" s="22"/>
      <c r="X18" s="22"/>
      <c r="Y18" s="22"/>
      <c r="Z18" s="22"/>
      <c r="AA18" s="22"/>
      <c r="AB18" s="22"/>
      <c r="AC18" s="22"/>
      <c r="AD18" s="22"/>
      <c r="AE18" s="22"/>
      <c r="AF18" s="22"/>
      <c r="AG18" s="22"/>
      <c r="AH18" s="22"/>
      <c r="AI18" s="1"/>
      <c r="AK18" s="19"/>
      <c r="AO18" s="24"/>
    </row>
    <row r="19" spans="1:41" x14ac:dyDescent="0.4">
      <c r="A19" s="25"/>
      <c r="B19" s="1"/>
      <c r="C19" s="1"/>
      <c r="D19" s="1"/>
      <c r="E19" s="1"/>
      <c r="F19" s="1"/>
      <c r="G19" s="2"/>
      <c r="H19" s="2"/>
      <c r="I19" s="2"/>
      <c r="J19" s="2"/>
      <c r="K19" s="2"/>
      <c r="L19" s="2"/>
      <c r="M19" s="1"/>
      <c r="N19" s="10"/>
      <c r="O19" s="10"/>
      <c r="P19" s="10"/>
      <c r="Q19" s="10"/>
      <c r="R19" s="10"/>
      <c r="S19" s="10"/>
      <c r="T19" s="10"/>
      <c r="U19" s="10"/>
      <c r="V19" s="10"/>
      <c r="W19" s="10"/>
      <c r="X19" s="10"/>
      <c r="Y19" s="10"/>
      <c r="Z19" s="10"/>
      <c r="AA19" s="10"/>
      <c r="AB19" s="10"/>
      <c r="AC19" s="10"/>
      <c r="AD19" s="10"/>
      <c r="AE19" s="10"/>
      <c r="AF19" s="10"/>
      <c r="AG19" s="10"/>
      <c r="AH19" s="10"/>
      <c r="AI19" s="1"/>
      <c r="AK19" s="19"/>
    </row>
    <row r="20" spans="1:41" x14ac:dyDescent="0.4">
      <c r="A20" s="25"/>
      <c r="B20" s="1"/>
      <c r="C20" s="1"/>
      <c r="D20" s="1"/>
      <c r="E20" s="1"/>
      <c r="F20" s="1"/>
      <c r="G20" s="2"/>
      <c r="H20" s="2"/>
      <c r="I20" s="2"/>
      <c r="J20" s="2"/>
      <c r="K20" s="2"/>
      <c r="L20" s="2"/>
      <c r="M20" s="1"/>
      <c r="N20" s="22"/>
      <c r="O20" s="22"/>
      <c r="P20" s="22"/>
      <c r="Q20" s="22"/>
      <c r="R20" s="22"/>
      <c r="S20" s="22"/>
      <c r="T20" s="22"/>
      <c r="U20" s="22"/>
      <c r="V20" s="22"/>
      <c r="W20" s="22"/>
      <c r="X20" s="22"/>
      <c r="Y20" s="22"/>
      <c r="Z20" s="22"/>
      <c r="AA20" s="22"/>
      <c r="AB20" s="22"/>
      <c r="AC20" s="22"/>
      <c r="AD20" s="22"/>
      <c r="AE20" s="22"/>
      <c r="AF20" s="22"/>
      <c r="AG20" s="22"/>
      <c r="AH20" s="22"/>
      <c r="AI20" s="1"/>
      <c r="AK20" s="19"/>
    </row>
    <row r="21" spans="1:41" x14ac:dyDescent="0.4">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LCI_ICT</vt:lpstr>
      <vt:lpstr>LCI_DigitalContent</vt:lpstr>
      <vt:lpstr>LCI_Users</vt:lpstr>
      <vt:lpstr>Data_Traffic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2022-11-04T14:55:52Z</dcterms:modified>
</cp:coreProperties>
</file>